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K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O73" i="51" s="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K73" i="51" s="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X73" i="51" s="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W74" i="51"/>
  <c r="W73" i="51" s="1"/>
  <c r="V74" i="51"/>
  <c r="V73" i="51" s="1"/>
  <c r="U74" i="51"/>
  <c r="U73" i="51" s="1"/>
  <c r="T74" i="51"/>
  <c r="T73" i="51" s="1"/>
  <c r="S74" i="51"/>
  <c r="R74" i="51"/>
  <c r="R73" i="51" s="1"/>
  <c r="Q74" i="51"/>
  <c r="Q73" i="51" s="1"/>
  <c r="P74" i="51"/>
  <c r="P73" i="51" s="1"/>
  <c r="O74" i="51"/>
  <c r="N74" i="5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S73" i="51"/>
  <c r="N73" i="51"/>
  <c r="M73" i="51"/>
  <c r="L73" i="51"/>
  <c r="J73" i="51"/>
  <c r="Y54" i="51"/>
  <c r="Y105" i="51" s="1"/>
  <c r="X54" i="51"/>
  <c r="X105" i="51" s="1"/>
  <c r="W54" i="51"/>
  <c r="W105" i="51" s="1"/>
  <c r="V54" i="51"/>
  <c r="V105" i="51" s="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U104" i="51" s="1"/>
  <c r="T35" i="51"/>
  <c r="T104" i="51" s="1"/>
  <c r="S35" i="51"/>
  <c r="S104" i="51" s="1"/>
  <c r="R35" i="51"/>
  <c r="R104" i="51" s="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Q103" i="51" s="1"/>
  <c r="P27" i="51"/>
  <c r="P103" i="51" s="1"/>
  <c r="O27" i="51"/>
  <c r="O103" i="51" s="1"/>
  <c r="N27" i="51"/>
  <c r="N103" i="51" s="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T73" i="50" s="1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S74" i="50"/>
  <c r="S73" i="50" s="1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L73" i="50" s="1"/>
  <c r="K74" i="50"/>
  <c r="K73" i="50" s="1"/>
  <c r="J74" i="50"/>
  <c r="J73" i="50" s="1"/>
  <c r="I74" i="50"/>
  <c r="H74" i="50"/>
  <c r="G74" i="50"/>
  <c r="F74" i="50"/>
  <c r="E74" i="50"/>
  <c r="E73" i="50" s="1"/>
  <c r="D74" i="50"/>
  <c r="D73" i="50" s="1"/>
  <c r="C74" i="50"/>
  <c r="C73" i="50" s="1"/>
  <c r="B74" i="50"/>
  <c r="B73" i="50" s="1"/>
  <c r="I73" i="50"/>
  <c r="H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I73" i="49" s="1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Y73" i="49" s="1"/>
  <c r="X75" i="49"/>
  <c r="W75" i="49"/>
  <c r="V75" i="49"/>
  <c r="U75" i="49"/>
  <c r="T75" i="49"/>
  <c r="T73" i="49" s="1"/>
  <c r="S75" i="49"/>
  <c r="S73" i="49" s="1"/>
  <c r="R75" i="49"/>
  <c r="R73" i="49" s="1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B73" i="49" s="1"/>
  <c r="Y74" i="49"/>
  <c r="X74" i="49"/>
  <c r="X73" i="49" s="1"/>
  <c r="W74" i="49"/>
  <c r="W73" i="49" s="1"/>
  <c r="V74" i="49"/>
  <c r="V73" i="49" s="1"/>
  <c r="U74" i="49"/>
  <c r="U73" i="49" s="1"/>
  <c r="T74" i="49"/>
  <c r="S74" i="49"/>
  <c r="R74" i="49"/>
  <c r="Q74" i="49"/>
  <c r="Q73" i="49" s="1"/>
  <c r="P74" i="49"/>
  <c r="P73" i="49" s="1"/>
  <c r="O74" i="49"/>
  <c r="O73" i="49" s="1"/>
  <c r="N74" i="49"/>
  <c r="N73" i="49" s="1"/>
  <c r="M74" i="49"/>
  <c r="L74" i="49"/>
  <c r="L73" i="49" s="1"/>
  <c r="K74" i="49"/>
  <c r="K73" i="49" s="1"/>
  <c r="J74" i="49"/>
  <c r="I74" i="49"/>
  <c r="H74" i="49"/>
  <c r="G74" i="49"/>
  <c r="F74" i="49"/>
  <c r="E74" i="49"/>
  <c r="D74" i="49"/>
  <c r="C74" i="49"/>
  <c r="B74" i="49"/>
  <c r="M73" i="49"/>
  <c r="J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R52" i="47" s="1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I60" i="47"/>
  <c r="E60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G52" i="47" s="1"/>
  <c r="F56" i="47"/>
  <c r="E56" i="47"/>
  <c r="E52" i="47" s="1"/>
  <c r="D56" i="47"/>
  <c r="D52" i="47" s="1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F52" i="47" s="1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S52" i="47" s="1"/>
  <c r="R53" i="47"/>
  <c r="Q53" i="47"/>
  <c r="P53" i="47"/>
  <c r="O53" i="47"/>
  <c r="N53" i="47"/>
  <c r="N52" i="47" s="1"/>
  <c r="M53" i="47"/>
  <c r="M52" i="47" s="1"/>
  <c r="L53" i="47"/>
  <c r="L52" i="47" s="1"/>
  <c r="K53" i="47"/>
  <c r="K52" i="47" s="1"/>
  <c r="J53" i="47"/>
  <c r="J52" i="47" s="1"/>
  <c r="I53" i="47"/>
  <c r="I52" i="47" s="1"/>
  <c r="H53" i="47"/>
  <c r="H52" i="47" s="1"/>
  <c r="G53" i="47"/>
  <c r="F53" i="47"/>
  <c r="E53" i="47"/>
  <c r="D53" i="47"/>
  <c r="C53" i="47"/>
  <c r="C52" i="47" s="1"/>
  <c r="B53" i="47"/>
  <c r="B52" i="47" s="1"/>
  <c r="Q52" i="47"/>
  <c r="P52" i="47"/>
  <c r="O52" i="47"/>
  <c r="Y28" i="47"/>
  <c r="Y60" i="47" s="1"/>
  <c r="X28" i="47"/>
  <c r="W28" i="47"/>
  <c r="W77" i="47" s="1"/>
  <c r="V28" i="47"/>
  <c r="U28" i="47"/>
  <c r="U60" i="47" s="1"/>
  <c r="T28" i="47"/>
  <c r="S28" i="47"/>
  <c r="R28" i="47"/>
  <c r="Q28" i="47"/>
  <c r="Q60" i="47" s="1"/>
  <c r="P28" i="47"/>
  <c r="O28" i="47"/>
  <c r="N28" i="47"/>
  <c r="M28" i="47"/>
  <c r="M60" i="47" s="1"/>
  <c r="L28" i="47"/>
  <c r="K28" i="47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O52" i="46" s="1"/>
  <c r="N61" i="46"/>
  <c r="M61" i="46"/>
  <c r="M52" i="46" s="1"/>
  <c r="L61" i="46"/>
  <c r="K61" i="46"/>
  <c r="K52" i="46" s="1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X52" i="46" s="1"/>
  <c r="W53" i="46"/>
  <c r="W52" i="46" s="1"/>
  <c r="V53" i="46"/>
  <c r="V52" i="46" s="1"/>
  <c r="U53" i="46"/>
  <c r="U52" i="46" s="1"/>
  <c r="T53" i="46"/>
  <c r="T52" i="46" s="1"/>
  <c r="S53" i="46"/>
  <c r="S52" i="46" s="1"/>
  <c r="R53" i="46"/>
  <c r="R52" i="46" s="1"/>
  <c r="Q53" i="46"/>
  <c r="Q52" i="46" s="1"/>
  <c r="P53" i="46"/>
  <c r="P52" i="46" s="1"/>
  <c r="O53" i="46"/>
  <c r="N53" i="46"/>
  <c r="N52" i="46" s="1"/>
  <c r="M53" i="46"/>
  <c r="L53" i="46"/>
  <c r="K53" i="46"/>
  <c r="J53" i="46"/>
  <c r="I53" i="46"/>
  <c r="I52" i="46" s="1"/>
  <c r="H53" i="46"/>
  <c r="H52" i="46" s="1"/>
  <c r="G53" i="46"/>
  <c r="G52" i="46" s="1"/>
  <c r="F53" i="46"/>
  <c r="F52" i="46" s="1"/>
  <c r="E53" i="46"/>
  <c r="E52" i="46" s="1"/>
  <c r="D53" i="46"/>
  <c r="D52" i="46" s="1"/>
  <c r="C53" i="46"/>
  <c r="C52" i="46" s="1"/>
  <c r="B53" i="46"/>
  <c r="B52" i="46" s="1"/>
  <c r="L52" i="46"/>
  <c r="J52" i="46"/>
  <c r="Y28" i="46"/>
  <c r="Y77" i="46" s="1"/>
  <c r="X28" i="46"/>
  <c r="X60" i="46" s="1"/>
  <c r="W28" i="46"/>
  <c r="W77" i="46" s="1"/>
  <c r="V28" i="46"/>
  <c r="U28" i="46"/>
  <c r="T28" i="46"/>
  <c r="S28" i="46"/>
  <c r="R28" i="46"/>
  <c r="Q28" i="46"/>
  <c r="Q77" i="46" s="1"/>
  <c r="P28" i="46"/>
  <c r="P60" i="46" s="1"/>
  <c r="O28" i="46"/>
  <c r="N28" i="46"/>
  <c r="M28" i="46"/>
  <c r="L28" i="46"/>
  <c r="K28" i="46"/>
  <c r="J28" i="46"/>
  <c r="I28" i="46"/>
  <c r="H28" i="46"/>
  <c r="H60" i="46" s="1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X52" i="45" s="1"/>
  <c r="W56" i="45"/>
  <c r="W52" i="45" s="1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P52" i="45" s="1"/>
  <c r="O54" i="45"/>
  <c r="O52" i="45" s="1"/>
  <c r="N54" i="45"/>
  <c r="M54" i="45"/>
  <c r="L54" i="45"/>
  <c r="K54" i="45"/>
  <c r="J54" i="45"/>
  <c r="I54" i="45"/>
  <c r="H54" i="45"/>
  <c r="G54" i="45"/>
  <c r="F54" i="45"/>
  <c r="E54" i="45"/>
  <c r="E52" i="45" s="1"/>
  <c r="D54" i="45"/>
  <c r="D52" i="45" s="1"/>
  <c r="C54" i="45"/>
  <c r="C52" i="45" s="1"/>
  <c r="B54" i="45"/>
  <c r="Y53" i="45"/>
  <c r="X53" i="45"/>
  <c r="W53" i="45"/>
  <c r="V53" i="45"/>
  <c r="U53" i="45"/>
  <c r="U52" i="45" s="1"/>
  <c r="T53" i="45"/>
  <c r="T52" i="45" s="1"/>
  <c r="S53" i="45"/>
  <c r="S52" i="45" s="1"/>
  <c r="R53" i="45"/>
  <c r="R52" i="45" s="1"/>
  <c r="Q53" i="45"/>
  <c r="Q52" i="45" s="1"/>
  <c r="P53" i="45"/>
  <c r="O53" i="45"/>
  <c r="N53" i="45"/>
  <c r="M53" i="45"/>
  <c r="L53" i="45"/>
  <c r="L52" i="45" s="1"/>
  <c r="K53" i="45"/>
  <c r="K52" i="45" s="1"/>
  <c r="J53" i="45"/>
  <c r="I53" i="45"/>
  <c r="H53" i="45"/>
  <c r="G53" i="45"/>
  <c r="F53" i="45"/>
  <c r="E53" i="45"/>
  <c r="D53" i="45"/>
  <c r="C53" i="45"/>
  <c r="B53" i="45"/>
  <c r="B52" i="45" s="1"/>
  <c r="Y52" i="45"/>
  <c r="V52" i="45"/>
  <c r="N52" i="45"/>
  <c r="M52" i="45"/>
  <c r="J52" i="45"/>
  <c r="I52" i="45"/>
  <c r="H52" i="45"/>
  <c r="G52" i="45"/>
  <c r="F52" i="45"/>
  <c r="Y28" i="45"/>
  <c r="X28" i="45"/>
  <c r="W28" i="45"/>
  <c r="W77" i="45" s="1"/>
  <c r="V28" i="45"/>
  <c r="U28" i="45"/>
  <c r="T28" i="45"/>
  <c r="S28" i="45"/>
  <c r="S77" i="45" s="1"/>
  <c r="R28" i="45"/>
  <c r="R77" i="45" s="1"/>
  <c r="Q28" i="45"/>
  <c r="P28" i="45"/>
  <c r="O28" i="45"/>
  <c r="O77" i="45" s="1"/>
  <c r="N28" i="45"/>
  <c r="M28" i="45"/>
  <c r="L28" i="45"/>
  <c r="K28" i="45"/>
  <c r="K77" i="45" s="1"/>
  <c r="J28" i="45"/>
  <c r="J77" i="45" s="1"/>
  <c r="I28" i="45"/>
  <c r="H28" i="45"/>
  <c r="G28" i="45"/>
  <c r="G77" i="45" s="1"/>
  <c r="F28" i="45"/>
  <c r="E28" i="45"/>
  <c r="D28" i="45"/>
  <c r="C28" i="45"/>
  <c r="C77" i="45" s="1"/>
  <c r="C69" i="45" s="1"/>
  <c r="B28" i="45"/>
  <c r="B77" i="45" s="1"/>
  <c r="B69" i="45" s="1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R179" i="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I63" i="43" s="1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H63" i="43" s="1"/>
  <c r="G67" i="43"/>
  <c r="F67" i="43"/>
  <c r="E67" i="43"/>
  <c r="E63" i="43" s="1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D63" i="43" s="1"/>
  <c r="C66" i="43"/>
  <c r="C63" i="43" s="1"/>
  <c r="B66" i="43"/>
  <c r="B63" i="43" s="1"/>
  <c r="Y65" i="43"/>
  <c r="X65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K63" i="43" s="1"/>
  <c r="J65" i="43"/>
  <c r="J63" i="43" s="1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W63" i="43" s="1"/>
  <c r="V64" i="43"/>
  <c r="V63" i="43" s="1"/>
  <c r="U64" i="43"/>
  <c r="U63" i="43" s="1"/>
  <c r="T64" i="43"/>
  <c r="S64" i="43"/>
  <c r="R64" i="43"/>
  <c r="Q64" i="43"/>
  <c r="P64" i="43"/>
  <c r="P63" i="43" s="1"/>
  <c r="O64" i="43"/>
  <c r="O63" i="43" s="1"/>
  <c r="N64" i="43"/>
  <c r="N63" i="43" s="1"/>
  <c r="M64" i="43"/>
  <c r="M63" i="43" s="1"/>
  <c r="L64" i="43"/>
  <c r="L63" i="43" s="1"/>
  <c r="K64" i="43"/>
  <c r="J64" i="43"/>
  <c r="I64" i="43"/>
  <c r="H64" i="43"/>
  <c r="G64" i="43"/>
  <c r="G63" i="43" s="1"/>
  <c r="F64" i="43"/>
  <c r="F63" i="43" s="1"/>
  <c r="E64" i="43"/>
  <c r="D64" i="43"/>
  <c r="C64" i="43"/>
  <c r="B64" i="43"/>
  <c r="T63" i="43"/>
  <c r="S63" i="43"/>
  <c r="R63" i="43"/>
  <c r="Q63" i="43"/>
  <c r="Y39" i="43"/>
  <c r="Y90" i="43" s="1"/>
  <c r="X39" i="43"/>
  <c r="W39" i="43"/>
  <c r="V39" i="43"/>
  <c r="U39" i="43"/>
  <c r="T39" i="43"/>
  <c r="S39" i="43"/>
  <c r="R39" i="43"/>
  <c r="Q39" i="43"/>
  <c r="P39" i="43"/>
  <c r="O39" i="43"/>
  <c r="N39" i="43"/>
  <c r="M39" i="43"/>
  <c r="L39" i="43"/>
  <c r="K39" i="43"/>
  <c r="J39" i="43"/>
  <c r="I39" i="43"/>
  <c r="H39" i="43"/>
  <c r="G39" i="43"/>
  <c r="F39" i="43"/>
  <c r="E39" i="43"/>
  <c r="E90" i="43" s="1"/>
  <c r="D39" i="43"/>
  <c r="D90" i="43" s="1"/>
  <c r="C39" i="43"/>
  <c r="C90" i="43" s="1"/>
  <c r="B39" i="43"/>
  <c r="B90" i="43" s="1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E63" i="42" s="1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W72" i="42"/>
  <c r="G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Y63" i="42" s="1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H63" i="42" s="1"/>
  <c r="G68" i="42"/>
  <c r="F68" i="42"/>
  <c r="E68" i="42"/>
  <c r="D68" i="42"/>
  <c r="C68" i="42"/>
  <c r="B68" i="42"/>
  <c r="Y67" i="42"/>
  <c r="X67" i="42"/>
  <c r="W67" i="42"/>
  <c r="V67" i="42"/>
  <c r="U67" i="42"/>
  <c r="U63" i="42" s="1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S63" i="42" s="1"/>
  <c r="R66" i="42"/>
  <c r="R63" i="42" s="1"/>
  <c r="Q66" i="42"/>
  <c r="Q63" i="42" s="1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X63" i="42" s="1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X64" i="42"/>
  <c r="W64" i="42"/>
  <c r="W63" i="42" s="1"/>
  <c r="V64" i="42"/>
  <c r="V63" i="42" s="1"/>
  <c r="U64" i="42"/>
  <c r="T64" i="42"/>
  <c r="T63" i="42" s="1"/>
  <c r="S64" i="42"/>
  <c r="R64" i="42"/>
  <c r="Q64" i="42"/>
  <c r="P64" i="42"/>
  <c r="O64" i="42"/>
  <c r="O63" i="42" s="1"/>
  <c r="N64" i="42"/>
  <c r="N63" i="42" s="1"/>
  <c r="M64" i="42"/>
  <c r="M63" i="42" s="1"/>
  <c r="L64" i="42"/>
  <c r="L63" i="42" s="1"/>
  <c r="K64" i="42"/>
  <c r="K63" i="42" s="1"/>
  <c r="J64" i="42"/>
  <c r="J63" i="42" s="1"/>
  <c r="I64" i="42"/>
  <c r="I63" i="42" s="1"/>
  <c r="H64" i="42"/>
  <c r="G64" i="42"/>
  <c r="F64" i="42"/>
  <c r="E64" i="42"/>
  <c r="D64" i="42"/>
  <c r="D63" i="42" s="1"/>
  <c r="C64" i="42"/>
  <c r="C63" i="42" s="1"/>
  <c r="B64" i="42"/>
  <c r="B63" i="42" s="1"/>
  <c r="P63" i="42"/>
  <c r="G63" i="42"/>
  <c r="F63" i="42"/>
  <c r="Y39" i="42"/>
  <c r="Y90" i="42" s="1"/>
  <c r="X39" i="42"/>
  <c r="X90" i="42" s="1"/>
  <c r="W39" i="42"/>
  <c r="W90" i="42" s="1"/>
  <c r="V39" i="42"/>
  <c r="V90" i="42" s="1"/>
  <c r="U39" i="42"/>
  <c r="U90" i="42" s="1"/>
  <c r="T39" i="42"/>
  <c r="S39" i="42"/>
  <c r="R39" i="42"/>
  <c r="Q39" i="42"/>
  <c r="P39" i="42"/>
  <c r="O39" i="42"/>
  <c r="O72" i="42" s="1"/>
  <c r="N39" i="42"/>
  <c r="M39" i="42"/>
  <c r="L39" i="42"/>
  <c r="L90" i="42" s="1"/>
  <c r="K39" i="42"/>
  <c r="J39" i="42"/>
  <c r="I39" i="42"/>
  <c r="H39" i="42"/>
  <c r="G39" i="42"/>
  <c r="F39" i="42"/>
  <c r="E39" i="42"/>
  <c r="D39" i="42"/>
  <c r="C39" i="42"/>
  <c r="C90" i="42" s="1"/>
  <c r="B39" i="42"/>
  <c r="B90" i="42" s="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L63" i="41" s="1"/>
  <c r="K73" i="41"/>
  <c r="J73" i="41"/>
  <c r="I73" i="41"/>
  <c r="H73" i="41"/>
  <c r="G73" i="41"/>
  <c r="F73" i="41"/>
  <c r="E73" i="41"/>
  <c r="D73" i="41"/>
  <c r="C73" i="41"/>
  <c r="B73" i="41"/>
  <c r="U72" i="41"/>
  <c r="E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O63" i="41" s="1"/>
  <c r="N69" i="41"/>
  <c r="M69" i="41"/>
  <c r="M63" i="41" s="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K63" i="41" s="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T65" i="41"/>
  <c r="T63" i="41" s="1"/>
  <c r="S65" i="41"/>
  <c r="R65" i="41"/>
  <c r="Q65" i="41"/>
  <c r="P65" i="41"/>
  <c r="O65" i="41"/>
  <c r="N65" i="41"/>
  <c r="M65" i="41"/>
  <c r="L65" i="41"/>
  <c r="K65" i="41"/>
  <c r="J65" i="41"/>
  <c r="I65" i="41"/>
  <c r="I63" i="41" s="1"/>
  <c r="H65" i="41"/>
  <c r="H63" i="41" s="1"/>
  <c r="G65" i="41"/>
  <c r="G63" i="41" s="1"/>
  <c r="F65" i="41"/>
  <c r="E65" i="41"/>
  <c r="D65" i="41"/>
  <c r="C65" i="41"/>
  <c r="B65" i="41"/>
  <c r="Y64" i="41"/>
  <c r="Y63" i="41" s="1"/>
  <c r="X64" i="41"/>
  <c r="X63" i="41" s="1"/>
  <c r="W64" i="41"/>
  <c r="W63" i="41" s="1"/>
  <c r="V64" i="41"/>
  <c r="V63" i="41" s="1"/>
  <c r="U64" i="41"/>
  <c r="U63" i="41" s="1"/>
  <c r="T64" i="41"/>
  <c r="S64" i="41"/>
  <c r="R64" i="41"/>
  <c r="R63" i="41" s="1"/>
  <c r="Q64" i="41"/>
  <c r="P64" i="41"/>
  <c r="P63" i="41" s="1"/>
  <c r="O64" i="41"/>
  <c r="N64" i="41"/>
  <c r="N63" i="41" s="1"/>
  <c r="M64" i="41"/>
  <c r="L64" i="41"/>
  <c r="K64" i="41"/>
  <c r="J64" i="41"/>
  <c r="I64" i="41"/>
  <c r="H64" i="41"/>
  <c r="G64" i="41"/>
  <c r="F64" i="41"/>
  <c r="F63" i="41" s="1"/>
  <c r="E64" i="41"/>
  <c r="E63" i="41" s="1"/>
  <c r="D64" i="41"/>
  <c r="D63" i="41" s="1"/>
  <c r="C64" i="41"/>
  <c r="C63" i="41" s="1"/>
  <c r="B64" i="41"/>
  <c r="B63" i="41" s="1"/>
  <c r="S63" i="41"/>
  <c r="Q63" i="41"/>
  <c r="J63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90" i="41" s="1"/>
  <c r="Q39" i="41"/>
  <c r="Q90" i="41" s="1"/>
  <c r="Q81" i="41" s="1"/>
  <c r="P39" i="41"/>
  <c r="P90" i="41" s="1"/>
  <c r="O39" i="41"/>
  <c r="O90" i="41" s="1"/>
  <c r="N39" i="41"/>
  <c r="N90" i="41" s="1"/>
  <c r="M39" i="41"/>
  <c r="M90" i="41" s="1"/>
  <c r="M81" i="41" s="1"/>
  <c r="L39" i="41"/>
  <c r="L90" i="41" s="1"/>
  <c r="K39" i="41"/>
  <c r="K90" i="41" s="1"/>
  <c r="J39" i="41"/>
  <c r="J90" i="41" s="1"/>
  <c r="J81" i="41" s="1"/>
  <c r="I39" i="41"/>
  <c r="I90" i="41" s="1"/>
  <c r="I81" i="41" s="1"/>
  <c r="H39" i="41"/>
  <c r="H90" i="41" s="1"/>
  <c r="G39" i="41"/>
  <c r="G90" i="41" s="1"/>
  <c r="F39" i="41"/>
  <c r="F90" i="41" s="1"/>
  <c r="F81" i="41" s="1"/>
  <c r="E39" i="41"/>
  <c r="E90" i="41" s="1"/>
  <c r="D39" i="41"/>
  <c r="D90" i="41" s="1"/>
  <c r="C39" i="41"/>
  <c r="C90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R178" i="4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F51" i="39" s="1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X63" i="39"/>
  <c r="T63" i="39"/>
  <c r="Q63" i="39"/>
  <c r="P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V60" i="39"/>
  <c r="S60" i="39"/>
  <c r="N60" i="39"/>
  <c r="K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P57" i="39"/>
  <c r="L57" i="39"/>
  <c r="I57" i="39"/>
  <c r="H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D51" i="39" s="1"/>
  <c r="C56" i="39"/>
  <c r="B56" i="39"/>
  <c r="B51" i="39" s="1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U51" i="39" s="1"/>
  <c r="T53" i="39"/>
  <c r="S53" i="39"/>
  <c r="R53" i="39"/>
  <c r="Q53" i="39"/>
  <c r="P53" i="39"/>
  <c r="O53" i="39"/>
  <c r="N53" i="39"/>
  <c r="M53" i="39"/>
  <c r="L53" i="39"/>
  <c r="K53" i="39"/>
  <c r="K51" i="39" s="1"/>
  <c r="J53" i="39"/>
  <c r="I53" i="39"/>
  <c r="I51" i="39" s="1"/>
  <c r="H53" i="39"/>
  <c r="G53" i="39"/>
  <c r="F53" i="39"/>
  <c r="E53" i="39"/>
  <c r="D53" i="39"/>
  <c r="C53" i="39"/>
  <c r="B53" i="39"/>
  <c r="Y52" i="39"/>
  <c r="Y51" i="39" s="1"/>
  <c r="X52" i="39"/>
  <c r="X51" i="39" s="1"/>
  <c r="W52" i="39"/>
  <c r="W51" i="39" s="1"/>
  <c r="V52" i="39"/>
  <c r="V51" i="39" s="1"/>
  <c r="U52" i="39"/>
  <c r="T52" i="39"/>
  <c r="T51" i="39" s="1"/>
  <c r="S52" i="39"/>
  <c r="S51" i="39" s="1"/>
  <c r="R52" i="39"/>
  <c r="R51" i="39" s="1"/>
  <c r="Q52" i="39"/>
  <c r="Q51" i="39" s="1"/>
  <c r="P52" i="39"/>
  <c r="P51" i="39" s="1"/>
  <c r="O52" i="39"/>
  <c r="O51" i="39" s="1"/>
  <c r="N52" i="39"/>
  <c r="N51" i="39" s="1"/>
  <c r="M52" i="39"/>
  <c r="M51" i="39" s="1"/>
  <c r="L52" i="39"/>
  <c r="K52" i="39"/>
  <c r="J52" i="39"/>
  <c r="I52" i="39"/>
  <c r="H52" i="39"/>
  <c r="H51" i="39" s="1"/>
  <c r="G52" i="39"/>
  <c r="G51" i="39" s="1"/>
  <c r="F52" i="39"/>
  <c r="E52" i="39"/>
  <c r="E51" i="39" s="1"/>
  <c r="D52" i="39"/>
  <c r="C52" i="39"/>
  <c r="B52" i="39"/>
  <c r="L51" i="39"/>
  <c r="J51" i="39"/>
  <c r="C51" i="39"/>
  <c r="Y27" i="39"/>
  <c r="Y63" i="39" s="1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L63" i="39" s="1"/>
  <c r="K27" i="39"/>
  <c r="J27" i="39"/>
  <c r="I27" i="39"/>
  <c r="I63" i="39" s="1"/>
  <c r="H27" i="39"/>
  <c r="H63" i="39" s="1"/>
  <c r="G27" i="39"/>
  <c r="F27" i="39"/>
  <c r="E27" i="39"/>
  <c r="D27" i="39"/>
  <c r="D63" i="39" s="1"/>
  <c r="C27" i="39"/>
  <c r="B27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F60" i="39" s="1"/>
  <c r="E24" i="39"/>
  <c r="D24" i="39"/>
  <c r="C24" i="39"/>
  <c r="C60" i="39" s="1"/>
  <c r="B24" i="39"/>
  <c r="Y16" i="39"/>
  <c r="Y57" i="39" s="1"/>
  <c r="X16" i="39"/>
  <c r="X57" i="39" s="1"/>
  <c r="W16" i="39"/>
  <c r="V16" i="39"/>
  <c r="U16" i="39"/>
  <c r="T16" i="39"/>
  <c r="T57" i="39" s="1"/>
  <c r="S16" i="39"/>
  <c r="R16" i="39"/>
  <c r="Q16" i="39"/>
  <c r="Q57" i="39" s="1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D57" i="39" s="1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P63" i="38"/>
  <c r="M63" i="38"/>
  <c r="H63" i="38"/>
  <c r="E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O60" i="38"/>
  <c r="L60" i="38"/>
  <c r="J60" i="38"/>
  <c r="B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O51" i="38" s="1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H57" i="38"/>
  <c r="E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M51" i="38" s="1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X51" i="38" s="1"/>
  <c r="W53" i="38"/>
  <c r="W51" i="38" s="1"/>
  <c r="V53" i="38"/>
  <c r="V51" i="38" s="1"/>
  <c r="U53" i="38"/>
  <c r="U51" i="38" s="1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F51" i="38" s="1"/>
  <c r="E53" i="38"/>
  <c r="E51" i="38" s="1"/>
  <c r="D53" i="38"/>
  <c r="C53" i="38"/>
  <c r="B53" i="38"/>
  <c r="Y52" i="38"/>
  <c r="X52" i="38"/>
  <c r="W52" i="38"/>
  <c r="V52" i="38"/>
  <c r="U52" i="38"/>
  <c r="T52" i="38"/>
  <c r="T51" i="38" s="1"/>
  <c r="S52" i="38"/>
  <c r="S51" i="38" s="1"/>
  <c r="R52" i="38"/>
  <c r="R51" i="38" s="1"/>
  <c r="Q52" i="38"/>
  <c r="Q51" i="38" s="1"/>
  <c r="P52" i="38"/>
  <c r="O52" i="38"/>
  <c r="N52" i="38"/>
  <c r="M52" i="38"/>
  <c r="L52" i="38"/>
  <c r="L51" i="38" s="1"/>
  <c r="K52" i="38"/>
  <c r="K51" i="38" s="1"/>
  <c r="J52" i="38"/>
  <c r="J51" i="38" s="1"/>
  <c r="I52" i="38"/>
  <c r="I51" i="38" s="1"/>
  <c r="H52" i="38"/>
  <c r="H51" i="38" s="1"/>
  <c r="G52" i="38"/>
  <c r="G51" i="38" s="1"/>
  <c r="F52" i="38"/>
  <c r="E52" i="38"/>
  <c r="D52" i="38"/>
  <c r="D51" i="38" s="1"/>
  <c r="C52" i="38"/>
  <c r="C51" i="38" s="1"/>
  <c r="B52" i="38"/>
  <c r="B51" i="38" s="1"/>
  <c r="Y51" i="38"/>
  <c r="P51" i="38"/>
  <c r="N51" i="38"/>
  <c r="Y27" i="38"/>
  <c r="X27" i="38"/>
  <c r="X63" i="38" s="1"/>
  <c r="W27" i="38"/>
  <c r="V27" i="38"/>
  <c r="U27" i="38"/>
  <c r="U63" i="38" s="1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Y24" i="38"/>
  <c r="X24" i="38"/>
  <c r="W24" i="38"/>
  <c r="W60" i="38" s="1"/>
  <c r="V24" i="38"/>
  <c r="U24" i="38"/>
  <c r="T24" i="38"/>
  <c r="T60" i="38" s="1"/>
  <c r="S24" i="38"/>
  <c r="R24" i="38"/>
  <c r="R60" i="38" s="1"/>
  <c r="Q24" i="38"/>
  <c r="P24" i="38"/>
  <c r="O24" i="38"/>
  <c r="N24" i="38"/>
  <c r="M24" i="38"/>
  <c r="L24" i="38"/>
  <c r="K24" i="38"/>
  <c r="J24" i="38"/>
  <c r="I24" i="38"/>
  <c r="H24" i="38"/>
  <c r="G24" i="38"/>
  <c r="G60" i="38" s="1"/>
  <c r="F24" i="38"/>
  <c r="E24" i="38"/>
  <c r="D24" i="38"/>
  <c r="D60" i="38" s="1"/>
  <c r="C24" i="38"/>
  <c r="B24" i="38"/>
  <c r="Y16" i="38"/>
  <c r="Y57" i="38" s="1"/>
  <c r="X16" i="38"/>
  <c r="X57" i="38" s="1"/>
  <c r="W16" i="38"/>
  <c r="V16" i="38"/>
  <c r="U16" i="38"/>
  <c r="U57" i="38" s="1"/>
  <c r="T16" i="38"/>
  <c r="S16" i="38"/>
  <c r="R16" i="38"/>
  <c r="Q16" i="38"/>
  <c r="P16" i="38"/>
  <c r="P57" i="38" s="1"/>
  <c r="O16" i="38"/>
  <c r="N16" i="38"/>
  <c r="M16" i="38"/>
  <c r="M57" i="38" s="1"/>
  <c r="L16" i="38"/>
  <c r="L57" i="38" s="1"/>
  <c r="K16" i="38"/>
  <c r="J16" i="38"/>
  <c r="I16" i="38"/>
  <c r="I57" i="38" s="1"/>
  <c r="H16" i="38"/>
  <c r="G16" i="38"/>
  <c r="F16" i="38"/>
  <c r="E16" i="38"/>
  <c r="D16" i="38"/>
  <c r="C16" i="38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Y62" i="37"/>
  <c r="X62" i="37"/>
  <c r="W62" i="37"/>
  <c r="V62" i="37"/>
  <c r="U62" i="37"/>
  <c r="T62" i="37"/>
  <c r="S62" i="37"/>
  <c r="R62" i="37"/>
  <c r="Q62" i="37"/>
  <c r="P62" i="37"/>
  <c r="O62" i="37"/>
  <c r="O51" i="37" s="1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M51" i="37" s="1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J51" i="37" s="1"/>
  <c r="I58" i="37"/>
  <c r="H58" i="37"/>
  <c r="G58" i="37"/>
  <c r="F58" i="37"/>
  <c r="E58" i="37"/>
  <c r="D58" i="37"/>
  <c r="C58" i="37"/>
  <c r="B58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Y51" i="37" s="1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Y52" i="37"/>
  <c r="X52" i="37"/>
  <c r="X51" i="37" s="1"/>
  <c r="W52" i="37"/>
  <c r="W51" i="37" s="1"/>
  <c r="V52" i="37"/>
  <c r="U52" i="37"/>
  <c r="U51" i="37" s="1"/>
  <c r="T52" i="37"/>
  <c r="S52" i="37"/>
  <c r="R52" i="37"/>
  <c r="Q52" i="37"/>
  <c r="Q51" i="37" s="1"/>
  <c r="P52" i="37"/>
  <c r="O52" i="37"/>
  <c r="N52" i="37"/>
  <c r="M52" i="37"/>
  <c r="L52" i="37"/>
  <c r="K52" i="37"/>
  <c r="J52" i="37"/>
  <c r="I52" i="37"/>
  <c r="I51" i="37" s="1"/>
  <c r="H52" i="37"/>
  <c r="H51" i="37" s="1"/>
  <c r="G52" i="37"/>
  <c r="G51" i="37" s="1"/>
  <c r="F52" i="37"/>
  <c r="E52" i="37"/>
  <c r="E51" i="37" s="1"/>
  <c r="D52" i="37"/>
  <c r="D51" i="37" s="1"/>
  <c r="C52" i="37"/>
  <c r="C51" i="37" s="1"/>
  <c r="B52" i="37"/>
  <c r="B51" i="37" s="1"/>
  <c r="T51" i="37"/>
  <c r="S51" i="37"/>
  <c r="R51" i="37"/>
  <c r="P51" i="37"/>
  <c r="L51" i="37"/>
  <c r="K51" i="37"/>
  <c r="Y27" i="37"/>
  <c r="Y80" i="37" s="1"/>
  <c r="X27" i="37"/>
  <c r="X80" i="37" s="1"/>
  <c r="W27" i="37"/>
  <c r="V27" i="37"/>
  <c r="V80" i="37" s="1"/>
  <c r="U27" i="37"/>
  <c r="U80" i="37" s="1"/>
  <c r="T27" i="37"/>
  <c r="T80" i="39" s="1"/>
  <c r="S27" i="37"/>
  <c r="S80" i="37" s="1"/>
  <c r="R27" i="37"/>
  <c r="Q27" i="37"/>
  <c r="Q80" i="37" s="1"/>
  <c r="P27" i="37"/>
  <c r="P80" i="37" s="1"/>
  <c r="O27" i="37"/>
  <c r="N27" i="37"/>
  <c r="N80" i="37" s="1"/>
  <c r="M27" i="37"/>
  <c r="M80" i="37" s="1"/>
  <c r="L27" i="37"/>
  <c r="L80" i="39" s="1"/>
  <c r="K27" i="37"/>
  <c r="K80" i="37" s="1"/>
  <c r="J27" i="37"/>
  <c r="J80" i="37" s="1"/>
  <c r="I27" i="37"/>
  <c r="I80" i="37" s="1"/>
  <c r="H27" i="37"/>
  <c r="H80" i="37" s="1"/>
  <c r="G27" i="37"/>
  <c r="G80" i="37" s="1"/>
  <c r="F27" i="37"/>
  <c r="F80" i="37" s="1"/>
  <c r="E27" i="37"/>
  <c r="E80" i="37" s="1"/>
  <c r="D27" i="37"/>
  <c r="C27" i="37"/>
  <c r="C63" i="37" s="1"/>
  <c r="B27" i="37"/>
  <c r="B80" i="37" s="1"/>
  <c r="Y24" i="37"/>
  <c r="Y60" i="37" s="1"/>
  <c r="X24" i="37"/>
  <c r="X79" i="37" s="1"/>
  <c r="W24" i="37"/>
  <c r="W79" i="37" s="1"/>
  <c r="V24" i="37"/>
  <c r="V79" i="37" s="1"/>
  <c r="U24" i="37"/>
  <c r="U79" i="37" s="1"/>
  <c r="T24" i="37"/>
  <c r="T79" i="37" s="1"/>
  <c r="S24" i="37"/>
  <c r="S60" i="37" s="1"/>
  <c r="R24" i="37"/>
  <c r="R79" i="37" s="1"/>
  <c r="Q24" i="37"/>
  <c r="Q60" i="37" s="1"/>
  <c r="P24" i="37"/>
  <c r="P60" i="37" s="1"/>
  <c r="O24" i="37"/>
  <c r="O79" i="37" s="1"/>
  <c r="N24" i="37"/>
  <c r="N60" i="37" s="1"/>
  <c r="M24" i="37"/>
  <c r="M79" i="37" s="1"/>
  <c r="L24" i="37"/>
  <c r="L79" i="37" s="1"/>
  <c r="K24" i="37"/>
  <c r="K60" i="37" s="1"/>
  <c r="J24" i="37"/>
  <c r="J79" i="37" s="1"/>
  <c r="I24" i="37"/>
  <c r="I60" i="37" s="1"/>
  <c r="H24" i="37"/>
  <c r="H60" i="37" s="1"/>
  <c r="G24" i="37"/>
  <c r="G79" i="37" s="1"/>
  <c r="F24" i="37"/>
  <c r="F79" i="37" s="1"/>
  <c r="E24" i="37"/>
  <c r="E79" i="37" s="1"/>
  <c r="D24" i="37"/>
  <c r="D79" i="37" s="1"/>
  <c r="C24" i="37"/>
  <c r="C79" i="37" s="1"/>
  <c r="B24" i="37"/>
  <c r="B79" i="37" s="1"/>
  <c r="Y16" i="37"/>
  <c r="Y78" i="37" s="1"/>
  <c r="X16" i="37"/>
  <c r="X78" i="37" s="1"/>
  <c r="W16" i="37"/>
  <c r="W78" i="37" s="1"/>
  <c r="V16" i="37"/>
  <c r="V78" i="37" s="1"/>
  <c r="U16" i="37"/>
  <c r="U78" i="37" s="1"/>
  <c r="T16" i="37"/>
  <c r="S16" i="37"/>
  <c r="S78" i="37" s="1"/>
  <c r="R16" i="37"/>
  <c r="R78" i="37" s="1"/>
  <c r="Q16" i="37"/>
  <c r="Q57" i="37" s="1"/>
  <c r="P16" i="37"/>
  <c r="P78" i="37" s="1"/>
  <c r="O16" i="37"/>
  <c r="O78" i="37" s="1"/>
  <c r="N16" i="37"/>
  <c r="N78" i="37" s="1"/>
  <c r="M16" i="37"/>
  <c r="M78" i="37" s="1"/>
  <c r="L16" i="37"/>
  <c r="L78" i="39" s="1"/>
  <c r="K16" i="37"/>
  <c r="K78" i="37" s="1"/>
  <c r="J16" i="37"/>
  <c r="J78" i="37" s="1"/>
  <c r="I16" i="37"/>
  <c r="I57" i="37" s="1"/>
  <c r="H16" i="37"/>
  <c r="H78" i="37" s="1"/>
  <c r="G16" i="37"/>
  <c r="G78" i="37" s="1"/>
  <c r="F16" i="37"/>
  <c r="F57" i="37" s="1"/>
  <c r="E16" i="37"/>
  <c r="E78" i="37" s="1"/>
  <c r="D16" i="37"/>
  <c r="D78" i="39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L177" i="4" s="1"/>
  <c r="K33" i="36"/>
  <c r="K38" i="36" s="1"/>
  <c r="K177" i="4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B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N51" i="35" s="1"/>
  <c r="M62" i="35"/>
  <c r="M51" i="35" s="1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W57" i="35"/>
  <c r="R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J51" i="35" s="1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S53" i="35"/>
  <c r="S51" i="35" s="1"/>
  <c r="R53" i="35"/>
  <c r="Q53" i="35"/>
  <c r="P53" i="35"/>
  <c r="O53" i="35"/>
  <c r="N53" i="35"/>
  <c r="M53" i="35"/>
  <c r="L53" i="35"/>
  <c r="K53" i="35"/>
  <c r="J53" i="35"/>
  <c r="I53" i="35"/>
  <c r="I51" i="35" s="1"/>
  <c r="H53" i="35"/>
  <c r="G53" i="35"/>
  <c r="G51" i="35" s="1"/>
  <c r="F53" i="35"/>
  <c r="F51" i="35" s="1"/>
  <c r="E53" i="35"/>
  <c r="D53" i="35"/>
  <c r="C53" i="35"/>
  <c r="B53" i="35"/>
  <c r="Y52" i="35"/>
  <c r="Y51" i="35" s="1"/>
  <c r="X52" i="35"/>
  <c r="X51" i="35" s="1"/>
  <c r="W52" i="35"/>
  <c r="W51" i="35" s="1"/>
  <c r="V52" i="35"/>
  <c r="V51" i="35" s="1"/>
  <c r="U52" i="35"/>
  <c r="U51" i="35" s="1"/>
  <c r="T52" i="35"/>
  <c r="T51" i="35" s="1"/>
  <c r="S52" i="35"/>
  <c r="R52" i="35"/>
  <c r="Q52" i="35"/>
  <c r="P52" i="35"/>
  <c r="P51" i="35" s="1"/>
  <c r="O52" i="35"/>
  <c r="O51" i="35" s="1"/>
  <c r="N52" i="35"/>
  <c r="M52" i="35"/>
  <c r="L52" i="35"/>
  <c r="K52" i="35"/>
  <c r="J52" i="35"/>
  <c r="I52" i="35"/>
  <c r="H52" i="35"/>
  <c r="H51" i="35" s="1"/>
  <c r="G52" i="35"/>
  <c r="F52" i="35"/>
  <c r="E52" i="35"/>
  <c r="E51" i="35" s="1"/>
  <c r="D52" i="35"/>
  <c r="D51" i="35" s="1"/>
  <c r="C52" i="35"/>
  <c r="C51" i="35" s="1"/>
  <c r="B52" i="35"/>
  <c r="B51" i="35" s="1"/>
  <c r="R51" i="35"/>
  <c r="Q51" i="35"/>
  <c r="L51" i="35"/>
  <c r="K51" i="35"/>
  <c r="Y27" i="35"/>
  <c r="X27" i="35"/>
  <c r="W27" i="35"/>
  <c r="W63" i="35" s="1"/>
  <c r="V27" i="35"/>
  <c r="U27" i="35"/>
  <c r="T27" i="35"/>
  <c r="S27" i="35"/>
  <c r="R27" i="35"/>
  <c r="R63" i="35" s="1"/>
  <c r="Q27" i="35"/>
  <c r="P27" i="35"/>
  <c r="O27" i="35"/>
  <c r="O63" i="35" s="1"/>
  <c r="N27" i="35"/>
  <c r="M27" i="35"/>
  <c r="L27" i="35"/>
  <c r="K27" i="35"/>
  <c r="J27" i="35"/>
  <c r="J63" i="35" s="1"/>
  <c r="I27" i="35"/>
  <c r="H27" i="35"/>
  <c r="G27" i="35"/>
  <c r="G63" i="35" s="1"/>
  <c r="F27" i="35"/>
  <c r="E27" i="35"/>
  <c r="D27" i="35"/>
  <c r="C27" i="35"/>
  <c r="B27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Y16" i="35"/>
  <c r="X16" i="35"/>
  <c r="W16" i="35"/>
  <c r="V16" i="35"/>
  <c r="U16" i="35"/>
  <c r="T16" i="35"/>
  <c r="S16" i="35"/>
  <c r="R16" i="35"/>
  <c r="Q16" i="35"/>
  <c r="P16" i="35"/>
  <c r="O16" i="35"/>
  <c r="O57" i="35" s="1"/>
  <c r="N16" i="35"/>
  <c r="M16" i="35"/>
  <c r="L16" i="35"/>
  <c r="K16" i="35"/>
  <c r="J16" i="35"/>
  <c r="J57" i="35" s="1"/>
  <c r="I16" i="35"/>
  <c r="H16" i="35"/>
  <c r="G16" i="35"/>
  <c r="G57" i="35" s="1"/>
  <c r="F16" i="35"/>
  <c r="E16" i="35"/>
  <c r="D16" i="35"/>
  <c r="C16" i="35"/>
  <c r="B16" i="35"/>
  <c r="B57" i="35" s="1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V63" i="34"/>
  <c r="S63" i="34"/>
  <c r="N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U60" i="34"/>
  <c r="P60" i="34"/>
  <c r="H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N51" i="34" s="1"/>
  <c r="M58" i="34"/>
  <c r="L58" i="34"/>
  <c r="K58" i="34"/>
  <c r="J58" i="34"/>
  <c r="I58" i="34"/>
  <c r="H58" i="34"/>
  <c r="G58" i="34"/>
  <c r="F58" i="34"/>
  <c r="E58" i="34"/>
  <c r="D58" i="34"/>
  <c r="C58" i="34"/>
  <c r="B58" i="34"/>
  <c r="P57" i="34"/>
  <c r="N57" i="34"/>
  <c r="K57" i="34"/>
  <c r="F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M51" i="34" s="1"/>
  <c r="L55" i="34"/>
  <c r="L51" i="34" s="1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I51" i="34" s="1"/>
  <c r="H54" i="34"/>
  <c r="H51" i="34" s="1"/>
  <c r="G54" i="34"/>
  <c r="G51" i="34" s="1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P51" i="34" s="1"/>
  <c r="O53" i="34"/>
  <c r="O51" i="34" s="1"/>
  <c r="N53" i="34"/>
  <c r="M53" i="34"/>
  <c r="L53" i="34"/>
  <c r="K53" i="34"/>
  <c r="J53" i="34"/>
  <c r="I53" i="34"/>
  <c r="H53" i="34"/>
  <c r="G53" i="34"/>
  <c r="F53" i="34"/>
  <c r="E53" i="34"/>
  <c r="E51" i="34" s="1"/>
  <c r="D53" i="34"/>
  <c r="D51" i="34" s="1"/>
  <c r="C53" i="34"/>
  <c r="C51" i="34" s="1"/>
  <c r="B53" i="34"/>
  <c r="Y52" i="34"/>
  <c r="X52" i="34"/>
  <c r="W52" i="34"/>
  <c r="V52" i="34"/>
  <c r="U52" i="34"/>
  <c r="T52" i="34"/>
  <c r="T51" i="34" s="1"/>
  <c r="S52" i="34"/>
  <c r="S51" i="34" s="1"/>
  <c r="R52" i="34"/>
  <c r="R51" i="34" s="1"/>
  <c r="Q52" i="34"/>
  <c r="Q51" i="34" s="1"/>
  <c r="P52" i="34"/>
  <c r="O52" i="34"/>
  <c r="N52" i="34"/>
  <c r="M52" i="34"/>
  <c r="L52" i="34"/>
  <c r="K52" i="34"/>
  <c r="K51" i="34" s="1"/>
  <c r="J52" i="34"/>
  <c r="J51" i="34" s="1"/>
  <c r="I52" i="34"/>
  <c r="H52" i="34"/>
  <c r="G52" i="34"/>
  <c r="F52" i="34"/>
  <c r="E52" i="34"/>
  <c r="D52" i="34"/>
  <c r="C52" i="34"/>
  <c r="B52" i="34"/>
  <c r="B51" i="34" s="1"/>
  <c r="Y51" i="34"/>
  <c r="X51" i="34"/>
  <c r="W51" i="34"/>
  <c r="U51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K63" i="34" s="1"/>
  <c r="J27" i="34"/>
  <c r="I27" i="34"/>
  <c r="H27" i="34"/>
  <c r="G27" i="34"/>
  <c r="F27" i="34"/>
  <c r="F63" i="34" s="1"/>
  <c r="E27" i="34"/>
  <c r="D27" i="34"/>
  <c r="C27" i="34"/>
  <c r="C63" i="34" s="1"/>
  <c r="B27" i="34"/>
  <c r="Y24" i="34"/>
  <c r="X24" i="34"/>
  <c r="X60" i="34" s="1"/>
  <c r="W24" i="34"/>
  <c r="V24" i="34"/>
  <c r="U24" i="34"/>
  <c r="T24" i="34"/>
  <c r="S24" i="34"/>
  <c r="R24" i="34"/>
  <c r="Q24" i="34"/>
  <c r="P24" i="34"/>
  <c r="O24" i="34"/>
  <c r="N24" i="34"/>
  <c r="N60" i="34" s="1"/>
  <c r="M24" i="34"/>
  <c r="M60" i="34" s="1"/>
  <c r="L24" i="34"/>
  <c r="K24" i="34"/>
  <c r="J24" i="34"/>
  <c r="I24" i="34"/>
  <c r="H24" i="34"/>
  <c r="G24" i="34"/>
  <c r="F24" i="34"/>
  <c r="F60" i="34" s="1"/>
  <c r="E24" i="34"/>
  <c r="E60" i="34" s="1"/>
  <c r="D24" i="34"/>
  <c r="C24" i="34"/>
  <c r="B24" i="34"/>
  <c r="Y16" i="34"/>
  <c r="X16" i="34"/>
  <c r="W16" i="34"/>
  <c r="V16" i="34"/>
  <c r="V57" i="34" s="1"/>
  <c r="U16" i="34"/>
  <c r="T16" i="34"/>
  <c r="S16" i="34"/>
  <c r="S57" i="34" s="1"/>
  <c r="R16" i="34"/>
  <c r="Q16" i="34"/>
  <c r="P16" i="34"/>
  <c r="O16" i="34"/>
  <c r="N16" i="34"/>
  <c r="M16" i="34"/>
  <c r="L16" i="34"/>
  <c r="K16" i="34"/>
  <c r="J16" i="34"/>
  <c r="I16" i="34"/>
  <c r="H16" i="34"/>
  <c r="H57" i="34" s="1"/>
  <c r="G16" i="34"/>
  <c r="F16" i="34"/>
  <c r="E16" i="34"/>
  <c r="D16" i="34"/>
  <c r="C16" i="34"/>
  <c r="C57" i="34" s="1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N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V57" i="33"/>
  <c r="R57" i="33"/>
  <c r="N57" i="33"/>
  <c r="J57" i="33"/>
  <c r="F57" i="33"/>
  <c r="B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B51" i="33" s="1"/>
  <c r="Y55" i="33"/>
  <c r="X55" i="33"/>
  <c r="X51" i="33" s="1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W51" i="33" s="1"/>
  <c r="V54" i="33"/>
  <c r="V51" i="33" s="1"/>
  <c r="U54" i="33"/>
  <c r="U51" i="33" s="1"/>
  <c r="T54" i="33"/>
  <c r="T51" i="33" s="1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S51" i="33" s="1"/>
  <c r="R53" i="33"/>
  <c r="R51" i="33" s="1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Y51" i="33" s="1"/>
  <c r="X52" i="33"/>
  <c r="W52" i="33"/>
  <c r="V52" i="33"/>
  <c r="U52" i="33"/>
  <c r="T52" i="33"/>
  <c r="S52" i="33"/>
  <c r="R52" i="33"/>
  <c r="Q52" i="33"/>
  <c r="Q51" i="33" s="1"/>
  <c r="P52" i="33"/>
  <c r="P51" i="33" s="1"/>
  <c r="O52" i="33"/>
  <c r="O51" i="33" s="1"/>
  <c r="N52" i="33"/>
  <c r="N51" i="33" s="1"/>
  <c r="M52" i="33"/>
  <c r="M51" i="33" s="1"/>
  <c r="L52" i="33"/>
  <c r="L51" i="33" s="1"/>
  <c r="K52" i="33"/>
  <c r="J52" i="33"/>
  <c r="I52" i="33"/>
  <c r="H52" i="33"/>
  <c r="G52" i="33"/>
  <c r="G51" i="33" s="1"/>
  <c r="F52" i="33"/>
  <c r="F51" i="33" s="1"/>
  <c r="E52" i="33"/>
  <c r="E51" i="33" s="1"/>
  <c r="D52" i="33"/>
  <c r="D51" i="33" s="1"/>
  <c r="C52" i="33"/>
  <c r="C51" i="33" s="1"/>
  <c r="B52" i="33"/>
  <c r="K51" i="33"/>
  <c r="J51" i="33"/>
  <c r="I51" i="33"/>
  <c r="H51" i="33"/>
  <c r="Y27" i="33"/>
  <c r="Y63" i="33" s="1"/>
  <c r="X27" i="33"/>
  <c r="X63" i="33" s="1"/>
  <c r="W27" i="33"/>
  <c r="W80" i="33" s="1"/>
  <c r="V27" i="33"/>
  <c r="V80" i="33" s="1"/>
  <c r="U27" i="33"/>
  <c r="U80" i="33" s="1"/>
  <c r="T27" i="33"/>
  <c r="T80" i="33" s="1"/>
  <c r="S27" i="33"/>
  <c r="S80" i="33" s="1"/>
  <c r="R27" i="33"/>
  <c r="R80" i="33" s="1"/>
  <c r="Q27" i="33"/>
  <c r="Q80" i="33" s="1"/>
  <c r="P27" i="33"/>
  <c r="P80" i="33" s="1"/>
  <c r="O27" i="33"/>
  <c r="O80" i="33" s="1"/>
  <c r="N27" i="33"/>
  <c r="N80" i="33" s="1"/>
  <c r="M27" i="33"/>
  <c r="M80" i="33" s="1"/>
  <c r="L27" i="33"/>
  <c r="L80" i="33" s="1"/>
  <c r="K27" i="33"/>
  <c r="K80" i="33" s="1"/>
  <c r="J27" i="33"/>
  <c r="J80" i="33" s="1"/>
  <c r="I27" i="33"/>
  <c r="I80" i="33" s="1"/>
  <c r="H27" i="33"/>
  <c r="H80" i="33" s="1"/>
  <c r="G27" i="33"/>
  <c r="G80" i="33" s="1"/>
  <c r="F27" i="33"/>
  <c r="F80" i="33" s="1"/>
  <c r="E27" i="33"/>
  <c r="E80" i="33" s="1"/>
  <c r="D27" i="33"/>
  <c r="D80" i="33" s="1"/>
  <c r="C27" i="33"/>
  <c r="C80" i="33" s="1"/>
  <c r="B27" i="33"/>
  <c r="B80" i="33" s="1"/>
  <c r="Y24" i="33"/>
  <c r="Y79" i="33" s="1"/>
  <c r="X24" i="33"/>
  <c r="X79" i="33" s="1"/>
  <c r="W24" i="33"/>
  <c r="W79" i="33" s="1"/>
  <c r="V24" i="33"/>
  <c r="V79" i="33" s="1"/>
  <c r="U24" i="33"/>
  <c r="U79" i="33" s="1"/>
  <c r="T24" i="33"/>
  <c r="T79" i="33" s="1"/>
  <c r="S24" i="33"/>
  <c r="S79" i="33" s="1"/>
  <c r="R24" i="33"/>
  <c r="R79" i="33" s="1"/>
  <c r="Q24" i="33"/>
  <c r="Q79" i="33" s="1"/>
  <c r="P24" i="33"/>
  <c r="P79" i="33" s="1"/>
  <c r="O24" i="33"/>
  <c r="O79" i="33" s="1"/>
  <c r="N24" i="33"/>
  <c r="N79" i="33" s="1"/>
  <c r="M24" i="33"/>
  <c r="M79" i="33" s="1"/>
  <c r="L24" i="33"/>
  <c r="L79" i="33" s="1"/>
  <c r="K24" i="33"/>
  <c r="K79" i="33" s="1"/>
  <c r="J24" i="33"/>
  <c r="J79" i="33" s="1"/>
  <c r="I24" i="33"/>
  <c r="I79" i="33" s="1"/>
  <c r="H24" i="33"/>
  <c r="H79" i="33" s="1"/>
  <c r="G24" i="33"/>
  <c r="G79" i="33" s="1"/>
  <c r="F24" i="33"/>
  <c r="F79" i="33" s="1"/>
  <c r="E24" i="33"/>
  <c r="E79" i="33" s="1"/>
  <c r="D24" i="33"/>
  <c r="D79" i="33" s="1"/>
  <c r="C24" i="33"/>
  <c r="C79" i="33" s="1"/>
  <c r="B24" i="33"/>
  <c r="B79" i="33" s="1"/>
  <c r="Y16" i="33"/>
  <c r="Y78" i="33" s="1"/>
  <c r="X16" i="33"/>
  <c r="X78" i="33" s="1"/>
  <c r="W16" i="33"/>
  <c r="W78" i="33" s="1"/>
  <c r="V16" i="33"/>
  <c r="V78" i="33" s="1"/>
  <c r="U16" i="33"/>
  <c r="U78" i="33" s="1"/>
  <c r="T16" i="33"/>
  <c r="T78" i="33" s="1"/>
  <c r="S16" i="33"/>
  <c r="S78" i="33" s="1"/>
  <c r="R16" i="33"/>
  <c r="R78" i="33" s="1"/>
  <c r="Q16" i="33"/>
  <c r="Q78" i="33" s="1"/>
  <c r="P16" i="33"/>
  <c r="P78" i="33" s="1"/>
  <c r="O16" i="33"/>
  <c r="O78" i="33" s="1"/>
  <c r="N16" i="33"/>
  <c r="N78" i="33" s="1"/>
  <c r="M16" i="33"/>
  <c r="M78" i="33" s="1"/>
  <c r="L16" i="33"/>
  <c r="L78" i="33" s="1"/>
  <c r="K16" i="33"/>
  <c r="K78" i="33" s="1"/>
  <c r="J16" i="33"/>
  <c r="J78" i="33" s="1"/>
  <c r="I16" i="33"/>
  <c r="I78" i="33" s="1"/>
  <c r="H16" i="33"/>
  <c r="H78" i="33" s="1"/>
  <c r="G16" i="33"/>
  <c r="G78" i="33" s="1"/>
  <c r="F16" i="33"/>
  <c r="F78" i="33" s="1"/>
  <c r="E16" i="33"/>
  <c r="E78" i="33" s="1"/>
  <c r="D16" i="33"/>
  <c r="D78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U84" i="31" s="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S84" i="31" s="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P84" i="31" s="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O84" i="31" s="1"/>
  <c r="N87" i="31"/>
  <c r="N84" i="31" s="1"/>
  <c r="M87" i="31"/>
  <c r="M84" i="31" s="1"/>
  <c r="L87" i="31"/>
  <c r="L84" i="31" s="1"/>
  <c r="K87" i="31"/>
  <c r="J87" i="31"/>
  <c r="I87" i="31"/>
  <c r="H87" i="31"/>
  <c r="G87" i="31"/>
  <c r="F87" i="31"/>
  <c r="E87" i="31"/>
  <c r="D87" i="31"/>
  <c r="C87" i="31"/>
  <c r="C84" i="31" s="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K84" i="31" s="1"/>
  <c r="J86" i="31"/>
  <c r="J84" i="31" s="1"/>
  <c r="I86" i="31"/>
  <c r="I84" i="31" s="1"/>
  <c r="H86" i="31"/>
  <c r="H84" i="31" s="1"/>
  <c r="G86" i="31"/>
  <c r="F86" i="31"/>
  <c r="E86" i="31"/>
  <c r="D86" i="31"/>
  <c r="C86" i="31"/>
  <c r="B86" i="31"/>
  <c r="B84" i="31" s="1"/>
  <c r="Y85" i="31"/>
  <c r="Y84" i="31" s="1"/>
  <c r="X85" i="31"/>
  <c r="X84" i="31" s="1"/>
  <c r="W85" i="31"/>
  <c r="W84" i="31" s="1"/>
  <c r="V85" i="31"/>
  <c r="U85" i="31"/>
  <c r="T85" i="31"/>
  <c r="S85" i="31"/>
  <c r="R85" i="31"/>
  <c r="R84" i="31" s="1"/>
  <c r="Q85" i="31"/>
  <c r="Q84" i="31" s="1"/>
  <c r="P85" i="31"/>
  <c r="O85" i="31"/>
  <c r="N85" i="31"/>
  <c r="M85" i="31"/>
  <c r="L85" i="31"/>
  <c r="K85" i="31"/>
  <c r="J85" i="31"/>
  <c r="I85" i="31"/>
  <c r="H85" i="31"/>
  <c r="G85" i="31"/>
  <c r="G84" i="31" s="1"/>
  <c r="F85" i="31"/>
  <c r="F84" i="31" s="1"/>
  <c r="E85" i="31"/>
  <c r="E84" i="31" s="1"/>
  <c r="D85" i="31"/>
  <c r="D84" i="31" s="1"/>
  <c r="C85" i="31"/>
  <c r="B85" i="31"/>
  <c r="V84" i="31"/>
  <c r="T84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Y16" i="31"/>
  <c r="X16" i="31"/>
  <c r="W16" i="31"/>
  <c r="V16" i="31"/>
  <c r="U16" i="31"/>
  <c r="U90" i="31" s="1"/>
  <c r="T16" i="31"/>
  <c r="S16" i="31"/>
  <c r="R16" i="31"/>
  <c r="Q16" i="31"/>
  <c r="P16" i="31"/>
  <c r="O16" i="31"/>
  <c r="N16" i="31"/>
  <c r="M16" i="31"/>
  <c r="M90" i="31" s="1"/>
  <c r="L16" i="31"/>
  <c r="K16" i="31"/>
  <c r="J16" i="31"/>
  <c r="I16" i="31"/>
  <c r="H16" i="31"/>
  <c r="G16" i="31"/>
  <c r="F16" i="31"/>
  <c r="E16" i="31"/>
  <c r="E90" i="31" s="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Y89" i="30"/>
  <c r="Y84" i="30" s="1"/>
  <c r="X89" i="30"/>
  <c r="X84" i="30" s="1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W84" i="30" s="1"/>
  <c r="V88" i="30"/>
  <c r="V84" i="30" s="1"/>
  <c r="U88" i="30"/>
  <c r="T88" i="30"/>
  <c r="T84" i="30" s="1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S84" i="30" s="1"/>
  <c r="R87" i="30"/>
  <c r="R84" i="30" s="1"/>
  <c r="Q87" i="30"/>
  <c r="Q84" i="30" s="1"/>
  <c r="P87" i="30"/>
  <c r="P84" i="30" s="1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O84" i="30" s="1"/>
  <c r="N86" i="30"/>
  <c r="N84" i="30" s="1"/>
  <c r="M86" i="30"/>
  <c r="M84" i="30" s="1"/>
  <c r="L86" i="30"/>
  <c r="L84" i="30" s="1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U84" i="30" s="1"/>
  <c r="T85" i="30"/>
  <c r="S85" i="30"/>
  <c r="R85" i="30"/>
  <c r="Q85" i="30"/>
  <c r="P85" i="30"/>
  <c r="O85" i="30"/>
  <c r="N85" i="30"/>
  <c r="M85" i="30"/>
  <c r="L85" i="30"/>
  <c r="K85" i="30"/>
  <c r="K84" i="30" s="1"/>
  <c r="J85" i="30"/>
  <c r="J84" i="30" s="1"/>
  <c r="I85" i="30"/>
  <c r="I84" i="30" s="1"/>
  <c r="H85" i="30"/>
  <c r="H84" i="30" s="1"/>
  <c r="G85" i="30"/>
  <c r="F85" i="30"/>
  <c r="E85" i="30"/>
  <c r="D85" i="30"/>
  <c r="C85" i="30"/>
  <c r="C84" i="30" s="1"/>
  <c r="B85" i="30"/>
  <c r="B84" i="30" s="1"/>
  <c r="G84" i="30"/>
  <c r="F84" i="30"/>
  <c r="E84" i="30"/>
  <c r="D84" i="30"/>
  <c r="Y66" i="30"/>
  <c r="Y105" i="30" s="1"/>
  <c r="X66" i="30"/>
  <c r="W66" i="30"/>
  <c r="W105" i="30" s="1"/>
  <c r="V66" i="30"/>
  <c r="V105" i="30" s="1"/>
  <c r="U66" i="30"/>
  <c r="U105" i="30" s="1"/>
  <c r="T66" i="30"/>
  <c r="T105" i="30" s="1"/>
  <c r="S66" i="30"/>
  <c r="S123" i="30" s="1"/>
  <c r="R66" i="30"/>
  <c r="R123" i="30" s="1"/>
  <c r="Q66" i="30"/>
  <c r="Q123" i="30" s="1"/>
  <c r="P66" i="30"/>
  <c r="O66" i="30"/>
  <c r="O105" i="30" s="1"/>
  <c r="N66" i="30"/>
  <c r="N123" i="30" s="1"/>
  <c r="M66" i="30"/>
  <c r="M105" i="30" s="1"/>
  <c r="L66" i="30"/>
  <c r="L105" i="30" s="1"/>
  <c r="K66" i="30"/>
  <c r="J66" i="30"/>
  <c r="J105" i="30" s="1"/>
  <c r="I66" i="30"/>
  <c r="I105" i="30" s="1"/>
  <c r="H66" i="30"/>
  <c r="G66" i="30"/>
  <c r="G105" i="30" s="1"/>
  <c r="F66" i="30"/>
  <c r="F105" i="30" s="1"/>
  <c r="E66" i="30"/>
  <c r="E105" i="30" s="1"/>
  <c r="D66" i="30"/>
  <c r="D105" i="30" s="1"/>
  <c r="C66" i="30"/>
  <c r="C123" i="30" s="1"/>
  <c r="B66" i="30"/>
  <c r="B123" i="30" s="1"/>
  <c r="Y45" i="30"/>
  <c r="Y122" i="30" s="1"/>
  <c r="X45" i="30"/>
  <c r="X99" i="30" s="1"/>
  <c r="W45" i="30"/>
  <c r="W99" i="30" s="1"/>
  <c r="V45" i="30"/>
  <c r="V122" i="30" s="1"/>
  <c r="U45" i="30"/>
  <c r="U99" i="30" s="1"/>
  <c r="T45" i="30"/>
  <c r="T99" i="30" s="1"/>
  <c r="S45" i="30"/>
  <c r="S122" i="30" s="1"/>
  <c r="R45" i="30"/>
  <c r="R99" i="30" s="1"/>
  <c r="Q45" i="30"/>
  <c r="Q99" i="30" s="1"/>
  <c r="P45" i="30"/>
  <c r="P99" i="30" s="1"/>
  <c r="O45" i="30"/>
  <c r="O99" i="30" s="1"/>
  <c r="N45" i="30"/>
  <c r="N99" i="30" s="1"/>
  <c r="M45" i="30"/>
  <c r="M99" i="30" s="1"/>
  <c r="L45" i="30"/>
  <c r="L99" i="30" s="1"/>
  <c r="K45" i="30"/>
  <c r="K122" i="30" s="1"/>
  <c r="J45" i="30"/>
  <c r="J122" i="30" s="1"/>
  <c r="I45" i="30"/>
  <c r="I122" i="30" s="1"/>
  <c r="H45" i="30"/>
  <c r="H99" i="30" s="1"/>
  <c r="G45" i="30"/>
  <c r="G99" i="30" s="1"/>
  <c r="F45" i="30"/>
  <c r="E45" i="30"/>
  <c r="E99" i="30" s="1"/>
  <c r="D45" i="30"/>
  <c r="D99" i="30" s="1"/>
  <c r="C45" i="30"/>
  <c r="B45" i="30"/>
  <c r="B99" i="30" s="1"/>
  <c r="Y25" i="30"/>
  <c r="Y94" i="30" s="1"/>
  <c r="X25" i="30"/>
  <c r="W25" i="30"/>
  <c r="V25" i="30"/>
  <c r="V94" i="30" s="1"/>
  <c r="U25" i="30"/>
  <c r="T25" i="30"/>
  <c r="S25" i="30"/>
  <c r="R25" i="30"/>
  <c r="R120" i="30" s="1"/>
  <c r="Q25" i="30"/>
  <c r="Q120" i="30" s="1"/>
  <c r="P25" i="30"/>
  <c r="O25" i="30"/>
  <c r="N25" i="30"/>
  <c r="N120" i="30" s="1"/>
  <c r="M25" i="30"/>
  <c r="L25" i="30"/>
  <c r="K25" i="30"/>
  <c r="K120" i="30" s="1"/>
  <c r="J25" i="30"/>
  <c r="J94" i="30" s="1"/>
  <c r="I25" i="30"/>
  <c r="I94" i="30" s="1"/>
  <c r="H25" i="30"/>
  <c r="G25" i="30"/>
  <c r="G94" i="30" s="1"/>
  <c r="F25" i="30"/>
  <c r="F94" i="30" s="1"/>
  <c r="E25" i="30"/>
  <c r="D25" i="30"/>
  <c r="D120" i="30" s="1"/>
  <c r="C25" i="30"/>
  <c r="B25" i="30"/>
  <c r="B94" i="30" s="1"/>
  <c r="Y16" i="30"/>
  <c r="Y90" i="30" s="1"/>
  <c r="X16" i="30"/>
  <c r="X90" i="30" s="1"/>
  <c r="W16" i="30"/>
  <c r="W90" i="30" s="1"/>
  <c r="V16" i="30"/>
  <c r="V90" i="30" s="1"/>
  <c r="U16" i="30"/>
  <c r="U90" i="30" s="1"/>
  <c r="T16" i="30"/>
  <c r="S16" i="30"/>
  <c r="S119" i="30" s="1"/>
  <c r="R16" i="30"/>
  <c r="R119" i="30" s="1"/>
  <c r="Q16" i="30"/>
  <c r="Q119" i="30" s="1"/>
  <c r="P16" i="30"/>
  <c r="P119" i="30" s="1"/>
  <c r="O16" i="30"/>
  <c r="N16" i="30"/>
  <c r="N119" i="30" s="1"/>
  <c r="M16" i="30"/>
  <c r="M119" i="30" s="1"/>
  <c r="L16" i="30"/>
  <c r="L119" i="30" s="1"/>
  <c r="K16" i="30"/>
  <c r="K119" i="30" s="1"/>
  <c r="J16" i="30"/>
  <c r="J119" i="30" s="1"/>
  <c r="I16" i="30"/>
  <c r="I119" i="30" s="1"/>
  <c r="H16" i="30"/>
  <c r="H119" i="30" s="1"/>
  <c r="G16" i="30"/>
  <c r="G119" i="30" s="1"/>
  <c r="F16" i="30"/>
  <c r="F119" i="30" s="1"/>
  <c r="E16" i="30"/>
  <c r="E119" i="30" s="1"/>
  <c r="D16" i="30"/>
  <c r="D119" i="30" s="1"/>
  <c r="C16" i="30"/>
  <c r="C119" i="30" s="1"/>
  <c r="B16" i="30"/>
  <c r="B119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O84" i="29" s="1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J84" i="29" s="1"/>
  <c r="I91" i="29"/>
  <c r="I84" i="29" s="1"/>
  <c r="H91" i="29"/>
  <c r="H84" i="29" s="1"/>
  <c r="G91" i="29"/>
  <c r="F91" i="29"/>
  <c r="E91" i="29"/>
  <c r="D91" i="29"/>
  <c r="C91" i="29"/>
  <c r="B91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G84" i="29" s="1"/>
  <c r="F89" i="29"/>
  <c r="F84" i="29" s="1"/>
  <c r="E89" i="29"/>
  <c r="E84" i="29" s="1"/>
  <c r="D89" i="29"/>
  <c r="D84" i="29" s="1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C84" i="29" s="1"/>
  <c r="B88" i="29"/>
  <c r="Y87" i="29"/>
  <c r="Y84" i="29" s="1"/>
  <c r="X87" i="29"/>
  <c r="X84" i="29" s="1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W84" i="29" s="1"/>
  <c r="V86" i="29"/>
  <c r="U86" i="29"/>
  <c r="U84" i="29" s="1"/>
  <c r="T86" i="29"/>
  <c r="T84" i="29" s="1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V84" i="29" s="1"/>
  <c r="U85" i="29"/>
  <c r="T85" i="29"/>
  <c r="S85" i="29"/>
  <c r="S84" i="29" s="1"/>
  <c r="R85" i="29"/>
  <c r="R84" i="29" s="1"/>
  <c r="Q85" i="29"/>
  <c r="Q84" i="29" s="1"/>
  <c r="P85" i="29"/>
  <c r="P84" i="29" s="1"/>
  <c r="O85" i="29"/>
  <c r="N85" i="29"/>
  <c r="M85" i="29"/>
  <c r="L85" i="29"/>
  <c r="K85" i="29"/>
  <c r="K84" i="29" s="1"/>
  <c r="J85" i="29"/>
  <c r="I85" i="29"/>
  <c r="H85" i="29"/>
  <c r="G85" i="29"/>
  <c r="F85" i="29"/>
  <c r="E85" i="29"/>
  <c r="D85" i="29"/>
  <c r="C85" i="29"/>
  <c r="B85" i="29"/>
  <c r="B84" i="29" s="1"/>
  <c r="N84" i="29"/>
  <c r="M84" i="29"/>
  <c r="L84" i="29"/>
  <c r="Y66" i="29"/>
  <c r="Y123" i="29" s="1"/>
  <c r="X66" i="29"/>
  <c r="X123" i="29" s="1"/>
  <c r="W66" i="29"/>
  <c r="W123" i="29" s="1"/>
  <c r="V66" i="29"/>
  <c r="V123" i="29" s="1"/>
  <c r="U66" i="29"/>
  <c r="U123" i="29" s="1"/>
  <c r="T66" i="29"/>
  <c r="T123" i="29" s="1"/>
  <c r="S66" i="29"/>
  <c r="S123" i="29" s="1"/>
  <c r="R66" i="29"/>
  <c r="R123" i="29" s="1"/>
  <c r="Q66" i="29"/>
  <c r="Q123" i="29" s="1"/>
  <c r="P66" i="29"/>
  <c r="P123" i="29" s="1"/>
  <c r="O66" i="29"/>
  <c r="O123" i="29" s="1"/>
  <c r="N66" i="29"/>
  <c r="N123" i="29" s="1"/>
  <c r="M66" i="29"/>
  <c r="M123" i="29" s="1"/>
  <c r="L66" i="29"/>
  <c r="L123" i="29" s="1"/>
  <c r="K66" i="29"/>
  <c r="K123" i="29" s="1"/>
  <c r="J66" i="29"/>
  <c r="J123" i="29" s="1"/>
  <c r="I66" i="29"/>
  <c r="I123" i="29" s="1"/>
  <c r="H66" i="29"/>
  <c r="H123" i="29" s="1"/>
  <c r="G66" i="29"/>
  <c r="G123" i="29" s="1"/>
  <c r="F66" i="29"/>
  <c r="F123" i="29" s="1"/>
  <c r="E66" i="29"/>
  <c r="E123" i="29" s="1"/>
  <c r="D66" i="29"/>
  <c r="D123" i="29" s="1"/>
  <c r="C66" i="29"/>
  <c r="C123" i="29" s="1"/>
  <c r="B66" i="29"/>
  <c r="B123" i="29" s="1"/>
  <c r="Y45" i="29"/>
  <c r="Y122" i="29" s="1"/>
  <c r="X45" i="29"/>
  <c r="X122" i="29" s="1"/>
  <c r="W45" i="29"/>
  <c r="W122" i="29" s="1"/>
  <c r="V45" i="29"/>
  <c r="V122" i="29" s="1"/>
  <c r="U45" i="29"/>
  <c r="U122" i="29" s="1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X113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H175" i="4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Y126" i="27" s="1"/>
  <c r="X130" i="27"/>
  <c r="W130" i="27"/>
  <c r="V130" i="27"/>
  <c r="V126" i="27" s="1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U126" i="27" s="1"/>
  <c r="T129" i="27"/>
  <c r="T126" i="27" s="1"/>
  <c r="S129" i="27"/>
  <c r="S126" i="27" s="1"/>
  <c r="R129" i="27"/>
  <c r="R126" i="27" s="1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Q126" i="27" s="1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X126" i="27" s="1"/>
  <c r="W127" i="27"/>
  <c r="W126" i="27" s="1"/>
  <c r="V127" i="27"/>
  <c r="U127" i="27"/>
  <c r="T127" i="27"/>
  <c r="S127" i="27"/>
  <c r="R127" i="27"/>
  <c r="Q127" i="27"/>
  <c r="P127" i="27"/>
  <c r="P126" i="27" s="1"/>
  <c r="O127" i="27"/>
  <c r="O126" i="27" s="1"/>
  <c r="N127" i="27"/>
  <c r="N126" i="27" s="1"/>
  <c r="M127" i="27"/>
  <c r="M126" i="27" s="1"/>
  <c r="L127" i="27"/>
  <c r="L126" i="27" s="1"/>
  <c r="K127" i="27"/>
  <c r="K126" i="27" s="1"/>
  <c r="J127" i="27"/>
  <c r="J126" i="27" s="1"/>
  <c r="I127" i="27"/>
  <c r="H127" i="27"/>
  <c r="G127" i="27"/>
  <c r="F127" i="27"/>
  <c r="E127" i="27"/>
  <c r="E126" i="27" s="1"/>
  <c r="D127" i="27"/>
  <c r="D126" i="27" s="1"/>
  <c r="C127" i="27"/>
  <c r="C126" i="27" s="1"/>
  <c r="B127" i="27"/>
  <c r="B126" i="27" s="1"/>
  <c r="I126" i="27"/>
  <c r="H126" i="27"/>
  <c r="G126" i="27"/>
  <c r="F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F110" i="27" s="1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E110" i="27" s="1"/>
  <c r="D114" i="27"/>
  <c r="C114" i="27"/>
  <c r="B114" i="27"/>
  <c r="B110" i="27" s="1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Y110" i="27" s="1"/>
  <c r="X112" i="27"/>
  <c r="X110" i="27" s="1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H110" i="27" s="1"/>
  <c r="G112" i="27"/>
  <c r="G110" i="27" s="1"/>
  <c r="F112" i="27"/>
  <c r="E112" i="27"/>
  <c r="D112" i="27"/>
  <c r="C112" i="27"/>
  <c r="B112" i="27"/>
  <c r="Y111" i="27"/>
  <c r="X111" i="27"/>
  <c r="W111" i="27"/>
  <c r="W110" i="27" s="1"/>
  <c r="V111" i="27"/>
  <c r="V110" i="27" s="1"/>
  <c r="U111" i="27"/>
  <c r="U110" i="27" s="1"/>
  <c r="T111" i="27"/>
  <c r="T110" i="27" s="1"/>
  <c r="S111" i="27"/>
  <c r="S110" i="27" s="1"/>
  <c r="R111" i="27"/>
  <c r="R110" i="27" s="1"/>
  <c r="Q111" i="27"/>
  <c r="P111" i="27"/>
  <c r="O111" i="27"/>
  <c r="N111" i="27"/>
  <c r="M111" i="27"/>
  <c r="M110" i="27" s="1"/>
  <c r="L111" i="27"/>
  <c r="L110" i="27" s="1"/>
  <c r="K111" i="27"/>
  <c r="K110" i="27" s="1"/>
  <c r="J111" i="27"/>
  <c r="J110" i="27" s="1"/>
  <c r="I111" i="27"/>
  <c r="I110" i="27" s="1"/>
  <c r="H111" i="27"/>
  <c r="G111" i="27"/>
  <c r="F111" i="27"/>
  <c r="E111" i="27"/>
  <c r="D111" i="27"/>
  <c r="D110" i="27" s="1"/>
  <c r="C111" i="27"/>
  <c r="C110" i="27" s="1"/>
  <c r="B111" i="27"/>
  <c r="Q110" i="27"/>
  <c r="P110" i="27"/>
  <c r="O110" i="27"/>
  <c r="N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X98" i="27" s="1"/>
  <c r="W103" i="27"/>
  <c r="V103" i="27"/>
  <c r="V98" i="27" s="1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U98" i="27" s="1"/>
  <c r="T102" i="27"/>
  <c r="S102" i="27"/>
  <c r="R102" i="27"/>
  <c r="R98" i="27" s="1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Q98" i="27" s="1"/>
  <c r="P101" i="27"/>
  <c r="P98" i="27" s="1"/>
  <c r="O101" i="27"/>
  <c r="O98" i="27" s="1"/>
  <c r="N101" i="27"/>
  <c r="N98" i="27" s="1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W98" i="27" s="1"/>
  <c r="V100" i="27"/>
  <c r="U100" i="27"/>
  <c r="T100" i="27"/>
  <c r="S100" i="27"/>
  <c r="R100" i="27"/>
  <c r="Q100" i="27"/>
  <c r="P100" i="27"/>
  <c r="O100" i="27"/>
  <c r="N100" i="27"/>
  <c r="M100" i="27"/>
  <c r="M98" i="27" s="1"/>
  <c r="L100" i="27"/>
  <c r="L98" i="27" s="1"/>
  <c r="K100" i="27"/>
  <c r="J100" i="27"/>
  <c r="I100" i="27"/>
  <c r="H100" i="27"/>
  <c r="G100" i="27"/>
  <c r="F100" i="27"/>
  <c r="E100" i="27"/>
  <c r="D100" i="27"/>
  <c r="C100" i="27"/>
  <c r="B100" i="27"/>
  <c r="Y99" i="27"/>
  <c r="Y98" i="27" s="1"/>
  <c r="X99" i="27"/>
  <c r="W99" i="27"/>
  <c r="V99" i="27"/>
  <c r="U99" i="27"/>
  <c r="T99" i="27"/>
  <c r="T98" i="27" s="1"/>
  <c r="S99" i="27"/>
  <c r="S98" i="27" s="1"/>
  <c r="R99" i="27"/>
  <c r="Q99" i="27"/>
  <c r="P99" i="27"/>
  <c r="O99" i="27"/>
  <c r="N99" i="27"/>
  <c r="M99" i="27"/>
  <c r="L99" i="27"/>
  <c r="K99" i="27"/>
  <c r="K98" i="27" s="1"/>
  <c r="J99" i="27"/>
  <c r="J98" i="27" s="1"/>
  <c r="I99" i="27"/>
  <c r="I98" i="27" s="1"/>
  <c r="H99" i="27"/>
  <c r="H98" i="27" s="1"/>
  <c r="G99" i="27"/>
  <c r="G98" i="27" s="1"/>
  <c r="F99" i="27"/>
  <c r="F98" i="27" s="1"/>
  <c r="E99" i="27"/>
  <c r="D99" i="27"/>
  <c r="C99" i="27"/>
  <c r="B99" i="27"/>
  <c r="E98" i="27"/>
  <c r="D98" i="27"/>
  <c r="C98" i="27"/>
  <c r="B98" i="27"/>
  <c r="Y69" i="27"/>
  <c r="Y122" i="27" s="1"/>
  <c r="X69" i="27"/>
  <c r="X122" i="27" s="1"/>
  <c r="W69" i="27"/>
  <c r="V69" i="27"/>
  <c r="U69" i="27"/>
  <c r="T69" i="27"/>
  <c r="S69" i="27"/>
  <c r="S154" i="27" s="1"/>
  <c r="R69" i="27"/>
  <c r="R122" i="27" s="1"/>
  <c r="Q69" i="27"/>
  <c r="Q122" i="27" s="1"/>
  <c r="P69" i="27"/>
  <c r="P122" i="27" s="1"/>
  <c r="O69" i="27"/>
  <c r="N69" i="27"/>
  <c r="M69" i="27"/>
  <c r="L69" i="27"/>
  <c r="K69" i="27"/>
  <c r="K122" i="27" s="1"/>
  <c r="J69" i="27"/>
  <c r="J122" i="27" s="1"/>
  <c r="I69" i="27"/>
  <c r="I122" i="27" s="1"/>
  <c r="H69" i="27"/>
  <c r="H122" i="27" s="1"/>
  <c r="G69" i="27"/>
  <c r="F69" i="27"/>
  <c r="E69" i="27"/>
  <c r="D69" i="27"/>
  <c r="C69" i="27"/>
  <c r="C122" i="27" s="1"/>
  <c r="B69" i="27"/>
  <c r="B122" i="27" s="1"/>
  <c r="Y56" i="27"/>
  <c r="X56" i="27"/>
  <c r="W56" i="27"/>
  <c r="V56" i="27"/>
  <c r="U56" i="27"/>
  <c r="T56" i="27"/>
  <c r="S56" i="27"/>
  <c r="R56" i="27"/>
  <c r="Q56" i="27"/>
  <c r="P56" i="27"/>
  <c r="O56" i="27"/>
  <c r="O153" i="27" s="1"/>
  <c r="N56" i="27"/>
  <c r="M56" i="27"/>
  <c r="L56" i="27"/>
  <c r="K56" i="27"/>
  <c r="J56" i="27"/>
  <c r="I56" i="27"/>
  <c r="H56" i="27"/>
  <c r="G56" i="27"/>
  <c r="F56" i="27"/>
  <c r="E56" i="27"/>
  <c r="D56" i="27"/>
  <c r="C56" i="27"/>
  <c r="C119" i="27" s="1"/>
  <c r="B56" i="27"/>
  <c r="Y43" i="27"/>
  <c r="Y116" i="27" s="1"/>
  <c r="X43" i="27"/>
  <c r="X116" i="27" s="1"/>
  <c r="W43" i="27"/>
  <c r="V43" i="27"/>
  <c r="U43" i="27"/>
  <c r="T43" i="27"/>
  <c r="S43" i="27"/>
  <c r="S116" i="27" s="1"/>
  <c r="R43" i="27"/>
  <c r="Q43" i="27"/>
  <c r="Q116" i="27" s="1"/>
  <c r="P43" i="27"/>
  <c r="P116" i="27" s="1"/>
  <c r="O43" i="27"/>
  <c r="N43" i="27"/>
  <c r="M43" i="27"/>
  <c r="L43" i="27"/>
  <c r="K43" i="27"/>
  <c r="K152" i="27" s="1"/>
  <c r="J43" i="27"/>
  <c r="I43" i="27"/>
  <c r="I116" i="27" s="1"/>
  <c r="H43" i="27"/>
  <c r="H116" i="27" s="1"/>
  <c r="G43" i="27"/>
  <c r="F43" i="27"/>
  <c r="E43" i="27"/>
  <c r="E116" i="27" s="1"/>
  <c r="D43" i="27"/>
  <c r="C43" i="27"/>
  <c r="C116" i="27" s="1"/>
  <c r="B43" i="27"/>
  <c r="Y17" i="27"/>
  <c r="X17" i="27"/>
  <c r="W17" i="27"/>
  <c r="V17" i="27"/>
  <c r="U17" i="27"/>
  <c r="T17" i="27"/>
  <c r="S17" i="27"/>
  <c r="R17" i="27"/>
  <c r="Q17" i="27"/>
  <c r="Q143" i="27" s="1"/>
  <c r="P17" i="27"/>
  <c r="O17" i="27"/>
  <c r="N17" i="27"/>
  <c r="M17" i="27"/>
  <c r="L17" i="27"/>
  <c r="K17" i="27"/>
  <c r="J17" i="27"/>
  <c r="I17" i="27"/>
  <c r="H17" i="27"/>
  <c r="H143" i="27" s="1"/>
  <c r="G17" i="27"/>
  <c r="G143" i="27" s="1"/>
  <c r="F17" i="27"/>
  <c r="F143" i="27" s="1"/>
  <c r="E17" i="27"/>
  <c r="E143" i="27" s="1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M126" i="26" s="1"/>
  <c r="L132" i="26"/>
  <c r="L126" i="26" s="1"/>
  <c r="K132" i="26"/>
  <c r="K126" i="26" s="1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R126" i="26" s="1"/>
  <c r="Q131" i="26"/>
  <c r="P131" i="26"/>
  <c r="O131" i="26"/>
  <c r="N131" i="26"/>
  <c r="M131" i="26"/>
  <c r="L131" i="26"/>
  <c r="K131" i="26"/>
  <c r="J131" i="26"/>
  <c r="I131" i="26"/>
  <c r="I126" i="26" s="1"/>
  <c r="H131" i="26"/>
  <c r="H126" i="26" s="1"/>
  <c r="G131" i="26"/>
  <c r="G126" i="26" s="1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C126" i="26" s="1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Y126" i="26" s="1"/>
  <c r="X128" i="26"/>
  <c r="X126" i="26" s="1"/>
  <c r="W128" i="26"/>
  <c r="W126" i="26" s="1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F126" i="26" s="1"/>
  <c r="E128" i="26"/>
  <c r="D128" i="26"/>
  <c r="C128" i="26"/>
  <c r="B128" i="26"/>
  <c r="Y127" i="26"/>
  <c r="X127" i="26"/>
  <c r="W127" i="26"/>
  <c r="V127" i="26"/>
  <c r="V126" i="26" s="1"/>
  <c r="U127" i="26"/>
  <c r="U126" i="26" s="1"/>
  <c r="T127" i="26"/>
  <c r="T126" i="26" s="1"/>
  <c r="S127" i="26"/>
  <c r="S126" i="26" s="1"/>
  <c r="R127" i="26"/>
  <c r="Q127" i="26"/>
  <c r="P127" i="26"/>
  <c r="O127" i="26"/>
  <c r="N127" i="26"/>
  <c r="N126" i="26" s="1"/>
  <c r="M127" i="26"/>
  <c r="L127" i="26"/>
  <c r="K127" i="26"/>
  <c r="J127" i="26"/>
  <c r="J126" i="26" s="1"/>
  <c r="I127" i="26"/>
  <c r="H127" i="26"/>
  <c r="G127" i="26"/>
  <c r="F127" i="26"/>
  <c r="E127" i="26"/>
  <c r="E126" i="26" s="1"/>
  <c r="D127" i="26"/>
  <c r="D126" i="26" s="1"/>
  <c r="C127" i="26"/>
  <c r="B127" i="26"/>
  <c r="B126" i="26" s="1"/>
  <c r="Q126" i="26"/>
  <c r="P126" i="26"/>
  <c r="O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U110" i="26" s="1"/>
  <c r="T117" i="26"/>
  <c r="T110" i="26" s="1"/>
  <c r="S117" i="26"/>
  <c r="S110" i="26" s="1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5" i="26"/>
  <c r="X115" i="26"/>
  <c r="W115" i="26"/>
  <c r="V115" i="26"/>
  <c r="U115" i="26"/>
  <c r="T115" i="26"/>
  <c r="S115" i="26"/>
  <c r="R115" i="26"/>
  <c r="Q115" i="26"/>
  <c r="Q110" i="26" s="1"/>
  <c r="P115" i="26"/>
  <c r="P110" i="26" s="1"/>
  <c r="O115" i="26"/>
  <c r="O110" i="26" s="1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K110" i="26" s="1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R110" i="26" s="1"/>
  <c r="Q113" i="26"/>
  <c r="P113" i="26"/>
  <c r="O113" i="26"/>
  <c r="N113" i="26"/>
  <c r="M113" i="26"/>
  <c r="L113" i="26"/>
  <c r="K113" i="26"/>
  <c r="J113" i="26"/>
  <c r="I113" i="26"/>
  <c r="I110" i="26" s="1"/>
  <c r="H113" i="26"/>
  <c r="H110" i="26" s="1"/>
  <c r="G113" i="26"/>
  <c r="G110" i="26" s="1"/>
  <c r="F113" i="26"/>
  <c r="E113" i="26"/>
  <c r="D113" i="26"/>
  <c r="C113" i="26"/>
  <c r="B113" i="26"/>
  <c r="Y112" i="26"/>
  <c r="X112" i="26"/>
  <c r="W112" i="26"/>
  <c r="V112" i="26"/>
  <c r="U112" i="26"/>
  <c r="T112" i="26"/>
  <c r="S112" i="26"/>
  <c r="R112" i="26"/>
  <c r="Q112" i="26"/>
  <c r="P112" i="26"/>
  <c r="O112" i="26"/>
  <c r="N112" i="26"/>
  <c r="N110" i="26" s="1"/>
  <c r="M112" i="26"/>
  <c r="L112" i="26"/>
  <c r="K112" i="26"/>
  <c r="J112" i="26"/>
  <c r="I112" i="26"/>
  <c r="H112" i="26"/>
  <c r="G112" i="26"/>
  <c r="F112" i="26"/>
  <c r="E112" i="26"/>
  <c r="E110" i="26" s="1"/>
  <c r="D112" i="26"/>
  <c r="D110" i="26" s="1"/>
  <c r="C112" i="26"/>
  <c r="C110" i="26" s="1"/>
  <c r="B112" i="26"/>
  <c r="Y111" i="26"/>
  <c r="X111" i="26"/>
  <c r="W111" i="26"/>
  <c r="V111" i="26"/>
  <c r="V110" i="26" s="1"/>
  <c r="U111" i="26"/>
  <c r="T111" i="26"/>
  <c r="S111" i="26"/>
  <c r="R111" i="26"/>
  <c r="Q111" i="26"/>
  <c r="P111" i="26"/>
  <c r="O111" i="26"/>
  <c r="N111" i="26"/>
  <c r="M111" i="26"/>
  <c r="M110" i="26" s="1"/>
  <c r="L111" i="26"/>
  <c r="L110" i="26" s="1"/>
  <c r="K111" i="26"/>
  <c r="J111" i="26"/>
  <c r="J110" i="26" s="1"/>
  <c r="I111" i="26"/>
  <c r="H111" i="26"/>
  <c r="G111" i="26"/>
  <c r="F111" i="26"/>
  <c r="E111" i="26"/>
  <c r="D111" i="26"/>
  <c r="C111" i="26"/>
  <c r="B111" i="26"/>
  <c r="B110" i="26" s="1"/>
  <c r="Y110" i="26"/>
  <c r="X110" i="26"/>
  <c r="W110" i="26"/>
  <c r="F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I98" i="26" s="1"/>
  <c r="H104" i="26"/>
  <c r="H98" i="26" s="1"/>
  <c r="G104" i="26"/>
  <c r="G98" i="26" s="1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N98" i="26" s="1"/>
  <c r="M103" i="26"/>
  <c r="L103" i="26"/>
  <c r="K103" i="26"/>
  <c r="J103" i="26"/>
  <c r="I103" i="26"/>
  <c r="H103" i="26"/>
  <c r="G103" i="26"/>
  <c r="F103" i="26"/>
  <c r="E103" i="26"/>
  <c r="E98" i="26" s="1"/>
  <c r="D103" i="26"/>
  <c r="D98" i="26" s="1"/>
  <c r="C103" i="26"/>
  <c r="C98" i="26" s="1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Y98" i="26" s="1"/>
  <c r="X101" i="26"/>
  <c r="X98" i="26" s="1"/>
  <c r="W101" i="26"/>
  <c r="W98" i="26" s="1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F98" i="26" s="1"/>
  <c r="E101" i="26"/>
  <c r="D101" i="26"/>
  <c r="C101" i="26"/>
  <c r="B101" i="26"/>
  <c r="Y100" i="26"/>
  <c r="X100" i="26"/>
  <c r="W100" i="26"/>
  <c r="V100" i="26"/>
  <c r="U100" i="26"/>
  <c r="U98" i="26" s="1"/>
  <c r="T100" i="26"/>
  <c r="T98" i="26" s="1"/>
  <c r="S100" i="26"/>
  <c r="S98" i="26" s="1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98" i="26" s="1"/>
  <c r="Y99" i="26"/>
  <c r="X99" i="26"/>
  <c r="W99" i="26"/>
  <c r="V99" i="26"/>
  <c r="U99" i="26"/>
  <c r="T99" i="26"/>
  <c r="S99" i="26"/>
  <c r="R99" i="26"/>
  <c r="R98" i="26" s="1"/>
  <c r="Q99" i="26"/>
  <c r="Q98" i="26" s="1"/>
  <c r="P99" i="26"/>
  <c r="P98" i="26" s="1"/>
  <c r="O99" i="26"/>
  <c r="O98" i="26" s="1"/>
  <c r="N99" i="26"/>
  <c r="M99" i="26"/>
  <c r="L99" i="26"/>
  <c r="K99" i="26"/>
  <c r="J99" i="26"/>
  <c r="J98" i="26" s="1"/>
  <c r="I99" i="26"/>
  <c r="H99" i="26"/>
  <c r="G99" i="26"/>
  <c r="F99" i="26"/>
  <c r="E99" i="26"/>
  <c r="D99" i="26"/>
  <c r="C99" i="26"/>
  <c r="B99" i="26"/>
  <c r="V98" i="26"/>
  <c r="M98" i="26"/>
  <c r="L98" i="26"/>
  <c r="K98" i="26"/>
  <c r="Y69" i="26"/>
  <c r="X69" i="26"/>
  <c r="W69" i="26"/>
  <c r="V69" i="26"/>
  <c r="U69" i="26"/>
  <c r="T69" i="26"/>
  <c r="S69" i="26"/>
  <c r="R69" i="26"/>
  <c r="R154" i="26" s="1"/>
  <c r="Q69" i="26"/>
  <c r="P69" i="26"/>
  <c r="O69" i="26"/>
  <c r="N69" i="26"/>
  <c r="M69" i="26"/>
  <c r="L69" i="26"/>
  <c r="K69" i="26"/>
  <c r="J69" i="26"/>
  <c r="I69" i="26"/>
  <c r="I154" i="26" s="1"/>
  <c r="H69" i="26"/>
  <c r="H154" i="26" s="1"/>
  <c r="G69" i="26"/>
  <c r="G154" i="26" s="1"/>
  <c r="F69" i="26"/>
  <c r="F154" i="26" s="1"/>
  <c r="E69" i="26"/>
  <c r="D69" i="26"/>
  <c r="C69" i="26"/>
  <c r="B69" i="26"/>
  <c r="Y56" i="26"/>
  <c r="Y153" i="26" s="1"/>
  <c r="X56" i="26"/>
  <c r="W56" i="26"/>
  <c r="V56" i="26"/>
  <c r="U56" i="26"/>
  <c r="T56" i="26"/>
  <c r="S56" i="26"/>
  <c r="R56" i="26"/>
  <c r="Q56" i="26"/>
  <c r="P56" i="26"/>
  <c r="O56" i="26"/>
  <c r="N56" i="26"/>
  <c r="N153" i="26" s="1"/>
  <c r="M56" i="26"/>
  <c r="L56" i="26"/>
  <c r="K56" i="26"/>
  <c r="J56" i="26"/>
  <c r="I56" i="26"/>
  <c r="H56" i="26"/>
  <c r="G56" i="26"/>
  <c r="F56" i="26"/>
  <c r="E56" i="26"/>
  <c r="E153" i="26" s="1"/>
  <c r="D56" i="26"/>
  <c r="D153" i="26" s="1"/>
  <c r="C56" i="26"/>
  <c r="C153" i="26" s="1"/>
  <c r="B56" i="26"/>
  <c r="B153" i="26" s="1"/>
  <c r="Y43" i="26"/>
  <c r="X43" i="26"/>
  <c r="W43" i="26"/>
  <c r="V43" i="26"/>
  <c r="U43" i="26"/>
  <c r="U152" i="26" s="1"/>
  <c r="T43" i="26"/>
  <c r="S43" i="26"/>
  <c r="R43" i="26"/>
  <c r="Q43" i="26"/>
  <c r="P43" i="26"/>
  <c r="O43" i="26"/>
  <c r="N43" i="26"/>
  <c r="M43" i="26"/>
  <c r="L43" i="26"/>
  <c r="K43" i="26"/>
  <c r="J43" i="26"/>
  <c r="J152" i="26" s="1"/>
  <c r="I43" i="26"/>
  <c r="H43" i="26"/>
  <c r="G43" i="26"/>
  <c r="F43" i="26"/>
  <c r="E43" i="26"/>
  <c r="D43" i="26"/>
  <c r="C43" i="26"/>
  <c r="B43" i="26"/>
  <c r="Y17" i="26"/>
  <c r="Y143" i="26" s="1"/>
  <c r="X17" i="26"/>
  <c r="X143" i="26" s="1"/>
  <c r="W17" i="26"/>
  <c r="W143" i="26" s="1"/>
  <c r="V17" i="26"/>
  <c r="V143" i="26" s="1"/>
  <c r="U17" i="26"/>
  <c r="T17" i="26"/>
  <c r="S17" i="26"/>
  <c r="R17" i="26"/>
  <c r="Q17" i="26"/>
  <c r="Q143" i="26" s="1"/>
  <c r="P17" i="26"/>
  <c r="O17" i="26"/>
  <c r="N17" i="26"/>
  <c r="M17" i="26"/>
  <c r="L17" i="26"/>
  <c r="K17" i="26"/>
  <c r="J17" i="26"/>
  <c r="I17" i="26"/>
  <c r="H17" i="26"/>
  <c r="G17" i="26"/>
  <c r="F17" i="26"/>
  <c r="F143" i="26" s="1"/>
  <c r="E17" i="26"/>
  <c r="D17" i="26"/>
  <c r="C17" i="26"/>
  <c r="B17" i="26"/>
  <c r="Y162" i="25"/>
  <c r="X162" i="25"/>
  <c r="W162" i="25"/>
  <c r="V162" i="25"/>
  <c r="U162" i="25"/>
  <c r="U156" i="25" s="1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Q156" i="25" s="1"/>
  <c r="P161" i="25"/>
  <c r="P156" i="25" s="1"/>
  <c r="O161" i="25"/>
  <c r="O156" i="25" s="1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K156" i="25" s="1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I156" i="25" s="1"/>
  <c r="H159" i="25"/>
  <c r="H156" i="25" s="1"/>
  <c r="G159" i="25"/>
  <c r="G156" i="25" s="1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N156" i="25" s="1"/>
  <c r="M158" i="25"/>
  <c r="L158" i="25"/>
  <c r="K158" i="25"/>
  <c r="J158" i="25"/>
  <c r="I158" i="25"/>
  <c r="H158" i="25"/>
  <c r="G158" i="25"/>
  <c r="F158" i="25"/>
  <c r="E158" i="25"/>
  <c r="E156" i="25" s="1"/>
  <c r="D158" i="25"/>
  <c r="D156" i="25" s="1"/>
  <c r="C158" i="25"/>
  <c r="C156" i="25" s="1"/>
  <c r="B158" i="25"/>
  <c r="Y157" i="25"/>
  <c r="X157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J156" i="25" s="1"/>
  <c r="I157" i="25"/>
  <c r="H157" i="25"/>
  <c r="G157" i="25"/>
  <c r="F157" i="25"/>
  <c r="E157" i="25"/>
  <c r="D157" i="25"/>
  <c r="C157" i="25"/>
  <c r="B157" i="25"/>
  <c r="Y156" i="25"/>
  <c r="X156" i="25"/>
  <c r="W156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H126" i="25" s="1"/>
  <c r="G132" i="25"/>
  <c r="G126" i="25" s="1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E126" i="25" s="1"/>
  <c r="D131" i="25"/>
  <c r="D126" i="25" s="1"/>
  <c r="C131" i="25"/>
  <c r="C126" i="25" s="1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J126" i="25" s="1"/>
  <c r="I130" i="25"/>
  <c r="H130" i="25"/>
  <c r="G130" i="25"/>
  <c r="F130" i="25"/>
  <c r="E130" i="25"/>
  <c r="D130" i="25"/>
  <c r="C130" i="25"/>
  <c r="B130" i="25"/>
  <c r="Y129" i="25"/>
  <c r="Y126" i="25" s="1"/>
  <c r="X129" i="25"/>
  <c r="X126" i="25" s="1"/>
  <c r="W129" i="25"/>
  <c r="W126" i="25" s="1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F126" i="25" s="1"/>
  <c r="E129" i="25"/>
  <c r="D129" i="25"/>
  <c r="C129" i="25"/>
  <c r="B129" i="25"/>
  <c r="Y128" i="25"/>
  <c r="X128" i="25"/>
  <c r="W128" i="25"/>
  <c r="V128" i="25"/>
  <c r="U128" i="25"/>
  <c r="U126" i="25" s="1"/>
  <c r="T128" i="25"/>
  <c r="T126" i="25" s="1"/>
  <c r="S128" i="25"/>
  <c r="S126" i="25" s="1"/>
  <c r="R128" i="25"/>
  <c r="R126" i="25" s="1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126" i="25" s="1"/>
  <c r="Y127" i="25"/>
  <c r="X127" i="25"/>
  <c r="W127" i="25"/>
  <c r="V127" i="25"/>
  <c r="U127" i="25"/>
  <c r="T127" i="25"/>
  <c r="S127" i="25"/>
  <c r="R127" i="25"/>
  <c r="Q127" i="25"/>
  <c r="Q126" i="25" s="1"/>
  <c r="P127" i="25"/>
  <c r="P126" i="25" s="1"/>
  <c r="O127" i="25"/>
  <c r="O126" i="25" s="1"/>
  <c r="N127" i="25"/>
  <c r="N126" i="25" s="1"/>
  <c r="M127" i="25"/>
  <c r="L127" i="25"/>
  <c r="K127" i="25"/>
  <c r="J127" i="25"/>
  <c r="I127" i="25"/>
  <c r="I126" i="25" s="1"/>
  <c r="H127" i="25"/>
  <c r="G127" i="25"/>
  <c r="F127" i="25"/>
  <c r="E127" i="25"/>
  <c r="D127" i="25"/>
  <c r="C127" i="25"/>
  <c r="B127" i="25"/>
  <c r="V126" i="25"/>
  <c r="M126" i="25"/>
  <c r="L126" i="25"/>
  <c r="K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P110" i="25" s="1"/>
  <c r="O117" i="25"/>
  <c r="O110" i="25" s="1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M110" i="25" s="1"/>
  <c r="L115" i="25"/>
  <c r="L110" i="25" s="1"/>
  <c r="K115" i="25"/>
  <c r="K110" i="25" s="1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R110" i="25" s="1"/>
  <c r="Q114" i="25"/>
  <c r="P114" i="25"/>
  <c r="O114" i="25"/>
  <c r="N114" i="25"/>
  <c r="M114" i="25"/>
  <c r="L114" i="25"/>
  <c r="K114" i="25"/>
  <c r="J114" i="25"/>
  <c r="I114" i="25"/>
  <c r="I110" i="25" s="1"/>
  <c r="H114" i="25"/>
  <c r="G114" i="25"/>
  <c r="G110" i="25" s="1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N110" i="25" s="1"/>
  <c r="M113" i="25"/>
  <c r="L113" i="25"/>
  <c r="K113" i="25"/>
  <c r="J113" i="25"/>
  <c r="I113" i="25"/>
  <c r="H113" i="25"/>
  <c r="G113" i="25"/>
  <c r="F113" i="25"/>
  <c r="E113" i="25"/>
  <c r="E110" i="25" s="1"/>
  <c r="D113" i="25"/>
  <c r="D110" i="25" s="1"/>
  <c r="C113" i="25"/>
  <c r="C110" i="25" s="1"/>
  <c r="B113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J110" i="25" s="1"/>
  <c r="I112" i="25"/>
  <c r="H112" i="25"/>
  <c r="G112" i="25"/>
  <c r="F112" i="25"/>
  <c r="E112" i="25"/>
  <c r="D112" i="25"/>
  <c r="C112" i="25"/>
  <c r="B112" i="25"/>
  <c r="Y111" i="25"/>
  <c r="Y110" i="25" s="1"/>
  <c r="X111" i="25"/>
  <c r="X110" i="25" s="1"/>
  <c r="W111" i="25"/>
  <c r="W110" i="25" s="1"/>
  <c r="V111" i="25"/>
  <c r="V110" i="25" s="1"/>
  <c r="U111" i="25"/>
  <c r="T111" i="25"/>
  <c r="S111" i="25"/>
  <c r="R111" i="25"/>
  <c r="Q111" i="25"/>
  <c r="Q110" i="25" s="1"/>
  <c r="P111" i="25"/>
  <c r="O111" i="25"/>
  <c r="N111" i="25"/>
  <c r="M111" i="25"/>
  <c r="L111" i="25"/>
  <c r="K111" i="25"/>
  <c r="J111" i="25"/>
  <c r="I111" i="25"/>
  <c r="H111" i="25"/>
  <c r="H110" i="25" s="1"/>
  <c r="G111" i="25"/>
  <c r="F111" i="25"/>
  <c r="F110" i="25" s="1"/>
  <c r="E111" i="25"/>
  <c r="D111" i="25"/>
  <c r="C111" i="25"/>
  <c r="B111" i="25"/>
  <c r="U110" i="25"/>
  <c r="T110" i="25"/>
  <c r="S110" i="25"/>
  <c r="B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R98" i="25" s="1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D98" i="25" s="1"/>
  <c r="C104" i="25"/>
  <c r="C98" i="25" s="1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Y98" i="25" s="1"/>
  <c r="X102" i="25"/>
  <c r="W102" i="25"/>
  <c r="W98" i="25" s="1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F98" i="25" s="1"/>
  <c r="E102" i="25"/>
  <c r="D102" i="25"/>
  <c r="C102" i="25"/>
  <c r="B102" i="25"/>
  <c r="Y101" i="25"/>
  <c r="X101" i="25"/>
  <c r="W101" i="25"/>
  <c r="V101" i="25"/>
  <c r="U101" i="25"/>
  <c r="U98" i="25" s="1"/>
  <c r="T101" i="25"/>
  <c r="T98" i="25" s="1"/>
  <c r="S101" i="25"/>
  <c r="S98" i="25" s="1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B98" i="25" s="1"/>
  <c r="Y100" i="25"/>
  <c r="X100" i="25"/>
  <c r="W100" i="25"/>
  <c r="V100" i="25"/>
  <c r="U100" i="25"/>
  <c r="T100" i="25"/>
  <c r="S100" i="25"/>
  <c r="R100" i="25"/>
  <c r="Q100" i="25"/>
  <c r="Q98" i="25" s="1"/>
  <c r="P100" i="25"/>
  <c r="P98" i="25" s="1"/>
  <c r="O100" i="25"/>
  <c r="O98" i="25" s="1"/>
  <c r="N100" i="25"/>
  <c r="N98" i="25" s="1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X98" i="25" s="1"/>
  <c r="W99" i="25"/>
  <c r="V99" i="25"/>
  <c r="V98" i="25" s="1"/>
  <c r="U99" i="25"/>
  <c r="T99" i="25"/>
  <c r="S99" i="25"/>
  <c r="R99" i="25"/>
  <c r="Q99" i="25"/>
  <c r="P99" i="25"/>
  <c r="O99" i="25"/>
  <c r="N99" i="25"/>
  <c r="M99" i="25"/>
  <c r="M98" i="25" s="1"/>
  <c r="L99" i="25"/>
  <c r="L98" i="25" s="1"/>
  <c r="K99" i="25"/>
  <c r="K98" i="25" s="1"/>
  <c r="J99" i="25"/>
  <c r="J98" i="25" s="1"/>
  <c r="I99" i="25"/>
  <c r="H99" i="25"/>
  <c r="G99" i="25"/>
  <c r="F99" i="25"/>
  <c r="E99" i="25"/>
  <c r="E98" i="25" s="1"/>
  <c r="D99" i="25"/>
  <c r="C99" i="25"/>
  <c r="B99" i="25"/>
  <c r="I98" i="25"/>
  <c r="H98" i="25"/>
  <c r="G98" i="25"/>
  <c r="Y69" i="25"/>
  <c r="Y154" i="25" s="1"/>
  <c r="X69" i="25"/>
  <c r="X154" i="25" s="1"/>
  <c r="W69" i="25"/>
  <c r="W154" i="25" s="1"/>
  <c r="V69" i="25"/>
  <c r="V154" i="25" s="1"/>
  <c r="U69" i="25"/>
  <c r="U154" i="25" s="1"/>
  <c r="T69" i="25"/>
  <c r="T154" i="25" s="1"/>
  <c r="S69" i="25"/>
  <c r="S154" i="25" s="1"/>
  <c r="R69" i="25"/>
  <c r="R154" i="25" s="1"/>
  <c r="Q69" i="25"/>
  <c r="Q154" i="25" s="1"/>
  <c r="P69" i="25"/>
  <c r="P154" i="25" s="1"/>
  <c r="O69" i="25"/>
  <c r="O154" i="25" s="1"/>
  <c r="N69" i="25"/>
  <c r="N154" i="25" s="1"/>
  <c r="M69" i="25"/>
  <c r="M154" i="25" s="1"/>
  <c r="L69" i="25"/>
  <c r="L154" i="25" s="1"/>
  <c r="K69" i="25"/>
  <c r="K154" i="25" s="1"/>
  <c r="J69" i="25"/>
  <c r="J154" i="25" s="1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D154" i="25" s="1"/>
  <c r="C69" i="25"/>
  <c r="C154" i="25" s="1"/>
  <c r="B69" i="25"/>
  <c r="B154" i="25" s="1"/>
  <c r="Y56" i="25"/>
  <c r="Y153" i="25" s="1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R153" i="25" s="1"/>
  <c r="Q56" i="25"/>
  <c r="Q153" i="25" s="1"/>
  <c r="P56" i="25"/>
  <c r="P153" i="25" s="1"/>
  <c r="O56" i="25"/>
  <c r="O153" i="25" s="1"/>
  <c r="N56" i="25"/>
  <c r="N153" i="25" s="1"/>
  <c r="M56" i="25"/>
  <c r="M153" i="25" s="1"/>
  <c r="L56" i="25"/>
  <c r="L153" i="25" s="1"/>
  <c r="K56" i="25"/>
  <c r="K153" i="25" s="1"/>
  <c r="J56" i="25"/>
  <c r="J153" i="25" s="1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D153" i="25" s="1"/>
  <c r="C56" i="25"/>
  <c r="C153" i="25" s="1"/>
  <c r="B56" i="25"/>
  <c r="B153" i="25" s="1"/>
  <c r="Y43" i="25"/>
  <c r="Y152" i="25" s="1"/>
  <c r="X43" i="25"/>
  <c r="X152" i="25" s="1"/>
  <c r="W43" i="25"/>
  <c r="W152" i="25" s="1"/>
  <c r="V43" i="25"/>
  <c r="V152" i="25" s="1"/>
  <c r="U43" i="25"/>
  <c r="U152" i="25" s="1"/>
  <c r="T43" i="25"/>
  <c r="T152" i="25" s="1"/>
  <c r="S43" i="25"/>
  <c r="S152" i="25" s="1"/>
  <c r="R43" i="25"/>
  <c r="R152" i="25" s="1"/>
  <c r="Q43" i="25"/>
  <c r="Q152" i="25" s="1"/>
  <c r="P43" i="25"/>
  <c r="P152" i="25" s="1"/>
  <c r="O43" i="25"/>
  <c r="O152" i="25" s="1"/>
  <c r="N43" i="25"/>
  <c r="N152" i="25" s="1"/>
  <c r="M43" i="25"/>
  <c r="M152" i="25" s="1"/>
  <c r="L43" i="25"/>
  <c r="L152" i="25" s="1"/>
  <c r="K43" i="25"/>
  <c r="K152" i="25" s="1"/>
  <c r="J43" i="25"/>
  <c r="J152" i="25" s="1"/>
  <c r="I43" i="25"/>
  <c r="I152" i="25" s="1"/>
  <c r="H43" i="25"/>
  <c r="H152" i="25" s="1"/>
  <c r="G43" i="25"/>
  <c r="G152" i="25" s="1"/>
  <c r="F43" i="25"/>
  <c r="F152" i="25" s="1"/>
  <c r="F146" i="25" s="1"/>
  <c r="E43" i="25"/>
  <c r="E152" i="25" s="1"/>
  <c r="D43" i="25"/>
  <c r="D152" i="25" s="1"/>
  <c r="C43" i="25"/>
  <c r="C152" i="25" s="1"/>
  <c r="B43" i="25"/>
  <c r="B152" i="25" s="1"/>
  <c r="Y17" i="25"/>
  <c r="Y143" i="25" s="1"/>
  <c r="X17" i="25"/>
  <c r="X143" i="25" s="1"/>
  <c r="W17" i="25"/>
  <c r="W143" i="25" s="1"/>
  <c r="V17" i="25"/>
  <c r="V143" i="25" s="1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43" i="25" s="1"/>
  <c r="D17" i="25"/>
  <c r="D143" i="25" s="1"/>
  <c r="C17" i="25"/>
  <c r="C143" i="25" s="1"/>
  <c r="B17" i="25"/>
  <c r="B143" i="25" s="1"/>
  <c r="B136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U119" i="4" s="1"/>
  <c r="T60" i="24"/>
  <c r="S60" i="24"/>
  <c r="R60" i="24"/>
  <c r="Q60" i="24"/>
  <c r="P60" i="24"/>
  <c r="O60" i="24"/>
  <c r="N60" i="24"/>
  <c r="M60" i="24"/>
  <c r="M119" i="4" s="1"/>
  <c r="L60" i="24"/>
  <c r="K60" i="24"/>
  <c r="J60" i="24"/>
  <c r="J57" i="24" s="1"/>
  <c r="J116" i="4" s="1"/>
  <c r="I60" i="24"/>
  <c r="I57" i="24" s="1"/>
  <c r="I116" i="4" s="1"/>
  <c r="H60" i="24"/>
  <c r="G60" i="24"/>
  <c r="G119" i="4" s="1"/>
  <c r="F60" i="24"/>
  <c r="E60" i="24"/>
  <c r="E119" i="4" s="1"/>
  <c r="D60" i="24"/>
  <c r="D119" i="4" s="1"/>
  <c r="C60" i="24"/>
  <c r="C119" i="4" s="1"/>
  <c r="B60" i="24"/>
  <c r="B119" i="4" s="1"/>
  <c r="Y59" i="24"/>
  <c r="X59" i="24"/>
  <c r="W59" i="24"/>
  <c r="V59" i="24"/>
  <c r="U59" i="24"/>
  <c r="T59" i="24"/>
  <c r="S59" i="24"/>
  <c r="R59" i="24"/>
  <c r="Q59" i="24"/>
  <c r="Q118" i="4" s="1"/>
  <c r="P59" i="24"/>
  <c r="O59" i="24"/>
  <c r="N59" i="24"/>
  <c r="M59" i="24"/>
  <c r="L59" i="24"/>
  <c r="K59" i="24"/>
  <c r="J59" i="24"/>
  <c r="I59" i="24"/>
  <c r="I118" i="4" s="1"/>
  <c r="H59" i="24"/>
  <c r="G59" i="24"/>
  <c r="F59" i="24"/>
  <c r="F118" i="4" s="1"/>
  <c r="E59" i="24"/>
  <c r="D59" i="24"/>
  <c r="C59" i="24"/>
  <c r="B59" i="24"/>
  <c r="Y58" i="24"/>
  <c r="Y57" i="24" s="1"/>
  <c r="Y116" i="4" s="1"/>
  <c r="X58" i="24"/>
  <c r="X57" i="24" s="1"/>
  <c r="X116" i="4" s="1"/>
  <c r="W58" i="24"/>
  <c r="W57" i="24" s="1"/>
  <c r="W116" i="4" s="1"/>
  <c r="V58" i="24"/>
  <c r="V57" i="24" s="1"/>
  <c r="V116" i="4" s="1"/>
  <c r="U58" i="24"/>
  <c r="T58" i="24"/>
  <c r="S58" i="24"/>
  <c r="R58" i="24"/>
  <c r="Q58" i="24"/>
  <c r="P58" i="24"/>
  <c r="P57" i="24" s="1"/>
  <c r="P116" i="4" s="1"/>
  <c r="O58" i="24"/>
  <c r="N58" i="24"/>
  <c r="M58" i="24"/>
  <c r="M117" i="4" s="1"/>
  <c r="L58" i="24"/>
  <c r="K58" i="24"/>
  <c r="J58" i="24"/>
  <c r="I58" i="24"/>
  <c r="H58" i="24"/>
  <c r="G58" i="24"/>
  <c r="F58" i="24"/>
  <c r="E58" i="24"/>
  <c r="E117" i="4" s="1"/>
  <c r="D58" i="24"/>
  <c r="C58" i="24"/>
  <c r="B58" i="24"/>
  <c r="B117" i="4" s="1"/>
  <c r="T57" i="24"/>
  <c r="T116" i="4" s="1"/>
  <c r="S57" i="24"/>
  <c r="S116" i="4" s="1"/>
  <c r="R57" i="24"/>
  <c r="R116" i="4" s="1"/>
  <c r="O57" i="24"/>
  <c r="N57" i="24"/>
  <c r="L57" i="24"/>
  <c r="K57" i="24"/>
  <c r="Y55" i="24"/>
  <c r="Y77" i="24" s="1"/>
  <c r="Y174" i="4" s="1"/>
  <c r="X55" i="24"/>
  <c r="W55" i="24"/>
  <c r="V55" i="24"/>
  <c r="U55" i="24"/>
  <c r="U52" i="24" s="1"/>
  <c r="T55" i="24"/>
  <c r="S55" i="24"/>
  <c r="S72" i="4" s="1"/>
  <c r="R55" i="24"/>
  <c r="R52" i="24" s="1"/>
  <c r="R69" i="4" s="1"/>
  <c r="Q55" i="24"/>
  <c r="Q77" i="24" s="1"/>
  <c r="P55" i="24"/>
  <c r="P77" i="24" s="1"/>
  <c r="P174" i="4" s="1"/>
  <c r="O55" i="24"/>
  <c r="O69" i="24" s="1"/>
  <c r="N55" i="24"/>
  <c r="N77" i="24" s="1"/>
  <c r="N174" i="4" s="1"/>
  <c r="M55" i="24"/>
  <c r="L55" i="24"/>
  <c r="L77" i="24" s="1"/>
  <c r="L174" i="4" s="1"/>
  <c r="K55" i="24"/>
  <c r="K69" i="24" s="1"/>
  <c r="J55" i="24"/>
  <c r="I55" i="24"/>
  <c r="I77" i="24" s="1"/>
  <c r="I174" i="4" s="1"/>
  <c r="H55" i="24"/>
  <c r="H77" i="24" s="1"/>
  <c r="H174" i="4" s="1"/>
  <c r="G55" i="24"/>
  <c r="G77" i="24" s="1"/>
  <c r="G174" i="4" s="1"/>
  <c r="F55" i="24"/>
  <c r="F77" i="24" s="1"/>
  <c r="E55" i="24"/>
  <c r="D55" i="24"/>
  <c r="C55" i="24"/>
  <c r="C69" i="24" s="1"/>
  <c r="B55" i="24"/>
  <c r="B72" i="4" s="1"/>
  <c r="Y54" i="24"/>
  <c r="Y76" i="24" s="1"/>
  <c r="X54" i="24"/>
  <c r="W54" i="24"/>
  <c r="W68" i="24" s="1"/>
  <c r="V54" i="24"/>
  <c r="U54" i="24"/>
  <c r="U76" i="24" s="1"/>
  <c r="U173" i="4" s="1"/>
  <c r="T54" i="24"/>
  <c r="S54" i="24"/>
  <c r="S68" i="24" s="1"/>
  <c r="R54" i="24"/>
  <c r="Q54" i="24"/>
  <c r="Q71" i="4" s="1"/>
  <c r="P54" i="24"/>
  <c r="P71" i="4" s="1"/>
  <c r="P144" i="4" s="1"/>
  <c r="O54" i="24"/>
  <c r="O71" i="4" s="1"/>
  <c r="N54" i="24"/>
  <c r="N71" i="4" s="1"/>
  <c r="M54" i="24"/>
  <c r="M76" i="24" s="1"/>
  <c r="L54" i="24"/>
  <c r="L68" i="24" s="1"/>
  <c r="K54" i="24"/>
  <c r="K68" i="24" s="1"/>
  <c r="J54" i="24"/>
  <c r="J76" i="24" s="1"/>
  <c r="J173" i="4" s="1"/>
  <c r="I54" i="24"/>
  <c r="H54" i="24"/>
  <c r="H76" i="24" s="1"/>
  <c r="G54" i="24"/>
  <c r="G68" i="24" s="1"/>
  <c r="F54" i="24"/>
  <c r="E54" i="24"/>
  <c r="E76" i="24" s="1"/>
  <c r="D54" i="24"/>
  <c r="D68" i="24" s="1"/>
  <c r="C54" i="24"/>
  <c r="C68" i="24" s="1"/>
  <c r="B54" i="24"/>
  <c r="B76" i="24" s="1"/>
  <c r="Y53" i="24"/>
  <c r="X53" i="24"/>
  <c r="X67" i="24" s="1"/>
  <c r="W53" i="24"/>
  <c r="V53" i="24"/>
  <c r="V70" i="4" s="1"/>
  <c r="U53" i="24"/>
  <c r="U75" i="24" s="1"/>
  <c r="T53" i="24"/>
  <c r="T67" i="24" s="1"/>
  <c r="S53" i="24"/>
  <c r="S67" i="24" s="1"/>
  <c r="R53" i="24"/>
  <c r="Q53" i="24"/>
  <c r="Q75" i="24" s="1"/>
  <c r="Q172" i="4" s="1"/>
  <c r="P53" i="24"/>
  <c r="P67" i="24" s="1"/>
  <c r="O53" i="24"/>
  <c r="O67" i="24" s="1"/>
  <c r="N53" i="24"/>
  <c r="M53" i="24"/>
  <c r="M52" i="24" s="1"/>
  <c r="L53" i="24"/>
  <c r="L67" i="24" s="1"/>
  <c r="K53" i="24"/>
  <c r="K67" i="24" s="1"/>
  <c r="J53" i="24"/>
  <c r="J70" i="4" s="1"/>
  <c r="I53" i="24"/>
  <c r="I75" i="24" s="1"/>
  <c r="H53" i="24"/>
  <c r="H67" i="24" s="1"/>
  <c r="G53" i="24"/>
  <c r="G75" i="24" s="1"/>
  <c r="F53" i="24"/>
  <c r="F75" i="24" s="1"/>
  <c r="E53" i="24"/>
  <c r="D53" i="24"/>
  <c r="D67" i="24" s="1"/>
  <c r="C53" i="24"/>
  <c r="C67" i="24" s="1"/>
  <c r="B53" i="24"/>
  <c r="X52" i="24"/>
  <c r="W52" i="24"/>
  <c r="C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X4" i="24"/>
  <c r="W4" i="24"/>
  <c r="V4" i="24"/>
  <c r="U4" i="24"/>
  <c r="T4" i="24"/>
  <c r="S4" i="24"/>
  <c r="R4" i="24"/>
  <c r="R3" i="24" s="1"/>
  <c r="R17" i="4" s="1"/>
  <c r="Q4" i="24"/>
  <c r="Q3" i="24" s="1"/>
  <c r="Q17" i="4" s="1"/>
  <c r="P4" i="24"/>
  <c r="P3" i="24" s="1"/>
  <c r="P17" i="4" s="1"/>
  <c r="O4" i="24"/>
  <c r="O3" i="24" s="1"/>
  <c r="O17" i="4" s="1"/>
  <c r="N4" i="24"/>
  <c r="M4" i="24"/>
  <c r="L4" i="24"/>
  <c r="K4" i="24"/>
  <c r="J4" i="24"/>
  <c r="J3" i="24" s="1"/>
  <c r="J17" i="4" s="1"/>
  <c r="I4" i="24"/>
  <c r="H4" i="24"/>
  <c r="G4" i="24"/>
  <c r="F4" i="24"/>
  <c r="F3" i="24" s="1"/>
  <c r="F17" i="4" s="1"/>
  <c r="E4" i="24"/>
  <c r="D4" i="24"/>
  <c r="C4" i="24"/>
  <c r="B4" i="24"/>
  <c r="Y3" i="24"/>
  <c r="X3" i="24"/>
  <c r="W3" i="24"/>
  <c r="V3" i="24"/>
  <c r="U3" i="24"/>
  <c r="T3" i="24"/>
  <c r="S3" i="24"/>
  <c r="N3" i="24"/>
  <c r="N3" i="4" s="1"/>
  <c r="M3" i="24"/>
  <c r="L3" i="24"/>
  <c r="L17" i="4" s="1"/>
  <c r="K3" i="24"/>
  <c r="K17" i="4" s="1"/>
  <c r="I3" i="24"/>
  <c r="H3" i="24"/>
  <c r="G3" i="24"/>
  <c r="E3" i="24"/>
  <c r="D3" i="24"/>
  <c r="C3" i="24"/>
  <c r="B3" i="24"/>
  <c r="B17" i="4" s="1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E99" i="23" s="1"/>
  <c r="D119" i="23"/>
  <c r="C119" i="23"/>
  <c r="B119" i="23"/>
  <c r="Y110" i="23"/>
  <c r="X110" i="23"/>
  <c r="X99" i="23" s="1"/>
  <c r="X62" i="20" s="1"/>
  <c r="X115" i="4" s="1"/>
  <c r="W110" i="23"/>
  <c r="W99" i="23" s="1"/>
  <c r="W62" i="20" s="1"/>
  <c r="W115" i="4" s="1"/>
  <c r="V110" i="23"/>
  <c r="V99" i="23" s="1"/>
  <c r="U110" i="23"/>
  <c r="T110" i="23"/>
  <c r="S110" i="23"/>
  <c r="S99" i="23" s="1"/>
  <c r="S62" i="20" s="1"/>
  <c r="S115" i="4" s="1"/>
  <c r="R110" i="23"/>
  <c r="Q110" i="23"/>
  <c r="P110" i="23"/>
  <c r="O110" i="23"/>
  <c r="O99" i="23" s="1"/>
  <c r="O62" i="20" s="1"/>
  <c r="N110" i="23"/>
  <c r="N99" i="23" s="1"/>
  <c r="N62" i="20" s="1"/>
  <c r="M110" i="23"/>
  <c r="L110" i="23"/>
  <c r="K110" i="23"/>
  <c r="J110" i="23"/>
  <c r="J99" i="23" s="1"/>
  <c r="I110" i="23"/>
  <c r="H110" i="23"/>
  <c r="G110" i="23"/>
  <c r="F110" i="23"/>
  <c r="E110" i="23"/>
  <c r="D110" i="23"/>
  <c r="C110" i="23"/>
  <c r="B110" i="23"/>
  <c r="P99" i="23"/>
  <c r="P62" i="20" s="1"/>
  <c r="K99" i="23"/>
  <c r="H99" i="23"/>
  <c r="F99" i="23"/>
  <c r="F62" i="20" s="1"/>
  <c r="F115" i="4" s="1"/>
  <c r="C9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C48" i="23" s="1"/>
  <c r="B89" i="23"/>
  <c r="Y79" i="23"/>
  <c r="X79" i="23"/>
  <c r="X48" i="23" s="1"/>
  <c r="X61" i="20" s="1"/>
  <c r="X114" i="4" s="1"/>
  <c r="W79" i="23"/>
  <c r="V79" i="23"/>
  <c r="U79" i="23"/>
  <c r="U202" i="23" s="1"/>
  <c r="T79" i="23"/>
  <c r="S79" i="23"/>
  <c r="R79" i="23"/>
  <c r="R202" i="23" s="1"/>
  <c r="Q79" i="23"/>
  <c r="P79" i="23"/>
  <c r="O79" i="23"/>
  <c r="N79" i="23"/>
  <c r="M79" i="23"/>
  <c r="M202" i="23" s="1"/>
  <c r="L79" i="23"/>
  <c r="K79" i="23"/>
  <c r="J79" i="23"/>
  <c r="J202" i="23" s="1"/>
  <c r="I79" i="23"/>
  <c r="H79" i="23"/>
  <c r="G79" i="23"/>
  <c r="F79" i="23"/>
  <c r="E79" i="23"/>
  <c r="E202" i="23" s="1"/>
  <c r="D79" i="23"/>
  <c r="C79" i="23"/>
  <c r="B79" i="23"/>
  <c r="B202" i="23" s="1"/>
  <c r="Y60" i="23"/>
  <c r="X60" i="23"/>
  <c r="W60" i="23"/>
  <c r="W48" i="23" s="1"/>
  <c r="V60" i="23"/>
  <c r="V48" i="23" s="1"/>
  <c r="U60" i="23"/>
  <c r="U201" i="23" s="1"/>
  <c r="T60" i="23"/>
  <c r="T48" i="23" s="1"/>
  <c r="T61" i="20" s="1"/>
  <c r="T114" i="4" s="1"/>
  <c r="S60" i="23"/>
  <c r="S48" i="23" s="1"/>
  <c r="R60" i="23"/>
  <c r="R201" i="23" s="1"/>
  <c r="Q60" i="23"/>
  <c r="Q48" i="23" s="1"/>
  <c r="Q61" i="20" s="1"/>
  <c r="Q114" i="4" s="1"/>
  <c r="P60" i="23"/>
  <c r="P48" i="23" s="1"/>
  <c r="O60" i="23"/>
  <c r="N60" i="23"/>
  <c r="M60" i="23"/>
  <c r="M201" i="23" s="1"/>
  <c r="L60" i="23"/>
  <c r="K60" i="23"/>
  <c r="K48" i="23" s="1"/>
  <c r="J60" i="23"/>
  <c r="J201" i="23" s="1"/>
  <c r="I60" i="23"/>
  <c r="I48" i="23" s="1"/>
  <c r="I61" i="20" s="1"/>
  <c r="I114" i="4" s="1"/>
  <c r="H60" i="23"/>
  <c r="G60" i="23"/>
  <c r="F60" i="23"/>
  <c r="E60" i="23"/>
  <c r="E201" i="23" s="1"/>
  <c r="D60" i="23"/>
  <c r="C60" i="23"/>
  <c r="B60" i="23"/>
  <c r="B201" i="23" s="1"/>
  <c r="L48" i="23"/>
  <c r="L61" i="20" s="1"/>
  <c r="L114" i="4" s="1"/>
  <c r="H48" i="23"/>
  <c r="H61" i="20" s="1"/>
  <c r="H114" i="4" s="1"/>
  <c r="D48" i="23"/>
  <c r="D151" i="23" s="1"/>
  <c r="Y33" i="23"/>
  <c r="Y192" i="23" s="1"/>
  <c r="X33" i="23"/>
  <c r="W33" i="23"/>
  <c r="V33" i="23"/>
  <c r="U33" i="23"/>
  <c r="U192" i="23" s="1"/>
  <c r="T33" i="23"/>
  <c r="T192" i="23" s="1"/>
  <c r="S33" i="23"/>
  <c r="R33" i="23"/>
  <c r="R192" i="23" s="1"/>
  <c r="Q33" i="23"/>
  <c r="Q192" i="23" s="1"/>
  <c r="P33" i="23"/>
  <c r="O33" i="23"/>
  <c r="N33" i="23"/>
  <c r="M33" i="23"/>
  <c r="M192" i="23" s="1"/>
  <c r="L33" i="23"/>
  <c r="L192" i="23" s="1"/>
  <c r="K33" i="23"/>
  <c r="J33" i="23"/>
  <c r="J192" i="23" s="1"/>
  <c r="I33" i="23"/>
  <c r="I192" i="23" s="1"/>
  <c r="H33" i="23"/>
  <c r="G33" i="23"/>
  <c r="G5" i="23" s="1"/>
  <c r="F33" i="23"/>
  <c r="F5" i="23" s="1"/>
  <c r="E33" i="23"/>
  <c r="E192" i="23" s="1"/>
  <c r="D33" i="23"/>
  <c r="D192" i="23" s="1"/>
  <c r="C33" i="23"/>
  <c r="B33" i="23"/>
  <c r="B192" i="23" s="1"/>
  <c r="Y5" i="23"/>
  <c r="Y143" i="23" s="1"/>
  <c r="X5" i="23"/>
  <c r="W5" i="23"/>
  <c r="W57" i="20" s="1"/>
  <c r="W56" i="20" s="1"/>
  <c r="V5" i="23"/>
  <c r="U5" i="23"/>
  <c r="U143" i="23" s="1"/>
  <c r="T5" i="23"/>
  <c r="T143" i="23" s="1"/>
  <c r="S5" i="23"/>
  <c r="P5" i="23"/>
  <c r="O5" i="23"/>
  <c r="N5" i="23"/>
  <c r="M5" i="23"/>
  <c r="M144" i="23" s="1"/>
  <c r="L5" i="23"/>
  <c r="L144" i="23" s="1"/>
  <c r="K5" i="23"/>
  <c r="J5" i="23"/>
  <c r="J143" i="23" s="1"/>
  <c r="I5" i="23"/>
  <c r="I143" i="23" s="1"/>
  <c r="H5" i="23"/>
  <c r="C5" i="23"/>
  <c r="C60" i="20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V165" i="22" s="1"/>
  <c r="U172" i="22"/>
  <c r="U165" i="22" s="1"/>
  <c r="T172" i="22"/>
  <c r="T165" i="22" s="1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R165" i="22" s="1"/>
  <c r="Q170" i="22"/>
  <c r="Q165" i="22" s="1"/>
  <c r="P170" i="22"/>
  <c r="P165" i="22" s="1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O165" i="22" s="1"/>
  <c r="N169" i="22"/>
  <c r="M169" i="22"/>
  <c r="L169" i="22"/>
  <c r="L165" i="22" s="1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K165" i="22" s="1"/>
  <c r="J168" i="22"/>
  <c r="J165" i="22" s="1"/>
  <c r="I168" i="22"/>
  <c r="I165" i="22" s="1"/>
  <c r="H168" i="22"/>
  <c r="H165" i="22" s="1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G165" i="22" s="1"/>
  <c r="F167" i="22"/>
  <c r="F165" i="22" s="1"/>
  <c r="E167" i="22"/>
  <c r="E165" i="22" s="1"/>
  <c r="D167" i="22"/>
  <c r="D165" i="22" s="1"/>
  <c r="C167" i="22"/>
  <c r="B167" i="22"/>
  <c r="Y166" i="22"/>
  <c r="X166" i="22"/>
  <c r="W166" i="22"/>
  <c r="W165" i="22" s="1"/>
  <c r="V166" i="22"/>
  <c r="U166" i="22"/>
  <c r="T166" i="22"/>
  <c r="S166" i="22"/>
  <c r="S165" i="22" s="1"/>
  <c r="R166" i="22"/>
  <c r="Q166" i="22"/>
  <c r="P166" i="22"/>
  <c r="O166" i="22"/>
  <c r="N166" i="22"/>
  <c r="N165" i="22" s="1"/>
  <c r="M166" i="22"/>
  <c r="M165" i="22" s="1"/>
  <c r="L166" i="22"/>
  <c r="K166" i="22"/>
  <c r="J166" i="22"/>
  <c r="I166" i="22"/>
  <c r="H166" i="22"/>
  <c r="G166" i="22"/>
  <c r="F166" i="22"/>
  <c r="E166" i="22"/>
  <c r="D166" i="22"/>
  <c r="C166" i="22"/>
  <c r="C165" i="22" s="1"/>
  <c r="B166" i="22"/>
  <c r="B165" i="22" s="1"/>
  <c r="Y165" i="22"/>
  <c r="X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V146" i="22" s="1"/>
  <c r="U152" i="22"/>
  <c r="U146" i="22" s="1"/>
  <c r="T152" i="22"/>
  <c r="T146" i="22" s="1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R146" i="22" s="1"/>
  <c r="Q151" i="22"/>
  <c r="Q146" i="22" s="1"/>
  <c r="P151" i="22"/>
  <c r="P146" i="22" s="1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O146" i="22" s="1"/>
  <c r="N150" i="22"/>
  <c r="M150" i="22"/>
  <c r="L150" i="22"/>
  <c r="L146" i="22" s="1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K146" i="22" s="1"/>
  <c r="J149" i="22"/>
  <c r="J146" i="22" s="1"/>
  <c r="I149" i="22"/>
  <c r="I146" i="22" s="1"/>
  <c r="H149" i="22"/>
  <c r="H146" i="22" s="1"/>
  <c r="G149" i="22"/>
  <c r="F149" i="22"/>
  <c r="E149" i="22"/>
  <c r="D149" i="22"/>
  <c r="C149" i="22"/>
  <c r="B149" i="22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G146" i="22" s="1"/>
  <c r="F148" i="22"/>
  <c r="F146" i="22" s="1"/>
  <c r="E148" i="22"/>
  <c r="E146" i="22" s="1"/>
  <c r="D148" i="22"/>
  <c r="D146" i="22" s="1"/>
  <c r="C148" i="22"/>
  <c r="B148" i="22"/>
  <c r="Y147" i="22"/>
  <c r="X147" i="22"/>
  <c r="W147" i="22"/>
  <c r="W146" i="22" s="1"/>
  <c r="V147" i="22"/>
  <c r="U147" i="22"/>
  <c r="T147" i="22"/>
  <c r="S147" i="22"/>
  <c r="S146" i="22" s="1"/>
  <c r="R147" i="22"/>
  <c r="Q147" i="22"/>
  <c r="P147" i="22"/>
  <c r="O147" i="22"/>
  <c r="N147" i="22"/>
  <c r="N146" i="22" s="1"/>
  <c r="M147" i="22"/>
  <c r="M146" i="22" s="1"/>
  <c r="L147" i="22"/>
  <c r="K147" i="22"/>
  <c r="J147" i="22"/>
  <c r="I147" i="22"/>
  <c r="H147" i="22"/>
  <c r="G147" i="22"/>
  <c r="F147" i="22"/>
  <c r="E147" i="22"/>
  <c r="D147" i="22"/>
  <c r="C147" i="22"/>
  <c r="C146" i="22" s="1"/>
  <c r="B147" i="22"/>
  <c r="B146" i="22" s="1"/>
  <c r="Y146" i="22"/>
  <c r="X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B60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V165" i="21" s="1"/>
  <c r="U172" i="21"/>
  <c r="U165" i="21" s="1"/>
  <c r="T172" i="21"/>
  <c r="T165" i="21" s="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S165" i="21" s="1"/>
  <c r="R170" i="21"/>
  <c r="R165" i="21" s="1"/>
  <c r="Q170" i="21"/>
  <c r="Q165" i="21" s="1"/>
  <c r="P170" i="21"/>
  <c r="P165" i="21" s="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O165" i="21" s="1"/>
  <c r="N169" i="21"/>
  <c r="M169" i="21"/>
  <c r="L169" i="21"/>
  <c r="L165" i="21" s="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K165" i="21" s="1"/>
  <c r="J168" i="21"/>
  <c r="J165" i="21" s="1"/>
  <c r="I168" i="21"/>
  <c r="I165" i="21" s="1"/>
  <c r="H168" i="21"/>
  <c r="H165" i="21" s="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G165" i="21" s="1"/>
  <c r="F167" i="21"/>
  <c r="F165" i="21" s="1"/>
  <c r="E167" i="21"/>
  <c r="E165" i="21" s="1"/>
  <c r="D167" i="21"/>
  <c r="D165" i="21" s="1"/>
  <c r="C167" i="21"/>
  <c r="B167" i="21"/>
  <c r="Y166" i="21"/>
  <c r="X166" i="21"/>
  <c r="W166" i="21"/>
  <c r="W165" i="21" s="1"/>
  <c r="V166" i="21"/>
  <c r="U166" i="21"/>
  <c r="T166" i="21"/>
  <c r="S166" i="21"/>
  <c r="R166" i="21"/>
  <c r="Q166" i="21"/>
  <c r="P166" i="21"/>
  <c r="O166" i="21"/>
  <c r="N166" i="21"/>
  <c r="N165" i="21" s="1"/>
  <c r="M166" i="21"/>
  <c r="M165" i="21" s="1"/>
  <c r="L166" i="21"/>
  <c r="K166" i="21"/>
  <c r="J166" i="21"/>
  <c r="I166" i="21"/>
  <c r="H166" i="21"/>
  <c r="G166" i="21"/>
  <c r="F166" i="21"/>
  <c r="E166" i="21"/>
  <c r="D166" i="21"/>
  <c r="C166" i="21"/>
  <c r="C165" i="21" s="1"/>
  <c r="B166" i="21"/>
  <c r="B165" i="21" s="1"/>
  <c r="Y165" i="21"/>
  <c r="X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V146" i="21" s="1"/>
  <c r="U152" i="21"/>
  <c r="U146" i="21" s="1"/>
  <c r="T152" i="21"/>
  <c r="T146" i="21" s="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S146" i="21" s="1"/>
  <c r="R151" i="21"/>
  <c r="R146" i="21" s="1"/>
  <c r="Q151" i="21"/>
  <c r="Q146" i="21" s="1"/>
  <c r="P151" i="21"/>
  <c r="P146" i="21" s="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O146" i="21" s="1"/>
  <c r="N150" i="21"/>
  <c r="M150" i="21"/>
  <c r="L150" i="21"/>
  <c r="L146" i="21" s="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K146" i="21" s="1"/>
  <c r="J149" i="21"/>
  <c r="J146" i="21" s="1"/>
  <c r="I149" i="21"/>
  <c r="I146" i="21" s="1"/>
  <c r="H149" i="21"/>
  <c r="H146" i="21" s="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G146" i="21" s="1"/>
  <c r="F148" i="21"/>
  <c r="F146" i="21" s="1"/>
  <c r="E148" i="21"/>
  <c r="E146" i="21" s="1"/>
  <c r="D148" i="21"/>
  <c r="D146" i="21" s="1"/>
  <c r="C148" i="21"/>
  <c r="B148" i="21"/>
  <c r="Y147" i="21"/>
  <c r="X147" i="21"/>
  <c r="W147" i="21"/>
  <c r="W146" i="21" s="1"/>
  <c r="V147" i="21"/>
  <c r="U147" i="21"/>
  <c r="T147" i="21"/>
  <c r="S147" i="21"/>
  <c r="R147" i="21"/>
  <c r="Q147" i="21"/>
  <c r="P147" i="21"/>
  <c r="O147" i="21"/>
  <c r="N147" i="21"/>
  <c r="N146" i="21" s="1"/>
  <c r="M147" i="21"/>
  <c r="M146" i="21" s="1"/>
  <c r="L147" i="21"/>
  <c r="K147" i="21"/>
  <c r="J147" i="21"/>
  <c r="I147" i="21"/>
  <c r="H147" i="21"/>
  <c r="G147" i="21"/>
  <c r="F147" i="21"/>
  <c r="E147" i="21"/>
  <c r="D147" i="21"/>
  <c r="C147" i="21"/>
  <c r="C146" i="21" s="1"/>
  <c r="B147" i="21"/>
  <c r="B146" i="21" s="1"/>
  <c r="Y146" i="21"/>
  <c r="X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W211" i="21" s="1"/>
  <c r="V110" i="21"/>
  <c r="V211" i="21" s="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O110" i="21"/>
  <c r="O211" i="21" s="1"/>
  <c r="N110" i="21"/>
  <c r="N211" i="21" s="1"/>
  <c r="M110" i="21"/>
  <c r="M211" i="21" s="1"/>
  <c r="L110" i="21"/>
  <c r="L211" i="21" s="1"/>
  <c r="K110" i="21"/>
  <c r="K211" i="21" s="1"/>
  <c r="J110" i="21"/>
  <c r="J211" i="21" s="1"/>
  <c r="I110" i="21"/>
  <c r="I211" i="21" s="1"/>
  <c r="H110" i="21"/>
  <c r="H211" i="21" s="1"/>
  <c r="G110" i="21"/>
  <c r="G211" i="21" s="1"/>
  <c r="F110" i="21"/>
  <c r="F211" i="21" s="1"/>
  <c r="F205" i="21" s="1"/>
  <c r="E110" i="21"/>
  <c r="E211" i="21" s="1"/>
  <c r="E205" i="21" s="1"/>
  <c r="D110" i="21"/>
  <c r="D211" i="21" s="1"/>
  <c r="C110" i="21"/>
  <c r="C211" i="21" s="1"/>
  <c r="B110" i="21"/>
  <c r="B211" i="21" s="1"/>
  <c r="Y89" i="21"/>
  <c r="Y160" i="21" s="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Y157" i="21" s="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Q157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W201" i="21" s="1"/>
  <c r="W194" i="21" s="1"/>
  <c r="V60" i="21"/>
  <c r="V201" i="21" s="1"/>
  <c r="V194" i="21" s="1"/>
  <c r="U60" i="21"/>
  <c r="U201" i="21" s="1"/>
  <c r="U194" i="21" s="1"/>
  <c r="T60" i="21"/>
  <c r="T201" i="21" s="1"/>
  <c r="T194" i="21" s="1"/>
  <c r="S60" i="21"/>
  <c r="S201" i="21" s="1"/>
  <c r="R60" i="21"/>
  <c r="R153" i="21" s="1"/>
  <c r="Q60" i="21"/>
  <c r="Q153" i="21" s="1"/>
  <c r="P60" i="21"/>
  <c r="P201" i="21" s="1"/>
  <c r="P194" i="21" s="1"/>
  <c r="O60" i="21"/>
  <c r="O201" i="21" s="1"/>
  <c r="N60" i="21"/>
  <c r="N153" i="21" s="1"/>
  <c r="M60" i="21"/>
  <c r="M201" i="21" s="1"/>
  <c r="L60" i="21"/>
  <c r="L201" i="21" s="1"/>
  <c r="K60" i="21"/>
  <c r="K201" i="21" s="1"/>
  <c r="J60" i="21"/>
  <c r="J201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201" i="21" s="1"/>
  <c r="B60" i="21"/>
  <c r="B153" i="21" s="1"/>
  <c r="Y33" i="21"/>
  <c r="Y192" i="21" s="1"/>
  <c r="X33" i="21"/>
  <c r="X192" i="21" s="1"/>
  <c r="W33" i="21"/>
  <c r="W192" i="21" s="1"/>
  <c r="V33" i="21"/>
  <c r="V192" i="21" s="1"/>
  <c r="U33" i="21"/>
  <c r="U192" i="21" s="1"/>
  <c r="T33" i="21"/>
  <c r="T192" i="21" s="1"/>
  <c r="S33" i="21"/>
  <c r="S192" i="21" s="1"/>
  <c r="S183" i="21" s="1"/>
  <c r="R33" i="21"/>
  <c r="R192" i="21" s="1"/>
  <c r="R183" i="21" s="1"/>
  <c r="Q33" i="21"/>
  <c r="Q192" i="21" s="1"/>
  <c r="Q183" i="21" s="1"/>
  <c r="P33" i="21"/>
  <c r="P192" i="21" s="1"/>
  <c r="P183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K62" i="20"/>
  <c r="K115" i="4" s="1"/>
  <c r="J62" i="20"/>
  <c r="J115" i="4" s="1"/>
  <c r="H62" i="20"/>
  <c r="H115" i="4" s="1"/>
  <c r="E62" i="20"/>
  <c r="E115" i="4" s="1"/>
  <c r="C62" i="20"/>
  <c r="C115" i="4" s="1"/>
  <c r="W61" i="20"/>
  <c r="W114" i="4" s="1"/>
  <c r="V61" i="20"/>
  <c r="V114" i="4" s="1"/>
  <c r="Y60" i="20"/>
  <c r="Y113" i="4" s="1"/>
  <c r="X60" i="20"/>
  <c r="X113" i="4" s="1"/>
  <c r="W60" i="20"/>
  <c r="W113" i="4" s="1"/>
  <c r="V60" i="20"/>
  <c r="V113" i="4" s="1"/>
  <c r="T60" i="20"/>
  <c r="T113" i="4" s="1"/>
  <c r="S60" i="20"/>
  <c r="P60" i="20"/>
  <c r="P113" i="4" s="1"/>
  <c r="O60" i="20"/>
  <c r="O113" i="4" s="1"/>
  <c r="N60" i="20"/>
  <c r="N113" i="4" s="1"/>
  <c r="M60" i="20"/>
  <c r="L60" i="20"/>
  <c r="K60" i="20"/>
  <c r="J60" i="20"/>
  <c r="I60" i="20"/>
  <c r="H60" i="20"/>
  <c r="H113" i="4" s="1"/>
  <c r="Y58" i="20"/>
  <c r="Y42" i="7" s="1"/>
  <c r="X58" i="20"/>
  <c r="X42" i="7" s="1"/>
  <c r="W58" i="20"/>
  <c r="V58" i="20"/>
  <c r="V42" i="7" s="1"/>
  <c r="U58" i="20"/>
  <c r="U42" i="7" s="1"/>
  <c r="T58" i="20"/>
  <c r="T42" i="7" s="1"/>
  <c r="S58" i="20"/>
  <c r="S42" i="7" s="1"/>
  <c r="R58" i="20"/>
  <c r="R42" i="7" s="1"/>
  <c r="Q58" i="20"/>
  <c r="Q42" i="7" s="1"/>
  <c r="P58" i="20"/>
  <c r="O58" i="20"/>
  <c r="N58" i="20"/>
  <c r="M58" i="20"/>
  <c r="L58" i="20"/>
  <c r="L42" i="7" s="1"/>
  <c r="K58" i="20"/>
  <c r="J58" i="20"/>
  <c r="J42" i="7" s="1"/>
  <c r="I58" i="20"/>
  <c r="I42" i="7" s="1"/>
  <c r="H58" i="20"/>
  <c r="G58" i="20"/>
  <c r="F58" i="20"/>
  <c r="F42" i="7" s="1"/>
  <c r="E58" i="20"/>
  <c r="E42" i="7" s="1"/>
  <c r="D58" i="20"/>
  <c r="D42" i="7" s="1"/>
  <c r="C58" i="20"/>
  <c r="C42" i="7" s="1"/>
  <c r="B58" i="20"/>
  <c r="B42" i="7" s="1"/>
  <c r="H57" i="20"/>
  <c r="Y54" i="20"/>
  <c r="X54" i="20"/>
  <c r="W54" i="20"/>
  <c r="V54" i="20"/>
  <c r="U54" i="20"/>
  <c r="U51" i="20" s="1"/>
  <c r="T54" i="20"/>
  <c r="T51" i="20" s="1"/>
  <c r="T65" i="4" s="1"/>
  <c r="T138" i="4" s="1"/>
  <c r="S54" i="20"/>
  <c r="R54" i="20"/>
  <c r="Q54" i="20"/>
  <c r="P54" i="20"/>
  <c r="O54" i="20"/>
  <c r="O68" i="4" s="1"/>
  <c r="N54" i="20"/>
  <c r="N68" i="4" s="1"/>
  <c r="M54" i="20"/>
  <c r="M68" i="4" s="1"/>
  <c r="L54" i="20"/>
  <c r="L68" i="4" s="1"/>
  <c r="K54" i="20"/>
  <c r="K79" i="20" s="1"/>
  <c r="K170" i="4" s="1"/>
  <c r="J54" i="20"/>
  <c r="J68" i="4" s="1"/>
  <c r="I54" i="20"/>
  <c r="I68" i="4" s="1"/>
  <c r="H54" i="20"/>
  <c r="G54" i="20"/>
  <c r="F54" i="20"/>
  <c r="E54" i="20"/>
  <c r="E79" i="20" s="1"/>
  <c r="E170" i="4" s="1"/>
  <c r="D54" i="20"/>
  <c r="D68" i="4" s="1"/>
  <c r="D141" i="4" s="1"/>
  <c r="C54" i="20"/>
  <c r="B54" i="20"/>
  <c r="Y53" i="20"/>
  <c r="X53" i="20"/>
  <c r="W53" i="20"/>
  <c r="V53" i="20"/>
  <c r="U53" i="20"/>
  <c r="T53" i="20"/>
  <c r="S53" i="20"/>
  <c r="R53" i="20"/>
  <c r="Q53" i="20"/>
  <c r="P53" i="20"/>
  <c r="P67" i="4" s="1"/>
  <c r="O53" i="20"/>
  <c r="O51" i="20" s="1"/>
  <c r="O65" i="4" s="1"/>
  <c r="N53" i="20"/>
  <c r="N51" i="20" s="1"/>
  <c r="N65" i="4" s="1"/>
  <c r="M53" i="20"/>
  <c r="L53" i="20"/>
  <c r="K53" i="20"/>
  <c r="J53" i="20"/>
  <c r="I53" i="20"/>
  <c r="H53" i="20"/>
  <c r="G53" i="20"/>
  <c r="G67" i="4" s="1"/>
  <c r="F53" i="20"/>
  <c r="F67" i="4" s="1"/>
  <c r="E53" i="20"/>
  <c r="E67" i="4" s="1"/>
  <c r="D53" i="20"/>
  <c r="C53" i="20"/>
  <c r="C67" i="4" s="1"/>
  <c r="B53" i="20"/>
  <c r="Y52" i="20"/>
  <c r="Y77" i="20" s="1"/>
  <c r="Y168" i="4" s="1"/>
  <c r="X52" i="20"/>
  <c r="W52" i="20"/>
  <c r="V52" i="20"/>
  <c r="U52" i="20"/>
  <c r="T52" i="20"/>
  <c r="T77" i="20" s="1"/>
  <c r="S52" i="20"/>
  <c r="R52" i="20"/>
  <c r="Q52" i="20"/>
  <c r="P52" i="20"/>
  <c r="O52" i="20"/>
  <c r="N52" i="20"/>
  <c r="M52" i="20"/>
  <c r="L52" i="20"/>
  <c r="K52" i="20"/>
  <c r="J52" i="20"/>
  <c r="I52" i="20"/>
  <c r="H52" i="20"/>
  <c r="H66" i="4" s="1"/>
  <c r="H139" i="4" s="1"/>
  <c r="G52" i="20"/>
  <c r="F52" i="20"/>
  <c r="E52" i="20"/>
  <c r="D52" i="20"/>
  <c r="C52" i="20"/>
  <c r="B52" i="20"/>
  <c r="W51" i="20"/>
  <c r="V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X13" i="4" s="1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E13" i="4" s="1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K197" i="19" s="1"/>
  <c r="J204" i="19"/>
  <c r="J197" i="19" s="1"/>
  <c r="I204" i="19"/>
  <c r="I197" i="19" s="1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H197" i="19" s="1"/>
  <c r="G202" i="19"/>
  <c r="G197" i="19" s="1"/>
  <c r="F202" i="19"/>
  <c r="F197" i="19" s="1"/>
  <c r="E202" i="19"/>
  <c r="E197" i="19" s="1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D197" i="19" s="1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X197" i="19" s="1"/>
  <c r="W199" i="19"/>
  <c r="W197" i="19" s="1"/>
  <c r="V199" i="19"/>
  <c r="V197" i="19" s="1"/>
  <c r="U199" i="19"/>
  <c r="U197" i="19" s="1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Y198" i="19"/>
  <c r="Y197" i="19" s="1"/>
  <c r="X198" i="19"/>
  <c r="W198" i="19"/>
  <c r="V198" i="19"/>
  <c r="U198" i="19"/>
  <c r="T198" i="19"/>
  <c r="T197" i="19" s="1"/>
  <c r="S198" i="19"/>
  <c r="S197" i="19" s="1"/>
  <c r="R198" i="19"/>
  <c r="R197" i="19" s="1"/>
  <c r="Q198" i="19"/>
  <c r="Q197" i="19" s="1"/>
  <c r="P198" i="19"/>
  <c r="O198" i="19"/>
  <c r="N198" i="19"/>
  <c r="M198" i="19"/>
  <c r="L198" i="19"/>
  <c r="L197" i="19" s="1"/>
  <c r="K198" i="19"/>
  <c r="J198" i="19"/>
  <c r="I198" i="19"/>
  <c r="H198" i="19"/>
  <c r="G198" i="19"/>
  <c r="F198" i="19"/>
  <c r="E198" i="19"/>
  <c r="D198" i="19"/>
  <c r="C198" i="19"/>
  <c r="C197" i="19" s="1"/>
  <c r="B198" i="19"/>
  <c r="B197" i="19" s="1"/>
  <c r="P197" i="19"/>
  <c r="O197" i="19"/>
  <c r="N197" i="19"/>
  <c r="M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93" i="19"/>
  <c r="X93" i="19"/>
  <c r="W93" i="19"/>
  <c r="V93" i="19"/>
  <c r="U93" i="19"/>
  <c r="T93" i="19"/>
  <c r="T61" i="19" s="1"/>
  <c r="T81" i="16" s="1"/>
  <c r="T110" i="4" s="1"/>
  <c r="S93" i="19"/>
  <c r="R93" i="19"/>
  <c r="Q93" i="19"/>
  <c r="P93" i="19"/>
  <c r="O93" i="19"/>
  <c r="N93" i="19"/>
  <c r="M93" i="19"/>
  <c r="L93" i="19"/>
  <c r="L61" i="19" s="1"/>
  <c r="K93" i="19"/>
  <c r="J93" i="19"/>
  <c r="I93" i="19"/>
  <c r="H93" i="19"/>
  <c r="G93" i="19"/>
  <c r="F93" i="19"/>
  <c r="E93" i="19"/>
  <c r="D93" i="19"/>
  <c r="C93" i="19"/>
  <c r="B93" i="19"/>
  <c r="Y72" i="19"/>
  <c r="X72" i="19"/>
  <c r="W72" i="19"/>
  <c r="W61" i="19" s="1"/>
  <c r="V72" i="19"/>
  <c r="V61" i="19" s="1"/>
  <c r="U72" i="19"/>
  <c r="U61" i="19" s="1"/>
  <c r="T72" i="19"/>
  <c r="S72" i="19"/>
  <c r="S61" i="19" s="1"/>
  <c r="S81" i="16" s="1"/>
  <c r="S110" i="4" s="1"/>
  <c r="R72" i="19"/>
  <c r="R61" i="19" s="1"/>
  <c r="R81" i="16" s="1"/>
  <c r="R110" i="4" s="1"/>
  <c r="Q72" i="19"/>
  <c r="P72" i="19"/>
  <c r="O72" i="19"/>
  <c r="O61" i="19" s="1"/>
  <c r="N72" i="19"/>
  <c r="N61" i="19" s="1"/>
  <c r="N81" i="16" s="1"/>
  <c r="N110" i="4" s="1"/>
  <c r="M72" i="19"/>
  <c r="M61" i="19" s="1"/>
  <c r="L72" i="19"/>
  <c r="K72" i="19"/>
  <c r="K61" i="19" s="1"/>
  <c r="K81" i="16" s="1"/>
  <c r="K79" i="16" s="1"/>
  <c r="K108" i="4" s="1"/>
  <c r="J72" i="19"/>
  <c r="J61" i="19" s="1"/>
  <c r="J81" i="16" s="1"/>
  <c r="J110" i="4" s="1"/>
  <c r="I72" i="19"/>
  <c r="I61" i="19" s="1"/>
  <c r="H72" i="19"/>
  <c r="G72" i="19"/>
  <c r="G61" i="19" s="1"/>
  <c r="F72" i="19"/>
  <c r="F61" i="19" s="1"/>
  <c r="E72" i="19"/>
  <c r="E61" i="19" s="1"/>
  <c r="D72" i="19"/>
  <c r="C72" i="19"/>
  <c r="B72" i="19"/>
  <c r="C61" i="19"/>
  <c r="B61" i="19"/>
  <c r="B81" i="16" s="1"/>
  <c r="B110" i="4" s="1"/>
  <c r="Y44" i="19"/>
  <c r="X44" i="19"/>
  <c r="W44" i="19"/>
  <c r="W5" i="19" s="1"/>
  <c r="W77" i="16" s="1"/>
  <c r="W76" i="16" s="1"/>
  <c r="V44" i="19"/>
  <c r="U44" i="19"/>
  <c r="U5" i="19" s="1"/>
  <c r="T44" i="19"/>
  <c r="T5" i="19" s="1"/>
  <c r="S44" i="19"/>
  <c r="S5" i="19" s="1"/>
  <c r="S80" i="16" s="1"/>
  <c r="R44" i="19"/>
  <c r="Q44" i="19"/>
  <c r="P44" i="19"/>
  <c r="P5" i="19" s="1"/>
  <c r="O44" i="19"/>
  <c r="O5" i="19" s="1"/>
  <c r="O77" i="16" s="1"/>
  <c r="N44" i="19"/>
  <c r="M44" i="19"/>
  <c r="L44" i="19"/>
  <c r="K44" i="19"/>
  <c r="K5" i="19" s="1"/>
  <c r="K77" i="16" s="1"/>
  <c r="K76" i="16" s="1"/>
  <c r="J44" i="19"/>
  <c r="I44" i="19"/>
  <c r="I5" i="19" s="1"/>
  <c r="H44" i="19"/>
  <c r="G44" i="19"/>
  <c r="G5" i="19" s="1"/>
  <c r="G80" i="16" s="1"/>
  <c r="G79" i="16" s="1"/>
  <c r="G108" i="4" s="1"/>
  <c r="F44" i="19"/>
  <c r="E44" i="19"/>
  <c r="D44" i="19"/>
  <c r="C44" i="19"/>
  <c r="C5" i="19" s="1"/>
  <c r="B44" i="19"/>
  <c r="Y5" i="19"/>
  <c r="Y80" i="16" s="1"/>
  <c r="X5" i="19"/>
  <c r="X167" i="19" s="1"/>
  <c r="V5" i="19"/>
  <c r="V167" i="19" s="1"/>
  <c r="Q5" i="19"/>
  <c r="N5" i="19"/>
  <c r="N172" i="19" s="1"/>
  <c r="M5" i="19"/>
  <c r="M165" i="19" s="1"/>
  <c r="L5" i="19"/>
  <c r="L77" i="16" s="1"/>
  <c r="L76" i="16" s="1"/>
  <c r="J5" i="19"/>
  <c r="J172" i="19" s="1"/>
  <c r="H5" i="19"/>
  <c r="H168" i="19" s="1"/>
  <c r="F5" i="19"/>
  <c r="F173" i="19" s="1"/>
  <c r="E5" i="19"/>
  <c r="E165" i="19" s="1"/>
  <c r="D5" i="19"/>
  <c r="D168" i="19" s="1"/>
  <c r="B5" i="19"/>
  <c r="B173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R197" i="18" s="1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O197" i="18" s="1"/>
  <c r="N202" i="18"/>
  <c r="N197" i="18" s="1"/>
  <c r="M202" i="18"/>
  <c r="M197" i="18" s="1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P197" i="18" s="1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L197" i="18" s="1"/>
  <c r="K200" i="18"/>
  <c r="J200" i="18"/>
  <c r="I200" i="18"/>
  <c r="H200" i="18"/>
  <c r="G200" i="18"/>
  <c r="F200" i="18"/>
  <c r="E200" i="18"/>
  <c r="D200" i="18"/>
  <c r="C200" i="18"/>
  <c r="B200" i="18"/>
  <c r="Y199" i="18"/>
  <c r="X199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K197" i="18" s="1"/>
  <c r="J199" i="18"/>
  <c r="I199" i="18"/>
  <c r="H199" i="18"/>
  <c r="H197" i="18" s="1"/>
  <c r="G199" i="18"/>
  <c r="F199" i="18"/>
  <c r="E199" i="18"/>
  <c r="D199" i="18"/>
  <c r="C199" i="18"/>
  <c r="C197" i="18" s="1"/>
  <c r="B199" i="18"/>
  <c r="B197" i="18" s="1"/>
  <c r="Y198" i="18"/>
  <c r="Y197" i="18" s="1"/>
  <c r="X198" i="18"/>
  <c r="X197" i="18" s="1"/>
  <c r="W198" i="18"/>
  <c r="V198" i="18"/>
  <c r="U198" i="18"/>
  <c r="T198" i="18"/>
  <c r="S198" i="18"/>
  <c r="S197" i="18" s="1"/>
  <c r="R198" i="18"/>
  <c r="Q198" i="18"/>
  <c r="Q197" i="18" s="1"/>
  <c r="P198" i="18"/>
  <c r="O198" i="18"/>
  <c r="N198" i="18"/>
  <c r="M198" i="18"/>
  <c r="L198" i="18"/>
  <c r="K198" i="18"/>
  <c r="J198" i="18"/>
  <c r="J197" i="18" s="1"/>
  <c r="I198" i="18"/>
  <c r="I197" i="18" s="1"/>
  <c r="H198" i="18"/>
  <c r="G198" i="18"/>
  <c r="G197" i="18" s="1"/>
  <c r="F198" i="18"/>
  <c r="F197" i="18" s="1"/>
  <c r="E198" i="18"/>
  <c r="E197" i="18" s="1"/>
  <c r="D198" i="18"/>
  <c r="D197" i="18" s="1"/>
  <c r="C198" i="18"/>
  <c r="B198" i="18"/>
  <c r="W197" i="18"/>
  <c r="V197" i="18"/>
  <c r="U197" i="18"/>
  <c r="T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N178" i="18" s="1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K178" i="18" s="1"/>
  <c r="J183" i="18"/>
  <c r="J178" i="18" s="1"/>
  <c r="I183" i="18"/>
  <c r="I178" i="18" s="1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L178" i="18" s="1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H178" i="18" s="1"/>
  <c r="G181" i="18"/>
  <c r="F181" i="18"/>
  <c r="E181" i="18"/>
  <c r="D181" i="18"/>
  <c r="C181" i="18"/>
  <c r="B181" i="18"/>
  <c r="Y180" i="18"/>
  <c r="Y178" i="18" s="1"/>
  <c r="X180" i="18"/>
  <c r="X178" i="18" s="1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G178" i="18" s="1"/>
  <c r="F180" i="18"/>
  <c r="E180" i="18"/>
  <c r="D180" i="18"/>
  <c r="D178" i="18" s="1"/>
  <c r="C180" i="18"/>
  <c r="B180" i="18"/>
  <c r="Y179" i="18"/>
  <c r="X179" i="18"/>
  <c r="W179" i="18"/>
  <c r="W178" i="18" s="1"/>
  <c r="V179" i="18"/>
  <c r="V178" i="18" s="1"/>
  <c r="U179" i="18"/>
  <c r="U178" i="18" s="1"/>
  <c r="T179" i="18"/>
  <c r="T178" i="18" s="1"/>
  <c r="S179" i="18"/>
  <c r="R179" i="18"/>
  <c r="Q179" i="18"/>
  <c r="P179" i="18"/>
  <c r="O179" i="18"/>
  <c r="O178" i="18" s="1"/>
  <c r="N179" i="18"/>
  <c r="M179" i="18"/>
  <c r="M178" i="18" s="1"/>
  <c r="L179" i="18"/>
  <c r="K179" i="18"/>
  <c r="J179" i="18"/>
  <c r="I179" i="18"/>
  <c r="H179" i="18"/>
  <c r="G179" i="18"/>
  <c r="F179" i="18"/>
  <c r="F178" i="18" s="1"/>
  <c r="E179" i="18"/>
  <c r="E178" i="18" s="1"/>
  <c r="D179" i="18"/>
  <c r="C179" i="18"/>
  <c r="C178" i="18" s="1"/>
  <c r="B179" i="18"/>
  <c r="B178" i="18" s="1"/>
  <c r="S178" i="18"/>
  <c r="R178" i="18"/>
  <c r="Q178" i="18"/>
  <c r="P178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X223" i="18" s="1"/>
  <c r="W16" i="18"/>
  <c r="W223" i="18" s="1"/>
  <c r="V16" i="18"/>
  <c r="V223" i="18" s="1"/>
  <c r="U16" i="18"/>
  <c r="U223" i="18" s="1"/>
  <c r="T16" i="18"/>
  <c r="T5" i="18" s="1"/>
  <c r="T97" i="16" s="1"/>
  <c r="S16" i="18"/>
  <c r="S223" i="18" s="1"/>
  <c r="R16" i="18"/>
  <c r="R223" i="18" s="1"/>
  <c r="Q16" i="18"/>
  <c r="Q223" i="18" s="1"/>
  <c r="P16" i="18"/>
  <c r="P223" i="18" s="1"/>
  <c r="O16" i="18"/>
  <c r="O223" i="18" s="1"/>
  <c r="N16" i="18"/>
  <c r="N223" i="18" s="1"/>
  <c r="M16" i="18"/>
  <c r="M223" i="18" s="1"/>
  <c r="L16" i="18"/>
  <c r="L5" i="18" s="1"/>
  <c r="L97" i="16" s="1"/>
  <c r="K16" i="18"/>
  <c r="K223" i="18" s="1"/>
  <c r="J16" i="18"/>
  <c r="J223" i="18" s="1"/>
  <c r="I16" i="18"/>
  <c r="I223" i="18" s="1"/>
  <c r="H16" i="18"/>
  <c r="H223" i="18" s="1"/>
  <c r="G16" i="18"/>
  <c r="G223" i="18" s="1"/>
  <c r="F16" i="18"/>
  <c r="F223" i="18" s="1"/>
  <c r="E16" i="18"/>
  <c r="E223" i="18" s="1"/>
  <c r="D16" i="18"/>
  <c r="C16" i="18"/>
  <c r="C223" i="18" s="1"/>
  <c r="B16" i="18"/>
  <c r="B223" i="18" s="1"/>
  <c r="M5" i="18"/>
  <c r="M97" i="16" s="1"/>
  <c r="G5" i="18"/>
  <c r="G97" i="16" s="1"/>
  <c r="F5" i="18"/>
  <c r="F97" i="16" s="1"/>
  <c r="C5" i="18"/>
  <c r="C97" i="16" s="1"/>
  <c r="B5" i="18"/>
  <c r="B97" i="16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U197" i="17" s="1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Q197" i="17" s="1"/>
  <c r="P202" i="17"/>
  <c r="P197" i="17" s="1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V197" i="17" s="1"/>
  <c r="U201" i="17"/>
  <c r="T201" i="17"/>
  <c r="S201" i="17"/>
  <c r="R201" i="17"/>
  <c r="Q201" i="17"/>
  <c r="P201" i="17"/>
  <c r="O201" i="17"/>
  <c r="N201" i="17"/>
  <c r="M201" i="17"/>
  <c r="M197" i="17" s="1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R197" i="17" s="1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C197" i="17" s="1"/>
  <c r="B200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N197" i="17" s="1"/>
  <c r="M199" i="17"/>
  <c r="L199" i="17"/>
  <c r="K199" i="17"/>
  <c r="K197" i="17" s="1"/>
  <c r="J199" i="17"/>
  <c r="I199" i="17"/>
  <c r="H199" i="17"/>
  <c r="G199" i="17"/>
  <c r="F199" i="17"/>
  <c r="E199" i="17"/>
  <c r="E197" i="17" s="1"/>
  <c r="D199" i="17"/>
  <c r="C199" i="17"/>
  <c r="B199" i="17"/>
  <c r="Y198" i="17"/>
  <c r="X198" i="17"/>
  <c r="W198" i="17"/>
  <c r="W197" i="17" s="1"/>
  <c r="V198" i="17"/>
  <c r="U198" i="17"/>
  <c r="T198" i="17"/>
  <c r="T197" i="17" s="1"/>
  <c r="S198" i="17"/>
  <c r="R198" i="17"/>
  <c r="Q198" i="17"/>
  <c r="P198" i="17"/>
  <c r="O198" i="17"/>
  <c r="N198" i="17"/>
  <c r="M198" i="17"/>
  <c r="L198" i="17"/>
  <c r="L197" i="17" s="1"/>
  <c r="K198" i="17"/>
  <c r="J198" i="17"/>
  <c r="J197" i="17" s="1"/>
  <c r="I198" i="17"/>
  <c r="I197" i="17" s="1"/>
  <c r="H198" i="17"/>
  <c r="H197" i="17" s="1"/>
  <c r="G198" i="17"/>
  <c r="G197" i="17" s="1"/>
  <c r="F198" i="17"/>
  <c r="E198" i="17"/>
  <c r="D198" i="17"/>
  <c r="D197" i="17" s="1"/>
  <c r="C198" i="17"/>
  <c r="B198" i="17"/>
  <c r="B197" i="17" s="1"/>
  <c r="Y197" i="17"/>
  <c r="X197" i="17"/>
  <c r="S197" i="17"/>
  <c r="O197" i="17"/>
  <c r="F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Q178" i="17" s="1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V178" i="17" s="1"/>
  <c r="U183" i="17"/>
  <c r="T183" i="17"/>
  <c r="S183" i="17"/>
  <c r="R183" i="17"/>
  <c r="Q183" i="17"/>
  <c r="P183" i="17"/>
  <c r="O183" i="17"/>
  <c r="N183" i="17"/>
  <c r="M183" i="17"/>
  <c r="M178" i="17" s="1"/>
  <c r="L183" i="17"/>
  <c r="L178" i="17" s="1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R178" i="17" s="1"/>
  <c r="Q182" i="17"/>
  <c r="P182" i="17"/>
  <c r="O182" i="17"/>
  <c r="N182" i="17"/>
  <c r="M182" i="17"/>
  <c r="L182" i="17"/>
  <c r="K182" i="17"/>
  <c r="J182" i="17"/>
  <c r="I182" i="17"/>
  <c r="I178" i="17" s="1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N178" i="17" s="1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W178" i="17" s="1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J178" i="17" s="1"/>
  <c r="I180" i="17"/>
  <c r="H180" i="17"/>
  <c r="G180" i="17"/>
  <c r="G178" i="17" s="1"/>
  <c r="F180" i="17"/>
  <c r="E180" i="17"/>
  <c r="D180" i="17"/>
  <c r="C180" i="17"/>
  <c r="B180" i="17"/>
  <c r="Y179" i="17"/>
  <c r="Y178" i="17" s="1"/>
  <c r="X179" i="17"/>
  <c r="X178" i="17" s="1"/>
  <c r="W179" i="17"/>
  <c r="V179" i="17"/>
  <c r="U179" i="17"/>
  <c r="T179" i="17"/>
  <c r="S179" i="17"/>
  <c r="S178" i="17" s="1"/>
  <c r="R179" i="17"/>
  <c r="Q179" i="17"/>
  <c r="P179" i="17"/>
  <c r="P178" i="17" s="1"/>
  <c r="O179" i="17"/>
  <c r="N179" i="17"/>
  <c r="M179" i="17"/>
  <c r="L179" i="17"/>
  <c r="K179" i="17"/>
  <c r="J179" i="17"/>
  <c r="I179" i="17"/>
  <c r="H179" i="17"/>
  <c r="H178" i="17" s="1"/>
  <c r="G179" i="17"/>
  <c r="F179" i="17"/>
  <c r="F178" i="17" s="1"/>
  <c r="E179" i="17"/>
  <c r="E178" i="17" s="1"/>
  <c r="D179" i="17"/>
  <c r="D178" i="17" s="1"/>
  <c r="C179" i="17"/>
  <c r="C178" i="17" s="1"/>
  <c r="B179" i="17"/>
  <c r="U178" i="17"/>
  <c r="T178" i="17"/>
  <c r="O178" i="17"/>
  <c r="K178" i="17"/>
  <c r="B178" i="17"/>
  <c r="Y142" i="17"/>
  <c r="X142" i="17"/>
  <c r="W142" i="17"/>
  <c r="V142" i="17"/>
  <c r="V248" i="17" s="1"/>
  <c r="U142" i="17"/>
  <c r="T142" i="17"/>
  <c r="S142" i="17"/>
  <c r="R142" i="17"/>
  <c r="R248" i="17" s="1"/>
  <c r="Q142" i="17"/>
  <c r="P142" i="17"/>
  <c r="O142" i="17"/>
  <c r="N142" i="17"/>
  <c r="N248" i="17" s="1"/>
  <c r="M142" i="17"/>
  <c r="L142" i="17"/>
  <c r="K142" i="17"/>
  <c r="J142" i="17"/>
  <c r="J248" i="17" s="1"/>
  <c r="I142" i="17"/>
  <c r="H142" i="17"/>
  <c r="G142" i="17"/>
  <c r="F142" i="17"/>
  <c r="F248" i="17" s="1"/>
  <c r="E142" i="17"/>
  <c r="D142" i="17"/>
  <c r="C142" i="17"/>
  <c r="B142" i="17"/>
  <c r="B248" i="17" s="1"/>
  <c r="Y121" i="17"/>
  <c r="X121" i="17"/>
  <c r="W121" i="17"/>
  <c r="W246" i="17" s="1"/>
  <c r="V121" i="17"/>
  <c r="V246" i="17" s="1"/>
  <c r="U121" i="17"/>
  <c r="T121" i="17"/>
  <c r="S121" i="17"/>
  <c r="S246" i="17" s="1"/>
  <c r="R121" i="17"/>
  <c r="R246" i="17" s="1"/>
  <c r="Q121" i="17"/>
  <c r="P121" i="17"/>
  <c r="O121" i="17"/>
  <c r="O246" i="17" s="1"/>
  <c r="N121" i="17"/>
  <c r="N246" i="17" s="1"/>
  <c r="M121" i="17"/>
  <c r="L121" i="17"/>
  <c r="K121" i="17"/>
  <c r="K246" i="17" s="1"/>
  <c r="J121" i="17"/>
  <c r="J246" i="17" s="1"/>
  <c r="I121" i="17"/>
  <c r="H121" i="17"/>
  <c r="G121" i="17"/>
  <c r="G246" i="17" s="1"/>
  <c r="F121" i="17"/>
  <c r="F246" i="17" s="1"/>
  <c r="E121" i="17"/>
  <c r="D121" i="17"/>
  <c r="C121" i="17"/>
  <c r="C246" i="17" s="1"/>
  <c r="B121" i="17"/>
  <c r="B246" i="17" s="1"/>
  <c r="Y93" i="17"/>
  <c r="X93" i="17"/>
  <c r="X237" i="17" s="1"/>
  <c r="W93" i="17"/>
  <c r="W237" i="17" s="1"/>
  <c r="V93" i="17"/>
  <c r="V237" i="17" s="1"/>
  <c r="U93" i="17"/>
  <c r="T93" i="17"/>
  <c r="T237" i="17" s="1"/>
  <c r="S93" i="17"/>
  <c r="S237" i="17" s="1"/>
  <c r="R93" i="17"/>
  <c r="R237" i="17" s="1"/>
  <c r="Q93" i="17"/>
  <c r="P93" i="17"/>
  <c r="P237" i="17" s="1"/>
  <c r="O93" i="17"/>
  <c r="O237" i="17" s="1"/>
  <c r="N93" i="17"/>
  <c r="N237" i="17" s="1"/>
  <c r="M93" i="17"/>
  <c r="L93" i="17"/>
  <c r="L237" i="17" s="1"/>
  <c r="K93" i="17"/>
  <c r="K237" i="17" s="1"/>
  <c r="J93" i="17"/>
  <c r="J237" i="17" s="1"/>
  <c r="I93" i="17"/>
  <c r="H93" i="17"/>
  <c r="H237" i="17" s="1"/>
  <c r="G93" i="17"/>
  <c r="G237" i="17" s="1"/>
  <c r="F93" i="17"/>
  <c r="F237" i="17" s="1"/>
  <c r="E93" i="17"/>
  <c r="D93" i="17"/>
  <c r="D237" i="17" s="1"/>
  <c r="C93" i="17"/>
  <c r="C237" i="17" s="1"/>
  <c r="B93" i="17"/>
  <c r="B237" i="17" s="1"/>
  <c r="Y72" i="17"/>
  <c r="X72" i="17"/>
  <c r="X235" i="17" s="1"/>
  <c r="W72" i="17"/>
  <c r="W235" i="17" s="1"/>
  <c r="V72" i="17"/>
  <c r="V235" i="17" s="1"/>
  <c r="U72" i="17"/>
  <c r="T72" i="17"/>
  <c r="T235" i="17" s="1"/>
  <c r="S72" i="17"/>
  <c r="S235" i="17" s="1"/>
  <c r="R72" i="17"/>
  <c r="R235" i="17" s="1"/>
  <c r="Q72" i="17"/>
  <c r="P72" i="17"/>
  <c r="P235" i="17" s="1"/>
  <c r="O72" i="17"/>
  <c r="O235" i="17" s="1"/>
  <c r="N72" i="17"/>
  <c r="N235" i="17" s="1"/>
  <c r="M72" i="17"/>
  <c r="L72" i="17"/>
  <c r="L235" i="17" s="1"/>
  <c r="K72" i="17"/>
  <c r="K235" i="17" s="1"/>
  <c r="J72" i="17"/>
  <c r="J235" i="17" s="1"/>
  <c r="I72" i="17"/>
  <c r="H72" i="17"/>
  <c r="H235" i="17" s="1"/>
  <c r="G72" i="17"/>
  <c r="G235" i="17" s="1"/>
  <c r="F72" i="17"/>
  <c r="F235" i="17" s="1"/>
  <c r="E72" i="17"/>
  <c r="D72" i="17"/>
  <c r="D235" i="17" s="1"/>
  <c r="C72" i="17"/>
  <c r="C235" i="17" s="1"/>
  <c r="B72" i="17"/>
  <c r="B235" i="17" s="1"/>
  <c r="Y44" i="17"/>
  <c r="X44" i="17"/>
  <c r="X226" i="17" s="1"/>
  <c r="W44" i="17"/>
  <c r="W226" i="17" s="1"/>
  <c r="V44" i="17"/>
  <c r="V226" i="17" s="1"/>
  <c r="U44" i="17"/>
  <c r="T44" i="17"/>
  <c r="T226" i="17" s="1"/>
  <c r="S44" i="17"/>
  <c r="S226" i="17" s="1"/>
  <c r="R44" i="17"/>
  <c r="R226" i="17" s="1"/>
  <c r="Q44" i="17"/>
  <c r="P44" i="17"/>
  <c r="P226" i="17" s="1"/>
  <c r="O44" i="17"/>
  <c r="O226" i="17" s="1"/>
  <c r="N44" i="17"/>
  <c r="N226" i="17" s="1"/>
  <c r="M44" i="17"/>
  <c r="M226" i="17" s="1"/>
  <c r="L44" i="17"/>
  <c r="L226" i="17" s="1"/>
  <c r="K44" i="17"/>
  <c r="K226" i="17" s="1"/>
  <c r="J44" i="17"/>
  <c r="J226" i="17" s="1"/>
  <c r="I44" i="17"/>
  <c r="I226" i="17" s="1"/>
  <c r="H44" i="17"/>
  <c r="H226" i="17" s="1"/>
  <c r="G44" i="17"/>
  <c r="G226" i="17" s="1"/>
  <c r="F44" i="17"/>
  <c r="F226" i="17" s="1"/>
  <c r="E44" i="17"/>
  <c r="E226" i="17" s="1"/>
  <c r="D44" i="17"/>
  <c r="D226" i="17" s="1"/>
  <c r="C44" i="17"/>
  <c r="C226" i="17" s="1"/>
  <c r="B44" i="17"/>
  <c r="B226" i="17" s="1"/>
  <c r="Y5" i="17"/>
  <c r="Y53" i="16" s="1"/>
  <c r="X5" i="17"/>
  <c r="X173" i="17" s="1"/>
  <c r="U5" i="17"/>
  <c r="U170" i="17" s="1"/>
  <c r="T5" i="17"/>
  <c r="T174" i="17" s="1"/>
  <c r="Q5" i="17"/>
  <c r="Q53" i="16" s="1"/>
  <c r="P5" i="17"/>
  <c r="P172" i="17" s="1"/>
  <c r="O5" i="17"/>
  <c r="O172" i="17" s="1"/>
  <c r="M5" i="17"/>
  <c r="M170" i="17" s="1"/>
  <c r="L5" i="17"/>
  <c r="L173" i="17" s="1"/>
  <c r="K5" i="17"/>
  <c r="K174" i="17" s="1"/>
  <c r="I5" i="17"/>
  <c r="I53" i="16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X96" i="16"/>
  <c r="W96" i="16"/>
  <c r="U96" i="16"/>
  <c r="O96" i="16"/>
  <c r="H96" i="16"/>
  <c r="F96" i="16"/>
  <c r="E96" i="16"/>
  <c r="D96" i="16"/>
  <c r="C96" i="16"/>
  <c r="B96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U82" i="16"/>
  <c r="T82" i="16"/>
  <c r="T111" i="4" s="1"/>
  <c r="S82" i="16"/>
  <c r="S111" i="4" s="1"/>
  <c r="R82" i="16"/>
  <c r="R111" i="4" s="1"/>
  <c r="Q82" i="16"/>
  <c r="Q111" i="4" s="1"/>
  <c r="P82" i="16"/>
  <c r="P111" i="4" s="1"/>
  <c r="O82" i="16"/>
  <c r="O111" i="4" s="1"/>
  <c r="N82" i="16"/>
  <c r="M82" i="16"/>
  <c r="L82" i="16"/>
  <c r="K82" i="16"/>
  <c r="J82" i="16"/>
  <c r="I82" i="16"/>
  <c r="I111" i="4" s="1"/>
  <c r="H82" i="16"/>
  <c r="G82" i="16"/>
  <c r="F82" i="16"/>
  <c r="E82" i="16"/>
  <c r="D82" i="16"/>
  <c r="C82" i="16"/>
  <c r="C111" i="4" s="1"/>
  <c r="B82" i="16"/>
  <c r="W81" i="16"/>
  <c r="U81" i="16"/>
  <c r="O81" i="16"/>
  <c r="O110" i="4" s="1"/>
  <c r="M81" i="16"/>
  <c r="M110" i="4" s="1"/>
  <c r="L81" i="16"/>
  <c r="L110" i="4" s="1"/>
  <c r="I81" i="16"/>
  <c r="G81" i="16"/>
  <c r="E81" i="16"/>
  <c r="C81" i="16"/>
  <c r="X80" i="16"/>
  <c r="V80" i="16"/>
  <c r="Q80" i="16"/>
  <c r="K80" i="16"/>
  <c r="K109" i="4" s="1"/>
  <c r="J80" i="16"/>
  <c r="J109" i="4" s="1"/>
  <c r="H80" i="16"/>
  <c r="H109" i="4" s="1"/>
  <c r="F80" i="16"/>
  <c r="F109" i="4" s="1"/>
  <c r="E80" i="16"/>
  <c r="E79" i="16" s="1"/>
  <c r="E108" i="4" s="1"/>
  <c r="D80" i="16"/>
  <c r="D109" i="4" s="1"/>
  <c r="C80" i="16"/>
  <c r="C79" i="16" s="1"/>
  <c r="C108" i="4" s="1"/>
  <c r="B80" i="16"/>
  <c r="Y78" i="16"/>
  <c r="X78" i="16"/>
  <c r="W78" i="16"/>
  <c r="V78" i="16"/>
  <c r="V41" i="7" s="1"/>
  <c r="U78" i="16"/>
  <c r="T78" i="16"/>
  <c r="S78" i="16"/>
  <c r="S41" i="7" s="1"/>
  <c r="R78" i="16"/>
  <c r="R41" i="7" s="1"/>
  <c r="Q78" i="16"/>
  <c r="Q41" i="7" s="1"/>
  <c r="P78" i="16"/>
  <c r="O78" i="16"/>
  <c r="N78" i="16"/>
  <c r="M78" i="16"/>
  <c r="M41" i="7" s="1"/>
  <c r="L78" i="16"/>
  <c r="L41" i="7" s="1"/>
  <c r="K78" i="16"/>
  <c r="K41" i="7" s="1"/>
  <c r="J78" i="16"/>
  <c r="J41" i="7" s="1"/>
  <c r="I78" i="16"/>
  <c r="I41" i="7" s="1"/>
  <c r="H78" i="16"/>
  <c r="H41" i="7" s="1"/>
  <c r="G78" i="16"/>
  <c r="G41" i="7" s="1"/>
  <c r="F78" i="16"/>
  <c r="F41" i="7" s="1"/>
  <c r="E78" i="16"/>
  <c r="D78" i="16"/>
  <c r="D41" i="7" s="1"/>
  <c r="C78" i="16"/>
  <c r="C41" i="7" s="1"/>
  <c r="B78" i="16"/>
  <c r="B41" i="7" s="1"/>
  <c r="G77" i="16"/>
  <c r="G76" i="16" s="1"/>
  <c r="C77" i="16"/>
  <c r="C76" i="16" s="1"/>
  <c r="B77" i="16"/>
  <c r="B76" i="16" s="1"/>
  <c r="A74" i="16"/>
  <c r="A73" i="16"/>
  <c r="Y72" i="16"/>
  <c r="Y90" i="16" s="1"/>
  <c r="X72" i="16"/>
  <c r="X90" i="16" s="1"/>
  <c r="W72" i="16"/>
  <c r="W90" i="16" s="1"/>
  <c r="V72" i="16"/>
  <c r="V90" i="16" s="1"/>
  <c r="U72" i="16"/>
  <c r="U90" i="16" s="1"/>
  <c r="T72" i="16"/>
  <c r="T90" i="16" s="1"/>
  <c r="S72" i="16"/>
  <c r="S90" i="16" s="1"/>
  <c r="R72" i="16"/>
  <c r="R71" i="16" s="1"/>
  <c r="Q72" i="16"/>
  <c r="Q90" i="16" s="1"/>
  <c r="P72" i="16"/>
  <c r="P90" i="16" s="1"/>
  <c r="O72" i="16"/>
  <c r="O90" i="16" s="1"/>
  <c r="N72" i="16"/>
  <c r="N90" i="16" s="1"/>
  <c r="M72" i="16"/>
  <c r="M90" i="16" s="1"/>
  <c r="L72" i="16"/>
  <c r="L90" i="16" s="1"/>
  <c r="K72" i="16"/>
  <c r="K90" i="16" s="1"/>
  <c r="J72" i="16"/>
  <c r="J71" i="16" s="1"/>
  <c r="I72" i="16"/>
  <c r="I90" i="16" s="1"/>
  <c r="H72" i="16"/>
  <c r="H90" i="16" s="1"/>
  <c r="G72" i="16"/>
  <c r="G90" i="16" s="1"/>
  <c r="F72" i="16"/>
  <c r="F90" i="16" s="1"/>
  <c r="E72" i="16"/>
  <c r="E90" i="16" s="1"/>
  <c r="D72" i="16"/>
  <c r="D90" i="16" s="1"/>
  <c r="C72" i="16"/>
  <c r="C90" i="16" s="1"/>
  <c r="B72" i="16"/>
  <c r="B71" i="16" s="1"/>
  <c r="A72" i="16"/>
  <c r="S71" i="16"/>
  <c r="K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X103" i="16" s="1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F64" i="4" s="1"/>
  <c r="E55" i="16"/>
  <c r="E64" i="4" s="1"/>
  <c r="D55" i="16"/>
  <c r="D64" i="4" s="1"/>
  <c r="D137" i="4" s="1"/>
  <c r="C55" i="16"/>
  <c r="C64" i="4" s="1"/>
  <c r="B55" i="16"/>
  <c r="B103" i="16" s="1"/>
  <c r="B166" i="4" s="1"/>
  <c r="Y54" i="16"/>
  <c r="Y63" i="4" s="1"/>
  <c r="X54" i="16"/>
  <c r="W54" i="16"/>
  <c r="W102" i="16" s="1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I63" i="4" s="1"/>
  <c r="H54" i="16"/>
  <c r="G54" i="16"/>
  <c r="F54" i="16"/>
  <c r="E54" i="16"/>
  <c r="E63" i="4" s="1"/>
  <c r="D54" i="16"/>
  <c r="C54" i="16"/>
  <c r="B54" i="16"/>
  <c r="K53" i="16"/>
  <c r="K101" i="16" s="1"/>
  <c r="K164" i="4" s="1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V3" i="16" s="1"/>
  <c r="V9" i="4" s="1"/>
  <c r="U4" i="16"/>
  <c r="T4" i="16"/>
  <c r="T3" i="16" s="1"/>
  <c r="T9" i="4" s="1"/>
  <c r="S4" i="16"/>
  <c r="S3" i="16" s="1"/>
  <c r="S9" i="4" s="1"/>
  <c r="R4" i="16"/>
  <c r="R3" i="16" s="1"/>
  <c r="R9" i="4" s="1"/>
  <c r="Q4" i="16"/>
  <c r="Q3" i="16" s="1"/>
  <c r="P4" i="16"/>
  <c r="O4" i="16"/>
  <c r="N4" i="16"/>
  <c r="M4" i="16"/>
  <c r="L4" i="16"/>
  <c r="K4" i="16"/>
  <c r="K3" i="16" s="1"/>
  <c r="K9" i="4" s="1"/>
  <c r="J4" i="16"/>
  <c r="I4" i="16"/>
  <c r="I3" i="16" s="1"/>
  <c r="H4" i="16"/>
  <c r="H3" i="16" s="1"/>
  <c r="H9" i="4" s="1"/>
  <c r="G4" i="16"/>
  <c r="F4" i="16"/>
  <c r="F3" i="16" s="1"/>
  <c r="F9" i="4" s="1"/>
  <c r="E4" i="16"/>
  <c r="D4" i="16"/>
  <c r="C4" i="16"/>
  <c r="B4" i="16"/>
  <c r="Y3" i="16"/>
  <c r="Y9" i="4" s="1"/>
  <c r="X3" i="16"/>
  <c r="W3" i="16"/>
  <c r="U3" i="16"/>
  <c r="U9" i="4" s="1"/>
  <c r="P3" i="16"/>
  <c r="O3" i="16"/>
  <c r="N3" i="16"/>
  <c r="N9" i="4" s="1"/>
  <c r="M3" i="16"/>
  <c r="M9" i="4" s="1"/>
  <c r="L3" i="16"/>
  <c r="L9" i="4" s="1"/>
  <c r="J3" i="16"/>
  <c r="G3" i="16"/>
  <c r="E3" i="16"/>
  <c r="D3" i="16"/>
  <c r="C3" i="16"/>
  <c r="B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L220" i="15"/>
  <c r="K220" i="15"/>
  <c r="J220" i="15"/>
  <c r="I220" i="15"/>
  <c r="H220" i="15"/>
  <c r="G220" i="15"/>
  <c r="F220" i="15"/>
  <c r="E220" i="15"/>
  <c r="D220" i="15"/>
  <c r="C220" i="15"/>
  <c r="B220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N187" i="15" s="1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W187" i="15" s="1"/>
  <c r="V191" i="15"/>
  <c r="U191" i="15"/>
  <c r="T191" i="15"/>
  <c r="S191" i="15"/>
  <c r="R191" i="15"/>
  <c r="Q191" i="15"/>
  <c r="P191" i="15"/>
  <c r="O191" i="15"/>
  <c r="N191" i="15"/>
  <c r="M191" i="15"/>
  <c r="L191" i="15"/>
  <c r="L187" i="15" s="1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E187" i="15" s="1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P189" i="15"/>
  <c r="O189" i="15"/>
  <c r="O187" i="15" s="1"/>
  <c r="N189" i="15"/>
  <c r="M189" i="15"/>
  <c r="M187" i="15" s="1"/>
  <c r="L189" i="15"/>
  <c r="K189" i="15"/>
  <c r="J189" i="15"/>
  <c r="J187" i="15" s="1"/>
  <c r="I189" i="15"/>
  <c r="H189" i="15"/>
  <c r="G189" i="15"/>
  <c r="F189" i="15"/>
  <c r="E189" i="15"/>
  <c r="D189" i="15"/>
  <c r="D187" i="15" s="1"/>
  <c r="C189" i="15"/>
  <c r="C187" i="15" s="1"/>
  <c r="B189" i="15"/>
  <c r="B187" i="15" s="1"/>
  <c r="Y188" i="15"/>
  <c r="Y187" i="15" s="1"/>
  <c r="X188" i="15"/>
  <c r="W188" i="15"/>
  <c r="V188" i="15"/>
  <c r="U188" i="15"/>
  <c r="T188" i="15"/>
  <c r="T187" i="15" s="1"/>
  <c r="S188" i="15"/>
  <c r="S187" i="15" s="1"/>
  <c r="R188" i="15"/>
  <c r="R187" i="15" s="1"/>
  <c r="Q188" i="15"/>
  <c r="Q187" i="15" s="1"/>
  <c r="P188" i="15"/>
  <c r="P187" i="15" s="1"/>
  <c r="O188" i="15"/>
  <c r="N188" i="15"/>
  <c r="M188" i="15"/>
  <c r="L188" i="15"/>
  <c r="K188" i="15"/>
  <c r="K187" i="15" s="1"/>
  <c r="J188" i="15"/>
  <c r="I188" i="15"/>
  <c r="I187" i="15" s="1"/>
  <c r="H188" i="15"/>
  <c r="H187" i="15" s="1"/>
  <c r="G188" i="15"/>
  <c r="F188" i="15"/>
  <c r="F187" i="15" s="1"/>
  <c r="E188" i="15"/>
  <c r="D188" i="15"/>
  <c r="C188" i="15"/>
  <c r="B188" i="15"/>
  <c r="X187" i="15"/>
  <c r="V187" i="15"/>
  <c r="U187" i="15"/>
  <c r="G187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J162" i="15" s="1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S162" i="15" s="1"/>
  <c r="R166" i="15"/>
  <c r="Q166" i="15"/>
  <c r="P166" i="15"/>
  <c r="O166" i="15"/>
  <c r="N166" i="15"/>
  <c r="M166" i="15"/>
  <c r="L166" i="15"/>
  <c r="K166" i="15"/>
  <c r="J166" i="15"/>
  <c r="I166" i="15"/>
  <c r="H166" i="15"/>
  <c r="H162" i="15" s="1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Y162" i="15" s="1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K162" i="15" s="1"/>
  <c r="J164" i="15"/>
  <c r="I164" i="15"/>
  <c r="I162" i="15" s="1"/>
  <c r="H164" i="15"/>
  <c r="G164" i="15"/>
  <c r="F164" i="15"/>
  <c r="F162" i="15" s="1"/>
  <c r="E164" i="15"/>
  <c r="D164" i="15"/>
  <c r="C164" i="15"/>
  <c r="B164" i="15"/>
  <c r="Y163" i="15"/>
  <c r="X163" i="15"/>
  <c r="X162" i="15" s="1"/>
  <c r="W163" i="15"/>
  <c r="W162" i="15" s="1"/>
  <c r="V163" i="15"/>
  <c r="V162" i="15" s="1"/>
  <c r="U163" i="15"/>
  <c r="U162" i="15" s="1"/>
  <c r="T163" i="15"/>
  <c r="S163" i="15"/>
  <c r="R163" i="15"/>
  <c r="Q163" i="15"/>
  <c r="P163" i="15"/>
  <c r="P162" i="15" s="1"/>
  <c r="O163" i="15"/>
  <c r="O162" i="15" s="1"/>
  <c r="N163" i="15"/>
  <c r="N162" i="15" s="1"/>
  <c r="M163" i="15"/>
  <c r="M162" i="15" s="1"/>
  <c r="L163" i="15"/>
  <c r="L162" i="15" s="1"/>
  <c r="K163" i="15"/>
  <c r="J163" i="15"/>
  <c r="I163" i="15"/>
  <c r="H163" i="15"/>
  <c r="G163" i="15"/>
  <c r="G162" i="15" s="1"/>
  <c r="F163" i="15"/>
  <c r="E163" i="15"/>
  <c r="E162" i="15" s="1"/>
  <c r="D163" i="15"/>
  <c r="D162" i="15" s="1"/>
  <c r="C163" i="15"/>
  <c r="B163" i="15"/>
  <c r="B162" i="15" s="1"/>
  <c r="T162" i="15"/>
  <c r="R162" i="15"/>
  <c r="Q162" i="15"/>
  <c r="C162" i="15"/>
  <c r="Y141" i="15"/>
  <c r="Y115" i="15" s="1"/>
  <c r="Y78" i="12" s="1"/>
  <c r="Y107" i="4" s="1"/>
  <c r="X141" i="15"/>
  <c r="W141" i="15"/>
  <c r="W115" i="15" s="1"/>
  <c r="W78" i="12" s="1"/>
  <c r="W107" i="4" s="1"/>
  <c r="V141" i="15"/>
  <c r="U141" i="15"/>
  <c r="U115" i="15" s="1"/>
  <c r="T141" i="15"/>
  <c r="S141" i="15"/>
  <c r="R141" i="15"/>
  <c r="Q141" i="15"/>
  <c r="P141" i="15"/>
  <c r="O141" i="15"/>
  <c r="O115" i="15" s="1"/>
  <c r="O78" i="12" s="1"/>
  <c r="O107" i="4" s="1"/>
  <c r="N141" i="15"/>
  <c r="N115" i="15" s="1"/>
  <c r="N78" i="12" s="1"/>
  <c r="N107" i="4" s="1"/>
  <c r="M141" i="15"/>
  <c r="M115" i="15" s="1"/>
  <c r="M78" i="12" s="1"/>
  <c r="M107" i="4" s="1"/>
  <c r="L141" i="15"/>
  <c r="K141" i="15"/>
  <c r="J141" i="15"/>
  <c r="I141" i="15"/>
  <c r="I115" i="15" s="1"/>
  <c r="I78" i="12" s="1"/>
  <c r="I107" i="4" s="1"/>
  <c r="H141" i="15"/>
  <c r="G141" i="15"/>
  <c r="F141" i="15"/>
  <c r="E141" i="15"/>
  <c r="D141" i="15"/>
  <c r="C141" i="15"/>
  <c r="C115" i="15" s="1"/>
  <c r="C78" i="12" s="1"/>
  <c r="C107" i="4" s="1"/>
  <c r="B141" i="15"/>
  <c r="V115" i="15"/>
  <c r="V78" i="12" s="1"/>
  <c r="V107" i="4" s="1"/>
  <c r="T115" i="15"/>
  <c r="T78" i="12" s="1"/>
  <c r="T107" i="4" s="1"/>
  <c r="S115" i="15"/>
  <c r="Q115" i="15"/>
  <c r="L115" i="15"/>
  <c r="L78" i="12" s="1"/>
  <c r="L107" i="4" s="1"/>
  <c r="K115" i="15"/>
  <c r="G115" i="15"/>
  <c r="G78" i="12" s="1"/>
  <c r="G107" i="4" s="1"/>
  <c r="F115" i="15"/>
  <c r="F78" i="12" s="1"/>
  <c r="F107" i="4" s="1"/>
  <c r="E115" i="15"/>
  <c r="E78" i="12" s="1"/>
  <c r="E107" i="4" s="1"/>
  <c r="D115" i="15"/>
  <c r="D78" i="12" s="1"/>
  <c r="D107" i="4" s="1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53" i="15"/>
  <c r="Y34" i="15" s="1"/>
  <c r="X53" i="15"/>
  <c r="W53" i="15"/>
  <c r="W34" i="15" s="1"/>
  <c r="V53" i="15"/>
  <c r="U53" i="15"/>
  <c r="T53" i="15"/>
  <c r="S53" i="15"/>
  <c r="R53" i="15"/>
  <c r="Q53" i="15"/>
  <c r="P53" i="15"/>
  <c r="O53" i="15"/>
  <c r="N53" i="15"/>
  <c r="M53" i="15"/>
  <c r="M34" i="15" s="1"/>
  <c r="L53" i="15"/>
  <c r="L34" i="15" s="1"/>
  <c r="K53" i="15"/>
  <c r="J53" i="15"/>
  <c r="I53" i="15"/>
  <c r="I34" i="15" s="1"/>
  <c r="H53" i="15"/>
  <c r="G53" i="15"/>
  <c r="G34" i="15" s="1"/>
  <c r="F53" i="15"/>
  <c r="E53" i="15"/>
  <c r="D53" i="15"/>
  <c r="C53" i="15"/>
  <c r="B53" i="15"/>
  <c r="U34" i="15"/>
  <c r="U233" i="15" s="1"/>
  <c r="T34" i="15"/>
  <c r="T183" i="15" s="1"/>
  <c r="R34" i="15"/>
  <c r="R233" i="15" s="1"/>
  <c r="Q34" i="15"/>
  <c r="Q233" i="15" s="1"/>
  <c r="O34" i="15"/>
  <c r="O233" i="15" s="1"/>
  <c r="J34" i="15"/>
  <c r="J233" i="15" s="1"/>
  <c r="E34" i="15"/>
  <c r="E233" i="15" s="1"/>
  <c r="D34" i="15"/>
  <c r="D76" i="12" s="1"/>
  <c r="D105" i="4" s="1"/>
  <c r="B34" i="15"/>
  <c r="B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U204" i="14" s="1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O204" i="14" s="1"/>
  <c r="N208" i="14"/>
  <c r="N204" i="14" s="1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M204" i="14" s="1"/>
  <c r="L207" i="14"/>
  <c r="L204" i="14" s="1"/>
  <c r="K207" i="14"/>
  <c r="K204" i="14" s="1"/>
  <c r="J207" i="14"/>
  <c r="J204" i="14" s="1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I204" i="14" s="1"/>
  <c r="H206" i="14"/>
  <c r="H204" i="14" s="1"/>
  <c r="G206" i="14"/>
  <c r="F206" i="14"/>
  <c r="F204" i="14" s="1"/>
  <c r="E206" i="14"/>
  <c r="D206" i="14"/>
  <c r="C206" i="14"/>
  <c r="B206" i="14"/>
  <c r="Y205" i="14"/>
  <c r="Y204" i="14" s="1"/>
  <c r="X205" i="14"/>
  <c r="X204" i="14" s="1"/>
  <c r="W205" i="14"/>
  <c r="W204" i="14" s="1"/>
  <c r="V205" i="14"/>
  <c r="V204" i="14" s="1"/>
  <c r="U205" i="14"/>
  <c r="T205" i="14"/>
  <c r="S205" i="14"/>
  <c r="R205" i="14"/>
  <c r="Q205" i="14"/>
  <c r="Q204" i="14" s="1"/>
  <c r="P205" i="14"/>
  <c r="P204" i="14" s="1"/>
  <c r="O205" i="14"/>
  <c r="N205" i="14"/>
  <c r="M205" i="14"/>
  <c r="L205" i="14"/>
  <c r="K205" i="14"/>
  <c r="J205" i="14"/>
  <c r="I205" i="14"/>
  <c r="H205" i="14"/>
  <c r="G205" i="14"/>
  <c r="G204" i="14" s="1"/>
  <c r="F205" i="14"/>
  <c r="E205" i="14"/>
  <c r="E204" i="14" s="1"/>
  <c r="D205" i="14"/>
  <c r="D204" i="14" s="1"/>
  <c r="C205" i="14"/>
  <c r="C204" i="14" s="1"/>
  <c r="B205" i="14"/>
  <c r="B204" i="14" s="1"/>
  <c r="T204" i="14"/>
  <c r="S204" i="14"/>
  <c r="R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K187" i="14" s="1"/>
  <c r="J191" i="14"/>
  <c r="J187" i="14" s="1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I187" i="14" s="1"/>
  <c r="H190" i="14"/>
  <c r="H187" i="14" s="1"/>
  <c r="G190" i="14"/>
  <c r="G187" i="14" s="1"/>
  <c r="F190" i="14"/>
  <c r="F187" i="14" s="1"/>
  <c r="E190" i="14"/>
  <c r="D190" i="14"/>
  <c r="C190" i="14"/>
  <c r="B190" i="14"/>
  <c r="Y189" i="14"/>
  <c r="X189" i="14"/>
  <c r="W189" i="14"/>
  <c r="W187" i="14" s="1"/>
  <c r="V189" i="14"/>
  <c r="V187" i="14" s="1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E187" i="14" s="1"/>
  <c r="D189" i="14"/>
  <c r="D187" i="14" s="1"/>
  <c r="C189" i="14"/>
  <c r="B189" i="14"/>
  <c r="B187" i="14" s="1"/>
  <c r="Y188" i="14"/>
  <c r="Y187" i="14" s="1"/>
  <c r="X188" i="14"/>
  <c r="X187" i="14" s="1"/>
  <c r="W188" i="14"/>
  <c r="V188" i="14"/>
  <c r="U188" i="14"/>
  <c r="U187" i="14" s="1"/>
  <c r="T188" i="14"/>
  <c r="T187" i="14" s="1"/>
  <c r="S188" i="14"/>
  <c r="S187" i="14" s="1"/>
  <c r="R188" i="14"/>
  <c r="R187" i="14" s="1"/>
  <c r="Q188" i="14"/>
  <c r="P188" i="14"/>
  <c r="O188" i="14"/>
  <c r="N188" i="14"/>
  <c r="M188" i="14"/>
  <c r="M187" i="14" s="1"/>
  <c r="L188" i="14"/>
  <c r="L187" i="14" s="1"/>
  <c r="K188" i="14"/>
  <c r="J188" i="14"/>
  <c r="I188" i="14"/>
  <c r="H188" i="14"/>
  <c r="G188" i="14"/>
  <c r="F188" i="14"/>
  <c r="E188" i="14"/>
  <c r="D188" i="14"/>
  <c r="C188" i="14"/>
  <c r="C187" i="14" s="1"/>
  <c r="B188" i="14"/>
  <c r="Q187" i="14"/>
  <c r="P187" i="14"/>
  <c r="O187" i="14"/>
  <c r="N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O171" i="14" s="1"/>
  <c r="N175" i="14"/>
  <c r="N171" i="14" s="1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M171" i="14" s="1"/>
  <c r="L174" i="14"/>
  <c r="L171" i="14" s="1"/>
  <c r="K174" i="14"/>
  <c r="K171" i="14" s="1"/>
  <c r="J174" i="14"/>
  <c r="J171" i="14" s="1"/>
  <c r="I174" i="14"/>
  <c r="H174" i="14"/>
  <c r="G174" i="14"/>
  <c r="F174" i="14"/>
  <c r="E174" i="14"/>
  <c r="D174" i="14"/>
  <c r="C174" i="14"/>
  <c r="B174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I171" i="14" s="1"/>
  <c r="H173" i="14"/>
  <c r="H171" i="14" s="1"/>
  <c r="G173" i="14"/>
  <c r="F173" i="14"/>
  <c r="F171" i="14" s="1"/>
  <c r="E173" i="14"/>
  <c r="D173" i="14"/>
  <c r="C173" i="14"/>
  <c r="B173" i="14"/>
  <c r="Y172" i="14"/>
  <c r="Y171" i="14" s="1"/>
  <c r="X172" i="14"/>
  <c r="X171" i="14" s="1"/>
  <c r="W172" i="14"/>
  <c r="W171" i="14" s="1"/>
  <c r="V172" i="14"/>
  <c r="V171" i="14" s="1"/>
  <c r="U172" i="14"/>
  <c r="T172" i="14"/>
  <c r="S172" i="14"/>
  <c r="R172" i="14"/>
  <c r="Q172" i="14"/>
  <c r="Q171" i="14" s="1"/>
  <c r="P172" i="14"/>
  <c r="P171" i="14" s="1"/>
  <c r="O172" i="14"/>
  <c r="N172" i="14"/>
  <c r="M172" i="14"/>
  <c r="L172" i="14"/>
  <c r="K172" i="14"/>
  <c r="J172" i="14"/>
  <c r="I172" i="14"/>
  <c r="H172" i="14"/>
  <c r="G172" i="14"/>
  <c r="G171" i="14" s="1"/>
  <c r="F172" i="14"/>
  <c r="E172" i="14"/>
  <c r="E171" i="14" s="1"/>
  <c r="D172" i="14"/>
  <c r="D171" i="14" s="1"/>
  <c r="C172" i="14"/>
  <c r="C171" i="14" s="1"/>
  <c r="B172" i="14"/>
  <c r="B171" i="14" s="1"/>
  <c r="U171" i="14"/>
  <c r="T171" i="14"/>
  <c r="S171" i="14"/>
  <c r="R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K162" i="14" s="1"/>
  <c r="J166" i="14"/>
  <c r="J162" i="14" s="1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I162" i="14" s="1"/>
  <c r="H165" i="14"/>
  <c r="H162" i="14" s="1"/>
  <c r="G165" i="14"/>
  <c r="G162" i="14" s="1"/>
  <c r="F165" i="14"/>
  <c r="F162" i="14" s="1"/>
  <c r="E165" i="14"/>
  <c r="D165" i="14"/>
  <c r="C165" i="14"/>
  <c r="B165" i="14"/>
  <c r="Y164" i="14"/>
  <c r="X164" i="14"/>
  <c r="W164" i="14"/>
  <c r="W162" i="14" s="1"/>
  <c r="V164" i="14"/>
  <c r="V162" i="14" s="1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E162" i="14" s="1"/>
  <c r="D164" i="14"/>
  <c r="D162" i="14" s="1"/>
  <c r="C164" i="14"/>
  <c r="B164" i="14"/>
  <c r="B162" i="14" s="1"/>
  <c r="Y163" i="14"/>
  <c r="Y162" i="14" s="1"/>
  <c r="X163" i="14"/>
  <c r="X162" i="14" s="1"/>
  <c r="W163" i="14"/>
  <c r="V163" i="14"/>
  <c r="U163" i="14"/>
  <c r="U162" i="14" s="1"/>
  <c r="T163" i="14"/>
  <c r="T162" i="14" s="1"/>
  <c r="S163" i="14"/>
  <c r="S162" i="14" s="1"/>
  <c r="R163" i="14"/>
  <c r="R162" i="14" s="1"/>
  <c r="Q163" i="14"/>
  <c r="P163" i="14"/>
  <c r="O163" i="14"/>
  <c r="N163" i="14"/>
  <c r="M163" i="14"/>
  <c r="M162" i="14" s="1"/>
  <c r="L163" i="14"/>
  <c r="L162" i="14" s="1"/>
  <c r="K163" i="14"/>
  <c r="J163" i="14"/>
  <c r="I163" i="14"/>
  <c r="H163" i="14"/>
  <c r="G163" i="14"/>
  <c r="F163" i="14"/>
  <c r="E163" i="14"/>
  <c r="D163" i="14"/>
  <c r="C163" i="14"/>
  <c r="C162" i="14" s="1"/>
  <c r="B163" i="14"/>
  <c r="Q162" i="14"/>
  <c r="P162" i="14"/>
  <c r="O162" i="14"/>
  <c r="N162" i="14"/>
  <c r="Y141" i="14"/>
  <c r="X141" i="14"/>
  <c r="W141" i="14"/>
  <c r="V141" i="14"/>
  <c r="U141" i="14"/>
  <c r="T141" i="14"/>
  <c r="S141" i="14"/>
  <c r="R141" i="14"/>
  <c r="R261" i="14" s="1"/>
  <c r="Q141" i="14"/>
  <c r="P141" i="14"/>
  <c r="O141" i="14"/>
  <c r="N141" i="14"/>
  <c r="M141" i="14"/>
  <c r="M261" i="14" s="1"/>
  <c r="L141" i="14"/>
  <c r="L261" i="14" s="1"/>
  <c r="K141" i="14"/>
  <c r="J141" i="14"/>
  <c r="J261" i="14" s="1"/>
  <c r="I141" i="14"/>
  <c r="H141" i="14"/>
  <c r="G141" i="14"/>
  <c r="F141" i="14"/>
  <c r="E141" i="14"/>
  <c r="E261" i="14" s="1"/>
  <c r="D141" i="14"/>
  <c r="C141" i="14"/>
  <c r="B141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N251" i="14" s="1"/>
  <c r="M97" i="14"/>
  <c r="L97" i="14"/>
  <c r="K97" i="14"/>
  <c r="J97" i="14"/>
  <c r="I97" i="14"/>
  <c r="I251" i="14" s="1"/>
  <c r="H97" i="14"/>
  <c r="H251" i="14" s="1"/>
  <c r="G97" i="14"/>
  <c r="G251" i="14" s="1"/>
  <c r="F97" i="14"/>
  <c r="F251" i="14" s="1"/>
  <c r="E97" i="14"/>
  <c r="D97" i="14"/>
  <c r="C97" i="14"/>
  <c r="B97" i="14"/>
  <c r="Y53" i="14"/>
  <c r="Y241" i="14" s="1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J241" i="14" s="1"/>
  <c r="I53" i="14"/>
  <c r="H53" i="14"/>
  <c r="G53" i="14"/>
  <c r="F53" i="14"/>
  <c r="E53" i="14"/>
  <c r="E241" i="14" s="1"/>
  <c r="D53" i="14"/>
  <c r="D241" i="14" s="1"/>
  <c r="C53" i="14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V224" i="13" s="1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S224" i="13" s="1"/>
  <c r="R229" i="13"/>
  <c r="R224" i="13" s="1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Q224" i="13" s="1"/>
  <c r="P228" i="13"/>
  <c r="O228" i="13"/>
  <c r="O224" i="13" s="1"/>
  <c r="N228" i="13"/>
  <c r="N224" i="13" s="1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M224" i="13" s="1"/>
  <c r="L227" i="13"/>
  <c r="L224" i="13" s="1"/>
  <c r="K227" i="13"/>
  <c r="K224" i="13" s="1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I224" i="13" s="1"/>
  <c r="H226" i="13"/>
  <c r="H224" i="13" s="1"/>
  <c r="G226" i="13"/>
  <c r="G224" i="13" s="1"/>
  <c r="F226" i="13"/>
  <c r="F224" i="13" s="1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E224" i="13" s="1"/>
  <c r="D225" i="13"/>
  <c r="D224" i="13" s="1"/>
  <c r="C225" i="13"/>
  <c r="C224" i="13" s="1"/>
  <c r="B225" i="13"/>
  <c r="B224" i="13" s="1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R216" i="13"/>
  <c r="E216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X204" i="13" s="1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W204" i="13" s="1"/>
  <c r="V208" i="13"/>
  <c r="V204" i="13" s="1"/>
  <c r="U208" i="13"/>
  <c r="T208" i="13"/>
  <c r="T204" i="13" s="1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S204" i="13" s="1"/>
  <c r="R207" i="13"/>
  <c r="Q207" i="13"/>
  <c r="Q204" i="13" s="1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Y204" i="13" s="1"/>
  <c r="X206" i="13"/>
  <c r="W206" i="13"/>
  <c r="V206" i="13"/>
  <c r="U206" i="13"/>
  <c r="T206" i="13"/>
  <c r="S206" i="13"/>
  <c r="R206" i="13"/>
  <c r="Q206" i="13"/>
  <c r="P206" i="13"/>
  <c r="O206" i="13"/>
  <c r="O204" i="13" s="1"/>
  <c r="N206" i="13"/>
  <c r="N204" i="13" s="1"/>
  <c r="M206" i="13"/>
  <c r="M204" i="13" s="1"/>
  <c r="L206" i="13"/>
  <c r="L204" i="13" s="1"/>
  <c r="K206" i="13"/>
  <c r="J206" i="13"/>
  <c r="I206" i="13"/>
  <c r="H206" i="13"/>
  <c r="G206" i="13"/>
  <c r="F206" i="13"/>
  <c r="E206" i="13"/>
  <c r="D206" i="13"/>
  <c r="C206" i="13"/>
  <c r="B206" i="13"/>
  <c r="Y205" i="13"/>
  <c r="X205" i="13"/>
  <c r="W205" i="13"/>
  <c r="V205" i="13"/>
  <c r="U205" i="13"/>
  <c r="U204" i="13" s="1"/>
  <c r="T205" i="13"/>
  <c r="S205" i="13"/>
  <c r="R205" i="13"/>
  <c r="R204" i="13" s="1"/>
  <c r="Q205" i="13"/>
  <c r="P205" i="13"/>
  <c r="P204" i="13" s="1"/>
  <c r="O205" i="13"/>
  <c r="N205" i="13"/>
  <c r="M205" i="13"/>
  <c r="L205" i="13"/>
  <c r="K205" i="13"/>
  <c r="K204" i="13" s="1"/>
  <c r="J205" i="13"/>
  <c r="J204" i="13" s="1"/>
  <c r="I205" i="13"/>
  <c r="I204" i="13" s="1"/>
  <c r="H205" i="13"/>
  <c r="H204" i="13" s="1"/>
  <c r="G205" i="13"/>
  <c r="F205" i="13"/>
  <c r="E205" i="13"/>
  <c r="D205" i="13"/>
  <c r="C205" i="13"/>
  <c r="C204" i="13" s="1"/>
  <c r="B205" i="13"/>
  <c r="B204" i="13" s="1"/>
  <c r="G204" i="13"/>
  <c r="F204" i="13"/>
  <c r="E204" i="13"/>
  <c r="D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X187" i="13" s="1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W187" i="13" s="1"/>
  <c r="V192" i="13"/>
  <c r="V187" i="13" s="1"/>
  <c r="U192" i="13"/>
  <c r="T192" i="13"/>
  <c r="T187" i="13" s="1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S187" i="13" s="1"/>
  <c r="R191" i="13"/>
  <c r="Q191" i="13"/>
  <c r="P191" i="13"/>
  <c r="P187" i="13" s="1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Y187" i="13" s="1"/>
  <c r="X190" i="13"/>
  <c r="W190" i="13"/>
  <c r="V190" i="13"/>
  <c r="U190" i="13"/>
  <c r="T190" i="13"/>
  <c r="S190" i="13"/>
  <c r="R190" i="13"/>
  <c r="Q190" i="13"/>
  <c r="P190" i="13"/>
  <c r="O190" i="13"/>
  <c r="N190" i="13"/>
  <c r="N187" i="13" s="1"/>
  <c r="M190" i="13"/>
  <c r="L190" i="13"/>
  <c r="L187" i="13" s="1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I187" i="13" s="1"/>
  <c r="H189" i="13"/>
  <c r="G189" i="13"/>
  <c r="F189" i="13"/>
  <c r="E189" i="13"/>
  <c r="D189" i="13"/>
  <c r="C189" i="13"/>
  <c r="C187" i="13" s="1"/>
  <c r="B189" i="13"/>
  <c r="Y188" i="13"/>
  <c r="X188" i="13"/>
  <c r="W188" i="13"/>
  <c r="V188" i="13"/>
  <c r="U188" i="13"/>
  <c r="T188" i="13"/>
  <c r="S188" i="13"/>
  <c r="R188" i="13"/>
  <c r="Q188" i="13"/>
  <c r="Q187" i="13" s="1"/>
  <c r="P188" i="13"/>
  <c r="O188" i="13"/>
  <c r="O187" i="13" s="1"/>
  <c r="N188" i="13"/>
  <c r="M188" i="13"/>
  <c r="L188" i="13"/>
  <c r="K188" i="13"/>
  <c r="K187" i="13" s="1"/>
  <c r="J188" i="13"/>
  <c r="I188" i="13"/>
  <c r="H188" i="13"/>
  <c r="H187" i="13" s="1"/>
  <c r="G188" i="13"/>
  <c r="G187" i="13" s="1"/>
  <c r="F188" i="13"/>
  <c r="F187" i="13" s="1"/>
  <c r="E188" i="13"/>
  <c r="D188" i="13"/>
  <c r="D187" i="13" s="1"/>
  <c r="C188" i="13"/>
  <c r="B188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U181" i="13"/>
  <c r="R181" i="13"/>
  <c r="J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Y171" i="13" s="1"/>
  <c r="X176" i="13"/>
  <c r="X171" i="13" s="1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W171" i="13" s="1"/>
  <c r="V175" i="13"/>
  <c r="V171" i="13" s="1"/>
  <c r="U175" i="13"/>
  <c r="T175" i="13"/>
  <c r="T171" i="13" s="1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S171" i="13" s="1"/>
  <c r="R174" i="13"/>
  <c r="Q174" i="13"/>
  <c r="P174" i="13"/>
  <c r="P171" i="13" s="1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N171" i="13" s="1"/>
  <c r="M173" i="13"/>
  <c r="L173" i="13"/>
  <c r="L171" i="13" s="1"/>
  <c r="K173" i="13"/>
  <c r="J173" i="13"/>
  <c r="I173" i="13"/>
  <c r="H173" i="13"/>
  <c r="G173" i="13"/>
  <c r="G171" i="13" s="1"/>
  <c r="F173" i="13"/>
  <c r="F171" i="13" s="1"/>
  <c r="E173" i="13"/>
  <c r="D173" i="13"/>
  <c r="C173" i="13"/>
  <c r="B173" i="13"/>
  <c r="Y172" i="13"/>
  <c r="X172" i="13"/>
  <c r="W172" i="13"/>
  <c r="V172" i="13"/>
  <c r="U172" i="13"/>
  <c r="U171" i="13" s="1"/>
  <c r="T172" i="13"/>
  <c r="S172" i="13"/>
  <c r="R172" i="13"/>
  <c r="Q172" i="13"/>
  <c r="Q171" i="13" s="1"/>
  <c r="P172" i="13"/>
  <c r="O172" i="13"/>
  <c r="O171" i="13" s="1"/>
  <c r="N172" i="13"/>
  <c r="M172" i="13"/>
  <c r="L172" i="13"/>
  <c r="K172" i="13"/>
  <c r="K171" i="13" s="1"/>
  <c r="J172" i="13"/>
  <c r="I172" i="13"/>
  <c r="I171" i="13" s="1"/>
  <c r="H172" i="13"/>
  <c r="H171" i="13" s="1"/>
  <c r="G172" i="13"/>
  <c r="F172" i="13"/>
  <c r="E172" i="13"/>
  <c r="D172" i="13"/>
  <c r="D171" i="13" s="1"/>
  <c r="C172" i="13"/>
  <c r="B172" i="13"/>
  <c r="C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S162" i="13" s="1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R162" i="13" s="1"/>
  <c r="Q167" i="13"/>
  <c r="Q162" i="13" s="1"/>
  <c r="P167" i="13"/>
  <c r="P162" i="13" s="1"/>
  <c r="O167" i="13"/>
  <c r="O162" i="13" s="1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N162" i="13" s="1"/>
  <c r="M166" i="13"/>
  <c r="M162" i="13" s="1"/>
  <c r="L166" i="13"/>
  <c r="K166" i="13"/>
  <c r="K162" i="13" s="1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J162" i="13" s="1"/>
  <c r="I165" i="13"/>
  <c r="H165" i="13"/>
  <c r="H162" i="13" s="1"/>
  <c r="G165" i="13"/>
  <c r="F165" i="13"/>
  <c r="E165" i="13"/>
  <c r="D165" i="13"/>
  <c r="C165" i="13"/>
  <c r="B165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F162" i="13" s="1"/>
  <c r="E164" i="13"/>
  <c r="E162" i="13" s="1"/>
  <c r="D164" i="13"/>
  <c r="D162" i="13" s="1"/>
  <c r="C164" i="13"/>
  <c r="C162" i="13" s="1"/>
  <c r="B164" i="13"/>
  <c r="Y163" i="13"/>
  <c r="X163" i="13"/>
  <c r="W163" i="13"/>
  <c r="V163" i="13"/>
  <c r="V162" i="13" s="1"/>
  <c r="U163" i="13"/>
  <c r="U162" i="13" s="1"/>
  <c r="T163" i="13"/>
  <c r="T162" i="13" s="1"/>
  <c r="S163" i="13"/>
  <c r="R163" i="13"/>
  <c r="Q163" i="13"/>
  <c r="P163" i="13"/>
  <c r="O163" i="13"/>
  <c r="N163" i="13"/>
  <c r="M163" i="13"/>
  <c r="L163" i="13"/>
  <c r="L162" i="13" s="1"/>
  <c r="K163" i="13"/>
  <c r="J163" i="13"/>
  <c r="I163" i="13"/>
  <c r="I162" i="13" s="1"/>
  <c r="H163" i="13"/>
  <c r="G163" i="13"/>
  <c r="G162" i="13" s="1"/>
  <c r="F163" i="13"/>
  <c r="E163" i="13"/>
  <c r="D163" i="13"/>
  <c r="C163" i="13"/>
  <c r="B163" i="13"/>
  <c r="B162" i="13" s="1"/>
  <c r="Y162" i="13"/>
  <c r="X162" i="13"/>
  <c r="W162" i="13"/>
  <c r="Y141" i="13"/>
  <c r="Y261" i="13" s="1"/>
  <c r="X141" i="13"/>
  <c r="W141" i="13"/>
  <c r="W261" i="13" s="1"/>
  <c r="V141" i="13"/>
  <c r="V261" i="13" s="1"/>
  <c r="U141" i="13"/>
  <c r="U261" i="13" s="1"/>
  <c r="T141" i="13"/>
  <c r="T261" i="13" s="1"/>
  <c r="S141" i="13"/>
  <c r="R141" i="13"/>
  <c r="R261" i="13" s="1"/>
  <c r="Q141" i="13"/>
  <c r="Q261" i="13" s="1"/>
  <c r="P141" i="13"/>
  <c r="O141" i="13"/>
  <c r="O261" i="13" s="1"/>
  <c r="N141" i="13"/>
  <c r="N261" i="13" s="1"/>
  <c r="M141" i="13"/>
  <c r="M261" i="13" s="1"/>
  <c r="L141" i="13"/>
  <c r="L261" i="13" s="1"/>
  <c r="K141" i="13"/>
  <c r="J141" i="13"/>
  <c r="J261" i="13" s="1"/>
  <c r="I141" i="13"/>
  <c r="I261" i="13" s="1"/>
  <c r="H141" i="13"/>
  <c r="G141" i="13"/>
  <c r="G261" i="13" s="1"/>
  <c r="F141" i="13"/>
  <c r="F261" i="13" s="1"/>
  <c r="E141" i="13"/>
  <c r="E261" i="13" s="1"/>
  <c r="D141" i="13"/>
  <c r="D261" i="13" s="1"/>
  <c r="C141" i="13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D97" i="13"/>
  <c r="D251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V53" i="13"/>
  <c r="U53" i="13"/>
  <c r="U241" i="13" s="1"/>
  <c r="T53" i="13"/>
  <c r="T241" i="13" s="1"/>
  <c r="S53" i="13"/>
  <c r="R53" i="13"/>
  <c r="R241" i="13" s="1"/>
  <c r="Q53" i="13"/>
  <c r="Q241" i="13" s="1"/>
  <c r="P53" i="13"/>
  <c r="P241" i="13" s="1"/>
  <c r="O53" i="13"/>
  <c r="O241" i="13" s="1"/>
  <c r="N53" i="13"/>
  <c r="M53" i="13"/>
  <c r="M241" i="13" s="1"/>
  <c r="L53" i="13"/>
  <c r="L241" i="13" s="1"/>
  <c r="K53" i="13"/>
  <c r="J53" i="13"/>
  <c r="J241" i="13" s="1"/>
  <c r="I53" i="13"/>
  <c r="I241" i="13" s="1"/>
  <c r="H53" i="13"/>
  <c r="H241" i="13" s="1"/>
  <c r="G53" i="13"/>
  <c r="G241" i="13" s="1"/>
  <c r="F53" i="13"/>
  <c r="E53" i="13"/>
  <c r="E241" i="13" s="1"/>
  <c r="D53" i="13"/>
  <c r="D241" i="13" s="1"/>
  <c r="C53" i="13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V92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S88" i="12"/>
  <c r="K88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S78" i="12"/>
  <c r="S107" i="4" s="1"/>
  <c r="Q78" i="12"/>
  <c r="Q107" i="4" s="1"/>
  <c r="K78" i="12"/>
  <c r="Y77" i="12"/>
  <c r="X77" i="12"/>
  <c r="W77" i="12"/>
  <c r="V77" i="12"/>
  <c r="U77" i="12"/>
  <c r="U75" i="12" s="1"/>
  <c r="T77" i="12"/>
  <c r="T106" i="4" s="1"/>
  <c r="S77" i="12"/>
  <c r="S106" i="4" s="1"/>
  <c r="R77" i="12"/>
  <c r="R106" i="4" s="1"/>
  <c r="Q77" i="12"/>
  <c r="P77" i="12"/>
  <c r="P106" i="4" s="1"/>
  <c r="O77" i="12"/>
  <c r="O106" i="4" s="1"/>
  <c r="N77" i="12"/>
  <c r="N106" i="4" s="1"/>
  <c r="M77" i="12"/>
  <c r="M106" i="4" s="1"/>
  <c r="L77" i="12"/>
  <c r="K77" i="12"/>
  <c r="K106" i="4" s="1"/>
  <c r="J77" i="12"/>
  <c r="I77" i="12"/>
  <c r="I106" i="4" s="1"/>
  <c r="H77" i="12"/>
  <c r="H106" i="4" s="1"/>
  <c r="G77" i="12"/>
  <c r="G106" i="4" s="1"/>
  <c r="F77" i="12"/>
  <c r="E77" i="12"/>
  <c r="D77" i="12"/>
  <c r="C77" i="12"/>
  <c r="B77" i="12"/>
  <c r="U76" i="12"/>
  <c r="Y74" i="12"/>
  <c r="Y103" i="4" s="1"/>
  <c r="X74" i="12"/>
  <c r="W74" i="12"/>
  <c r="W103" i="4" s="1"/>
  <c r="V74" i="12"/>
  <c r="V103" i="4" s="1"/>
  <c r="U74" i="12"/>
  <c r="T74" i="12"/>
  <c r="S74" i="12"/>
  <c r="R74" i="12"/>
  <c r="R103" i="4" s="1"/>
  <c r="Q74" i="12"/>
  <c r="P74" i="12"/>
  <c r="P103" i="4" s="1"/>
  <c r="O74" i="12"/>
  <c r="N74" i="12"/>
  <c r="N103" i="4" s="1"/>
  <c r="M74" i="12"/>
  <c r="L74" i="12"/>
  <c r="K74" i="12"/>
  <c r="J74" i="12"/>
  <c r="I74" i="12"/>
  <c r="H74" i="12"/>
  <c r="G74" i="12"/>
  <c r="F74" i="12"/>
  <c r="F103" i="4" s="1"/>
  <c r="E74" i="12"/>
  <c r="E103" i="4" s="1"/>
  <c r="D74" i="12"/>
  <c r="C74" i="12"/>
  <c r="B74" i="12"/>
  <c r="Y72" i="12"/>
  <c r="X72" i="12"/>
  <c r="X40" i="7" s="1"/>
  <c r="W72" i="12"/>
  <c r="V72" i="12"/>
  <c r="U72" i="12"/>
  <c r="U40" i="7" s="1"/>
  <c r="T72" i="12"/>
  <c r="T40" i="7" s="1"/>
  <c r="S72" i="12"/>
  <c r="S40" i="7" s="1"/>
  <c r="R72" i="12"/>
  <c r="R40" i="7" s="1"/>
  <c r="Q72" i="12"/>
  <c r="P72" i="12"/>
  <c r="O72" i="12"/>
  <c r="O40" i="7" s="1"/>
  <c r="N72" i="12"/>
  <c r="M72" i="12"/>
  <c r="L72" i="12"/>
  <c r="L40" i="7" s="1"/>
  <c r="K72" i="12"/>
  <c r="K40" i="7" s="1"/>
  <c r="J72" i="12"/>
  <c r="J40" i="7" s="1"/>
  <c r="I72" i="12"/>
  <c r="I40" i="7" s="1"/>
  <c r="H72" i="12"/>
  <c r="G72" i="12"/>
  <c r="F72" i="12"/>
  <c r="E72" i="12"/>
  <c r="E40" i="7" s="1"/>
  <c r="D72" i="12"/>
  <c r="D40" i="7" s="1"/>
  <c r="C72" i="12"/>
  <c r="B72" i="12"/>
  <c r="E71" i="12"/>
  <c r="E70" i="12" s="1"/>
  <c r="D71" i="12"/>
  <c r="D70" i="12" s="1"/>
  <c r="Y68" i="12"/>
  <c r="X68" i="12"/>
  <c r="W68" i="12"/>
  <c r="V68" i="12"/>
  <c r="U68" i="12"/>
  <c r="T68" i="12"/>
  <c r="T60" i="4" s="1"/>
  <c r="S68" i="12"/>
  <c r="R68" i="12"/>
  <c r="R60" i="4" s="1"/>
  <c r="Q68" i="12"/>
  <c r="P68" i="12"/>
  <c r="P60" i="4" s="1"/>
  <c r="O68" i="12"/>
  <c r="N68" i="12"/>
  <c r="N89" i="12" s="1"/>
  <c r="M68" i="12"/>
  <c r="L68" i="12"/>
  <c r="K68" i="12"/>
  <c r="K89" i="12" s="1"/>
  <c r="J68" i="12"/>
  <c r="I68" i="12"/>
  <c r="H68" i="12"/>
  <c r="G68" i="12"/>
  <c r="F68" i="12"/>
  <c r="F89" i="12" s="1"/>
  <c r="E68" i="12"/>
  <c r="D68" i="12"/>
  <c r="D60" i="4" s="1"/>
  <c r="C68" i="12"/>
  <c r="B68" i="12"/>
  <c r="B60" i="4" s="1"/>
  <c r="Y67" i="12"/>
  <c r="Y100" i="12" s="1"/>
  <c r="Y161" i="4" s="1"/>
  <c r="X67" i="12"/>
  <c r="X65" i="12" s="1"/>
  <c r="W67" i="12"/>
  <c r="V67" i="12"/>
  <c r="U67" i="12"/>
  <c r="T67" i="12"/>
  <c r="S67" i="12"/>
  <c r="S59" i="4" s="1"/>
  <c r="R67" i="12"/>
  <c r="R65" i="12" s="1"/>
  <c r="R57" i="4" s="1"/>
  <c r="Q67" i="12"/>
  <c r="Q100" i="12" s="1"/>
  <c r="P67" i="12"/>
  <c r="P100" i="12" s="1"/>
  <c r="O67" i="12"/>
  <c r="O100" i="12" s="1"/>
  <c r="O161" i="4" s="1"/>
  <c r="N67" i="12"/>
  <c r="M67" i="12"/>
  <c r="L67" i="12"/>
  <c r="K67" i="12"/>
  <c r="J67" i="12"/>
  <c r="I67" i="12"/>
  <c r="H67" i="12"/>
  <c r="G67" i="12"/>
  <c r="F67" i="12"/>
  <c r="F100" i="12" s="1"/>
  <c r="F161" i="4" s="1"/>
  <c r="E67" i="12"/>
  <c r="E100" i="12" s="1"/>
  <c r="D67" i="12"/>
  <c r="C67" i="12"/>
  <c r="C88" i="12" s="1"/>
  <c r="B67" i="12"/>
  <c r="Y66" i="12"/>
  <c r="X66" i="12"/>
  <c r="W66" i="12"/>
  <c r="V66" i="12"/>
  <c r="V87" i="12" s="1"/>
  <c r="U66" i="12"/>
  <c r="U99" i="12" s="1"/>
  <c r="U160" i="4" s="1"/>
  <c r="T66" i="12"/>
  <c r="T58" i="4" s="1"/>
  <c r="S66" i="12"/>
  <c r="S87" i="12" s="1"/>
  <c r="R66" i="12"/>
  <c r="Q66" i="12"/>
  <c r="P66" i="12"/>
  <c r="O66" i="12"/>
  <c r="N66" i="12"/>
  <c r="M66" i="12"/>
  <c r="L66" i="12"/>
  <c r="K66" i="12"/>
  <c r="K65" i="12" s="1"/>
  <c r="K57" i="4" s="1"/>
  <c r="J66" i="12"/>
  <c r="J58" i="4" s="1"/>
  <c r="I66" i="12"/>
  <c r="H66" i="12"/>
  <c r="G66" i="12"/>
  <c r="G65" i="12" s="1"/>
  <c r="G57" i="4" s="1"/>
  <c r="F66" i="12"/>
  <c r="E66" i="12"/>
  <c r="D66" i="12"/>
  <c r="C66" i="12"/>
  <c r="B66" i="12"/>
  <c r="F65" i="12"/>
  <c r="F63" i="12" s="1"/>
  <c r="F55" i="4" s="1"/>
  <c r="E65" i="12"/>
  <c r="E57" i="4" s="1"/>
  <c r="D65" i="12"/>
  <c r="D57" i="4" s="1"/>
  <c r="D132" i="4" s="1"/>
  <c r="Y64" i="12"/>
  <c r="Y97" i="12" s="1"/>
  <c r="Y158" i="4" s="1"/>
  <c r="X64" i="12"/>
  <c r="X97" i="12" s="1"/>
  <c r="X158" i="4" s="1"/>
  <c r="W64" i="12"/>
  <c r="W97" i="12" s="1"/>
  <c r="V64" i="12"/>
  <c r="V97" i="12" s="1"/>
  <c r="V158" i="4" s="1"/>
  <c r="U64" i="12"/>
  <c r="U97" i="12" s="1"/>
  <c r="U158" i="4" s="1"/>
  <c r="T64" i="12"/>
  <c r="T97" i="12" s="1"/>
  <c r="T158" i="4" s="1"/>
  <c r="S64" i="12"/>
  <c r="S97" i="12" s="1"/>
  <c r="S158" i="4" s="1"/>
  <c r="R64" i="12"/>
  <c r="R97" i="12" s="1"/>
  <c r="R158" i="4" s="1"/>
  <c r="Q64" i="12"/>
  <c r="Q97" i="12" s="1"/>
  <c r="P64" i="12"/>
  <c r="P97" i="12" s="1"/>
  <c r="P158" i="4" s="1"/>
  <c r="O64" i="12"/>
  <c r="O97" i="12" s="1"/>
  <c r="O158" i="4" s="1"/>
  <c r="N64" i="12"/>
  <c r="N97" i="12" s="1"/>
  <c r="M64" i="12"/>
  <c r="M97" i="12" s="1"/>
  <c r="M158" i="4" s="1"/>
  <c r="L64" i="12"/>
  <c r="L97" i="12" s="1"/>
  <c r="K64" i="12"/>
  <c r="K85" i="12" s="1"/>
  <c r="J64" i="12"/>
  <c r="J97" i="12" s="1"/>
  <c r="J158" i="4" s="1"/>
  <c r="I64" i="12"/>
  <c r="I97" i="12" s="1"/>
  <c r="H64" i="12"/>
  <c r="H97" i="12" s="1"/>
  <c r="G64" i="12"/>
  <c r="G97" i="12" s="1"/>
  <c r="F64" i="12"/>
  <c r="F85" i="12" s="1"/>
  <c r="E64" i="12"/>
  <c r="E97" i="12" s="1"/>
  <c r="E158" i="4" s="1"/>
  <c r="D64" i="12"/>
  <c r="D97" i="12" s="1"/>
  <c r="C64" i="12"/>
  <c r="C97" i="12" s="1"/>
  <c r="C158" i="4" s="1"/>
  <c r="B64" i="12"/>
  <c r="B97" i="12" s="1"/>
  <c r="B158" i="4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R37" i="12" s="1"/>
  <c r="Q39" i="12"/>
  <c r="P39" i="12"/>
  <c r="O39" i="12"/>
  <c r="N39" i="12"/>
  <c r="M39" i="12"/>
  <c r="L39" i="12"/>
  <c r="L37" i="12" s="1"/>
  <c r="K39" i="12"/>
  <c r="J39" i="12"/>
  <c r="I39" i="12"/>
  <c r="H39" i="12"/>
  <c r="G39" i="12"/>
  <c r="G37" i="12" s="1"/>
  <c r="F39" i="12"/>
  <c r="F37" i="12" s="1"/>
  <c r="E39" i="12"/>
  <c r="E37" i="12" s="1"/>
  <c r="D39" i="12"/>
  <c r="D37" i="12" s="1"/>
  <c r="C39" i="12"/>
  <c r="B39" i="12"/>
  <c r="Y38" i="12"/>
  <c r="X38" i="12"/>
  <c r="W38" i="12"/>
  <c r="W37" i="12" s="1"/>
  <c r="V38" i="12"/>
  <c r="V37" i="12" s="1"/>
  <c r="U38" i="12"/>
  <c r="T38" i="12"/>
  <c r="S38" i="12"/>
  <c r="R38" i="12"/>
  <c r="Q38" i="12"/>
  <c r="P38" i="12"/>
  <c r="O38" i="12"/>
  <c r="N38" i="12"/>
  <c r="N37" i="12" s="1"/>
  <c r="M38" i="12"/>
  <c r="L38" i="12"/>
  <c r="K38" i="12"/>
  <c r="K37" i="12" s="1"/>
  <c r="J38" i="12"/>
  <c r="I38" i="12"/>
  <c r="H38" i="12"/>
  <c r="H37" i="12" s="1"/>
  <c r="G38" i="12"/>
  <c r="F38" i="12"/>
  <c r="E38" i="12"/>
  <c r="D38" i="12"/>
  <c r="C38" i="12"/>
  <c r="C37" i="12" s="1"/>
  <c r="B38" i="12"/>
  <c r="B37" i="12" s="1"/>
  <c r="Y37" i="12"/>
  <c r="X37" i="12"/>
  <c r="U37" i="12"/>
  <c r="T37" i="12"/>
  <c r="S37" i="12"/>
  <c r="Q37" i="12"/>
  <c r="P37" i="12"/>
  <c r="O37" i="12"/>
  <c r="M37" i="12"/>
  <c r="J37" i="12"/>
  <c r="I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U31" i="12" s="1"/>
  <c r="T33" i="12"/>
  <c r="S33" i="12"/>
  <c r="R33" i="12"/>
  <c r="Q33" i="12"/>
  <c r="P33" i="12"/>
  <c r="O33" i="12"/>
  <c r="N33" i="12"/>
  <c r="N31" i="12" s="1"/>
  <c r="M33" i="12"/>
  <c r="M31" i="12" s="1"/>
  <c r="L33" i="12"/>
  <c r="K33" i="12"/>
  <c r="K31" i="12" s="1"/>
  <c r="J33" i="12"/>
  <c r="I33" i="12"/>
  <c r="H33" i="12"/>
  <c r="G33" i="12"/>
  <c r="F33" i="12"/>
  <c r="E33" i="12"/>
  <c r="E31" i="12" s="1"/>
  <c r="D33" i="12"/>
  <c r="C33" i="12"/>
  <c r="Y32" i="12"/>
  <c r="X32" i="12"/>
  <c r="X31" i="12" s="1"/>
  <c r="W32" i="12"/>
  <c r="W31" i="12" s="1"/>
  <c r="V32" i="12"/>
  <c r="U32" i="12"/>
  <c r="T32" i="12"/>
  <c r="T31" i="12" s="1"/>
  <c r="S32" i="12"/>
  <c r="R32" i="12"/>
  <c r="Q32" i="12"/>
  <c r="Q31" i="12" s="1"/>
  <c r="P32" i="12"/>
  <c r="P31" i="12" s="1"/>
  <c r="O32" i="12"/>
  <c r="O31" i="12" s="1"/>
  <c r="N32" i="12"/>
  <c r="M32" i="12"/>
  <c r="L32" i="12"/>
  <c r="K32" i="12"/>
  <c r="J32" i="12"/>
  <c r="I32" i="12"/>
  <c r="I31" i="12" s="1"/>
  <c r="H32" i="12"/>
  <c r="H31" i="12" s="1"/>
  <c r="G32" i="12"/>
  <c r="G31" i="12" s="1"/>
  <c r="F32" i="12"/>
  <c r="F31" i="12" s="1"/>
  <c r="E32" i="12"/>
  <c r="D32" i="12"/>
  <c r="C32" i="12"/>
  <c r="C31" i="12" s="1"/>
  <c r="V31" i="12"/>
  <c r="S31" i="12"/>
  <c r="R31" i="12"/>
  <c r="J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82" i="12" s="1"/>
  <c r="B12" i="12"/>
  <c r="B92" i="12" s="1"/>
  <c r="Y5" i="12"/>
  <c r="Y3" i="12" s="1"/>
  <c r="X5" i="12"/>
  <c r="W5" i="12"/>
  <c r="V5" i="12"/>
  <c r="V3" i="12" s="1"/>
  <c r="V5" i="4" s="1"/>
  <c r="U5" i="12"/>
  <c r="U82" i="12" s="1"/>
  <c r="T5" i="12"/>
  <c r="T82" i="12" s="1"/>
  <c r="S5" i="12"/>
  <c r="S3" i="12" s="1"/>
  <c r="R5" i="12"/>
  <c r="Q5" i="12"/>
  <c r="Q3" i="12" s="1"/>
  <c r="P5" i="12"/>
  <c r="P82" i="12" s="1"/>
  <c r="O5" i="12"/>
  <c r="N5" i="12"/>
  <c r="N3" i="12" s="1"/>
  <c r="M5" i="12"/>
  <c r="M82" i="12" s="1"/>
  <c r="L5" i="12"/>
  <c r="L82" i="12" s="1"/>
  <c r="K5" i="12"/>
  <c r="K82" i="12" s="1"/>
  <c r="J5" i="12"/>
  <c r="I5" i="12"/>
  <c r="I3" i="12" s="1"/>
  <c r="H5" i="12"/>
  <c r="H82" i="12" s="1"/>
  <c r="G5" i="12"/>
  <c r="F5" i="12"/>
  <c r="F3" i="12" s="1"/>
  <c r="E5" i="12"/>
  <c r="E82" i="12" s="1"/>
  <c r="D5" i="12"/>
  <c r="D82" i="12" s="1"/>
  <c r="C5" i="12"/>
  <c r="C3" i="12" s="1"/>
  <c r="B5" i="12"/>
  <c r="X3" i="12"/>
  <c r="K3" i="12"/>
  <c r="H3" i="12"/>
  <c r="E3" i="12"/>
  <c r="D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F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F113" i="11"/>
  <c r="W112" i="11"/>
  <c r="V112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8" i="11"/>
  <c r="V108" i="11"/>
  <c r="F108" i="11"/>
  <c r="V105" i="11"/>
  <c r="F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X79" i="11"/>
  <c r="X54" i="11" s="1"/>
  <c r="W79" i="11"/>
  <c r="V79" i="11"/>
  <c r="V54" i="11" s="1"/>
  <c r="U79" i="11"/>
  <c r="T79" i="11"/>
  <c r="S79" i="11"/>
  <c r="R79" i="11"/>
  <c r="Q79" i="11"/>
  <c r="P79" i="11"/>
  <c r="P54" i="11" s="1"/>
  <c r="P56" i="8" s="1"/>
  <c r="P101" i="4" s="1"/>
  <c r="O79" i="11"/>
  <c r="O54" i="11" s="1"/>
  <c r="N79" i="11"/>
  <c r="N54" i="11" s="1"/>
  <c r="M79" i="11"/>
  <c r="L79" i="11"/>
  <c r="K79" i="11"/>
  <c r="J79" i="11"/>
  <c r="J54" i="11" s="1"/>
  <c r="I79" i="11"/>
  <c r="H79" i="11"/>
  <c r="H54" i="11" s="1"/>
  <c r="G79" i="11"/>
  <c r="G54" i="11" s="1"/>
  <c r="F79" i="11"/>
  <c r="F54" i="11" s="1"/>
  <c r="E79" i="11"/>
  <c r="D79" i="11"/>
  <c r="C79" i="11"/>
  <c r="B79" i="11"/>
  <c r="W54" i="11"/>
  <c r="R54" i="11"/>
  <c r="K54" i="11"/>
  <c r="K123" i="11" s="1"/>
  <c r="C54" i="11"/>
  <c r="C126" i="11" s="1"/>
  <c r="B54" i="11"/>
  <c r="Y35" i="11"/>
  <c r="Y5" i="11" s="1"/>
  <c r="X35" i="11"/>
  <c r="W35" i="11"/>
  <c r="W111" i="11" s="1"/>
  <c r="V35" i="11"/>
  <c r="V111" i="11" s="1"/>
  <c r="U35" i="11"/>
  <c r="U5" i="11" s="1"/>
  <c r="T35" i="11"/>
  <c r="S35" i="11"/>
  <c r="S5" i="11" s="1"/>
  <c r="R35" i="11"/>
  <c r="Q35" i="11"/>
  <c r="P35" i="11"/>
  <c r="O35" i="11"/>
  <c r="N35" i="11"/>
  <c r="N111" i="11" s="1"/>
  <c r="M35" i="11"/>
  <c r="L35" i="11"/>
  <c r="K35" i="11"/>
  <c r="K5" i="11" s="1"/>
  <c r="J35" i="11"/>
  <c r="I35" i="11"/>
  <c r="I145" i="11" s="1"/>
  <c r="H35" i="11"/>
  <c r="G35" i="11"/>
  <c r="G5" i="11" s="1"/>
  <c r="F35" i="11"/>
  <c r="F111" i="11" s="1"/>
  <c r="E35" i="11"/>
  <c r="E5" i="11" s="1"/>
  <c r="D35" i="11"/>
  <c r="D5" i="11" s="1"/>
  <c r="C35" i="11"/>
  <c r="C5" i="11" s="1"/>
  <c r="B35" i="11"/>
  <c r="X5" i="11"/>
  <c r="X136" i="11" s="1"/>
  <c r="W5" i="11"/>
  <c r="W136" i="11" s="1"/>
  <c r="V5" i="11"/>
  <c r="V136" i="11" s="1"/>
  <c r="Q5" i="11"/>
  <c r="Q136" i="11" s="1"/>
  <c r="P5" i="11"/>
  <c r="P136" i="11" s="1"/>
  <c r="O5" i="11"/>
  <c r="O136" i="11" s="1"/>
  <c r="N5" i="11"/>
  <c r="N136" i="11" s="1"/>
  <c r="M5" i="11"/>
  <c r="J5" i="11"/>
  <c r="J136" i="11" s="1"/>
  <c r="I5" i="11"/>
  <c r="I115" i="11" s="1"/>
  <c r="H5" i="11"/>
  <c r="H136" i="11" s="1"/>
  <c r="F5" i="11"/>
  <c r="F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C117" i="10" s="1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V128" i="10"/>
  <c r="F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N117" i="10" s="1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U117" i="10" s="1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B117" i="10" s="1"/>
  <c r="Y120" i="10"/>
  <c r="X120" i="10"/>
  <c r="W120" i="10"/>
  <c r="V120" i="10"/>
  <c r="U120" i="10"/>
  <c r="T120" i="10"/>
  <c r="S120" i="10"/>
  <c r="R120" i="10"/>
  <c r="Q120" i="10"/>
  <c r="Q117" i="10" s="1"/>
  <c r="P120" i="10"/>
  <c r="P117" i="10" s="1"/>
  <c r="O120" i="10"/>
  <c r="O117" i="10" s="1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W117" i="10" s="1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K117" i="10" s="1"/>
  <c r="J119" i="10"/>
  <c r="J117" i="10" s="1"/>
  <c r="I119" i="10"/>
  <c r="H119" i="10"/>
  <c r="G119" i="10"/>
  <c r="F119" i="10"/>
  <c r="E119" i="10"/>
  <c r="D119" i="10"/>
  <c r="C119" i="10"/>
  <c r="B119" i="10"/>
  <c r="Y118" i="10"/>
  <c r="Y117" i="10" s="1"/>
  <c r="X118" i="10"/>
  <c r="X117" i="10" s="1"/>
  <c r="W118" i="10"/>
  <c r="V118" i="10"/>
  <c r="V117" i="10" s="1"/>
  <c r="U118" i="10"/>
  <c r="T118" i="10"/>
  <c r="T117" i="10" s="1"/>
  <c r="S118" i="10"/>
  <c r="S117" i="10" s="1"/>
  <c r="R118" i="10"/>
  <c r="R117" i="10" s="1"/>
  <c r="Q118" i="10"/>
  <c r="P118" i="10"/>
  <c r="O118" i="10"/>
  <c r="N118" i="10"/>
  <c r="M118" i="10"/>
  <c r="M117" i="10" s="1"/>
  <c r="L118" i="10"/>
  <c r="L117" i="10" s="1"/>
  <c r="K118" i="10"/>
  <c r="J118" i="10"/>
  <c r="I118" i="10"/>
  <c r="I117" i="10" s="1"/>
  <c r="H118" i="10"/>
  <c r="H117" i="10" s="1"/>
  <c r="G118" i="10"/>
  <c r="G117" i="10" s="1"/>
  <c r="F118" i="10"/>
  <c r="F117" i="10" s="1"/>
  <c r="E118" i="10"/>
  <c r="D118" i="10"/>
  <c r="C118" i="10"/>
  <c r="B118" i="10"/>
  <c r="E117" i="10"/>
  <c r="D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V111" i="10"/>
  <c r="G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I100" i="10" s="1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C100" i="10" s="1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H100" i="10" s="1"/>
  <c r="G104" i="10"/>
  <c r="F104" i="10"/>
  <c r="E104" i="10"/>
  <c r="D104" i="10"/>
  <c r="C104" i="10"/>
  <c r="B104" i="10"/>
  <c r="Y103" i="10"/>
  <c r="X103" i="10"/>
  <c r="W103" i="10"/>
  <c r="W100" i="10" s="1"/>
  <c r="V103" i="10"/>
  <c r="U103" i="10"/>
  <c r="U100" i="10" s="1"/>
  <c r="T103" i="10"/>
  <c r="T100" i="10" s="1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D100" i="10" s="1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Y101" i="10"/>
  <c r="Y100" i="10" s="1"/>
  <c r="X101" i="10"/>
  <c r="X100" i="10" s="1"/>
  <c r="W101" i="10"/>
  <c r="V101" i="10"/>
  <c r="U101" i="10"/>
  <c r="T101" i="10"/>
  <c r="S101" i="10"/>
  <c r="R101" i="10"/>
  <c r="R100" i="10" s="1"/>
  <c r="Q101" i="10"/>
  <c r="Q100" i="10" s="1"/>
  <c r="P101" i="10"/>
  <c r="P100" i="10" s="1"/>
  <c r="O101" i="10"/>
  <c r="O100" i="10" s="1"/>
  <c r="N101" i="10"/>
  <c r="M101" i="10"/>
  <c r="M100" i="10" s="1"/>
  <c r="L101" i="10"/>
  <c r="L100" i="10" s="1"/>
  <c r="K101" i="10"/>
  <c r="K100" i="10" s="1"/>
  <c r="J101" i="10"/>
  <c r="J100" i="10" s="1"/>
  <c r="I101" i="10"/>
  <c r="H101" i="10"/>
  <c r="G101" i="10"/>
  <c r="F101" i="10"/>
  <c r="E101" i="10"/>
  <c r="D101" i="10"/>
  <c r="C101" i="10"/>
  <c r="B101" i="10"/>
  <c r="B100" i="10" s="1"/>
  <c r="S100" i="10"/>
  <c r="G100" i="10"/>
  <c r="E100" i="10"/>
  <c r="Y79" i="10"/>
  <c r="X79" i="10"/>
  <c r="W79" i="10"/>
  <c r="V79" i="10"/>
  <c r="U79" i="10"/>
  <c r="T79" i="10"/>
  <c r="S79" i="10"/>
  <c r="R79" i="10"/>
  <c r="R156" i="10" s="1"/>
  <c r="Q79" i="10"/>
  <c r="Q156" i="10" s="1"/>
  <c r="P79" i="10"/>
  <c r="O79" i="10"/>
  <c r="O156" i="10" s="1"/>
  <c r="N79" i="10"/>
  <c r="N128" i="10" s="1"/>
  <c r="M79" i="10"/>
  <c r="M156" i="10" s="1"/>
  <c r="L79" i="10"/>
  <c r="K79" i="10"/>
  <c r="J79" i="10"/>
  <c r="I79" i="10"/>
  <c r="I156" i="10" s="1"/>
  <c r="H79" i="10"/>
  <c r="H156" i="10" s="1"/>
  <c r="G79" i="10"/>
  <c r="G156" i="10" s="1"/>
  <c r="F79" i="10"/>
  <c r="E79" i="10"/>
  <c r="D79" i="10"/>
  <c r="C79" i="10"/>
  <c r="B79" i="10"/>
  <c r="Y35" i="10"/>
  <c r="X35" i="10"/>
  <c r="W35" i="10"/>
  <c r="W145" i="10" s="1"/>
  <c r="V35" i="10"/>
  <c r="U35" i="10"/>
  <c r="T35" i="10"/>
  <c r="S35" i="10"/>
  <c r="R35" i="10"/>
  <c r="Q35" i="10"/>
  <c r="P35" i="10"/>
  <c r="O35" i="10"/>
  <c r="O111" i="10" s="1"/>
  <c r="N35" i="10"/>
  <c r="N111" i="10" s="1"/>
  <c r="M35" i="10"/>
  <c r="L35" i="10"/>
  <c r="K35" i="10"/>
  <c r="K145" i="10" s="1"/>
  <c r="J35" i="10"/>
  <c r="J145" i="10" s="1"/>
  <c r="I35" i="10"/>
  <c r="I145" i="10" s="1"/>
  <c r="H35" i="10"/>
  <c r="G35" i="10"/>
  <c r="F35" i="10"/>
  <c r="F111" i="10" s="1"/>
  <c r="E35" i="10"/>
  <c r="D35" i="10"/>
  <c r="D145" i="10" s="1"/>
  <c r="C35" i="10"/>
  <c r="C145" i="10" s="1"/>
  <c r="B35" i="10"/>
  <c r="B145" i="10" s="1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V145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V136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E117" i="9" s="1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V128" i="9"/>
  <c r="N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D117" i="9" s="1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W117" i="9" s="1"/>
  <c r="V119" i="9"/>
  <c r="U119" i="9"/>
  <c r="U117" i="9" s="1"/>
  <c r="T119" i="9"/>
  <c r="S119" i="9"/>
  <c r="R119" i="9"/>
  <c r="Q119" i="9"/>
  <c r="P119" i="9"/>
  <c r="O119" i="9"/>
  <c r="O117" i="9" s="1"/>
  <c r="N119" i="9"/>
  <c r="N117" i="9" s="1"/>
  <c r="M119" i="9"/>
  <c r="M117" i="9" s="1"/>
  <c r="L119" i="9"/>
  <c r="L117" i="9" s="1"/>
  <c r="K119" i="9"/>
  <c r="J119" i="9"/>
  <c r="I119" i="9"/>
  <c r="H119" i="9"/>
  <c r="G119" i="9"/>
  <c r="F119" i="9"/>
  <c r="E119" i="9"/>
  <c r="D119" i="9"/>
  <c r="C119" i="9"/>
  <c r="B119" i="9"/>
  <c r="Y118" i="9"/>
  <c r="Y117" i="9" s="1"/>
  <c r="X118" i="9"/>
  <c r="X117" i="9" s="1"/>
  <c r="W118" i="9"/>
  <c r="V118" i="9"/>
  <c r="V117" i="9" s="1"/>
  <c r="U118" i="9"/>
  <c r="T118" i="9"/>
  <c r="T117" i="9" s="1"/>
  <c r="S118" i="9"/>
  <c r="S117" i="9" s="1"/>
  <c r="R118" i="9"/>
  <c r="R117" i="9" s="1"/>
  <c r="Q118" i="9"/>
  <c r="Q117" i="9" s="1"/>
  <c r="P118" i="9"/>
  <c r="O118" i="9"/>
  <c r="N118" i="9"/>
  <c r="M118" i="9"/>
  <c r="L118" i="9"/>
  <c r="K118" i="9"/>
  <c r="K117" i="9" s="1"/>
  <c r="J118" i="9"/>
  <c r="J117" i="9" s="1"/>
  <c r="I118" i="9"/>
  <c r="I117" i="9" s="1"/>
  <c r="H118" i="9"/>
  <c r="H117" i="9" s="1"/>
  <c r="G118" i="9"/>
  <c r="F118" i="9"/>
  <c r="E118" i="9"/>
  <c r="D118" i="9"/>
  <c r="C118" i="9"/>
  <c r="C117" i="9" s="1"/>
  <c r="B118" i="9"/>
  <c r="B117" i="9" s="1"/>
  <c r="P117" i="9"/>
  <c r="G117" i="9"/>
  <c r="F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H100" i="9" s="1"/>
  <c r="G113" i="9"/>
  <c r="F113" i="9"/>
  <c r="E113" i="9"/>
  <c r="D113" i="9"/>
  <c r="C113" i="9"/>
  <c r="B113" i="9"/>
  <c r="Y112" i="9"/>
  <c r="X112" i="9"/>
  <c r="W112" i="9"/>
  <c r="V112" i="9"/>
  <c r="V100" i="9" s="1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D100" i="9" s="1"/>
  <c r="C112" i="9"/>
  <c r="B112" i="9"/>
  <c r="V111" i="9"/>
  <c r="N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J100" i="9" s="1"/>
  <c r="I107" i="9"/>
  <c r="I100" i="9" s="1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G100" i="9" s="1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X100" i="9" s="1"/>
  <c r="W102" i="9"/>
  <c r="V102" i="9"/>
  <c r="U102" i="9"/>
  <c r="T102" i="9"/>
  <c r="S102" i="9"/>
  <c r="R102" i="9"/>
  <c r="Q102" i="9"/>
  <c r="Q100" i="9" s="1"/>
  <c r="P102" i="9"/>
  <c r="P100" i="9" s="1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Y101" i="9"/>
  <c r="Y100" i="9" s="1"/>
  <c r="X101" i="9"/>
  <c r="W101" i="9"/>
  <c r="W100" i="9" s="1"/>
  <c r="V101" i="9"/>
  <c r="U101" i="9"/>
  <c r="U100" i="9" s="1"/>
  <c r="T101" i="9"/>
  <c r="T100" i="9" s="1"/>
  <c r="S101" i="9"/>
  <c r="S100" i="9" s="1"/>
  <c r="R101" i="9"/>
  <c r="Q101" i="9"/>
  <c r="P101" i="9"/>
  <c r="O101" i="9"/>
  <c r="O100" i="9" s="1"/>
  <c r="N101" i="9"/>
  <c r="M101" i="9"/>
  <c r="M100" i="9" s="1"/>
  <c r="L101" i="9"/>
  <c r="L100" i="9" s="1"/>
  <c r="K101" i="9"/>
  <c r="K100" i="9" s="1"/>
  <c r="J101" i="9"/>
  <c r="I101" i="9"/>
  <c r="H101" i="9"/>
  <c r="G101" i="9"/>
  <c r="F101" i="9"/>
  <c r="E101" i="9"/>
  <c r="D101" i="9"/>
  <c r="C101" i="9"/>
  <c r="C100" i="9" s="1"/>
  <c r="B101" i="9"/>
  <c r="B100" i="9" s="1"/>
  <c r="R100" i="9"/>
  <c r="E100" i="9"/>
  <c r="Y79" i="9"/>
  <c r="Y156" i="9" s="1"/>
  <c r="X79" i="9"/>
  <c r="X156" i="9" s="1"/>
  <c r="W79" i="9"/>
  <c r="W156" i="9" s="1"/>
  <c r="V79" i="9"/>
  <c r="V156" i="9" s="1"/>
  <c r="U79" i="9"/>
  <c r="U156" i="9" s="1"/>
  <c r="T79" i="9"/>
  <c r="S79" i="9"/>
  <c r="S156" i="9" s="1"/>
  <c r="R79" i="9"/>
  <c r="R156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K79" i="9"/>
  <c r="K156" i="9" s="1"/>
  <c r="J79" i="9"/>
  <c r="J156" i="9" s="1"/>
  <c r="I79" i="9"/>
  <c r="I156" i="9" s="1"/>
  <c r="H79" i="9"/>
  <c r="H156" i="9" s="1"/>
  <c r="G79" i="9"/>
  <c r="G156" i="9" s="1"/>
  <c r="F79" i="9"/>
  <c r="F128" i="9" s="1"/>
  <c r="E79" i="9"/>
  <c r="E156" i="9" s="1"/>
  <c r="D79" i="9"/>
  <c r="C79" i="9"/>
  <c r="C156" i="9" s="1"/>
  <c r="B79" i="9"/>
  <c r="B156" i="9" s="1"/>
  <c r="B147" i="9" s="1"/>
  <c r="Y35" i="9"/>
  <c r="Y145" i="9" s="1"/>
  <c r="Y136" i="9" s="1"/>
  <c r="X35" i="9"/>
  <c r="X145" i="9" s="1"/>
  <c r="W35" i="9"/>
  <c r="W145" i="9" s="1"/>
  <c r="V35" i="9"/>
  <c r="V145" i="10" s="1"/>
  <c r="U35" i="9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N35" i="9"/>
  <c r="N145" i="9" s="1"/>
  <c r="M35" i="9"/>
  <c r="L35" i="9"/>
  <c r="L145" i="9" s="1"/>
  <c r="K35" i="9"/>
  <c r="K145" i="9" s="1"/>
  <c r="J35" i="9"/>
  <c r="J145" i="9" s="1"/>
  <c r="I35" i="9"/>
  <c r="I145" i="9" s="1"/>
  <c r="H35" i="9"/>
  <c r="H145" i="9" s="1"/>
  <c r="G35" i="9"/>
  <c r="G145" i="9" s="1"/>
  <c r="F35" i="9"/>
  <c r="F111" i="9" s="1"/>
  <c r="E35" i="9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N62" i="8"/>
  <c r="R56" i="8"/>
  <c r="B56" i="8"/>
  <c r="B101" i="4" s="1"/>
  <c r="X55" i="8"/>
  <c r="X100" i="4" s="1"/>
  <c r="W55" i="8"/>
  <c r="J55" i="8"/>
  <c r="J100" i="4" s="1"/>
  <c r="I55" i="8"/>
  <c r="I100" i="4" s="1"/>
  <c r="H55" i="8"/>
  <c r="H100" i="4" s="1"/>
  <c r="Y53" i="8"/>
  <c r="X53" i="8"/>
  <c r="W53" i="8"/>
  <c r="V53" i="8"/>
  <c r="V39" i="7" s="1"/>
  <c r="U53" i="8"/>
  <c r="T53" i="8"/>
  <c r="S53" i="8"/>
  <c r="R53" i="8"/>
  <c r="Q53" i="8"/>
  <c r="P53" i="8"/>
  <c r="O53" i="8"/>
  <c r="N53" i="8"/>
  <c r="N39" i="7" s="1"/>
  <c r="M53" i="8"/>
  <c r="L53" i="8"/>
  <c r="L39" i="7" s="1"/>
  <c r="K53" i="8"/>
  <c r="K39" i="7" s="1"/>
  <c r="J53" i="8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B53" i="8"/>
  <c r="Y49" i="8"/>
  <c r="X49" i="8"/>
  <c r="W49" i="8"/>
  <c r="W47" i="8" s="1"/>
  <c r="W52" i="4" s="1"/>
  <c r="V49" i="8"/>
  <c r="U49" i="8"/>
  <c r="U47" i="8" s="1"/>
  <c r="U52" i="4" s="1"/>
  <c r="T49" i="8"/>
  <c r="S49" i="8"/>
  <c r="R49" i="8"/>
  <c r="R54" i="4" s="1"/>
  <c r="Q49" i="8"/>
  <c r="P49" i="8"/>
  <c r="O49" i="8"/>
  <c r="O54" i="4" s="1"/>
  <c r="N49" i="8"/>
  <c r="M49" i="8"/>
  <c r="L49" i="8"/>
  <c r="K49" i="8"/>
  <c r="J49" i="8"/>
  <c r="J54" i="4" s="1"/>
  <c r="I49" i="8"/>
  <c r="I54" i="4" s="1"/>
  <c r="H49" i="8"/>
  <c r="G49" i="8"/>
  <c r="G54" i="4" s="1"/>
  <c r="F49" i="8"/>
  <c r="E49" i="8"/>
  <c r="D49" i="8"/>
  <c r="C49" i="8"/>
  <c r="B49" i="8"/>
  <c r="B67" i="8" s="1"/>
  <c r="B156" i="4" s="1"/>
  <c r="Y48" i="8"/>
  <c r="X48" i="8"/>
  <c r="W48" i="8"/>
  <c r="W66" i="8" s="1"/>
  <c r="W155" i="4" s="1"/>
  <c r="V48" i="8"/>
  <c r="V60" i="8" s="1"/>
  <c r="U48" i="8"/>
  <c r="T48" i="8"/>
  <c r="S48" i="8"/>
  <c r="R48" i="8"/>
  <c r="Q48" i="8"/>
  <c r="P48" i="8"/>
  <c r="P47" i="8" s="1"/>
  <c r="O48" i="8"/>
  <c r="O47" i="8" s="1"/>
  <c r="O52" i="4" s="1"/>
  <c r="N48" i="8"/>
  <c r="N60" i="8" s="1"/>
  <c r="M48" i="8"/>
  <c r="M47" i="8" s="1"/>
  <c r="M52" i="4" s="1"/>
  <c r="L48" i="8"/>
  <c r="K48" i="8"/>
  <c r="J48" i="8"/>
  <c r="I48" i="8"/>
  <c r="H48" i="8"/>
  <c r="G48" i="8"/>
  <c r="F48" i="8"/>
  <c r="F60" i="8" s="1"/>
  <c r="E48" i="8"/>
  <c r="E53" i="4" s="1"/>
  <c r="D48" i="8"/>
  <c r="D53" i="4" s="1"/>
  <c r="C48" i="8"/>
  <c r="B4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X20" i="8" s="1"/>
  <c r="W22" i="8"/>
  <c r="W20" i="8" s="1"/>
  <c r="V22" i="8"/>
  <c r="V20" i="8" s="1"/>
  <c r="U22" i="8"/>
  <c r="U20" i="8" s="1"/>
  <c r="T22" i="8"/>
  <c r="S22" i="8"/>
  <c r="R22" i="8"/>
  <c r="Q22" i="8"/>
  <c r="P22" i="8"/>
  <c r="O22" i="8"/>
  <c r="N22" i="8"/>
  <c r="M22" i="8"/>
  <c r="L22" i="8"/>
  <c r="K22" i="8"/>
  <c r="K20" i="8" s="1"/>
  <c r="J22" i="8"/>
  <c r="J20" i="8" s="1"/>
  <c r="I22" i="8"/>
  <c r="H22" i="8"/>
  <c r="G22" i="8"/>
  <c r="F22" i="8"/>
  <c r="E22" i="8"/>
  <c r="E20" i="8" s="1"/>
  <c r="D22" i="8"/>
  <c r="D20" i="8" s="1"/>
  <c r="C22" i="8"/>
  <c r="B22" i="8"/>
  <c r="B20" i="8" s="1"/>
  <c r="Y21" i="8"/>
  <c r="X21" i="8"/>
  <c r="W21" i="8"/>
  <c r="V21" i="8"/>
  <c r="U21" i="8"/>
  <c r="T21" i="8"/>
  <c r="T20" i="8" s="1"/>
  <c r="S21" i="8"/>
  <c r="S20" i="8" s="1"/>
  <c r="R21" i="8"/>
  <c r="R20" i="8" s="1"/>
  <c r="Q21" i="8"/>
  <c r="Q20" i="8" s="1"/>
  <c r="P21" i="8"/>
  <c r="O21" i="8"/>
  <c r="N21" i="8"/>
  <c r="M21" i="8"/>
  <c r="L21" i="8"/>
  <c r="L20" i="8" s="1"/>
  <c r="K21" i="8"/>
  <c r="J21" i="8"/>
  <c r="I21" i="8"/>
  <c r="I20" i="8" s="1"/>
  <c r="H21" i="8"/>
  <c r="H20" i="8" s="1"/>
  <c r="G21" i="8"/>
  <c r="G20" i="8" s="1"/>
  <c r="F21" i="8"/>
  <c r="F20" i="8" s="1"/>
  <c r="E21" i="8"/>
  <c r="D21" i="8"/>
  <c r="C21" i="8"/>
  <c r="C20" i="8" s="1"/>
  <c r="B21" i="8"/>
  <c r="Y20" i="8"/>
  <c r="P20" i="8"/>
  <c r="O20" i="8"/>
  <c r="N20" i="8"/>
  <c r="M20" i="8"/>
  <c r="Y19" i="8"/>
  <c r="Y17" i="8" s="1"/>
  <c r="X19" i="8"/>
  <c r="W19" i="8"/>
  <c r="V19" i="8"/>
  <c r="U19" i="8"/>
  <c r="U17" i="8" s="1"/>
  <c r="T19" i="8"/>
  <c r="S19" i="8"/>
  <c r="R19" i="8"/>
  <c r="Q19" i="8"/>
  <c r="Q17" i="8" s="1"/>
  <c r="P19" i="8"/>
  <c r="O19" i="8"/>
  <c r="N19" i="8"/>
  <c r="M19" i="8"/>
  <c r="L19" i="8"/>
  <c r="K19" i="8"/>
  <c r="J19" i="8"/>
  <c r="I19" i="8"/>
  <c r="I17" i="8" s="1"/>
  <c r="H19" i="8"/>
  <c r="G19" i="8"/>
  <c r="F19" i="8"/>
  <c r="E19" i="8"/>
  <c r="D19" i="8"/>
  <c r="C19" i="8"/>
  <c r="Y18" i="8"/>
  <c r="X18" i="8"/>
  <c r="X17" i="8" s="1"/>
  <c r="W18" i="8"/>
  <c r="W17" i="8" s="1"/>
  <c r="V18" i="8"/>
  <c r="V17" i="8" s="1"/>
  <c r="U18" i="8"/>
  <c r="T18" i="8"/>
  <c r="S18" i="8"/>
  <c r="R18" i="8"/>
  <c r="R17" i="8" s="1"/>
  <c r="Q18" i="8"/>
  <c r="P18" i="8"/>
  <c r="P17" i="8" s="1"/>
  <c r="O18" i="8"/>
  <c r="O17" i="8" s="1"/>
  <c r="N18" i="8"/>
  <c r="N17" i="8" s="1"/>
  <c r="M18" i="8"/>
  <c r="L18" i="8"/>
  <c r="K18" i="8"/>
  <c r="J18" i="8"/>
  <c r="J17" i="8" s="1"/>
  <c r="I18" i="8"/>
  <c r="H18" i="8"/>
  <c r="H17" i="8" s="1"/>
  <c r="G18" i="8"/>
  <c r="G17" i="8" s="1"/>
  <c r="F18" i="8"/>
  <c r="F17" i="8" s="1"/>
  <c r="E18" i="8"/>
  <c r="D18" i="8"/>
  <c r="C18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62" i="8" s="1"/>
  <c r="V7" i="8"/>
  <c r="V62" i="8" s="1"/>
  <c r="U7" i="8"/>
  <c r="U62" i="8" s="1"/>
  <c r="T7" i="8"/>
  <c r="S7" i="8"/>
  <c r="S62" i="8" s="1"/>
  <c r="R7" i="8"/>
  <c r="R62" i="8" s="1"/>
  <c r="Q7" i="8"/>
  <c r="Q62" i="8" s="1"/>
  <c r="P7" i="8"/>
  <c r="P62" i="8" s="1"/>
  <c r="O7" i="8"/>
  <c r="O62" i="8" s="1"/>
  <c r="N7" i="8"/>
  <c r="N58" i="8" s="1"/>
  <c r="M7" i="8"/>
  <c r="M62" i="8" s="1"/>
  <c r="L7" i="8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C7" i="8"/>
  <c r="C62" i="8" s="1"/>
  <c r="B7" i="8"/>
  <c r="B62" i="8" s="1"/>
  <c r="Y3" i="8"/>
  <c r="Y3" i="4" s="1"/>
  <c r="X3" i="8"/>
  <c r="X3" i="4" s="1"/>
  <c r="W3" i="8"/>
  <c r="W4" i="4" s="1"/>
  <c r="V3" i="8"/>
  <c r="V58" i="8" s="1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54" i="7"/>
  <c r="A53" i="7"/>
  <c r="S51" i="7"/>
  <c r="S50" i="7"/>
  <c r="S49" i="7"/>
  <c r="C49" i="7"/>
  <c r="A47" i="7"/>
  <c r="W42" i="7"/>
  <c r="P42" i="7"/>
  <c r="O42" i="7"/>
  <c r="N42" i="7"/>
  <c r="M42" i="7"/>
  <c r="G42" i="7"/>
  <c r="Y41" i="7"/>
  <c r="X41" i="7"/>
  <c r="W41" i="7"/>
  <c r="U41" i="7"/>
  <c r="T41" i="7"/>
  <c r="N41" i="7"/>
  <c r="W40" i="7"/>
  <c r="V40" i="7"/>
  <c r="Q40" i="7"/>
  <c r="P40" i="7"/>
  <c r="N40" i="7"/>
  <c r="H40" i="7"/>
  <c r="G40" i="7"/>
  <c r="F40" i="7"/>
  <c r="C40" i="7"/>
  <c r="B40" i="7"/>
  <c r="Y39" i="7"/>
  <c r="X39" i="7"/>
  <c r="W39" i="7"/>
  <c r="U39" i="7"/>
  <c r="T39" i="7"/>
  <c r="S39" i="7"/>
  <c r="R39" i="7"/>
  <c r="Q39" i="7"/>
  <c r="O39" i="7"/>
  <c r="M39" i="7"/>
  <c r="C39" i="7"/>
  <c r="B39" i="7"/>
  <c r="C27" i="7"/>
  <c r="V27" i="7"/>
  <c r="U27" i="7"/>
  <c r="T27" i="7"/>
  <c r="S27" i="7"/>
  <c r="H27" i="7"/>
  <c r="K27" i="7"/>
  <c r="J27" i="7"/>
  <c r="I27" i="7"/>
  <c r="G27" i="7"/>
  <c r="F27" i="7"/>
  <c r="E27" i="7"/>
  <c r="D27" i="7"/>
  <c r="B27" i="7"/>
  <c r="H16" i="7"/>
  <c r="G16" i="7"/>
  <c r="F16" i="7"/>
  <c r="E16" i="7"/>
  <c r="D16" i="7"/>
  <c r="C16" i="7"/>
  <c r="B16" i="7"/>
  <c r="S16" i="7"/>
  <c r="R16" i="7"/>
  <c r="Q16" i="7"/>
  <c r="P16" i="7"/>
  <c r="K16" i="7"/>
  <c r="O16" i="7"/>
  <c r="N16" i="7"/>
  <c r="M16" i="7"/>
  <c r="L16" i="7"/>
  <c r="S10" i="7"/>
  <c r="R10" i="7"/>
  <c r="Q10" i="7"/>
  <c r="F10" i="7"/>
  <c r="P10" i="7"/>
  <c r="O10" i="7"/>
  <c r="N10" i="7"/>
  <c r="M10" i="7"/>
  <c r="K10" i="7"/>
  <c r="E10" i="7"/>
  <c r="L10" i="7"/>
  <c r="J10" i="7"/>
  <c r="I10" i="7"/>
  <c r="H10" i="7"/>
  <c r="G10" i="7"/>
  <c r="Y51" i="7"/>
  <c r="X51" i="7"/>
  <c r="W51" i="7"/>
  <c r="V51" i="7"/>
  <c r="U51" i="7"/>
  <c r="T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B49" i="7"/>
  <c r="Y48" i="7"/>
  <c r="X48" i="7"/>
  <c r="V48" i="7"/>
  <c r="T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A48" i="6"/>
  <c r="A47" i="6"/>
  <c r="A41" i="6"/>
  <c r="B27" i="6"/>
  <c r="V27" i="6"/>
  <c r="U27" i="6"/>
  <c r="T27" i="6"/>
  <c r="S27" i="6"/>
  <c r="R27" i="6"/>
  <c r="Q27" i="6"/>
  <c r="O27" i="6"/>
  <c r="P27" i="6"/>
  <c r="M27" i="6"/>
  <c r="L27" i="6"/>
  <c r="K27" i="6"/>
  <c r="I27" i="6"/>
  <c r="H27" i="6"/>
  <c r="G27" i="6"/>
  <c r="F27" i="6"/>
  <c r="E27" i="6"/>
  <c r="D27" i="6"/>
  <c r="C27" i="6"/>
  <c r="W27" i="6"/>
  <c r="E16" i="6"/>
  <c r="D16" i="6"/>
  <c r="B16" i="6"/>
  <c r="C16" i="6"/>
  <c r="P16" i="6"/>
  <c r="N16" i="6"/>
  <c r="M16" i="6"/>
  <c r="L16" i="6"/>
  <c r="O16" i="6"/>
  <c r="K16" i="6"/>
  <c r="I16" i="6"/>
  <c r="H16" i="6"/>
  <c r="G16" i="6"/>
  <c r="F16" i="6"/>
  <c r="Q16" i="6"/>
  <c r="I10" i="6"/>
  <c r="H10" i="6"/>
  <c r="F10" i="6"/>
  <c r="E10" i="6"/>
  <c r="C10" i="6"/>
  <c r="Y10" i="6"/>
  <c r="X10" i="6"/>
  <c r="W10" i="6"/>
  <c r="V10" i="6"/>
  <c r="N10" i="6"/>
  <c r="L10" i="6"/>
  <c r="K10" i="6"/>
  <c r="J10" i="6"/>
  <c r="D10" i="6"/>
  <c r="U10" i="6"/>
  <c r="T10" i="6"/>
  <c r="S10" i="6"/>
  <c r="R10" i="6"/>
  <c r="Q10" i="6"/>
  <c r="P10" i="6"/>
  <c r="O10" i="6"/>
  <c r="O46" i="6" s="1"/>
  <c r="G10" i="6"/>
  <c r="Q5" i="6"/>
  <c r="P5" i="6"/>
  <c r="O5" i="6"/>
  <c r="A48" i="5"/>
  <c r="A47" i="5"/>
  <c r="A41" i="5"/>
  <c r="C16" i="5"/>
  <c r="B16" i="5"/>
  <c r="D16" i="5"/>
  <c r="Q16" i="5"/>
  <c r="P16" i="5"/>
  <c r="M16" i="5"/>
  <c r="O16" i="5"/>
  <c r="N16" i="5"/>
  <c r="J16" i="5"/>
  <c r="G16" i="5"/>
  <c r="F16" i="5"/>
  <c r="E16" i="5"/>
  <c r="K10" i="5"/>
  <c r="G10" i="5"/>
  <c r="H10" i="5"/>
  <c r="F10" i="5"/>
  <c r="E10" i="5"/>
  <c r="D10" i="5"/>
  <c r="C10" i="5"/>
  <c r="Y10" i="5"/>
  <c r="X10" i="5"/>
  <c r="V10" i="5"/>
  <c r="R10" i="5"/>
  <c r="J10" i="5"/>
  <c r="U10" i="5"/>
  <c r="T10" i="5"/>
  <c r="S10" i="5"/>
  <c r="Q10" i="5"/>
  <c r="P10" i="5"/>
  <c r="O10" i="5"/>
  <c r="N10" i="5"/>
  <c r="I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V179" i="4"/>
  <c r="U179" i="4"/>
  <c r="T179" i="4"/>
  <c r="S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Y178" i="4"/>
  <c r="X178" i="4"/>
  <c r="W178" i="4"/>
  <c r="V178" i="4"/>
  <c r="U178" i="4"/>
  <c r="T178" i="4"/>
  <c r="S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G175" i="4"/>
  <c r="F175" i="4"/>
  <c r="E175" i="4"/>
  <c r="D175" i="4"/>
  <c r="C175" i="4"/>
  <c r="B175" i="4"/>
  <c r="Q174" i="4"/>
  <c r="F174" i="4"/>
  <c r="Y173" i="4"/>
  <c r="M173" i="4"/>
  <c r="H173" i="4"/>
  <c r="E173" i="4"/>
  <c r="B173" i="4"/>
  <c r="U172" i="4"/>
  <c r="I172" i="4"/>
  <c r="G172" i="4"/>
  <c r="F172" i="4"/>
  <c r="T168" i="4"/>
  <c r="X166" i="4"/>
  <c r="W165" i="4"/>
  <c r="Q161" i="4"/>
  <c r="P161" i="4"/>
  <c r="E161" i="4"/>
  <c r="W158" i="4"/>
  <c r="Q158" i="4"/>
  <c r="N158" i="4"/>
  <c r="L158" i="4"/>
  <c r="I158" i="4"/>
  <c r="H158" i="4"/>
  <c r="G158" i="4"/>
  <c r="D158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M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T119" i="4"/>
  <c r="S119" i="4"/>
  <c r="R119" i="4"/>
  <c r="Q119" i="4"/>
  <c r="P119" i="4"/>
  <c r="O119" i="4"/>
  <c r="N119" i="4"/>
  <c r="L119" i="4"/>
  <c r="K119" i="4"/>
  <c r="J119" i="4"/>
  <c r="I119" i="4"/>
  <c r="H119" i="4"/>
  <c r="F119" i="4"/>
  <c r="Y118" i="4"/>
  <c r="X118" i="4"/>
  <c r="W118" i="4"/>
  <c r="V118" i="4"/>
  <c r="U118" i="4"/>
  <c r="T118" i="4"/>
  <c r="S118" i="4"/>
  <c r="R118" i="4"/>
  <c r="P118" i="4"/>
  <c r="O118" i="4"/>
  <c r="N118" i="4"/>
  <c r="M118" i="4"/>
  <c r="L118" i="4"/>
  <c r="K118" i="4"/>
  <c r="J118" i="4"/>
  <c r="H118" i="4"/>
  <c r="G118" i="4"/>
  <c r="E118" i="4"/>
  <c r="D118" i="4"/>
  <c r="C118" i="4"/>
  <c r="B118" i="4"/>
  <c r="U117" i="4"/>
  <c r="T117" i="4"/>
  <c r="S117" i="4"/>
  <c r="R117" i="4"/>
  <c r="Q117" i="4"/>
  <c r="P117" i="4"/>
  <c r="O117" i="4"/>
  <c r="N117" i="4"/>
  <c r="L117" i="4"/>
  <c r="K117" i="4"/>
  <c r="J117" i="4"/>
  <c r="I117" i="4"/>
  <c r="H117" i="4"/>
  <c r="G117" i="4"/>
  <c r="F117" i="4"/>
  <c r="D117" i="4"/>
  <c r="C117" i="4"/>
  <c r="O116" i="4"/>
  <c r="N116" i="4"/>
  <c r="L116" i="4"/>
  <c r="K116" i="4"/>
  <c r="M113" i="4"/>
  <c r="L113" i="4"/>
  <c r="K113" i="4"/>
  <c r="J113" i="4"/>
  <c r="I113" i="4"/>
  <c r="Y111" i="4"/>
  <c r="X111" i="4"/>
  <c r="W111" i="4"/>
  <c r="V111" i="4"/>
  <c r="N111" i="4"/>
  <c r="M111" i="4"/>
  <c r="L111" i="4"/>
  <c r="K111" i="4"/>
  <c r="J111" i="4"/>
  <c r="H111" i="4"/>
  <c r="G111" i="4"/>
  <c r="F111" i="4"/>
  <c r="E111" i="4"/>
  <c r="D111" i="4"/>
  <c r="B111" i="4"/>
  <c r="W110" i="4"/>
  <c r="U110" i="4"/>
  <c r="I110" i="4"/>
  <c r="G110" i="4"/>
  <c r="E110" i="4"/>
  <c r="C110" i="4"/>
  <c r="V109" i="4"/>
  <c r="Q109" i="4"/>
  <c r="C109" i="4"/>
  <c r="B109" i="4"/>
  <c r="K107" i="4"/>
  <c r="Y106" i="4"/>
  <c r="X106" i="4"/>
  <c r="W106" i="4"/>
  <c r="V106" i="4"/>
  <c r="Q106" i="4"/>
  <c r="L106" i="4"/>
  <c r="J106" i="4"/>
  <c r="F106" i="4"/>
  <c r="E106" i="4"/>
  <c r="D106" i="4"/>
  <c r="C106" i="4"/>
  <c r="B106" i="4"/>
  <c r="U105" i="4"/>
  <c r="X103" i="4"/>
  <c r="U103" i="4"/>
  <c r="T103" i="4"/>
  <c r="S103" i="4"/>
  <c r="O103" i="4"/>
  <c r="L103" i="4"/>
  <c r="K103" i="4"/>
  <c r="J103" i="4"/>
  <c r="I103" i="4"/>
  <c r="H103" i="4"/>
  <c r="G103" i="4"/>
  <c r="D103" i="4"/>
  <c r="C103" i="4"/>
  <c r="B103" i="4"/>
  <c r="R101" i="4"/>
  <c r="W100" i="4"/>
  <c r="Y95" i="4"/>
  <c r="X95" i="4"/>
  <c r="W95" i="4"/>
  <c r="V95" i="4"/>
  <c r="U95" i="4"/>
  <c r="T95" i="4"/>
  <c r="S95" i="4"/>
  <c r="R95" i="4"/>
  <c r="R94" i="4" s="1"/>
  <c r="Q95" i="4"/>
  <c r="P95" i="4"/>
  <c r="O95" i="4"/>
  <c r="O94" i="4" s="1"/>
  <c r="N95" i="4"/>
  <c r="M95" i="4"/>
  <c r="L95" i="4"/>
  <c r="K95" i="4"/>
  <c r="J95" i="4"/>
  <c r="I95" i="4"/>
  <c r="H95" i="4"/>
  <c r="H94" i="4" s="1"/>
  <c r="G95" i="4"/>
  <c r="G94" i="4" s="1"/>
  <c r="F95" i="4"/>
  <c r="F94" i="4" s="1"/>
  <c r="E95" i="4"/>
  <c r="D95" i="4"/>
  <c r="C95" i="4"/>
  <c r="B95" i="4"/>
  <c r="B94" i="4" s="1"/>
  <c r="M88" i="4"/>
  <c r="L88" i="4"/>
  <c r="K88" i="4"/>
  <c r="J88" i="4"/>
  <c r="G88" i="4"/>
  <c r="Y94" i="4"/>
  <c r="X94" i="4"/>
  <c r="W94" i="4"/>
  <c r="V94" i="4"/>
  <c r="U94" i="4"/>
  <c r="T94" i="4"/>
  <c r="S94" i="4"/>
  <c r="Q94" i="4"/>
  <c r="P94" i="4"/>
  <c r="N94" i="4"/>
  <c r="M94" i="4"/>
  <c r="L94" i="4"/>
  <c r="K94" i="4"/>
  <c r="J94" i="4"/>
  <c r="I94" i="4"/>
  <c r="E94" i="4"/>
  <c r="D94" i="4"/>
  <c r="C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L151" i="4" s="1"/>
  <c r="K78" i="4"/>
  <c r="J78" i="4"/>
  <c r="I78" i="4"/>
  <c r="H78" i="4"/>
  <c r="H151" i="4" s="1"/>
  <c r="G78" i="4"/>
  <c r="F78" i="4"/>
  <c r="E78" i="4"/>
  <c r="D78" i="4"/>
  <c r="D151" i="4" s="1"/>
  <c r="C78" i="4"/>
  <c r="B78" i="4"/>
  <c r="Y77" i="4"/>
  <c r="X77" i="4"/>
  <c r="W77" i="4"/>
  <c r="V77" i="4"/>
  <c r="U77" i="4"/>
  <c r="T77" i="4"/>
  <c r="T150" i="4" s="1"/>
  <c r="S77" i="4"/>
  <c r="R77" i="4"/>
  <c r="Q77" i="4"/>
  <c r="P77" i="4"/>
  <c r="P150" i="4" s="1"/>
  <c r="O77" i="4"/>
  <c r="N77" i="4"/>
  <c r="M77" i="4"/>
  <c r="L77" i="4"/>
  <c r="L150" i="4" s="1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T149" i="4" s="1"/>
  <c r="S76" i="4"/>
  <c r="R76" i="4"/>
  <c r="Q76" i="4"/>
  <c r="P76" i="4"/>
  <c r="O76" i="4"/>
  <c r="N76" i="4"/>
  <c r="M76" i="4"/>
  <c r="L76" i="4"/>
  <c r="L149" i="4" s="1"/>
  <c r="K76" i="4"/>
  <c r="J76" i="4"/>
  <c r="I76" i="4"/>
  <c r="H76" i="4"/>
  <c r="H149" i="4" s="1"/>
  <c r="G76" i="4"/>
  <c r="F76" i="4"/>
  <c r="E76" i="4"/>
  <c r="D76" i="4"/>
  <c r="C76" i="4"/>
  <c r="B76" i="4"/>
  <c r="Y75" i="4"/>
  <c r="X75" i="4"/>
  <c r="W75" i="4"/>
  <c r="V75" i="4"/>
  <c r="U75" i="4"/>
  <c r="T75" i="4"/>
  <c r="S75" i="4"/>
  <c r="R75" i="4"/>
  <c r="Q75" i="4"/>
  <c r="P75" i="4"/>
  <c r="P148" i="4" s="1"/>
  <c r="O75" i="4"/>
  <c r="N75" i="4"/>
  <c r="M75" i="4"/>
  <c r="L75" i="4"/>
  <c r="K75" i="4"/>
  <c r="J75" i="4"/>
  <c r="I75" i="4"/>
  <c r="H75" i="4"/>
  <c r="G75" i="4"/>
  <c r="F75" i="4"/>
  <c r="E75" i="4"/>
  <c r="D75" i="4"/>
  <c r="D148" i="4" s="1"/>
  <c r="C75" i="4"/>
  <c r="B75" i="4"/>
  <c r="Y74" i="4"/>
  <c r="X74" i="4"/>
  <c r="X147" i="4" s="1"/>
  <c r="W74" i="4"/>
  <c r="V74" i="4"/>
  <c r="U74" i="4"/>
  <c r="T74" i="4"/>
  <c r="T147" i="4" s="1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V73" i="4"/>
  <c r="U73" i="4"/>
  <c r="T73" i="4"/>
  <c r="T146" i="4" s="1"/>
  <c r="S73" i="4"/>
  <c r="R73" i="4"/>
  <c r="Q73" i="4"/>
  <c r="P73" i="4"/>
  <c r="P146" i="4" s="1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X72" i="4"/>
  <c r="X145" i="4" s="1"/>
  <c r="W72" i="4"/>
  <c r="V72" i="4"/>
  <c r="U72" i="4"/>
  <c r="T72" i="4"/>
  <c r="T145" i="4" s="1"/>
  <c r="R72" i="4"/>
  <c r="M72" i="4"/>
  <c r="L72" i="4"/>
  <c r="K72" i="4"/>
  <c r="J72" i="4"/>
  <c r="I72" i="4"/>
  <c r="H72" i="4"/>
  <c r="G72" i="4"/>
  <c r="F72" i="4"/>
  <c r="D72" i="4"/>
  <c r="C72" i="4"/>
  <c r="Y71" i="4"/>
  <c r="X71" i="4"/>
  <c r="W71" i="4"/>
  <c r="V71" i="4"/>
  <c r="T71" i="4"/>
  <c r="T144" i="4" s="1"/>
  <c r="S71" i="4"/>
  <c r="R71" i="4"/>
  <c r="I71" i="4"/>
  <c r="H71" i="4"/>
  <c r="G71" i="4"/>
  <c r="F71" i="4"/>
  <c r="D71" i="4"/>
  <c r="C71" i="4"/>
  <c r="B71" i="4"/>
  <c r="X70" i="4"/>
  <c r="W70" i="4"/>
  <c r="U70" i="4"/>
  <c r="T70" i="4"/>
  <c r="T143" i="4" s="1"/>
  <c r="S70" i="4"/>
  <c r="R70" i="4"/>
  <c r="P70" i="4"/>
  <c r="O70" i="4"/>
  <c r="N70" i="4"/>
  <c r="L70" i="4"/>
  <c r="L143" i="4" s="1"/>
  <c r="E70" i="4"/>
  <c r="D70" i="4"/>
  <c r="C70" i="4"/>
  <c r="B70" i="4"/>
  <c r="X69" i="4"/>
  <c r="W69" i="4"/>
  <c r="Y68" i="4"/>
  <c r="X68" i="4"/>
  <c r="X141" i="4" s="1"/>
  <c r="W68" i="4"/>
  <c r="V68" i="4"/>
  <c r="U68" i="4"/>
  <c r="T68" i="4"/>
  <c r="S68" i="4"/>
  <c r="R68" i="4"/>
  <c r="Q68" i="4"/>
  <c r="P68" i="4"/>
  <c r="H68" i="4"/>
  <c r="C68" i="4"/>
  <c r="B68" i="4"/>
  <c r="Y67" i="4"/>
  <c r="X67" i="4"/>
  <c r="W67" i="4"/>
  <c r="V67" i="4"/>
  <c r="U67" i="4"/>
  <c r="T67" i="4"/>
  <c r="T140" i="4" s="1"/>
  <c r="S67" i="4"/>
  <c r="R67" i="4"/>
  <c r="Q67" i="4"/>
  <c r="O67" i="4"/>
  <c r="N67" i="4"/>
  <c r="M67" i="4"/>
  <c r="L67" i="4"/>
  <c r="L140" i="4" s="1"/>
  <c r="K67" i="4"/>
  <c r="J67" i="4"/>
  <c r="I67" i="4"/>
  <c r="H67" i="4"/>
  <c r="D67" i="4"/>
  <c r="W66" i="4"/>
  <c r="V66" i="4"/>
  <c r="U66" i="4"/>
  <c r="T66" i="4"/>
  <c r="T139" i="4" s="1"/>
  <c r="S66" i="4"/>
  <c r="R66" i="4"/>
  <c r="Q66" i="4"/>
  <c r="P66" i="4"/>
  <c r="O66" i="4"/>
  <c r="N66" i="4"/>
  <c r="L66" i="4"/>
  <c r="K66" i="4"/>
  <c r="J66" i="4"/>
  <c r="I66" i="4"/>
  <c r="G66" i="4"/>
  <c r="F66" i="4"/>
  <c r="E66" i="4"/>
  <c r="D66" i="4"/>
  <c r="C66" i="4"/>
  <c r="B66" i="4"/>
  <c r="Y64" i="4"/>
  <c r="X64" i="4"/>
  <c r="X137" i="4" s="1"/>
  <c r="W64" i="4"/>
  <c r="U64" i="4"/>
  <c r="T64" i="4"/>
  <c r="T137" i="4" s="1"/>
  <c r="R64" i="4"/>
  <c r="Q64" i="4"/>
  <c r="P64" i="4"/>
  <c r="O64" i="4"/>
  <c r="M64" i="4"/>
  <c r="L64" i="4"/>
  <c r="K64" i="4"/>
  <c r="I64" i="4"/>
  <c r="H64" i="4"/>
  <c r="G64" i="4"/>
  <c r="X63" i="4"/>
  <c r="W63" i="4"/>
  <c r="V63" i="4"/>
  <c r="U63" i="4"/>
  <c r="T63" i="4"/>
  <c r="T136" i="4" s="1"/>
  <c r="S63" i="4"/>
  <c r="Q63" i="4"/>
  <c r="P63" i="4"/>
  <c r="P136" i="4" s="1"/>
  <c r="O63" i="4"/>
  <c r="N63" i="4"/>
  <c r="M63" i="4"/>
  <c r="L63" i="4"/>
  <c r="L136" i="4" s="1"/>
  <c r="K63" i="4"/>
  <c r="H63" i="4"/>
  <c r="G63" i="4"/>
  <c r="D63" i="4"/>
  <c r="C63" i="4"/>
  <c r="B63" i="4"/>
  <c r="Y60" i="4"/>
  <c r="X60" i="4"/>
  <c r="X133" i="4" s="1"/>
  <c r="V60" i="4"/>
  <c r="O60" i="4"/>
  <c r="N60" i="4"/>
  <c r="M60" i="4"/>
  <c r="L60" i="4"/>
  <c r="K60" i="4"/>
  <c r="J60" i="4"/>
  <c r="I60" i="4"/>
  <c r="H60" i="4"/>
  <c r="G60" i="4"/>
  <c r="F60" i="4"/>
  <c r="E60" i="4"/>
  <c r="C60" i="4"/>
  <c r="V59" i="4"/>
  <c r="U59" i="4"/>
  <c r="T59" i="4"/>
  <c r="R59" i="4"/>
  <c r="Q59" i="4"/>
  <c r="P59" i="4"/>
  <c r="K59" i="4"/>
  <c r="J59" i="4"/>
  <c r="I59" i="4"/>
  <c r="F59" i="4"/>
  <c r="E59" i="4"/>
  <c r="D59" i="4"/>
  <c r="C59" i="4"/>
  <c r="B59" i="4"/>
  <c r="Y58" i="4"/>
  <c r="X58" i="4"/>
  <c r="W58" i="4"/>
  <c r="R58" i="4"/>
  <c r="Q58" i="4"/>
  <c r="P58" i="4"/>
  <c r="N58" i="4"/>
  <c r="M58" i="4"/>
  <c r="L58" i="4"/>
  <c r="G58" i="4"/>
  <c r="F58" i="4"/>
  <c r="E58" i="4"/>
  <c r="D58" i="4"/>
  <c r="C58" i="4"/>
  <c r="B58" i="4"/>
  <c r="X56" i="4"/>
  <c r="X131" i="4" s="1"/>
  <c r="W56" i="4"/>
  <c r="W131" i="4" s="1"/>
  <c r="V56" i="4"/>
  <c r="V131" i="4" s="1"/>
  <c r="U56" i="4"/>
  <c r="U131" i="4" s="1"/>
  <c r="T56" i="4"/>
  <c r="T131" i="4" s="1"/>
  <c r="R56" i="4"/>
  <c r="R131" i="4" s="1"/>
  <c r="Q56" i="4"/>
  <c r="Q131" i="4" s="1"/>
  <c r="O56" i="4"/>
  <c r="O131" i="4" s="1"/>
  <c r="N56" i="4"/>
  <c r="N131" i="4" s="1"/>
  <c r="M56" i="4"/>
  <c r="M131" i="4" s="1"/>
  <c r="L56" i="4"/>
  <c r="L131" i="4" s="1"/>
  <c r="K56" i="4"/>
  <c r="K131" i="4" s="1"/>
  <c r="J56" i="4"/>
  <c r="J131" i="4" s="1"/>
  <c r="I56" i="4"/>
  <c r="I131" i="4" s="1"/>
  <c r="H56" i="4"/>
  <c r="H131" i="4" s="1"/>
  <c r="F56" i="4"/>
  <c r="F131" i="4" s="1"/>
  <c r="E56" i="4"/>
  <c r="E131" i="4" s="1"/>
  <c r="D56" i="4"/>
  <c r="D131" i="4" s="1"/>
  <c r="Y54" i="4"/>
  <c r="T54" i="4"/>
  <c r="S54" i="4"/>
  <c r="Q54" i="4"/>
  <c r="P54" i="4"/>
  <c r="N54" i="4"/>
  <c r="M54" i="4"/>
  <c r="L54" i="4"/>
  <c r="K54" i="4"/>
  <c r="D54" i="4"/>
  <c r="C54" i="4"/>
  <c r="B54" i="4"/>
  <c r="Y53" i="4"/>
  <c r="X53" i="4"/>
  <c r="W53" i="4"/>
  <c r="V53" i="4"/>
  <c r="U53" i="4"/>
  <c r="P53" i="4"/>
  <c r="O53" i="4"/>
  <c r="N53" i="4"/>
  <c r="M53" i="4"/>
  <c r="L53" i="4"/>
  <c r="J53" i="4"/>
  <c r="I53" i="4"/>
  <c r="H53" i="4"/>
  <c r="G53" i="4"/>
  <c r="F53" i="4"/>
  <c r="B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P151" i="4" s="1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X150" i="4" s="1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X148" i="4" s="1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P147" i="4" s="1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H146" i="4" s="1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W17" i="4"/>
  <c r="V17" i="4"/>
  <c r="U17" i="4"/>
  <c r="T17" i="4"/>
  <c r="S17" i="4"/>
  <c r="N17" i="4"/>
  <c r="M17" i="4"/>
  <c r="I17" i="4"/>
  <c r="H17" i="4"/>
  <c r="G17" i="4"/>
  <c r="E17" i="4"/>
  <c r="D17" i="4"/>
  <c r="C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X136" i="4" s="1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H136" i="4" s="1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9" i="4"/>
  <c r="W9" i="4"/>
  <c r="P9" i="4"/>
  <c r="O9" i="4"/>
  <c r="J9" i="4"/>
  <c r="G9" i="4"/>
  <c r="E9" i="4"/>
  <c r="D9" i="4"/>
  <c r="C9" i="4"/>
  <c r="B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Q5" i="4"/>
  <c r="N5" i="4"/>
  <c r="I5" i="4"/>
  <c r="F5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E4" i="4"/>
  <c r="D4" i="4"/>
  <c r="C4" i="4"/>
  <c r="B4" i="4"/>
  <c r="B39" i="2"/>
  <c r="B51" i="2"/>
  <c r="B59" i="2"/>
  <c r="B49" i="2"/>
  <c r="B38" i="2"/>
  <c r="B36" i="2"/>
  <c r="B55" i="2"/>
  <c r="B58" i="2"/>
  <c r="B16" i="2"/>
  <c r="B15" i="2"/>
  <c r="B54" i="2"/>
  <c r="B4" i="2"/>
  <c r="B33" i="2"/>
  <c r="B9" i="2"/>
  <c r="B44" i="2"/>
  <c r="B43" i="2"/>
  <c r="B53" i="2"/>
  <c r="B29" i="2"/>
  <c r="B34" i="2"/>
  <c r="B56" i="2"/>
  <c r="B48" i="2"/>
  <c r="B41" i="2"/>
  <c r="B14" i="2"/>
  <c r="B35" i="2"/>
  <c r="B31" i="2"/>
  <c r="B11" i="2"/>
  <c r="B10" i="2"/>
  <c r="B45" i="2"/>
  <c r="B13" i="2"/>
  <c r="B5" i="2"/>
  <c r="B18" i="2"/>
  <c r="B20" i="2"/>
  <c r="B40" i="2"/>
  <c r="B28" i="2"/>
  <c r="B8" i="2"/>
  <c r="B26" i="2"/>
  <c r="B24" i="2"/>
  <c r="B19" i="2"/>
  <c r="B25" i="2"/>
  <c r="B30" i="2"/>
  <c r="B23" i="2"/>
  <c r="B50" i="2"/>
  <c r="B61" i="2"/>
  <c r="B60" i="2"/>
  <c r="B21" i="2"/>
  <c r="B46" i="2"/>
  <c r="B6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K103" i="50"/>
  <c r="O104" i="50"/>
  <c r="S105" i="50"/>
  <c r="L103" i="50"/>
  <c r="P104" i="50"/>
  <c r="T105" i="50"/>
  <c r="M103" i="50"/>
  <c r="Q104" i="50"/>
  <c r="U105" i="50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X151" i="4"/>
  <c r="B96" i="49"/>
  <c r="C96" i="49"/>
  <c r="D96" i="49"/>
  <c r="E96" i="49"/>
  <c r="F96" i="49"/>
  <c r="G96" i="49"/>
  <c r="H96" i="49"/>
  <c r="I96" i="49"/>
  <c r="J96" i="49"/>
  <c r="K96" i="49"/>
  <c r="L96" i="49"/>
  <c r="M96" i="49"/>
  <c r="N96" i="49"/>
  <c r="O96" i="49"/>
  <c r="P96" i="49"/>
  <c r="Q96" i="49"/>
  <c r="T151" i="4"/>
  <c r="R96" i="49"/>
  <c r="S96" i="49"/>
  <c r="T96" i="49"/>
  <c r="U96" i="49"/>
  <c r="K77" i="47"/>
  <c r="G77" i="46"/>
  <c r="I77" i="46"/>
  <c r="J77" i="46"/>
  <c r="O77" i="47"/>
  <c r="K77" i="46"/>
  <c r="R77" i="47"/>
  <c r="S77" i="47"/>
  <c r="O77" i="46"/>
  <c r="R77" i="46"/>
  <c r="S77" i="46"/>
  <c r="B77" i="47"/>
  <c r="C77" i="47"/>
  <c r="B77" i="46"/>
  <c r="G77" i="47"/>
  <c r="C77" i="46"/>
  <c r="J77" i="47"/>
  <c r="D150" i="4"/>
  <c r="G69" i="45"/>
  <c r="J69" i="45"/>
  <c r="K69" i="45"/>
  <c r="O69" i="45"/>
  <c r="R69" i="45"/>
  <c r="S69" i="45"/>
  <c r="H150" i="4"/>
  <c r="W69" i="45"/>
  <c r="M90" i="42"/>
  <c r="N90" i="42"/>
  <c r="O90" i="42"/>
  <c r="P90" i="42"/>
  <c r="Q90" i="42"/>
  <c r="R90" i="42"/>
  <c r="S90" i="42"/>
  <c r="T90" i="42"/>
  <c r="F90" i="43"/>
  <c r="G90" i="43"/>
  <c r="H90" i="43"/>
  <c r="I90" i="43"/>
  <c r="H72" i="41"/>
  <c r="J90" i="43"/>
  <c r="M72" i="41"/>
  <c r="K90" i="43"/>
  <c r="P72" i="41"/>
  <c r="L90" i="43"/>
  <c r="M90" i="43"/>
  <c r="X72" i="41"/>
  <c r="N90" i="43"/>
  <c r="O90" i="43"/>
  <c r="P90" i="43"/>
  <c r="D90" i="42"/>
  <c r="Q90" i="43"/>
  <c r="E90" i="42"/>
  <c r="R90" i="43"/>
  <c r="F90" i="42"/>
  <c r="S90" i="43"/>
  <c r="G90" i="42"/>
  <c r="T90" i="43"/>
  <c r="H90" i="42"/>
  <c r="U90" i="43"/>
  <c r="I90" i="42"/>
  <c r="V90" i="43"/>
  <c r="J90" i="42"/>
  <c r="W90" i="43"/>
  <c r="K90" i="42"/>
  <c r="X90" i="43"/>
  <c r="P149" i="4"/>
  <c r="D149" i="4"/>
  <c r="G81" i="41"/>
  <c r="H81" i="41"/>
  <c r="K81" i="41"/>
  <c r="L81" i="41"/>
  <c r="N81" i="41"/>
  <c r="O81" i="41"/>
  <c r="P81" i="41"/>
  <c r="R81" i="41"/>
  <c r="S81" i="41"/>
  <c r="T81" i="41"/>
  <c r="U81" i="41"/>
  <c r="V81" i="41"/>
  <c r="W81" i="41"/>
  <c r="X81" i="41"/>
  <c r="Y81" i="41"/>
  <c r="X149" i="4"/>
  <c r="R123" i="4"/>
  <c r="B81" i="41"/>
  <c r="C81" i="41"/>
  <c r="D81" i="41"/>
  <c r="E81" i="41"/>
  <c r="N122" i="4"/>
  <c r="T78" i="39"/>
  <c r="L122" i="4"/>
  <c r="D80" i="39"/>
  <c r="V51" i="37"/>
  <c r="H63" i="37"/>
  <c r="F51" i="37"/>
  <c r="C57" i="37"/>
  <c r="H57" i="37"/>
  <c r="K57" i="37"/>
  <c r="P57" i="37"/>
  <c r="N51" i="37"/>
  <c r="S57" i="37"/>
  <c r="X57" i="37"/>
  <c r="B72" i="37"/>
  <c r="J72" i="37"/>
  <c r="K122" i="4"/>
  <c r="L148" i="4"/>
  <c r="T148" i="4"/>
  <c r="H148" i="4"/>
  <c r="F51" i="34"/>
  <c r="V51" i="34"/>
  <c r="F63" i="33"/>
  <c r="V63" i="33"/>
  <c r="O72" i="33"/>
  <c r="Q72" i="33"/>
  <c r="V39" i="4"/>
  <c r="I72" i="33"/>
  <c r="L147" i="4"/>
  <c r="J72" i="33"/>
  <c r="H39" i="4"/>
  <c r="K72" i="33"/>
  <c r="N72" i="33"/>
  <c r="R72" i="33"/>
  <c r="S72" i="33"/>
  <c r="V72" i="33"/>
  <c r="W72" i="33"/>
  <c r="D147" i="4"/>
  <c r="B72" i="33"/>
  <c r="C72" i="33"/>
  <c r="H147" i="4"/>
  <c r="F72" i="33"/>
  <c r="G72" i="33"/>
  <c r="O119" i="30"/>
  <c r="S120" i="30"/>
  <c r="T119" i="30"/>
  <c r="C122" i="30"/>
  <c r="F122" i="30"/>
  <c r="C120" i="30"/>
  <c r="K123" i="30"/>
  <c r="R30" i="4"/>
  <c r="H113" i="29"/>
  <c r="K113" i="29"/>
  <c r="L113" i="29"/>
  <c r="L146" i="4"/>
  <c r="X146" i="4"/>
  <c r="P113" i="29"/>
  <c r="S113" i="29"/>
  <c r="T113" i="29"/>
  <c r="S42" i="4"/>
  <c r="L39" i="4"/>
  <c r="C113" i="29"/>
  <c r="D113" i="29"/>
  <c r="D146" i="4"/>
  <c r="Q57" i="24"/>
  <c r="Q116" i="4" s="1"/>
  <c r="F57" i="24"/>
  <c r="F116" i="4" s="1"/>
  <c r="Y75" i="24"/>
  <c r="Y172" i="4" s="1"/>
  <c r="E77" i="24"/>
  <c r="E174" i="4" s="1"/>
  <c r="B75" i="24"/>
  <c r="B172" i="4" s="1"/>
  <c r="F76" i="24"/>
  <c r="F173" i="4" s="1"/>
  <c r="J77" i="24"/>
  <c r="J174" i="4" s="1"/>
  <c r="G57" i="24"/>
  <c r="G116" i="4" s="1"/>
  <c r="H57" i="24"/>
  <c r="H116" i="4" s="1"/>
  <c r="M70" i="4"/>
  <c r="D52" i="24"/>
  <c r="D69" i="4" s="1"/>
  <c r="D142" i="4" s="1"/>
  <c r="G143" i="26"/>
  <c r="K152" i="26"/>
  <c r="O153" i="26"/>
  <c r="S154" i="26"/>
  <c r="G153" i="27"/>
  <c r="L156" i="25"/>
  <c r="H143" i="26"/>
  <c r="L152" i="26"/>
  <c r="P153" i="26"/>
  <c r="T154" i="26"/>
  <c r="M156" i="25"/>
  <c r="I143" i="26"/>
  <c r="M152" i="26"/>
  <c r="Q153" i="26"/>
  <c r="U154" i="26"/>
  <c r="J143" i="26"/>
  <c r="N152" i="26"/>
  <c r="R153" i="26"/>
  <c r="V154" i="26"/>
  <c r="B143" i="27"/>
  <c r="X142" i="4"/>
  <c r="V52" i="24"/>
  <c r="V69" i="4" s="1"/>
  <c r="V142" i="4" s="1"/>
  <c r="K143" i="26"/>
  <c r="O152" i="26"/>
  <c r="S153" i="26"/>
  <c r="W154" i="26"/>
  <c r="C143" i="27"/>
  <c r="G152" i="27"/>
  <c r="K153" i="27"/>
  <c r="O154" i="27"/>
  <c r="L143" i="26"/>
  <c r="P152" i="26"/>
  <c r="T153" i="26"/>
  <c r="X154" i="26"/>
  <c r="D143" i="27"/>
  <c r="M143" i="26"/>
  <c r="Q152" i="26"/>
  <c r="U153" i="26"/>
  <c r="Y154" i="26"/>
  <c r="R156" i="25"/>
  <c r="F156" i="25"/>
  <c r="N143" i="26"/>
  <c r="R152" i="26"/>
  <c r="V153" i="26"/>
  <c r="H144" i="4"/>
  <c r="K136" i="25"/>
  <c r="O146" i="25"/>
  <c r="S156" i="25"/>
  <c r="O143" i="26"/>
  <c r="S152" i="26"/>
  <c r="W153" i="26"/>
  <c r="L136" i="25"/>
  <c r="T156" i="25"/>
  <c r="P143" i="26"/>
  <c r="T152" i="26"/>
  <c r="X153" i="26"/>
  <c r="M136" i="25"/>
  <c r="Q146" i="25"/>
  <c r="I143" i="27"/>
  <c r="V156" i="25"/>
  <c r="R143" i="26"/>
  <c r="V152" i="26"/>
  <c r="B154" i="26"/>
  <c r="J143" i="27"/>
  <c r="S143" i="26"/>
  <c r="W152" i="26"/>
  <c r="C154" i="26"/>
  <c r="K143" i="27"/>
  <c r="O152" i="27"/>
  <c r="S153" i="27"/>
  <c r="W154" i="27"/>
  <c r="T143" i="26"/>
  <c r="X152" i="26"/>
  <c r="D154" i="26"/>
  <c r="L143" i="27"/>
  <c r="E71" i="4"/>
  <c r="U143" i="26"/>
  <c r="Y152" i="26"/>
  <c r="E154" i="26"/>
  <c r="M143" i="27"/>
  <c r="N143" i="27"/>
  <c r="O143" i="27"/>
  <c r="W153" i="27"/>
  <c r="P143" i="27"/>
  <c r="B156" i="25"/>
  <c r="B152" i="26"/>
  <c r="F153" i="26"/>
  <c r="J154" i="26"/>
  <c r="R143" i="27"/>
  <c r="C152" i="26"/>
  <c r="G153" i="26"/>
  <c r="K154" i="26"/>
  <c r="S143" i="27"/>
  <c r="W152" i="27"/>
  <c r="D152" i="26"/>
  <c r="H153" i="26"/>
  <c r="L154" i="26"/>
  <c r="T143" i="27"/>
  <c r="E152" i="26"/>
  <c r="I153" i="26"/>
  <c r="M154" i="26"/>
  <c r="U143" i="27"/>
  <c r="B143" i="26"/>
  <c r="F152" i="26"/>
  <c r="J153" i="26"/>
  <c r="N154" i="26"/>
  <c r="V143" i="27"/>
  <c r="C143" i="26"/>
  <c r="G152" i="26"/>
  <c r="K153" i="26"/>
  <c r="O154" i="26"/>
  <c r="W143" i="27"/>
  <c r="G154" i="27"/>
  <c r="D143" i="26"/>
  <c r="H152" i="26"/>
  <c r="L153" i="26"/>
  <c r="P154" i="26"/>
  <c r="X143" i="27"/>
  <c r="K70" i="4"/>
  <c r="B52" i="24"/>
  <c r="B69" i="4" s="1"/>
  <c r="X75" i="24"/>
  <c r="X172" i="4" s="1"/>
  <c r="E143" i="26"/>
  <c r="I152" i="26"/>
  <c r="M153" i="26"/>
  <c r="Q154" i="26"/>
  <c r="Y143" i="27"/>
  <c r="W74" i="24"/>
  <c r="W171" i="4" s="1"/>
  <c r="X74" i="24"/>
  <c r="X171" i="4" s="1"/>
  <c r="V136" i="25"/>
  <c r="N52" i="24"/>
  <c r="R75" i="24"/>
  <c r="R172" i="4" s="1"/>
  <c r="V76" i="24"/>
  <c r="V173" i="4" s="1"/>
  <c r="B57" i="24"/>
  <c r="B116" i="4" s="1"/>
  <c r="C76" i="24"/>
  <c r="C173" i="4" s="1"/>
  <c r="W136" i="25"/>
  <c r="D143" i="4"/>
  <c r="L145" i="4"/>
  <c r="O52" i="24"/>
  <c r="C57" i="24"/>
  <c r="C116" i="4" s="1"/>
  <c r="G76" i="24"/>
  <c r="G173" i="4" s="1"/>
  <c r="X136" i="25"/>
  <c r="V117" i="4"/>
  <c r="P52" i="24"/>
  <c r="X76" i="24"/>
  <c r="X173" i="4" s="1"/>
  <c r="D57" i="24"/>
  <c r="D116" i="4" s="1"/>
  <c r="K76" i="24"/>
  <c r="K173" i="4" s="1"/>
  <c r="Y136" i="25"/>
  <c r="M74" i="24"/>
  <c r="M171" i="4" s="1"/>
  <c r="F70" i="4"/>
  <c r="F143" i="4" s="1"/>
  <c r="J71" i="4"/>
  <c r="N72" i="4"/>
  <c r="N145" i="4" s="1"/>
  <c r="W117" i="4"/>
  <c r="Q52" i="24"/>
  <c r="E57" i="24"/>
  <c r="E116" i="4" s="1"/>
  <c r="W76" i="24"/>
  <c r="W173" i="4" s="1"/>
  <c r="B146" i="25"/>
  <c r="C69" i="4"/>
  <c r="G70" i="4"/>
  <c r="G143" i="4" s="1"/>
  <c r="K71" i="4"/>
  <c r="O72" i="4"/>
  <c r="O145" i="4" s="1"/>
  <c r="X117" i="4"/>
  <c r="R74" i="24"/>
  <c r="R171" i="4" s="1"/>
  <c r="V75" i="24"/>
  <c r="V172" i="4" s="1"/>
  <c r="B77" i="24"/>
  <c r="B174" i="4" s="1"/>
  <c r="C77" i="24"/>
  <c r="C174" i="4" s="1"/>
  <c r="H70" i="4"/>
  <c r="H143" i="4" s="1"/>
  <c r="L71" i="4"/>
  <c r="L144" i="4" s="1"/>
  <c r="P72" i="4"/>
  <c r="Y117" i="4"/>
  <c r="S52" i="24"/>
  <c r="W75" i="24"/>
  <c r="W172" i="4" s="1"/>
  <c r="K77" i="24"/>
  <c r="K174" i="4" s="1"/>
  <c r="P143" i="4"/>
  <c r="I70" i="4"/>
  <c r="I143" i="4" s="1"/>
  <c r="M71" i="4"/>
  <c r="Q72" i="4"/>
  <c r="T52" i="24"/>
  <c r="D77" i="24"/>
  <c r="D174" i="4" s="1"/>
  <c r="O77" i="24"/>
  <c r="O174" i="4" s="1"/>
  <c r="E146" i="25"/>
  <c r="C136" i="25"/>
  <c r="G146" i="25"/>
  <c r="D136" i="25"/>
  <c r="E136" i="25"/>
  <c r="I146" i="25"/>
  <c r="Y52" i="24"/>
  <c r="M57" i="24"/>
  <c r="M116" i="4" s="1"/>
  <c r="F136" i="25"/>
  <c r="J146" i="25"/>
  <c r="G136" i="25"/>
  <c r="H136" i="25"/>
  <c r="I136" i="25"/>
  <c r="M146" i="25"/>
  <c r="X144" i="4"/>
  <c r="M69" i="4"/>
  <c r="Q70" i="4"/>
  <c r="Q143" i="4" s="1"/>
  <c r="U71" i="4"/>
  <c r="Y72" i="4"/>
  <c r="E75" i="24"/>
  <c r="E172" i="4" s="1"/>
  <c r="I76" i="24"/>
  <c r="I173" i="4" s="1"/>
  <c r="M77" i="24"/>
  <c r="M174" i="4" s="1"/>
  <c r="J136" i="25"/>
  <c r="N146" i="25"/>
  <c r="B74" i="24"/>
  <c r="B171" i="4" s="1"/>
  <c r="D74" i="24"/>
  <c r="D171" i="4" s="1"/>
  <c r="E52" i="24"/>
  <c r="U57" i="24"/>
  <c r="U116" i="4" s="1"/>
  <c r="N136" i="25"/>
  <c r="R146" i="25"/>
  <c r="Q39" i="4"/>
  <c r="F52" i="24"/>
  <c r="J75" i="24"/>
  <c r="J172" i="4" s="1"/>
  <c r="N76" i="24"/>
  <c r="N173" i="4" s="1"/>
  <c r="R77" i="24"/>
  <c r="R174" i="4" s="1"/>
  <c r="O136" i="25"/>
  <c r="X143" i="4"/>
  <c r="D145" i="4"/>
  <c r="G52" i="24"/>
  <c r="O76" i="24"/>
  <c r="O173" i="4" s="1"/>
  <c r="S77" i="24"/>
  <c r="S174" i="4" s="1"/>
  <c r="P136" i="25"/>
  <c r="U69" i="4"/>
  <c r="Y70" i="4"/>
  <c r="Y143" i="4" s="1"/>
  <c r="E72" i="4"/>
  <c r="H52" i="24"/>
  <c r="P76" i="24"/>
  <c r="P173" i="4" s="1"/>
  <c r="T77" i="24"/>
  <c r="T174" i="4" s="1"/>
  <c r="Q136" i="25"/>
  <c r="U146" i="25"/>
  <c r="I52" i="24"/>
  <c r="M75" i="24"/>
  <c r="M172" i="4" s="1"/>
  <c r="Q76" i="24"/>
  <c r="Q173" i="4" s="1"/>
  <c r="U77" i="24"/>
  <c r="U174" i="4" s="1"/>
  <c r="H75" i="24"/>
  <c r="H172" i="4" s="1"/>
  <c r="R136" i="25"/>
  <c r="V146" i="25"/>
  <c r="J52" i="24"/>
  <c r="N75" i="24"/>
  <c r="N172" i="4" s="1"/>
  <c r="R76" i="24"/>
  <c r="R173" i="4" s="1"/>
  <c r="V77" i="24"/>
  <c r="V174" i="4" s="1"/>
  <c r="K75" i="24"/>
  <c r="K172" i="4" s="1"/>
  <c r="S136" i="25"/>
  <c r="W146" i="25"/>
  <c r="D144" i="4"/>
  <c r="H145" i="4"/>
  <c r="K52" i="24"/>
  <c r="W77" i="24"/>
  <c r="W174" i="4" s="1"/>
  <c r="O75" i="24"/>
  <c r="O172" i="4" s="1"/>
  <c r="T136" i="25"/>
  <c r="P145" i="4"/>
  <c r="L52" i="24"/>
  <c r="T76" i="24"/>
  <c r="T173" i="4" s="1"/>
  <c r="X77" i="24"/>
  <c r="X174" i="4" s="1"/>
  <c r="P75" i="24"/>
  <c r="P172" i="4" s="1"/>
  <c r="U136" i="25"/>
  <c r="Y146" i="25"/>
  <c r="F60" i="20"/>
  <c r="F113" i="4" s="1"/>
  <c r="N115" i="4"/>
  <c r="G60" i="20"/>
  <c r="G113" i="4" s="1"/>
  <c r="O115" i="4"/>
  <c r="K61" i="20"/>
  <c r="K57" i="20"/>
  <c r="K56" i="20" s="1"/>
  <c r="C113" i="4"/>
  <c r="V62" i="20"/>
  <c r="V115" i="4" s="1"/>
  <c r="V57" i="20"/>
  <c r="V56" i="20" s="1"/>
  <c r="P57" i="20"/>
  <c r="P56" i="20" s="1"/>
  <c r="P61" i="20"/>
  <c r="P114" i="4" s="1"/>
  <c r="S57" i="20"/>
  <c r="S56" i="20" s="1"/>
  <c r="S61" i="20"/>
  <c r="S114" i="4" s="1"/>
  <c r="O57" i="20"/>
  <c r="O56" i="20" s="1"/>
  <c r="P59" i="20"/>
  <c r="P112" i="4" s="1"/>
  <c r="P115" i="4"/>
  <c r="C61" i="20"/>
  <c r="C114" i="4" s="1"/>
  <c r="C57" i="20"/>
  <c r="C56" i="20" s="1"/>
  <c r="X57" i="20"/>
  <c r="X56" i="20" s="1"/>
  <c r="V78" i="20"/>
  <c r="V169" i="4" s="1"/>
  <c r="H56" i="20"/>
  <c r="S77" i="20"/>
  <c r="S168" i="4" s="1"/>
  <c r="W78" i="20"/>
  <c r="W169" i="4" s="1"/>
  <c r="X78" i="20"/>
  <c r="X169" i="4" s="1"/>
  <c r="Y78" i="20"/>
  <c r="Y169" i="4" s="1"/>
  <c r="V77" i="20"/>
  <c r="V168" i="4" s="1"/>
  <c r="Q5" i="23"/>
  <c r="N48" i="23"/>
  <c r="U99" i="23"/>
  <c r="U62" i="20" s="1"/>
  <c r="U115" i="4" s="1"/>
  <c r="X77" i="20"/>
  <c r="X168" i="4" s="1"/>
  <c r="R5" i="23"/>
  <c r="O48" i="23"/>
  <c r="O61" i="20" s="1"/>
  <c r="O114" i="4" s="1"/>
  <c r="R99" i="23"/>
  <c r="R62" i="20" s="1"/>
  <c r="R115" i="4" s="1"/>
  <c r="F79" i="20"/>
  <c r="F170" i="4" s="1"/>
  <c r="V76" i="20"/>
  <c r="V167" i="4" s="1"/>
  <c r="C77" i="20"/>
  <c r="C168" i="4" s="1"/>
  <c r="S59" i="20"/>
  <c r="S112" i="4" s="1"/>
  <c r="H78" i="20"/>
  <c r="H169" i="4" s="1"/>
  <c r="I78" i="20"/>
  <c r="I169" i="4" s="1"/>
  <c r="U60" i="20"/>
  <c r="M48" i="23"/>
  <c r="F77" i="20"/>
  <c r="F168" i="4" s="1"/>
  <c r="D183" i="23"/>
  <c r="Y48" i="23"/>
  <c r="Y61" i="20" s="1"/>
  <c r="Y114" i="4" s="1"/>
  <c r="H59" i="20"/>
  <c r="H112" i="4" s="1"/>
  <c r="B5" i="23"/>
  <c r="B99" i="23"/>
  <c r="B62" i="20" s="1"/>
  <c r="B115" i="4" s="1"/>
  <c r="U48" i="23"/>
  <c r="J77" i="20"/>
  <c r="J168" i="4" s="1"/>
  <c r="D5" i="23"/>
  <c r="K77" i="20"/>
  <c r="K168" i="4" s="1"/>
  <c r="V59" i="20"/>
  <c r="V112" i="4" s="1"/>
  <c r="D61" i="20"/>
  <c r="D114" i="4" s="1"/>
  <c r="E5" i="23"/>
  <c r="L77" i="20"/>
  <c r="L168" i="4" s="1"/>
  <c r="W59" i="20"/>
  <c r="W112" i="4" s="1"/>
  <c r="I137" i="23"/>
  <c r="M77" i="20"/>
  <c r="M168" i="4" s="1"/>
  <c r="Q78" i="20"/>
  <c r="Q169" i="4" s="1"/>
  <c r="X59" i="20"/>
  <c r="X112" i="4" s="1"/>
  <c r="G99" i="23"/>
  <c r="G62" i="20" s="1"/>
  <c r="G115" i="4" s="1"/>
  <c r="Y137" i="23"/>
  <c r="N77" i="20"/>
  <c r="N168" i="4" s="1"/>
  <c r="O77" i="20"/>
  <c r="O168" i="4" s="1"/>
  <c r="S78" i="20"/>
  <c r="S169" i="4" s="1"/>
  <c r="W79" i="20"/>
  <c r="W170" i="4" s="1"/>
  <c r="F48" i="23"/>
  <c r="F61" i="20" s="1"/>
  <c r="M99" i="23"/>
  <c r="M62" i="20" s="1"/>
  <c r="P77" i="20"/>
  <c r="P168" i="4" s="1"/>
  <c r="T78" i="20"/>
  <c r="T169" i="4" s="1"/>
  <c r="X79" i="20"/>
  <c r="X170" i="4" s="1"/>
  <c r="G48" i="23"/>
  <c r="G61" i="20" s="1"/>
  <c r="K68" i="4"/>
  <c r="P51" i="20"/>
  <c r="P65" i="4" s="1"/>
  <c r="P138" i="4" s="1"/>
  <c r="Q51" i="20"/>
  <c r="Q65" i="4" s="1"/>
  <c r="B51" i="20"/>
  <c r="B65" i="4" s="1"/>
  <c r="H140" i="4"/>
  <c r="J51" i="20"/>
  <c r="J65" i="4" s="1"/>
  <c r="M66" i="4"/>
  <c r="K51" i="20"/>
  <c r="L51" i="20"/>
  <c r="L65" i="4" s="1"/>
  <c r="L138" i="4" s="1"/>
  <c r="M51" i="20"/>
  <c r="M65" i="4" s="1"/>
  <c r="W76" i="20"/>
  <c r="W167" i="4" s="1"/>
  <c r="P139" i="4"/>
  <c r="S30" i="4"/>
  <c r="X66" i="4"/>
  <c r="X139" i="4" s="1"/>
  <c r="U65" i="4"/>
  <c r="E68" i="4"/>
  <c r="H42" i="7"/>
  <c r="H38" i="7" s="1"/>
  <c r="H5" i="7" s="1"/>
  <c r="H53" i="7" s="1"/>
  <c r="V65" i="4"/>
  <c r="B67" i="4"/>
  <c r="F68" i="4"/>
  <c r="D51" i="20"/>
  <c r="D65" i="4" s="1"/>
  <c r="D138" i="4" s="1"/>
  <c r="H77" i="20"/>
  <c r="H168" i="4" s="1"/>
  <c r="L78" i="20"/>
  <c r="L169" i="4" s="1"/>
  <c r="P79" i="20"/>
  <c r="P170" i="4" s="1"/>
  <c r="D194" i="21"/>
  <c r="W65" i="4"/>
  <c r="W138" i="4" s="1"/>
  <c r="G68" i="4"/>
  <c r="S113" i="4"/>
  <c r="E51" i="20"/>
  <c r="E65" i="4" s="1"/>
  <c r="E138" i="4" s="1"/>
  <c r="I77" i="20"/>
  <c r="I168" i="4" s="1"/>
  <c r="Q205" i="21"/>
  <c r="E194" i="21"/>
  <c r="Q183" i="23"/>
  <c r="D140" i="4"/>
  <c r="H141" i="4"/>
  <c r="K42" i="7"/>
  <c r="K38" i="7" s="1"/>
  <c r="K5" i="7" s="1"/>
  <c r="K53" i="7" s="1"/>
  <c r="F51" i="20"/>
  <c r="R79" i="20"/>
  <c r="R170" i="4" s="1"/>
  <c r="B183" i="21"/>
  <c r="R205" i="21"/>
  <c r="R183" i="23"/>
  <c r="X140" i="4"/>
  <c r="Y66" i="4"/>
  <c r="G51" i="20"/>
  <c r="O78" i="20"/>
  <c r="O169" i="4" s="1"/>
  <c r="S79" i="20"/>
  <c r="S170" i="4" s="1"/>
  <c r="C183" i="21"/>
  <c r="G194" i="21"/>
  <c r="H51" i="20"/>
  <c r="D183" i="21"/>
  <c r="H194" i="21"/>
  <c r="T183" i="23"/>
  <c r="I51" i="20"/>
  <c r="I65" i="4" s="1"/>
  <c r="E183" i="21"/>
  <c r="U205" i="21"/>
  <c r="U183" i="23"/>
  <c r="D139" i="4"/>
  <c r="L141" i="4"/>
  <c r="V79" i="20"/>
  <c r="V170" i="4" s="1"/>
  <c r="F183" i="21"/>
  <c r="V205" i="21"/>
  <c r="G183" i="21"/>
  <c r="K194" i="21"/>
  <c r="H183" i="21"/>
  <c r="L194" i="21"/>
  <c r="I183" i="21"/>
  <c r="Y205" i="21"/>
  <c r="M194" i="21"/>
  <c r="Y183" i="23"/>
  <c r="J183" i="21"/>
  <c r="K183" i="21"/>
  <c r="O194" i="21"/>
  <c r="L183" i="21"/>
  <c r="M183" i="21"/>
  <c r="N183" i="21"/>
  <c r="B205" i="21"/>
  <c r="B183" i="23"/>
  <c r="E39" i="4"/>
  <c r="F39" i="4"/>
  <c r="P141" i="4"/>
  <c r="G39" i="4"/>
  <c r="L139" i="4"/>
  <c r="P140" i="4"/>
  <c r="T141" i="4"/>
  <c r="R51" i="20"/>
  <c r="R65" i="4" s="1"/>
  <c r="S51" i="20"/>
  <c r="W77" i="20"/>
  <c r="W168" i="4" s="1"/>
  <c r="C79" i="20"/>
  <c r="C170" i="4" s="1"/>
  <c r="O183" i="21"/>
  <c r="S194" i="21"/>
  <c r="E183" i="23"/>
  <c r="X51" i="20"/>
  <c r="D78" i="20"/>
  <c r="D169" i="4" s="1"/>
  <c r="H79" i="20"/>
  <c r="H170" i="4" s="1"/>
  <c r="T183" i="21"/>
  <c r="X194" i="21"/>
  <c r="Y51" i="20"/>
  <c r="Y65" i="4" s="1"/>
  <c r="U183" i="21"/>
  <c r="I205" i="21"/>
  <c r="I183" i="23"/>
  <c r="J79" i="20"/>
  <c r="J170" i="4" s="1"/>
  <c r="V183" i="21"/>
  <c r="J205" i="21"/>
  <c r="J183" i="23"/>
  <c r="G78" i="20"/>
  <c r="G169" i="4" s="1"/>
  <c r="W183" i="21"/>
  <c r="X183" i="21"/>
  <c r="L183" i="23"/>
  <c r="Y183" i="21"/>
  <c r="M205" i="21"/>
  <c r="M183" i="23"/>
  <c r="N79" i="20"/>
  <c r="N170" i="4" s="1"/>
  <c r="N205" i="21"/>
  <c r="C51" i="20"/>
  <c r="O79" i="20"/>
  <c r="O170" i="4" s="1"/>
  <c r="C194" i="21"/>
  <c r="F77" i="16"/>
  <c r="F76" i="16" s="1"/>
  <c r="F81" i="16"/>
  <c r="I77" i="16"/>
  <c r="I76" i="16" s="1"/>
  <c r="I80" i="16"/>
  <c r="P165" i="19"/>
  <c r="P80" i="16"/>
  <c r="S109" i="4"/>
  <c r="S79" i="16"/>
  <c r="S108" i="4" s="1"/>
  <c r="T167" i="19"/>
  <c r="T77" i="16"/>
  <c r="T76" i="16" s="1"/>
  <c r="T80" i="16"/>
  <c r="V81" i="16"/>
  <c r="V77" i="16"/>
  <c r="U165" i="19"/>
  <c r="U77" i="16"/>
  <c r="U76" i="16" s="1"/>
  <c r="U80" i="16"/>
  <c r="U109" i="4" s="1"/>
  <c r="Y109" i="4"/>
  <c r="L102" i="16"/>
  <c r="L165" i="4" s="1"/>
  <c r="P103" i="16"/>
  <c r="P166" i="4" s="1"/>
  <c r="B171" i="19"/>
  <c r="Y61" i="19"/>
  <c r="E109" i="4"/>
  <c r="M102" i="16"/>
  <c r="M165" i="4" s="1"/>
  <c r="Q103" i="16"/>
  <c r="Q166" i="4" s="1"/>
  <c r="S77" i="16"/>
  <c r="S76" i="16" s="1"/>
  <c r="N102" i="16"/>
  <c r="N165" i="4" s="1"/>
  <c r="R103" i="16"/>
  <c r="R166" i="4" s="1"/>
  <c r="O102" i="16"/>
  <c r="O165" i="4" s="1"/>
  <c r="S103" i="16"/>
  <c r="S166" i="4" s="1"/>
  <c r="W80" i="16"/>
  <c r="W79" i="16" s="1"/>
  <c r="W108" i="4" s="1"/>
  <c r="D61" i="19"/>
  <c r="T103" i="16"/>
  <c r="T166" i="4" s="1"/>
  <c r="F171" i="19"/>
  <c r="R102" i="16"/>
  <c r="R165" i="4" s="1"/>
  <c r="V103" i="16"/>
  <c r="V166" i="4" s="1"/>
  <c r="H61" i="19"/>
  <c r="T102" i="16"/>
  <c r="T165" i="4" s="1"/>
  <c r="B79" i="16"/>
  <c r="B108" i="4" s="1"/>
  <c r="J79" i="16"/>
  <c r="J108" i="4" s="1"/>
  <c r="X109" i="4"/>
  <c r="E77" i="16"/>
  <c r="E76" i="16" s="1"/>
  <c r="P61" i="19"/>
  <c r="P81" i="16" s="1"/>
  <c r="P110" i="4" s="1"/>
  <c r="R171" i="19"/>
  <c r="J77" i="16"/>
  <c r="J76" i="16" s="1"/>
  <c r="L80" i="16"/>
  <c r="L109" i="4" s="1"/>
  <c r="V171" i="19"/>
  <c r="Q61" i="19"/>
  <c r="O76" i="16"/>
  <c r="M80" i="16"/>
  <c r="M79" i="16" s="1"/>
  <c r="M108" i="4" s="1"/>
  <c r="F102" i="16"/>
  <c r="F165" i="4" s="1"/>
  <c r="J103" i="16"/>
  <c r="J166" i="4" s="1"/>
  <c r="N80" i="16"/>
  <c r="R5" i="19"/>
  <c r="M77" i="16"/>
  <c r="M76" i="16" s="1"/>
  <c r="O80" i="16"/>
  <c r="X61" i="19"/>
  <c r="X81" i="16" s="1"/>
  <c r="X110" i="4" s="1"/>
  <c r="L103" i="16"/>
  <c r="L166" i="4" s="1"/>
  <c r="N77" i="16"/>
  <c r="N76" i="16" s="1"/>
  <c r="J102" i="16"/>
  <c r="J165" i="4" s="1"/>
  <c r="N103" i="16"/>
  <c r="N166" i="4" s="1"/>
  <c r="U5" i="18"/>
  <c r="U97" i="16" s="1"/>
  <c r="U95" i="16" s="1"/>
  <c r="W5" i="18"/>
  <c r="W97" i="16" s="1"/>
  <c r="W95" i="16" s="1"/>
  <c r="D5" i="18"/>
  <c r="D97" i="16" s="1"/>
  <c r="C95" i="16"/>
  <c r="N96" i="16"/>
  <c r="J5" i="18"/>
  <c r="J97" i="16" s="1"/>
  <c r="Q96" i="16"/>
  <c r="K5" i="18"/>
  <c r="K97" i="16" s="1"/>
  <c r="N5" i="18"/>
  <c r="N97" i="16" s="1"/>
  <c r="N95" i="16" s="1"/>
  <c r="Q5" i="18"/>
  <c r="Q97" i="16" s="1"/>
  <c r="Q52" i="16"/>
  <c r="Q61" i="4" s="1"/>
  <c r="Q62" i="4"/>
  <c r="Y52" i="16"/>
  <c r="Y61" i="4" s="1"/>
  <c r="Y62" i="4"/>
  <c r="I62" i="4"/>
  <c r="L53" i="16"/>
  <c r="L62" i="4" s="1"/>
  <c r="L135" i="4" s="1"/>
  <c r="T71" i="16"/>
  <c r="I96" i="16"/>
  <c r="Y5" i="18"/>
  <c r="Y97" i="16" s="1"/>
  <c r="M53" i="16"/>
  <c r="M62" i="4" s="1"/>
  <c r="M135" i="4" s="1"/>
  <c r="U71" i="16"/>
  <c r="J96" i="16"/>
  <c r="J95" i="16" s="1"/>
  <c r="L217" i="17"/>
  <c r="P229" i="17"/>
  <c r="O53" i="16"/>
  <c r="O62" i="4" s="1"/>
  <c r="X71" i="16"/>
  <c r="K96" i="16"/>
  <c r="C5" i="17"/>
  <c r="K62" i="4"/>
  <c r="P53" i="16"/>
  <c r="P62" i="4" s="1"/>
  <c r="P135" i="4" s="1"/>
  <c r="L96" i="16"/>
  <c r="L95" i="16" s="1"/>
  <c r="D5" i="17"/>
  <c r="M96" i="16"/>
  <c r="M95" i="16" s="1"/>
  <c r="E5" i="17"/>
  <c r="G5" i="17"/>
  <c r="T53" i="16"/>
  <c r="T101" i="16" s="1"/>
  <c r="T164" i="4" s="1"/>
  <c r="U53" i="16"/>
  <c r="U101" i="16" s="1"/>
  <c r="U164" i="4" s="1"/>
  <c r="P96" i="16"/>
  <c r="R217" i="17"/>
  <c r="V229" i="17"/>
  <c r="B240" i="17"/>
  <c r="X53" i="16"/>
  <c r="X62" i="4" s="1"/>
  <c r="X135" i="4" s="1"/>
  <c r="R96" i="16"/>
  <c r="S96" i="16"/>
  <c r="S95" i="16" s="1"/>
  <c r="T96" i="16"/>
  <c r="T95" i="16" s="1"/>
  <c r="V96" i="16"/>
  <c r="S5" i="17"/>
  <c r="E5" i="18"/>
  <c r="E97" i="16" s="1"/>
  <c r="E95" i="16" s="1"/>
  <c r="S64" i="4"/>
  <c r="S137" i="4" s="1"/>
  <c r="Y96" i="16"/>
  <c r="Y95" i="16" s="1"/>
  <c r="W5" i="17"/>
  <c r="I5" i="18"/>
  <c r="I97" i="16" s="1"/>
  <c r="I95" i="16" s="1"/>
  <c r="C217" i="17"/>
  <c r="B95" i="16"/>
  <c r="O5" i="18"/>
  <c r="O97" i="16" s="1"/>
  <c r="O95" i="16" s="1"/>
  <c r="V64" i="4"/>
  <c r="D71" i="16"/>
  <c r="D95" i="16"/>
  <c r="R5" i="18"/>
  <c r="R97" i="16" s="1"/>
  <c r="R63" i="4"/>
  <c r="R136" i="4" s="1"/>
  <c r="H71" i="16"/>
  <c r="G217" i="17"/>
  <c r="S5" i="18"/>
  <c r="S97" i="16" s="1"/>
  <c r="F95" i="16"/>
  <c r="P71" i="16"/>
  <c r="G96" i="16"/>
  <c r="G95" i="16" s="1"/>
  <c r="V5" i="18"/>
  <c r="V97" i="16" s="1"/>
  <c r="I3" i="4"/>
  <c r="I128" i="4" s="1"/>
  <c r="I9" i="4"/>
  <c r="Q3" i="4"/>
  <c r="Q128" i="4" s="1"/>
  <c r="Q9" i="4"/>
  <c r="T30" i="4"/>
  <c r="P137" i="4"/>
  <c r="V30" i="4"/>
  <c r="W30" i="4"/>
  <c r="X30" i="4"/>
  <c r="Y30" i="4"/>
  <c r="T42" i="4"/>
  <c r="E41" i="7"/>
  <c r="E38" i="7" s="1"/>
  <c r="E5" i="7" s="1"/>
  <c r="F3" i="4"/>
  <c r="F128" i="4" s="1"/>
  <c r="J217" i="17"/>
  <c r="N229" i="17"/>
  <c r="V240" i="17"/>
  <c r="W39" i="4"/>
  <c r="B42" i="4"/>
  <c r="F42" i="4"/>
  <c r="J42" i="4"/>
  <c r="G109" i="4"/>
  <c r="K110" i="4"/>
  <c r="S102" i="16"/>
  <c r="S165" i="4" s="1"/>
  <c r="W103" i="16"/>
  <c r="W166" i="4" s="1"/>
  <c r="I71" i="16"/>
  <c r="K217" i="17"/>
  <c r="L33" i="4"/>
  <c r="U33" i="4"/>
  <c r="U102" i="16"/>
  <c r="U165" i="4" s="1"/>
  <c r="Y103" i="16"/>
  <c r="Y166" i="4" s="1"/>
  <c r="L71" i="16"/>
  <c r="M217" i="17"/>
  <c r="C42" i="4"/>
  <c r="M101" i="16"/>
  <c r="M164" i="4" s="1"/>
  <c r="J33" i="4"/>
  <c r="T62" i="4"/>
  <c r="T135" i="4" s="1"/>
  <c r="D3" i="4"/>
  <c r="D128" i="4" s="1"/>
  <c r="V102" i="16"/>
  <c r="V165" i="4" s="1"/>
  <c r="M71" i="16"/>
  <c r="N217" i="17"/>
  <c r="R229" i="17"/>
  <c r="H33" i="4"/>
  <c r="K33" i="4"/>
  <c r="U62" i="4"/>
  <c r="U135" i="4" s="1"/>
  <c r="B64" i="4"/>
  <c r="B137" i="4" s="1"/>
  <c r="E3" i="4"/>
  <c r="E128" i="4" s="1"/>
  <c r="Q101" i="16"/>
  <c r="Q164" i="4" s="1"/>
  <c r="O71" i="16"/>
  <c r="V76" i="16"/>
  <c r="O217" i="17"/>
  <c r="D30" i="4"/>
  <c r="H30" i="4"/>
  <c r="H3" i="4"/>
  <c r="H128" i="4" s="1"/>
  <c r="X102" i="16"/>
  <c r="X165" i="4" s="1"/>
  <c r="P217" i="17"/>
  <c r="T229" i="17"/>
  <c r="M109" i="4"/>
  <c r="U111" i="4"/>
  <c r="K3" i="4"/>
  <c r="K128" i="4" s="1"/>
  <c r="Q71" i="16"/>
  <c r="C103" i="16"/>
  <c r="C166" i="4" s="1"/>
  <c r="S217" i="17"/>
  <c r="O41" i="7"/>
  <c r="O38" i="7" s="1"/>
  <c r="I52" i="16"/>
  <c r="X101" i="16"/>
  <c r="X164" i="4" s="1"/>
  <c r="D103" i="16"/>
  <c r="D166" i="4" s="1"/>
  <c r="T217" i="17"/>
  <c r="X229" i="17"/>
  <c r="P41" i="7"/>
  <c r="K52" i="16"/>
  <c r="Y101" i="16"/>
  <c r="Y164" i="4" s="1"/>
  <c r="E103" i="16"/>
  <c r="E166" i="4" s="1"/>
  <c r="W71" i="16"/>
  <c r="L52" i="16"/>
  <c r="B102" i="16"/>
  <c r="B165" i="4" s="1"/>
  <c r="F103" i="16"/>
  <c r="F166" i="4" s="1"/>
  <c r="V217" i="17"/>
  <c r="F240" i="17"/>
  <c r="C102" i="16"/>
  <c r="C165" i="4" s="1"/>
  <c r="W217" i="17"/>
  <c r="I30" i="4"/>
  <c r="D136" i="4"/>
  <c r="H137" i="4"/>
  <c r="N30" i="4"/>
  <c r="F63" i="4"/>
  <c r="J64" i="4"/>
  <c r="J137" i="4" s="1"/>
  <c r="M52" i="16"/>
  <c r="G103" i="16"/>
  <c r="G166" i="4" s="1"/>
  <c r="Y71" i="16"/>
  <c r="P30" i="4"/>
  <c r="O52" i="16"/>
  <c r="H103" i="16"/>
  <c r="H166" i="4" s="1"/>
  <c r="X217" i="17"/>
  <c r="E102" i="16"/>
  <c r="E165" i="4" s="1"/>
  <c r="I103" i="16"/>
  <c r="I166" i="4" s="1"/>
  <c r="Q30" i="4"/>
  <c r="L137" i="4"/>
  <c r="C38" i="7"/>
  <c r="B229" i="17"/>
  <c r="J240" i="17"/>
  <c r="K39" i="4"/>
  <c r="R42" i="4"/>
  <c r="J63" i="4"/>
  <c r="J136" i="4" s="1"/>
  <c r="N64" i="4"/>
  <c r="W109" i="4"/>
  <c r="G102" i="16"/>
  <c r="G165" i="4" s="1"/>
  <c r="K103" i="16"/>
  <c r="K166" i="4" s="1"/>
  <c r="T52" i="16"/>
  <c r="D229" i="17"/>
  <c r="U52" i="16"/>
  <c r="I102" i="16"/>
  <c r="I165" i="4" s="1"/>
  <c r="M103" i="16"/>
  <c r="M166" i="4" s="1"/>
  <c r="B217" i="17"/>
  <c r="F229" i="17"/>
  <c r="N240" i="17"/>
  <c r="X52" i="16"/>
  <c r="K102" i="16"/>
  <c r="K165" i="4" s="1"/>
  <c r="O103" i="16"/>
  <c r="O166" i="4" s="1"/>
  <c r="D217" i="17"/>
  <c r="H229" i="17"/>
  <c r="E217" i="17"/>
  <c r="Y42" i="4"/>
  <c r="C71" i="16"/>
  <c r="F217" i="17"/>
  <c r="J229" i="17"/>
  <c r="R240" i="17"/>
  <c r="U30" i="4"/>
  <c r="X38" i="7"/>
  <c r="E71" i="16"/>
  <c r="H217" i="17"/>
  <c r="L229" i="17"/>
  <c r="U103" i="16"/>
  <c r="U166" i="4" s="1"/>
  <c r="G71" i="16"/>
  <c r="I217" i="17"/>
  <c r="W233" i="15"/>
  <c r="W71" i="12"/>
  <c r="W70" i="12" s="1"/>
  <c r="W76" i="12"/>
  <c r="U71" i="12"/>
  <c r="U70" i="12" s="1"/>
  <c r="U78" i="12"/>
  <c r="U107" i="4" s="1"/>
  <c r="Y233" i="15"/>
  <c r="Y71" i="12"/>
  <c r="Y76" i="12"/>
  <c r="G233" i="15"/>
  <c r="G76" i="12"/>
  <c r="G105" i="4" s="1"/>
  <c r="G71" i="12"/>
  <c r="G70" i="12" s="1"/>
  <c r="I233" i="15"/>
  <c r="I71" i="12"/>
  <c r="I70" i="12" s="1"/>
  <c r="I76" i="12"/>
  <c r="I105" i="4" s="1"/>
  <c r="L71" i="12"/>
  <c r="L70" i="12" s="1"/>
  <c r="L76" i="12"/>
  <c r="M233" i="15"/>
  <c r="M71" i="12"/>
  <c r="M76" i="12"/>
  <c r="M105" i="4" s="1"/>
  <c r="I38" i="7"/>
  <c r="D99" i="12"/>
  <c r="D160" i="4" s="1"/>
  <c r="H100" i="12"/>
  <c r="H161" i="4" s="1"/>
  <c r="L101" i="12"/>
  <c r="L162" i="4" s="1"/>
  <c r="E99" i="12"/>
  <c r="E160" i="4" s="1"/>
  <c r="I100" i="12"/>
  <c r="I161" i="4" s="1"/>
  <c r="M101" i="12"/>
  <c r="M162" i="4" s="1"/>
  <c r="J76" i="12"/>
  <c r="J105" i="4" s="1"/>
  <c r="J181" i="15"/>
  <c r="L100" i="12"/>
  <c r="L161" i="4" s="1"/>
  <c r="O76" i="12"/>
  <c r="M100" i="12"/>
  <c r="M161" i="4" s="1"/>
  <c r="Q101" i="12"/>
  <c r="Q162" i="4" s="1"/>
  <c r="Q76" i="12"/>
  <c r="N100" i="12"/>
  <c r="N161" i="4" s="1"/>
  <c r="R76" i="12"/>
  <c r="R105" i="4" s="1"/>
  <c r="S101" i="12"/>
  <c r="S162" i="4" s="1"/>
  <c r="T76" i="12"/>
  <c r="T105" i="4" s="1"/>
  <c r="U101" i="12"/>
  <c r="U162" i="4" s="1"/>
  <c r="V101" i="12"/>
  <c r="V162" i="4" s="1"/>
  <c r="S38" i="7"/>
  <c r="S5" i="7" s="1"/>
  <c r="S53" i="7" s="1"/>
  <c r="O99" i="12"/>
  <c r="O160" i="4" s="1"/>
  <c r="W101" i="12"/>
  <c r="W162" i="4" s="1"/>
  <c r="M70" i="12"/>
  <c r="R181" i="15"/>
  <c r="T38" i="7"/>
  <c r="T5" i="7" s="1"/>
  <c r="T54" i="7" s="1"/>
  <c r="D38" i="7"/>
  <c r="D5" i="7" s="1"/>
  <c r="D53" i="7" s="1"/>
  <c r="U106" i="4"/>
  <c r="D75" i="12"/>
  <c r="D98" i="12" s="1"/>
  <c r="D159" i="4" s="1"/>
  <c r="W38" i="7"/>
  <c r="R99" i="12"/>
  <c r="R160" i="4" s="1"/>
  <c r="V100" i="12"/>
  <c r="V161" i="4" s="1"/>
  <c r="E75" i="12"/>
  <c r="E98" i="12" s="1"/>
  <c r="E159" i="4" s="1"/>
  <c r="Y101" i="12"/>
  <c r="Y162" i="4" s="1"/>
  <c r="W100" i="12"/>
  <c r="W161" i="4" s="1"/>
  <c r="L38" i="7"/>
  <c r="E101" i="12"/>
  <c r="E162" i="4" s="1"/>
  <c r="M103" i="4"/>
  <c r="B100" i="12"/>
  <c r="B161" i="4" s="1"/>
  <c r="O71" i="12"/>
  <c r="O70" i="12" s="1"/>
  <c r="G101" i="12"/>
  <c r="G162" i="4" s="1"/>
  <c r="Q71" i="12"/>
  <c r="Q70" i="12" s="1"/>
  <c r="Y70" i="12"/>
  <c r="B181" i="15"/>
  <c r="T71" i="12"/>
  <c r="T70" i="12" s="1"/>
  <c r="B76" i="12"/>
  <c r="C101" i="12"/>
  <c r="C162" i="4" s="1"/>
  <c r="I101" i="12"/>
  <c r="I162" i="4" s="1"/>
  <c r="B99" i="12"/>
  <c r="B160" i="4" s="1"/>
  <c r="E76" i="12"/>
  <c r="E105" i="4" s="1"/>
  <c r="M40" i="7"/>
  <c r="G100" i="12"/>
  <c r="G161" i="4" s="1"/>
  <c r="X57" i="4"/>
  <c r="X63" i="12"/>
  <c r="X55" i="4" s="1"/>
  <c r="X130" i="4" s="1"/>
  <c r="X132" i="4"/>
  <c r="Y59" i="4"/>
  <c r="C65" i="12"/>
  <c r="C57" i="4" s="1"/>
  <c r="V261" i="14"/>
  <c r="E187" i="13"/>
  <c r="O241" i="14"/>
  <c r="S251" i="14"/>
  <c r="W261" i="14"/>
  <c r="P56" i="4"/>
  <c r="P131" i="4" s="1"/>
  <c r="S58" i="4"/>
  <c r="B181" i="13"/>
  <c r="P224" i="13"/>
  <c r="P241" i="14"/>
  <c r="T251" i="14"/>
  <c r="E181" i="13"/>
  <c r="Q241" i="14"/>
  <c r="Y261" i="14"/>
  <c r="U58" i="4"/>
  <c r="R241" i="14"/>
  <c r="V251" i="14"/>
  <c r="X59" i="4"/>
  <c r="S56" i="4"/>
  <c r="S131" i="4" s="1"/>
  <c r="V58" i="4"/>
  <c r="H65" i="12"/>
  <c r="H57" i="4" s="1"/>
  <c r="H132" i="4" s="1"/>
  <c r="M181" i="13"/>
  <c r="W251" i="14"/>
  <c r="J187" i="13"/>
  <c r="T224" i="13"/>
  <c r="T241" i="14"/>
  <c r="X251" i="14"/>
  <c r="U224" i="13"/>
  <c r="U241" i="14"/>
  <c r="Y251" i="14"/>
  <c r="B171" i="13"/>
  <c r="B261" i="14"/>
  <c r="M187" i="13"/>
  <c r="W224" i="13"/>
  <c r="W241" i="14"/>
  <c r="X224" i="13"/>
  <c r="X241" i="14"/>
  <c r="D261" i="14"/>
  <c r="Y224" i="13"/>
  <c r="G233" i="13"/>
  <c r="K243" i="13"/>
  <c r="O253" i="13"/>
  <c r="F261" i="14"/>
  <c r="C251" i="14"/>
  <c r="G261" i="14"/>
  <c r="R187" i="13"/>
  <c r="D251" i="14"/>
  <c r="Y56" i="4"/>
  <c r="Y131" i="4" s="1"/>
  <c r="P65" i="12"/>
  <c r="P86" i="12" s="1"/>
  <c r="T65" i="12"/>
  <c r="T86" i="12" s="1"/>
  <c r="H233" i="13"/>
  <c r="L243" i="13"/>
  <c r="E171" i="13"/>
  <c r="G59" i="4"/>
  <c r="I233" i="13"/>
  <c r="Q253" i="13"/>
  <c r="H59" i="4"/>
  <c r="U60" i="4"/>
  <c r="J233" i="13"/>
  <c r="N243" i="13"/>
  <c r="R253" i="13"/>
  <c r="I261" i="14"/>
  <c r="J171" i="13"/>
  <c r="U187" i="13"/>
  <c r="Y63" i="12"/>
  <c r="Y55" i="4" s="1"/>
  <c r="C89" i="12"/>
  <c r="N261" i="14"/>
  <c r="Q65" i="12"/>
  <c r="M171" i="13"/>
  <c r="G241" i="14"/>
  <c r="K251" i="14"/>
  <c r="O261" i="14"/>
  <c r="B216" i="13"/>
  <c r="H241" i="14"/>
  <c r="L251" i="14"/>
  <c r="U65" i="12"/>
  <c r="I241" i="14"/>
  <c r="Q261" i="14"/>
  <c r="W65" i="12"/>
  <c r="R171" i="13"/>
  <c r="J216" i="13"/>
  <c r="J224" i="13"/>
  <c r="W59" i="4"/>
  <c r="M216" i="13"/>
  <c r="O251" i="14"/>
  <c r="Y65" i="12"/>
  <c r="B187" i="13"/>
  <c r="L241" i="14"/>
  <c r="P251" i="14"/>
  <c r="T261" i="14"/>
  <c r="U216" i="13"/>
  <c r="M241" i="14"/>
  <c r="Q251" i="14"/>
  <c r="U261" i="14"/>
  <c r="S5" i="4"/>
  <c r="S3" i="4"/>
  <c r="S128" i="4" s="1"/>
  <c r="U73" i="12"/>
  <c r="U102" i="4" s="1"/>
  <c r="U104" i="4"/>
  <c r="C3" i="4"/>
  <c r="C128" i="4" s="1"/>
  <c r="C5" i="4"/>
  <c r="T57" i="4"/>
  <c r="T63" i="12"/>
  <c r="E73" i="12"/>
  <c r="E102" i="4" s="1"/>
  <c r="P133" i="4"/>
  <c r="K30" i="4"/>
  <c r="P33" i="4"/>
  <c r="M30" i="4"/>
  <c r="E5" i="4"/>
  <c r="S7" i="4"/>
  <c r="O30" i="4"/>
  <c r="H5" i="4"/>
  <c r="T7" i="4"/>
  <c r="H133" i="4"/>
  <c r="B38" i="7"/>
  <c r="B5" i="7" s="1"/>
  <c r="B54" i="7" s="1"/>
  <c r="X100" i="12"/>
  <c r="X161" i="4" s="1"/>
  <c r="W243" i="13"/>
  <c r="Q33" i="4"/>
  <c r="T33" i="4"/>
  <c r="M42" i="4"/>
  <c r="G75" i="12"/>
  <c r="G104" i="4" s="1"/>
  <c r="T233" i="13"/>
  <c r="X243" i="13"/>
  <c r="O33" i="4"/>
  <c r="D39" i="4"/>
  <c r="K5" i="4"/>
  <c r="K130" i="4" s="1"/>
  <c r="M38" i="7"/>
  <c r="I75" i="12"/>
  <c r="I104" i="4" s="1"/>
  <c r="U233" i="13"/>
  <c r="Y243" i="13"/>
  <c r="K42" i="4"/>
  <c r="L30" i="4"/>
  <c r="C39" i="4"/>
  <c r="V7" i="4"/>
  <c r="V33" i="4"/>
  <c r="I39" i="4"/>
  <c r="N42" i="4"/>
  <c r="W33" i="4"/>
  <c r="C33" i="4"/>
  <c r="J39" i="4"/>
  <c r="N39" i="4"/>
  <c r="O42" i="4"/>
  <c r="K63" i="12"/>
  <c r="K55" i="4" s="1"/>
  <c r="S65" i="12"/>
  <c r="W99" i="12"/>
  <c r="W160" i="4" s="1"/>
  <c r="B253" i="13"/>
  <c r="G42" i="4"/>
  <c r="D5" i="4"/>
  <c r="U7" i="4"/>
  <c r="B33" i="4"/>
  <c r="M39" i="4"/>
  <c r="X33" i="4"/>
  <c r="O39" i="4"/>
  <c r="P42" i="4"/>
  <c r="L133" i="4"/>
  <c r="Q38" i="7"/>
  <c r="D101" i="12"/>
  <c r="D162" i="4" s="1"/>
  <c r="W233" i="13"/>
  <c r="R33" i="4"/>
  <c r="S33" i="4"/>
  <c r="Y33" i="4"/>
  <c r="I33" i="4"/>
  <c r="P39" i="4"/>
  <c r="R38" i="7"/>
  <c r="X233" i="13"/>
  <c r="D253" i="13"/>
  <c r="V65" i="12"/>
  <c r="F97" i="12"/>
  <c r="F158" i="4" s="1"/>
  <c r="Y233" i="13"/>
  <c r="E253" i="13"/>
  <c r="Y40" i="7"/>
  <c r="Y31" i="12"/>
  <c r="K97" i="12"/>
  <c r="K158" i="4" s="1"/>
  <c r="B243" i="13"/>
  <c r="F253" i="13"/>
  <c r="H58" i="4"/>
  <c r="L59" i="4"/>
  <c r="D100" i="12"/>
  <c r="D161" i="4" s="1"/>
  <c r="R75" i="12"/>
  <c r="R104" i="4" s="1"/>
  <c r="C85" i="12"/>
  <c r="C100" i="12"/>
  <c r="C161" i="4" s="1"/>
  <c r="C243" i="13"/>
  <c r="G253" i="13"/>
  <c r="U42" i="4"/>
  <c r="I58" i="4"/>
  <c r="M59" i="4"/>
  <c r="Q60" i="4"/>
  <c r="T75" i="12"/>
  <c r="N85" i="12"/>
  <c r="S100" i="12"/>
  <c r="S161" i="4" s="1"/>
  <c r="D243" i="13"/>
  <c r="V42" i="4"/>
  <c r="B56" i="4"/>
  <c r="B131" i="4" s="1"/>
  <c r="F57" i="4"/>
  <c r="N59" i="4"/>
  <c r="R63" i="12"/>
  <c r="R55" i="4" s="1"/>
  <c r="F82" i="12"/>
  <c r="S85" i="12"/>
  <c r="K101" i="12"/>
  <c r="K162" i="4" s="1"/>
  <c r="I253" i="13"/>
  <c r="C56" i="4"/>
  <c r="C131" i="4" s="1"/>
  <c r="K58" i="4"/>
  <c r="O59" i="4"/>
  <c r="S60" i="4"/>
  <c r="S133" i="4" s="1"/>
  <c r="Y38" i="7"/>
  <c r="B233" i="13"/>
  <c r="F243" i="13"/>
  <c r="J253" i="13"/>
  <c r="C87" i="12"/>
  <c r="G243" i="13"/>
  <c r="F38" i="7"/>
  <c r="F5" i="7" s="1"/>
  <c r="F54" i="7" s="1"/>
  <c r="K87" i="12"/>
  <c r="D233" i="13"/>
  <c r="H243" i="13"/>
  <c r="L253" i="13"/>
  <c r="R39" i="4"/>
  <c r="W42" i="4"/>
  <c r="E30" i="4"/>
  <c r="T39" i="4"/>
  <c r="Y39" i="4"/>
  <c r="G38" i="7"/>
  <c r="G5" i="7" s="1"/>
  <c r="G55" i="7" s="1"/>
  <c r="D31" i="12"/>
  <c r="V63" i="12"/>
  <c r="V55" i="4" s="1"/>
  <c r="B65" i="12"/>
  <c r="B63" i="12" s="1"/>
  <c r="B55" i="4" s="1"/>
  <c r="J100" i="12"/>
  <c r="J161" i="4" s="1"/>
  <c r="N101" i="12"/>
  <c r="N162" i="4" s="1"/>
  <c r="E233" i="13"/>
  <c r="I243" i="13"/>
  <c r="M253" i="13"/>
  <c r="D33" i="4"/>
  <c r="S39" i="4"/>
  <c r="X42" i="4"/>
  <c r="T133" i="4"/>
  <c r="E33" i="4"/>
  <c r="X39" i="4"/>
  <c r="B30" i="4"/>
  <c r="F30" i="4"/>
  <c r="F33" i="4"/>
  <c r="U39" i="4"/>
  <c r="Q103" i="4"/>
  <c r="C30" i="4"/>
  <c r="G30" i="4"/>
  <c r="G33" i="4"/>
  <c r="G56" i="4"/>
  <c r="G131" i="4" s="1"/>
  <c r="O58" i="4"/>
  <c r="W60" i="4"/>
  <c r="V82" i="12"/>
  <c r="K100" i="12"/>
  <c r="K161" i="4" s="1"/>
  <c r="O101" i="12"/>
  <c r="O162" i="4" s="1"/>
  <c r="F88" i="12"/>
  <c r="J243" i="13"/>
  <c r="N253" i="13"/>
  <c r="D42" i="4"/>
  <c r="H42" i="4"/>
  <c r="L42" i="4"/>
  <c r="L3" i="12"/>
  <c r="L99" i="12"/>
  <c r="L160" i="4" s="1"/>
  <c r="T101" i="12"/>
  <c r="T162" i="4" s="1"/>
  <c r="S89" i="12"/>
  <c r="O243" i="13"/>
  <c r="M33" i="4"/>
  <c r="E42" i="4"/>
  <c r="I42" i="4"/>
  <c r="Q42" i="4"/>
  <c r="M3" i="12"/>
  <c r="X82" i="12"/>
  <c r="I65" i="12"/>
  <c r="L233" i="13"/>
  <c r="P243" i="13"/>
  <c r="T253" i="13"/>
  <c r="P3" i="12"/>
  <c r="L31" i="12"/>
  <c r="J65" i="12"/>
  <c r="R100" i="12"/>
  <c r="R161" i="4" s="1"/>
  <c r="M233" i="13"/>
  <c r="Q243" i="13"/>
  <c r="U253" i="13"/>
  <c r="B39" i="4"/>
  <c r="C63" i="12"/>
  <c r="C55" i="4" s="1"/>
  <c r="C130" i="4" s="1"/>
  <c r="R243" i="13"/>
  <c r="V253" i="13"/>
  <c r="J30" i="4"/>
  <c r="D133" i="4"/>
  <c r="T3" i="12"/>
  <c r="D63" i="12"/>
  <c r="L65" i="12"/>
  <c r="T100" i="12"/>
  <c r="T161" i="4" s="1"/>
  <c r="O233" i="13"/>
  <c r="S243" i="13"/>
  <c r="W253" i="13"/>
  <c r="U3" i="12"/>
  <c r="E63" i="12"/>
  <c r="M65" i="12"/>
  <c r="U100" i="12"/>
  <c r="U161" i="4" s="1"/>
  <c r="P233" i="13"/>
  <c r="T243" i="13"/>
  <c r="N33" i="4"/>
  <c r="N65" i="12"/>
  <c r="Q233" i="13"/>
  <c r="U243" i="13"/>
  <c r="Y253" i="13"/>
  <c r="G63" i="12"/>
  <c r="O65" i="12"/>
  <c r="F101" i="12"/>
  <c r="F162" i="4" s="1"/>
  <c r="R233" i="13"/>
  <c r="V243" i="13"/>
  <c r="G136" i="11"/>
  <c r="G105" i="11"/>
  <c r="G108" i="11"/>
  <c r="G115" i="11"/>
  <c r="G113" i="11"/>
  <c r="G107" i="11"/>
  <c r="G55" i="8"/>
  <c r="G100" i="4" s="1"/>
  <c r="G112" i="11"/>
  <c r="G106" i="11"/>
  <c r="G109" i="11"/>
  <c r="G100" i="11" s="1"/>
  <c r="F122" i="11"/>
  <c r="F123" i="11"/>
  <c r="F56" i="8"/>
  <c r="F101" i="4" s="1"/>
  <c r="F52" i="8"/>
  <c r="H56" i="8"/>
  <c r="H101" i="4" s="1"/>
  <c r="H52" i="8"/>
  <c r="H51" i="8" s="1"/>
  <c r="K136" i="11"/>
  <c r="K105" i="11"/>
  <c r="K108" i="11"/>
  <c r="K55" i="8"/>
  <c r="K107" i="11"/>
  <c r="K106" i="11"/>
  <c r="K52" i="8"/>
  <c r="K51" i="8" s="1"/>
  <c r="J56" i="8"/>
  <c r="J101" i="4" s="1"/>
  <c r="J52" i="8"/>
  <c r="J51" i="8" s="1"/>
  <c r="N100" i="11"/>
  <c r="O100" i="11"/>
  <c r="N123" i="11"/>
  <c r="N122" i="11"/>
  <c r="N56" i="8"/>
  <c r="S136" i="11"/>
  <c r="S55" i="8"/>
  <c r="S107" i="11"/>
  <c r="S106" i="11"/>
  <c r="S109" i="11"/>
  <c r="S105" i="11"/>
  <c r="S108" i="11"/>
  <c r="V122" i="11"/>
  <c r="V56" i="8"/>
  <c r="V101" i="4" s="1"/>
  <c r="V52" i="8"/>
  <c r="Y136" i="11"/>
  <c r="Y55" i="8"/>
  <c r="Y100" i="4" s="1"/>
  <c r="X56" i="8"/>
  <c r="X101" i="4" s="1"/>
  <c r="X52" i="8"/>
  <c r="C136" i="11"/>
  <c r="C105" i="11"/>
  <c r="C108" i="11"/>
  <c r="C107" i="11"/>
  <c r="C55" i="8"/>
  <c r="C106" i="11"/>
  <c r="C52" i="8"/>
  <c r="C51" i="8" s="1"/>
  <c r="D115" i="11"/>
  <c r="D55" i="8"/>
  <c r="D100" i="4" s="1"/>
  <c r="D136" i="11"/>
  <c r="V55" i="8"/>
  <c r="V100" i="4" s="1"/>
  <c r="N105" i="11"/>
  <c r="O108" i="11"/>
  <c r="O105" i="11"/>
  <c r="W105" i="11"/>
  <c r="W100" i="11" s="1"/>
  <c r="F109" i="11"/>
  <c r="C56" i="8"/>
  <c r="C101" i="4" s="1"/>
  <c r="B5" i="11"/>
  <c r="N52" i="8"/>
  <c r="N51" i="8" s="1"/>
  <c r="X51" i="8"/>
  <c r="F106" i="11"/>
  <c r="N109" i="11"/>
  <c r="P52" i="8"/>
  <c r="H111" i="11"/>
  <c r="O109" i="11"/>
  <c r="K129" i="11"/>
  <c r="I111" i="11"/>
  <c r="S54" i="11"/>
  <c r="G111" i="11"/>
  <c r="K56" i="8"/>
  <c r="K101" i="4" s="1"/>
  <c r="J111" i="11"/>
  <c r="N106" i="11"/>
  <c r="V109" i="11"/>
  <c r="I66" i="8"/>
  <c r="I155" i="4" s="1"/>
  <c r="O106" i="11"/>
  <c r="W109" i="11"/>
  <c r="O111" i="11"/>
  <c r="V106" i="11"/>
  <c r="C128" i="11"/>
  <c r="F112" i="11"/>
  <c r="W106" i="11"/>
  <c r="F55" i="8"/>
  <c r="L5" i="11"/>
  <c r="P111" i="11"/>
  <c r="F107" i="11"/>
  <c r="N112" i="11"/>
  <c r="H54" i="8"/>
  <c r="H99" i="4" s="1"/>
  <c r="Q111" i="11"/>
  <c r="F100" i="11"/>
  <c r="O112" i="11"/>
  <c r="S66" i="8"/>
  <c r="S155" i="4" s="1"/>
  <c r="R111" i="11"/>
  <c r="Q66" i="8"/>
  <c r="Q155" i="4" s="1"/>
  <c r="J54" i="8"/>
  <c r="J99" i="4" s="1"/>
  <c r="N107" i="11"/>
  <c r="O107" i="11"/>
  <c r="N55" i="8"/>
  <c r="N100" i="4" s="1"/>
  <c r="R5" i="11"/>
  <c r="V107" i="11"/>
  <c r="N113" i="11"/>
  <c r="O55" i="8"/>
  <c r="O100" i="4" s="1"/>
  <c r="W107" i="11"/>
  <c r="O113" i="11"/>
  <c r="P55" i="8"/>
  <c r="T5" i="11"/>
  <c r="X111" i="11"/>
  <c r="V113" i="11"/>
  <c r="V100" i="11" s="1"/>
  <c r="N115" i="11"/>
  <c r="Q55" i="8"/>
  <c r="Q100" i="4" s="1"/>
  <c r="W113" i="11"/>
  <c r="O115" i="11"/>
  <c r="X66" i="8"/>
  <c r="X155" i="4" s="1"/>
  <c r="V115" i="11"/>
  <c r="Y66" i="8"/>
  <c r="Y155" i="4" s="1"/>
  <c r="P51" i="8"/>
  <c r="W115" i="11"/>
  <c r="N108" i="11"/>
  <c r="W111" i="10"/>
  <c r="F100" i="10"/>
  <c r="N100" i="10"/>
  <c r="V100" i="10"/>
  <c r="O145" i="10"/>
  <c r="S156" i="10"/>
  <c r="F156" i="10"/>
  <c r="F100" i="9"/>
  <c r="P145" i="10"/>
  <c r="N156" i="10"/>
  <c r="D145" i="11"/>
  <c r="Q145" i="10"/>
  <c r="U156" i="10"/>
  <c r="V156" i="10"/>
  <c r="R145" i="10"/>
  <c r="H136" i="9"/>
  <c r="S145" i="10"/>
  <c r="W156" i="10"/>
  <c r="T145" i="10"/>
  <c r="X156" i="10"/>
  <c r="F145" i="10"/>
  <c r="Y156" i="10"/>
  <c r="N145" i="10"/>
  <c r="N100" i="9"/>
  <c r="X145" i="10"/>
  <c r="F54" i="4"/>
  <c r="Y145" i="10"/>
  <c r="N47" i="8"/>
  <c r="B156" i="10"/>
  <c r="F156" i="9"/>
  <c r="F147" i="9" s="1"/>
  <c r="C156" i="10"/>
  <c r="F145" i="9"/>
  <c r="F136" i="9" s="1"/>
  <c r="H54" i="4"/>
  <c r="D47" i="8"/>
  <c r="D52" i="4" s="1"/>
  <c r="Y47" i="8"/>
  <c r="Y52" i="4" s="1"/>
  <c r="E47" i="8"/>
  <c r="E52" i="4" s="1"/>
  <c r="E156" i="10"/>
  <c r="J156" i="10"/>
  <c r="C53" i="4"/>
  <c r="G145" i="10"/>
  <c r="K156" i="10"/>
  <c r="H145" i="10"/>
  <c r="Y145" i="11"/>
  <c r="Y156" i="11"/>
  <c r="L145" i="10"/>
  <c r="P156" i="10"/>
  <c r="Q156" i="11"/>
  <c r="D129" i="4"/>
  <c r="I136" i="9"/>
  <c r="M147" i="9"/>
  <c r="N147" i="9"/>
  <c r="J136" i="9"/>
  <c r="N136" i="9"/>
  <c r="V4" i="4"/>
  <c r="S17" i="8"/>
  <c r="K136" i="9"/>
  <c r="O147" i="9"/>
  <c r="L136" i="9"/>
  <c r="P147" i="9"/>
  <c r="E54" i="4"/>
  <c r="N101" i="4"/>
  <c r="B47" i="8"/>
  <c r="Q147" i="9"/>
  <c r="X4" i="4"/>
  <c r="Y4" i="4"/>
  <c r="C47" i="8"/>
  <c r="G66" i="8"/>
  <c r="G155" i="4" s="1"/>
  <c r="R147" i="9"/>
  <c r="H66" i="8"/>
  <c r="H155" i="4" s="1"/>
  <c r="O136" i="9"/>
  <c r="S147" i="9"/>
  <c r="P136" i="9"/>
  <c r="F47" i="8"/>
  <c r="F59" i="8" s="1"/>
  <c r="J66" i="8"/>
  <c r="J155" i="4" s="1"/>
  <c r="N67" i="8"/>
  <c r="N156" i="4" s="1"/>
  <c r="Q136" i="9"/>
  <c r="U147" i="9"/>
  <c r="V147" i="9"/>
  <c r="G47" i="8"/>
  <c r="G52" i="4" s="1"/>
  <c r="R136" i="9"/>
  <c r="H47" i="8"/>
  <c r="P67" i="8"/>
  <c r="P156" i="4" s="1"/>
  <c r="S136" i="9"/>
  <c r="W147" i="9"/>
  <c r="E17" i="8"/>
  <c r="I47" i="8"/>
  <c r="I52" i="4" s="1"/>
  <c r="T136" i="9"/>
  <c r="X147" i="9"/>
  <c r="V3" i="4"/>
  <c r="V128" i="4" s="1"/>
  <c r="J47" i="8"/>
  <c r="R67" i="8"/>
  <c r="R156" i="4" s="1"/>
  <c r="Y147" i="9"/>
  <c r="K47" i="8"/>
  <c r="O66" i="8"/>
  <c r="O155" i="4" s="1"/>
  <c r="F4" i="4"/>
  <c r="K53" i="4"/>
  <c r="J39" i="7"/>
  <c r="J38" i="7" s="1"/>
  <c r="C17" i="8"/>
  <c r="L47" i="8"/>
  <c r="L52" i="4" s="1"/>
  <c r="P66" i="8"/>
  <c r="P155" i="4" s="1"/>
  <c r="W136" i="9"/>
  <c r="X136" i="9"/>
  <c r="P39" i="7"/>
  <c r="U38" i="7"/>
  <c r="M17" i="8"/>
  <c r="Q47" i="8"/>
  <c r="Q52" i="4" s="1"/>
  <c r="C147" i="9"/>
  <c r="Q53" i="4"/>
  <c r="U54" i="4"/>
  <c r="R47" i="8"/>
  <c r="E147" i="9"/>
  <c r="R53" i="4"/>
  <c r="V54" i="4"/>
  <c r="S47" i="8"/>
  <c r="V54" i="8"/>
  <c r="V99" i="4" s="1"/>
  <c r="B136" i="9"/>
  <c r="S53" i="4"/>
  <c r="W54" i="4"/>
  <c r="K17" i="8"/>
  <c r="T47" i="8"/>
  <c r="T52" i="4" s="1"/>
  <c r="C136" i="9"/>
  <c r="G147" i="9"/>
  <c r="X128" i="4"/>
  <c r="P52" i="4"/>
  <c r="T53" i="4"/>
  <c r="X54" i="4"/>
  <c r="F58" i="8"/>
  <c r="D136" i="9"/>
  <c r="H147" i="9"/>
  <c r="V47" i="8"/>
  <c r="I147" i="9"/>
  <c r="J147" i="9"/>
  <c r="X47" i="8"/>
  <c r="G136" i="9"/>
  <c r="K147" i="9"/>
  <c r="V38" i="7"/>
  <c r="V5" i="7" s="1"/>
  <c r="V54" i="7" s="1"/>
  <c r="N38" i="7"/>
  <c r="N5" i="7" s="1"/>
  <c r="N55" i="7" s="1"/>
  <c r="O47" i="6"/>
  <c r="F46" i="6"/>
  <c r="W43" i="6"/>
  <c r="W5" i="6"/>
  <c r="B48" i="6"/>
  <c r="B5" i="6"/>
  <c r="O44" i="6"/>
  <c r="O43" i="6"/>
  <c r="B47" i="6"/>
  <c r="L47" i="6"/>
  <c r="D47" i="6"/>
  <c r="O42" i="6"/>
  <c r="W16" i="6"/>
  <c r="S48" i="7"/>
  <c r="Y10" i="7"/>
  <c r="J16" i="7"/>
  <c r="L10" i="5"/>
  <c r="R16" i="5"/>
  <c r="X16" i="6"/>
  <c r="W48" i="6"/>
  <c r="C5" i="6"/>
  <c r="C45" i="6" s="1"/>
  <c r="E42" i="6"/>
  <c r="E5" i="6"/>
  <c r="E47" i="6" s="1"/>
  <c r="M10" i="5"/>
  <c r="S16" i="5"/>
  <c r="Y16" i="6"/>
  <c r="U48" i="7"/>
  <c r="T16" i="5"/>
  <c r="D10" i="7"/>
  <c r="W27" i="7"/>
  <c r="U16" i="5"/>
  <c r="W48" i="7"/>
  <c r="X27" i="7"/>
  <c r="V16" i="5"/>
  <c r="B10" i="7"/>
  <c r="Y27" i="7"/>
  <c r="K44" i="6"/>
  <c r="H16" i="5"/>
  <c r="F42" i="6"/>
  <c r="F5" i="6"/>
  <c r="F48" i="6" s="1"/>
  <c r="K16" i="5"/>
  <c r="W16" i="5"/>
  <c r="Q47" i="6"/>
  <c r="C10" i="7"/>
  <c r="L16" i="5"/>
  <c r="X16" i="5"/>
  <c r="B44" i="6"/>
  <c r="F45" i="6"/>
  <c r="B88" i="4"/>
  <c r="Y16" i="5"/>
  <c r="Q46" i="6"/>
  <c r="C88" i="4"/>
  <c r="R5" i="6"/>
  <c r="R46" i="6" s="1"/>
  <c r="D88" i="4"/>
  <c r="J27" i="6"/>
  <c r="T16" i="7"/>
  <c r="E88" i="4"/>
  <c r="C46" i="6"/>
  <c r="O48" i="6"/>
  <c r="B48" i="7"/>
  <c r="U16" i="7"/>
  <c r="F88" i="4"/>
  <c r="W10" i="5"/>
  <c r="K45" i="6"/>
  <c r="L48" i="6"/>
  <c r="C48" i="7"/>
  <c r="V16" i="7"/>
  <c r="L45" i="6"/>
  <c r="E46" i="6"/>
  <c r="M48" i="6"/>
  <c r="Q48" i="6"/>
  <c r="W16" i="7"/>
  <c r="Y5" i="6"/>
  <c r="Y43" i="6" s="1"/>
  <c r="B10" i="6"/>
  <c r="N27" i="6"/>
  <c r="X16" i="7"/>
  <c r="B10" i="5"/>
  <c r="B42" i="6"/>
  <c r="J16" i="6"/>
  <c r="Y16" i="7"/>
  <c r="Q45" i="6"/>
  <c r="N88" i="4"/>
  <c r="I16" i="5"/>
  <c r="K5" i="6"/>
  <c r="K47" i="6" s="1"/>
  <c r="L27" i="7"/>
  <c r="P27" i="7"/>
  <c r="O88" i="4"/>
  <c r="H5" i="6"/>
  <c r="L5" i="6"/>
  <c r="M27" i="7"/>
  <c r="P88" i="4"/>
  <c r="I5" i="6"/>
  <c r="I44" i="6" s="1"/>
  <c r="N27" i="7"/>
  <c r="R27" i="7"/>
  <c r="Q88" i="4"/>
  <c r="R16" i="6"/>
  <c r="T10" i="7"/>
  <c r="X10" i="7"/>
  <c r="O27" i="7"/>
  <c r="D5" i="6"/>
  <c r="D44" i="6" s="1"/>
  <c r="S16" i="6"/>
  <c r="X27" i="6"/>
  <c r="U10" i="7"/>
  <c r="M10" i="6"/>
  <c r="T16" i="6"/>
  <c r="Y27" i="6"/>
  <c r="V10" i="7"/>
  <c r="Q27" i="7"/>
  <c r="O45" i="6"/>
  <c r="U16" i="6"/>
  <c r="U5" i="6" s="1"/>
  <c r="W10" i="7"/>
  <c r="V16" i="6"/>
  <c r="I16" i="7"/>
  <c r="S88" i="4"/>
  <c r="V88" i="4"/>
  <c r="G5" i="6"/>
  <c r="G47" i="6" s="1"/>
  <c r="K42" i="6"/>
  <c r="R88" i="4"/>
  <c r="T88" i="4"/>
  <c r="Q44" i="6"/>
  <c r="W88" i="4"/>
  <c r="X88" i="4"/>
  <c r="Q43" i="6"/>
  <c r="U88" i="4"/>
  <c r="Y88" i="4"/>
  <c r="J5" i="6"/>
  <c r="J45" i="6" s="1"/>
  <c r="M43" i="6"/>
  <c r="B27" i="5"/>
  <c r="L43" i="6"/>
  <c r="M5" i="6"/>
  <c r="M47" i="6" s="1"/>
  <c r="Q42" i="6"/>
  <c r="Y44" i="6"/>
  <c r="H88" i="4"/>
  <c r="Y42" i="6"/>
  <c r="I88" i="4"/>
  <c r="B43" i="6"/>
  <c r="F44" i="6"/>
  <c r="A1" i="51"/>
  <c r="A1" i="46"/>
  <c r="A1" i="50"/>
  <c r="A1" i="47"/>
  <c r="A1" i="49"/>
  <c r="A1" i="48"/>
  <c r="A1" i="44"/>
  <c r="A1" i="43"/>
  <c r="A1" i="45"/>
  <c r="A1" i="42"/>
  <c r="A1" i="39"/>
  <c r="A1" i="41"/>
  <c r="A1" i="40"/>
  <c r="A1" i="38"/>
  <c r="A1" i="36"/>
  <c r="A1" i="35"/>
  <c r="A1" i="37"/>
  <c r="A1" i="33"/>
  <c r="A1" i="32"/>
  <c r="A1" i="34"/>
  <c r="A1" i="30"/>
  <c r="A1" i="29"/>
  <c r="A1" i="31"/>
  <c r="A1" i="28"/>
  <c r="A1" i="26"/>
  <c r="A1" i="25"/>
  <c r="A1" i="27"/>
  <c r="A1" i="24"/>
  <c r="A1" i="22"/>
  <c r="A1" i="23"/>
  <c r="A1" i="21"/>
  <c r="A1" i="20"/>
  <c r="A1" i="18"/>
  <c r="A1" i="19"/>
  <c r="A1" i="17"/>
  <c r="A1" i="16"/>
  <c r="A1" i="15"/>
  <c r="A1" i="12"/>
  <c r="A1" i="14"/>
  <c r="A1" i="13"/>
  <c r="A1" i="7"/>
  <c r="A1" i="11"/>
  <c r="A1" i="10"/>
  <c r="A1" i="9"/>
  <c r="A1" i="8"/>
  <c r="A1" i="6"/>
  <c r="A1" i="5"/>
  <c r="A1" i="4"/>
  <c r="N128" i="4"/>
  <c r="F130" i="4"/>
  <c r="V130" i="4"/>
  <c r="F132" i="4"/>
  <c r="F133" i="4"/>
  <c r="N133" i="4"/>
  <c r="V133" i="4"/>
  <c r="F136" i="4"/>
  <c r="N136" i="4"/>
  <c r="V136" i="4"/>
  <c r="F137" i="4"/>
  <c r="N137" i="4"/>
  <c r="V137" i="4"/>
  <c r="N138" i="4"/>
  <c r="V138" i="4"/>
  <c r="F139" i="4"/>
  <c r="N139" i="4"/>
  <c r="V139" i="4"/>
  <c r="F140" i="4"/>
  <c r="N140" i="4"/>
  <c r="V140" i="4"/>
  <c r="F141" i="4"/>
  <c r="N141" i="4"/>
  <c r="V141" i="4"/>
  <c r="N143" i="4"/>
  <c r="V143" i="4"/>
  <c r="F144" i="4"/>
  <c r="N144" i="4"/>
  <c r="V144" i="4"/>
  <c r="F145" i="4"/>
  <c r="V145" i="4"/>
  <c r="F146" i="4"/>
  <c r="N146" i="4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G129" i="4"/>
  <c r="O129" i="4"/>
  <c r="W129" i="4"/>
  <c r="G132" i="4"/>
  <c r="G133" i="4"/>
  <c r="O133" i="4"/>
  <c r="W133" i="4"/>
  <c r="O135" i="4"/>
  <c r="G136" i="4"/>
  <c r="O136" i="4"/>
  <c r="W136" i="4"/>
  <c r="G137" i="4"/>
  <c r="O137" i="4"/>
  <c r="W137" i="4"/>
  <c r="O138" i="4"/>
  <c r="G139" i="4"/>
  <c r="O139" i="4"/>
  <c r="W139" i="4"/>
  <c r="G140" i="4"/>
  <c r="O140" i="4"/>
  <c r="W140" i="4"/>
  <c r="G141" i="4"/>
  <c r="O141" i="4"/>
  <c r="W141" i="4"/>
  <c r="W142" i="4"/>
  <c r="O143" i="4"/>
  <c r="W143" i="4"/>
  <c r="G144" i="4"/>
  <c r="O144" i="4"/>
  <c r="W144" i="4"/>
  <c r="G145" i="4"/>
  <c r="W145" i="4"/>
  <c r="G146" i="4"/>
  <c r="O146" i="4"/>
  <c r="W146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Y128" i="4"/>
  <c r="I129" i="4"/>
  <c r="Q129" i="4"/>
  <c r="Y129" i="4"/>
  <c r="Y130" i="4"/>
  <c r="I133" i="4"/>
  <c r="Q133" i="4"/>
  <c r="Y133" i="4"/>
  <c r="Q134" i="4"/>
  <c r="Y134" i="4"/>
  <c r="I135" i="4"/>
  <c r="Q135" i="4"/>
  <c r="Y135" i="4"/>
  <c r="I136" i="4"/>
  <c r="Q136" i="4"/>
  <c r="Y136" i="4"/>
  <c r="I137" i="4"/>
  <c r="Q137" i="4"/>
  <c r="Y137" i="4"/>
  <c r="I138" i="4"/>
  <c r="Q138" i="4"/>
  <c r="Y138" i="4"/>
  <c r="I139" i="4"/>
  <c r="Q139" i="4"/>
  <c r="Y139" i="4"/>
  <c r="I140" i="4"/>
  <c r="Q140" i="4"/>
  <c r="Y140" i="4"/>
  <c r="I141" i="4"/>
  <c r="Q141" i="4"/>
  <c r="Y141" i="4"/>
  <c r="I144" i="4"/>
  <c r="Q144" i="4"/>
  <c r="Y144" i="4"/>
  <c r="I145" i="4"/>
  <c r="Q145" i="4"/>
  <c r="Y145" i="4"/>
  <c r="I146" i="4"/>
  <c r="Q146" i="4"/>
  <c r="Y146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R132" i="4"/>
  <c r="B133" i="4"/>
  <c r="J133" i="4"/>
  <c r="R133" i="4"/>
  <c r="B136" i="4"/>
  <c r="R137" i="4"/>
  <c r="B138" i="4"/>
  <c r="J138" i="4"/>
  <c r="R138" i="4"/>
  <c r="B139" i="4"/>
  <c r="J139" i="4"/>
  <c r="R139" i="4"/>
  <c r="B140" i="4"/>
  <c r="J140" i="4"/>
  <c r="R140" i="4"/>
  <c r="B141" i="4"/>
  <c r="J141" i="4"/>
  <c r="R141" i="4"/>
  <c r="B142" i="4"/>
  <c r="R142" i="4"/>
  <c r="B143" i="4"/>
  <c r="J143" i="4"/>
  <c r="R143" i="4"/>
  <c r="B144" i="4"/>
  <c r="J144" i="4"/>
  <c r="R144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C132" i="4"/>
  <c r="K132" i="4"/>
  <c r="C133" i="4"/>
  <c r="K133" i="4"/>
  <c r="K135" i="4"/>
  <c r="C136" i="4"/>
  <c r="K136" i="4"/>
  <c r="S136" i="4"/>
  <c r="C137" i="4"/>
  <c r="K137" i="4"/>
  <c r="C139" i="4"/>
  <c r="K139" i="4"/>
  <c r="S139" i="4"/>
  <c r="C140" i="4"/>
  <c r="K140" i="4"/>
  <c r="S140" i="4"/>
  <c r="C141" i="4"/>
  <c r="K141" i="4"/>
  <c r="S141" i="4"/>
  <c r="C142" i="4"/>
  <c r="C143" i="4"/>
  <c r="K143" i="4"/>
  <c r="S143" i="4"/>
  <c r="C144" i="4"/>
  <c r="K144" i="4"/>
  <c r="S144" i="4"/>
  <c r="C145" i="4"/>
  <c r="K145" i="4"/>
  <c r="S145" i="4"/>
  <c r="C146" i="4"/>
  <c r="K146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E129" i="4"/>
  <c r="M129" i="4"/>
  <c r="U129" i="4"/>
  <c r="E132" i="4"/>
  <c r="E133" i="4"/>
  <c r="M133" i="4"/>
  <c r="U133" i="4"/>
  <c r="E136" i="4"/>
  <c r="M136" i="4"/>
  <c r="U136" i="4"/>
  <c r="E137" i="4"/>
  <c r="M137" i="4"/>
  <c r="U137" i="4"/>
  <c r="M138" i="4"/>
  <c r="U138" i="4"/>
  <c r="E139" i="4"/>
  <c r="M139" i="4"/>
  <c r="U139" i="4"/>
  <c r="E140" i="4"/>
  <c r="M140" i="4"/>
  <c r="U140" i="4"/>
  <c r="E141" i="4"/>
  <c r="M141" i="4"/>
  <c r="U141" i="4"/>
  <c r="M142" i="4"/>
  <c r="U142" i="4"/>
  <c r="E143" i="4"/>
  <c r="M143" i="4"/>
  <c r="U143" i="4"/>
  <c r="E144" i="4"/>
  <c r="M144" i="4"/>
  <c r="U144" i="4"/>
  <c r="E145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F61" i="8"/>
  <c r="D54" i="11"/>
  <c r="D156" i="11"/>
  <c r="L156" i="11"/>
  <c r="L54" i="11"/>
  <c r="L128" i="11" s="1"/>
  <c r="T156" i="11"/>
  <c r="T54" i="11"/>
  <c r="T128" i="11"/>
  <c r="U199" i="13"/>
  <c r="N61" i="8"/>
  <c r="F66" i="8"/>
  <c r="F155" i="4" s="1"/>
  <c r="E136" i="11"/>
  <c r="E115" i="11"/>
  <c r="E113" i="11"/>
  <c r="E112" i="11"/>
  <c r="E109" i="11"/>
  <c r="E108" i="11"/>
  <c r="E107" i="11"/>
  <c r="E106" i="11"/>
  <c r="E105" i="11"/>
  <c r="E55" i="8"/>
  <c r="E52" i="8"/>
  <c r="E51" i="8" s="1"/>
  <c r="M136" i="11"/>
  <c r="M115" i="11"/>
  <c r="M113" i="11"/>
  <c r="M112" i="11"/>
  <c r="M109" i="11"/>
  <c r="M108" i="11"/>
  <c r="M107" i="11"/>
  <c r="M106" i="11"/>
  <c r="M105" i="11"/>
  <c r="M55" i="8"/>
  <c r="U136" i="11"/>
  <c r="U115" i="11"/>
  <c r="U113" i="11"/>
  <c r="U112" i="11"/>
  <c r="U109" i="11"/>
  <c r="U108" i="11"/>
  <c r="U107" i="11"/>
  <c r="U106" i="11"/>
  <c r="U105" i="11"/>
  <c r="U55" i="8"/>
  <c r="U66" i="8" s="1"/>
  <c r="U155" i="4" s="1"/>
  <c r="E145" i="11"/>
  <c r="E111" i="11"/>
  <c r="M145" i="11"/>
  <c r="M111" i="11"/>
  <c r="U145" i="11"/>
  <c r="U111" i="11"/>
  <c r="W147" i="11"/>
  <c r="W132" i="11"/>
  <c r="W130" i="11"/>
  <c r="W129" i="11"/>
  <c r="W126" i="11"/>
  <c r="W125" i="11"/>
  <c r="W123" i="11"/>
  <c r="W122" i="11"/>
  <c r="W56" i="8"/>
  <c r="W52" i="8"/>
  <c r="W51" i="8" s="1"/>
  <c r="V61" i="8"/>
  <c r="N66" i="8"/>
  <c r="N155" i="4" s="1"/>
  <c r="E145" i="9"/>
  <c r="E136" i="9" s="1"/>
  <c r="E111" i="9"/>
  <c r="M145" i="9"/>
  <c r="M136" i="9" s="1"/>
  <c r="M111" i="9"/>
  <c r="U145" i="9"/>
  <c r="U136" i="9" s="1"/>
  <c r="U111" i="9"/>
  <c r="D156" i="9"/>
  <c r="D147" i="9" s="1"/>
  <c r="D128" i="9"/>
  <c r="L156" i="9"/>
  <c r="L147" i="9" s="1"/>
  <c r="L128" i="9"/>
  <c r="T156" i="9"/>
  <c r="T147" i="9" s="1"/>
  <c r="T128" i="9"/>
  <c r="V66" i="8"/>
  <c r="V155" i="4" s="1"/>
  <c r="E145" i="10"/>
  <c r="E111" i="10"/>
  <c r="M145" i="10"/>
  <c r="M111" i="10"/>
  <c r="U145" i="10"/>
  <c r="U111" i="10"/>
  <c r="D156" i="10"/>
  <c r="D128" i="10"/>
  <c r="L156" i="10"/>
  <c r="L128" i="10"/>
  <c r="T156" i="10"/>
  <c r="T128" i="10"/>
  <c r="H42" i="6"/>
  <c r="P42" i="6"/>
  <c r="H43" i="6"/>
  <c r="P43" i="6"/>
  <c r="H44" i="6"/>
  <c r="P44" i="6"/>
  <c r="H45" i="6"/>
  <c r="P45" i="6"/>
  <c r="H46" i="6"/>
  <c r="P46" i="6"/>
  <c r="H47" i="6"/>
  <c r="P47" i="6"/>
  <c r="H48" i="6"/>
  <c r="P48" i="6"/>
  <c r="D62" i="8"/>
  <c r="D58" i="8"/>
  <c r="L62" i="8"/>
  <c r="L58" i="8"/>
  <c r="T62" i="8"/>
  <c r="T58" i="8"/>
  <c r="D17" i="8"/>
  <c r="L17" i="8"/>
  <c r="T17" i="8"/>
  <c r="F51" i="8"/>
  <c r="V51" i="8"/>
  <c r="O147" i="11"/>
  <c r="O132" i="11"/>
  <c r="O130" i="11"/>
  <c r="O129" i="11"/>
  <c r="O126" i="11"/>
  <c r="O125" i="11"/>
  <c r="O123" i="11"/>
  <c r="O122" i="11"/>
  <c r="O56" i="8"/>
  <c r="O52" i="8"/>
  <c r="O51" i="8" s="1"/>
  <c r="E66" i="8"/>
  <c r="E155" i="4" s="1"/>
  <c r="M66" i="8"/>
  <c r="M155" i="4" s="1"/>
  <c r="F241" i="13"/>
  <c r="F233" i="13" s="1"/>
  <c r="F181" i="13"/>
  <c r="N241" i="13"/>
  <c r="N233" i="13" s="1"/>
  <c r="N181" i="13"/>
  <c r="V241" i="13"/>
  <c r="V233" i="13" s="1"/>
  <c r="V181" i="13"/>
  <c r="E251" i="13"/>
  <c r="E243" i="13" s="1"/>
  <c r="E199" i="13"/>
  <c r="M251" i="13"/>
  <c r="M243" i="13" s="1"/>
  <c r="M199" i="13"/>
  <c r="C261" i="13"/>
  <c r="C253" i="13" s="1"/>
  <c r="C216" i="13"/>
  <c r="K261" i="13"/>
  <c r="K253" i="13" s="1"/>
  <c r="K216" i="13"/>
  <c r="S261" i="13"/>
  <c r="S253" i="13" s="1"/>
  <c r="S216" i="13"/>
  <c r="G67" i="8"/>
  <c r="G156" i="4" s="1"/>
  <c r="O67" i="8"/>
  <c r="O156" i="4" s="1"/>
  <c r="W67" i="8"/>
  <c r="W156" i="4" s="1"/>
  <c r="G147" i="11"/>
  <c r="G132" i="11"/>
  <c r="G130" i="11"/>
  <c r="G129" i="11"/>
  <c r="G126" i="11"/>
  <c r="G125" i="11"/>
  <c r="G123" i="11"/>
  <c r="G122" i="11"/>
  <c r="G56" i="8"/>
  <c r="G52" i="8"/>
  <c r="G51" i="8" s="1"/>
  <c r="G58" i="8"/>
  <c r="O58" i="8"/>
  <c r="W58" i="8"/>
  <c r="O59" i="8"/>
  <c r="W59" i="8"/>
  <c r="G60" i="8"/>
  <c r="O60" i="8"/>
  <c r="W60" i="8"/>
  <c r="G61" i="8"/>
  <c r="O61" i="8"/>
  <c r="W61" i="8"/>
  <c r="G111" i="9"/>
  <c r="O111" i="9"/>
  <c r="W111" i="9"/>
  <c r="G128" i="9"/>
  <c r="O128" i="9"/>
  <c r="W128" i="9"/>
  <c r="G128" i="10"/>
  <c r="O128" i="10"/>
  <c r="W128" i="10"/>
  <c r="F145" i="11"/>
  <c r="N145" i="11"/>
  <c r="V145" i="11"/>
  <c r="H147" i="11"/>
  <c r="H132" i="11"/>
  <c r="H130" i="11"/>
  <c r="H129" i="11"/>
  <c r="H126" i="11"/>
  <c r="H125" i="11"/>
  <c r="H123" i="11"/>
  <c r="P147" i="11"/>
  <c r="P132" i="11"/>
  <c r="P130" i="11"/>
  <c r="P129" i="11"/>
  <c r="P126" i="11"/>
  <c r="P125" i="11"/>
  <c r="P123" i="11"/>
  <c r="X147" i="11"/>
  <c r="X132" i="11"/>
  <c r="X130" i="11"/>
  <c r="X129" i="11"/>
  <c r="X126" i="11"/>
  <c r="X125" i="11"/>
  <c r="X123" i="11"/>
  <c r="X122" i="11"/>
  <c r="E156" i="11"/>
  <c r="M156" i="11"/>
  <c r="U156" i="11"/>
  <c r="P122" i="11"/>
  <c r="P117" i="11" s="1"/>
  <c r="L145" i="11"/>
  <c r="H58" i="8"/>
  <c r="P58" i="8"/>
  <c r="X58" i="8"/>
  <c r="P59" i="8"/>
  <c r="H60" i="8"/>
  <c r="P60" i="8"/>
  <c r="X60" i="8"/>
  <c r="H61" i="8"/>
  <c r="P61" i="8"/>
  <c r="X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G145" i="11"/>
  <c r="O145" i="11"/>
  <c r="W145" i="11"/>
  <c r="I54" i="11"/>
  <c r="Q54" i="11"/>
  <c r="Y54" i="11"/>
  <c r="F156" i="11"/>
  <c r="F128" i="11"/>
  <c r="N156" i="11"/>
  <c r="N128" i="11"/>
  <c r="V156" i="11"/>
  <c r="V128" i="11"/>
  <c r="H105" i="11"/>
  <c r="P105" i="11"/>
  <c r="X105" i="11"/>
  <c r="H106" i="11"/>
  <c r="P106" i="11"/>
  <c r="X106" i="11"/>
  <c r="H107" i="11"/>
  <c r="P107" i="11"/>
  <c r="X107" i="11"/>
  <c r="H108" i="11"/>
  <c r="P108" i="11"/>
  <c r="X108" i="11"/>
  <c r="H109" i="11"/>
  <c r="P109" i="11"/>
  <c r="X109" i="11"/>
  <c r="H112" i="11"/>
  <c r="P112" i="11"/>
  <c r="X112" i="11"/>
  <c r="H113" i="11"/>
  <c r="P113" i="11"/>
  <c r="X113" i="11"/>
  <c r="H115" i="11"/>
  <c r="P115" i="11"/>
  <c r="X115" i="11"/>
  <c r="C125" i="11"/>
  <c r="I136" i="11"/>
  <c r="Q145" i="11"/>
  <c r="N82" i="12"/>
  <c r="V85" i="12"/>
  <c r="F87" i="12"/>
  <c r="N88" i="12"/>
  <c r="V89" i="12"/>
  <c r="F241" i="14"/>
  <c r="N241" i="14"/>
  <c r="V241" i="14"/>
  <c r="E251" i="14"/>
  <c r="M251" i="14"/>
  <c r="U251" i="14"/>
  <c r="C261" i="14"/>
  <c r="K261" i="14"/>
  <c r="S261" i="14"/>
  <c r="I58" i="8"/>
  <c r="Q58" i="8"/>
  <c r="Y58" i="8"/>
  <c r="Q59" i="8"/>
  <c r="Y59" i="8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H145" i="11"/>
  <c r="P145" i="11"/>
  <c r="X145" i="11"/>
  <c r="B147" i="11"/>
  <c r="B132" i="11"/>
  <c r="B130" i="11"/>
  <c r="B129" i="11"/>
  <c r="B126" i="11"/>
  <c r="B125" i="11"/>
  <c r="B123" i="11"/>
  <c r="B122" i="11"/>
  <c r="J147" i="11"/>
  <c r="J132" i="11"/>
  <c r="J130" i="11"/>
  <c r="J129" i="11"/>
  <c r="J126" i="11"/>
  <c r="J125" i="11"/>
  <c r="J123" i="11"/>
  <c r="J122" i="11"/>
  <c r="R147" i="11"/>
  <c r="R132" i="11"/>
  <c r="R130" i="11"/>
  <c r="R129" i="11"/>
  <c r="R126" i="11"/>
  <c r="R125" i="11"/>
  <c r="R123" i="11"/>
  <c r="R122" i="11"/>
  <c r="G156" i="11"/>
  <c r="G128" i="11"/>
  <c r="O156" i="11"/>
  <c r="O128" i="11"/>
  <c r="W156" i="11"/>
  <c r="W128" i="11"/>
  <c r="I105" i="11"/>
  <c r="Q105" i="11"/>
  <c r="Y105" i="11"/>
  <c r="I106" i="11"/>
  <c r="Q106" i="11"/>
  <c r="Y106" i="11"/>
  <c r="I107" i="11"/>
  <c r="Q107" i="11"/>
  <c r="Y107" i="11"/>
  <c r="I108" i="11"/>
  <c r="Q108" i="11"/>
  <c r="Y108" i="11"/>
  <c r="I109" i="11"/>
  <c r="Q109" i="11"/>
  <c r="Y109" i="11"/>
  <c r="Y111" i="11"/>
  <c r="I112" i="11"/>
  <c r="Q112" i="11"/>
  <c r="Y112" i="11"/>
  <c r="I113" i="11"/>
  <c r="Q113" i="11"/>
  <c r="Y113" i="11"/>
  <c r="Q115" i="11"/>
  <c r="Y115" i="11"/>
  <c r="H122" i="11"/>
  <c r="H117" i="11" s="1"/>
  <c r="L136" i="11"/>
  <c r="T145" i="11"/>
  <c r="G3" i="12"/>
  <c r="G82" i="12"/>
  <c r="O3" i="12"/>
  <c r="O82" i="12"/>
  <c r="W3" i="12"/>
  <c r="W82" i="12"/>
  <c r="S82" i="12"/>
  <c r="C86" i="12"/>
  <c r="C92" i="12"/>
  <c r="B199" i="13"/>
  <c r="B58" i="8"/>
  <c r="J58" i="8"/>
  <c r="R58" i="8"/>
  <c r="B60" i="8"/>
  <c r="J60" i="8"/>
  <c r="R60" i="8"/>
  <c r="B61" i="8"/>
  <c r="J61" i="8"/>
  <c r="R61" i="8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C147" i="11"/>
  <c r="C132" i="11"/>
  <c r="C130" i="11"/>
  <c r="K147" i="11"/>
  <c r="K132" i="11"/>
  <c r="K130" i="11"/>
  <c r="H156" i="11"/>
  <c r="H128" i="11"/>
  <c r="P156" i="11"/>
  <c r="P128" i="11"/>
  <c r="X156" i="11"/>
  <c r="X128" i="11"/>
  <c r="B105" i="11"/>
  <c r="J105" i="11"/>
  <c r="R105" i="11"/>
  <c r="B106" i="11"/>
  <c r="J106" i="11"/>
  <c r="R106" i="11"/>
  <c r="B107" i="11"/>
  <c r="J107" i="11"/>
  <c r="R107" i="11"/>
  <c r="B108" i="11"/>
  <c r="J108" i="11"/>
  <c r="R108" i="11"/>
  <c r="B109" i="11"/>
  <c r="J109" i="11"/>
  <c r="R109" i="11"/>
  <c r="B112" i="11"/>
  <c r="J112" i="11"/>
  <c r="J113" i="11"/>
  <c r="R113" i="11"/>
  <c r="B115" i="11"/>
  <c r="J115" i="11"/>
  <c r="R115" i="11"/>
  <c r="I156" i="11"/>
  <c r="F86" i="12"/>
  <c r="N87" i="12"/>
  <c r="V88" i="12"/>
  <c r="C58" i="8"/>
  <c r="K58" i="8"/>
  <c r="S58" i="8"/>
  <c r="C59" i="8"/>
  <c r="S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B145" i="11"/>
  <c r="J145" i="11"/>
  <c r="R145" i="11"/>
  <c r="C109" i="11"/>
  <c r="K109" i="11"/>
  <c r="C111" i="11"/>
  <c r="K111" i="11"/>
  <c r="S111" i="11"/>
  <c r="C112" i="11"/>
  <c r="K112" i="11"/>
  <c r="S112" i="11"/>
  <c r="C113" i="11"/>
  <c r="K113" i="11"/>
  <c r="S113" i="11"/>
  <c r="C115" i="11"/>
  <c r="K115" i="11"/>
  <c r="S115" i="11"/>
  <c r="K122" i="11"/>
  <c r="K117" i="11" s="1"/>
  <c r="K125" i="11"/>
  <c r="C129" i="11"/>
  <c r="T136" i="11"/>
  <c r="K86" i="12"/>
  <c r="C241" i="13"/>
  <c r="C233" i="13" s="1"/>
  <c r="C181" i="13"/>
  <c r="K241" i="13"/>
  <c r="K233" i="13" s="1"/>
  <c r="K181" i="13"/>
  <c r="S241" i="13"/>
  <c r="S233" i="13" s="1"/>
  <c r="S181" i="13"/>
  <c r="H261" i="13"/>
  <c r="H253" i="13" s="1"/>
  <c r="H216" i="13"/>
  <c r="P261" i="13"/>
  <c r="P253" i="13" s="1"/>
  <c r="P216" i="13"/>
  <c r="X261" i="13"/>
  <c r="X253" i="13" s="1"/>
  <c r="X216" i="13"/>
  <c r="J199" i="13"/>
  <c r="D59" i="8"/>
  <c r="L59" i="8"/>
  <c r="T59" i="8"/>
  <c r="D60" i="8"/>
  <c r="L60" i="8"/>
  <c r="T60" i="8"/>
  <c r="D61" i="8"/>
  <c r="L61" i="8"/>
  <c r="T61" i="8"/>
  <c r="D111" i="9"/>
  <c r="L111" i="9"/>
  <c r="T111" i="9"/>
  <c r="D111" i="10"/>
  <c r="L111" i="10"/>
  <c r="T111" i="10"/>
  <c r="C145" i="11"/>
  <c r="K145" i="11"/>
  <c r="S145" i="11"/>
  <c r="E54" i="11"/>
  <c r="E128" i="11" s="1"/>
  <c r="M54" i="11"/>
  <c r="M128" i="11" s="1"/>
  <c r="U54" i="11"/>
  <c r="U52" i="8" s="1"/>
  <c r="U51" i="8" s="1"/>
  <c r="B156" i="11"/>
  <c r="B128" i="11"/>
  <c r="J156" i="11"/>
  <c r="J128" i="11"/>
  <c r="R156" i="11"/>
  <c r="R128" i="11"/>
  <c r="D105" i="11"/>
  <c r="L105" i="11"/>
  <c r="T105" i="11"/>
  <c r="D106" i="11"/>
  <c r="L106" i="11"/>
  <c r="T106" i="11"/>
  <c r="D107" i="11"/>
  <c r="L107" i="11"/>
  <c r="T107" i="11"/>
  <c r="D108" i="11"/>
  <c r="L108" i="11"/>
  <c r="T108" i="11"/>
  <c r="D109" i="11"/>
  <c r="L109" i="11"/>
  <c r="T109" i="11"/>
  <c r="D111" i="11"/>
  <c r="D112" i="11"/>
  <c r="D113" i="11"/>
  <c r="L113" i="11"/>
  <c r="K126" i="11"/>
  <c r="B82" i="12"/>
  <c r="B3" i="12"/>
  <c r="J82" i="12"/>
  <c r="J3" i="12"/>
  <c r="R82" i="12"/>
  <c r="R3" i="12"/>
  <c r="E58" i="8"/>
  <c r="M58" i="8"/>
  <c r="U58" i="8"/>
  <c r="E59" i="8"/>
  <c r="M59" i="8"/>
  <c r="U59" i="8"/>
  <c r="E60" i="8"/>
  <c r="M60" i="8"/>
  <c r="U60" i="8"/>
  <c r="E61" i="8"/>
  <c r="M61" i="8"/>
  <c r="U61" i="8"/>
  <c r="E128" i="9"/>
  <c r="M128" i="9"/>
  <c r="U128" i="9"/>
  <c r="E128" i="10"/>
  <c r="M128" i="10"/>
  <c r="U128" i="10"/>
  <c r="F147" i="11"/>
  <c r="F132" i="11"/>
  <c r="F130" i="11"/>
  <c r="F129" i="11"/>
  <c r="F126" i="11"/>
  <c r="F117" i="11" s="1"/>
  <c r="F125" i="11"/>
  <c r="N147" i="11"/>
  <c r="N132" i="11"/>
  <c r="N130" i="11"/>
  <c r="N129" i="11"/>
  <c r="N126" i="11"/>
  <c r="N117" i="11" s="1"/>
  <c r="N125" i="11"/>
  <c r="V147" i="11"/>
  <c r="V132" i="11"/>
  <c r="V130" i="11"/>
  <c r="V129" i="11"/>
  <c r="V126" i="11"/>
  <c r="V125" i="11"/>
  <c r="V123" i="11"/>
  <c r="C156" i="11"/>
  <c r="K156" i="11"/>
  <c r="S156" i="11"/>
  <c r="C122" i="11"/>
  <c r="C123" i="11"/>
  <c r="K128" i="11"/>
  <c r="R199" i="13"/>
  <c r="C241" i="14"/>
  <c r="K241" i="14"/>
  <c r="S241" i="14"/>
  <c r="B251" i="14"/>
  <c r="J251" i="14"/>
  <c r="R251" i="14"/>
  <c r="H261" i="14"/>
  <c r="P261" i="14"/>
  <c r="X261" i="14"/>
  <c r="E85" i="12"/>
  <c r="M85" i="12"/>
  <c r="U85" i="12"/>
  <c r="E86" i="12"/>
  <c r="M86" i="12"/>
  <c r="U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C241" i="15"/>
  <c r="K241" i="15"/>
  <c r="S241" i="15"/>
  <c r="B251" i="15"/>
  <c r="B199" i="15"/>
  <c r="J251" i="15"/>
  <c r="J199" i="15"/>
  <c r="R251" i="15"/>
  <c r="R199" i="15"/>
  <c r="D253" i="15"/>
  <c r="D218" i="15"/>
  <c r="D217" i="15"/>
  <c r="D214" i="15"/>
  <c r="D213" i="15"/>
  <c r="D211" i="15"/>
  <c r="D210" i="15"/>
  <c r="D209" i="15"/>
  <c r="L253" i="15"/>
  <c r="L218" i="15"/>
  <c r="L217" i="15"/>
  <c r="L214" i="15"/>
  <c r="L213" i="15"/>
  <c r="L211" i="15"/>
  <c r="L210" i="15"/>
  <c r="L209" i="15"/>
  <c r="T253" i="15"/>
  <c r="T220" i="15"/>
  <c r="T218" i="15"/>
  <c r="T217" i="15"/>
  <c r="T214" i="15"/>
  <c r="T213" i="15"/>
  <c r="T211" i="15"/>
  <c r="T210" i="15"/>
  <c r="T209" i="15"/>
  <c r="H261" i="15"/>
  <c r="P261" i="15"/>
  <c r="X261" i="15"/>
  <c r="B176" i="15"/>
  <c r="J176" i="15"/>
  <c r="R176" i="15"/>
  <c r="B178" i="15"/>
  <c r="J178" i="15"/>
  <c r="R178" i="15"/>
  <c r="B179" i="15"/>
  <c r="J179" i="15"/>
  <c r="R179" i="15"/>
  <c r="B182" i="15"/>
  <c r="J182" i="15"/>
  <c r="R182" i="15"/>
  <c r="B183" i="15"/>
  <c r="J183" i="15"/>
  <c r="E185" i="15"/>
  <c r="O185" i="15"/>
  <c r="D181" i="14"/>
  <c r="L181" i="14"/>
  <c r="T181" i="14"/>
  <c r="D199" i="14"/>
  <c r="L199" i="14"/>
  <c r="T199" i="14"/>
  <c r="D216" i="14"/>
  <c r="L216" i="14"/>
  <c r="T216" i="14"/>
  <c r="C34" i="15"/>
  <c r="K34" i="15"/>
  <c r="S34" i="15"/>
  <c r="D241" i="15"/>
  <c r="L241" i="15"/>
  <c r="T241" i="15"/>
  <c r="C251" i="15"/>
  <c r="C199" i="15"/>
  <c r="K251" i="15"/>
  <c r="K199" i="15"/>
  <c r="S251" i="15"/>
  <c r="S199" i="15"/>
  <c r="E253" i="15"/>
  <c r="E218" i="15"/>
  <c r="E217" i="15"/>
  <c r="E214" i="15"/>
  <c r="E213" i="15"/>
  <c r="E211" i="15"/>
  <c r="E210" i="15"/>
  <c r="E209" i="15"/>
  <c r="M253" i="15"/>
  <c r="M220" i="15"/>
  <c r="M218" i="15"/>
  <c r="M217" i="15"/>
  <c r="M214" i="15"/>
  <c r="M213" i="15"/>
  <c r="M211" i="15"/>
  <c r="M210" i="15"/>
  <c r="M209" i="15"/>
  <c r="U253" i="15"/>
  <c r="U220" i="15"/>
  <c r="U218" i="15"/>
  <c r="U217" i="15"/>
  <c r="U214" i="15"/>
  <c r="U213" i="15"/>
  <c r="U211" i="15"/>
  <c r="U210" i="15"/>
  <c r="U209" i="15"/>
  <c r="I261" i="15"/>
  <c r="I216" i="15"/>
  <c r="Q261" i="15"/>
  <c r="Q216" i="15"/>
  <c r="Y261" i="15"/>
  <c r="Y216" i="15"/>
  <c r="K181" i="15"/>
  <c r="Q185" i="15"/>
  <c r="G85" i="12"/>
  <c r="O85" i="12"/>
  <c r="W85" i="12"/>
  <c r="G86" i="12"/>
  <c r="O86" i="12"/>
  <c r="W86" i="12"/>
  <c r="G87" i="12"/>
  <c r="O87" i="12"/>
  <c r="W87" i="12"/>
  <c r="G88" i="12"/>
  <c r="O88" i="12"/>
  <c r="W88" i="12"/>
  <c r="G89" i="12"/>
  <c r="O89" i="12"/>
  <c r="W89" i="12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D233" i="15"/>
  <c r="D185" i="15"/>
  <c r="L233" i="15"/>
  <c r="L185" i="15"/>
  <c r="T233" i="15"/>
  <c r="T185" i="15"/>
  <c r="E241" i="15"/>
  <c r="M241" i="15"/>
  <c r="U241" i="15"/>
  <c r="D251" i="15"/>
  <c r="D199" i="15"/>
  <c r="L251" i="15"/>
  <c r="L199" i="15"/>
  <c r="T251" i="15"/>
  <c r="T199" i="15"/>
  <c r="F253" i="15"/>
  <c r="F218" i="15"/>
  <c r="F217" i="15"/>
  <c r="F214" i="15"/>
  <c r="F213" i="15"/>
  <c r="F211" i="15"/>
  <c r="F210" i="15"/>
  <c r="F209" i="15"/>
  <c r="N253" i="15"/>
  <c r="N220" i="15"/>
  <c r="N218" i="15"/>
  <c r="N217" i="15"/>
  <c r="N214" i="15"/>
  <c r="N213" i="15"/>
  <c r="N211" i="15"/>
  <c r="N210" i="15"/>
  <c r="N209" i="15"/>
  <c r="V253" i="15"/>
  <c r="V220" i="15"/>
  <c r="V218" i="15"/>
  <c r="V217" i="15"/>
  <c r="V214" i="15"/>
  <c r="V213" i="15"/>
  <c r="V211" i="15"/>
  <c r="V210" i="15"/>
  <c r="V209" i="15"/>
  <c r="B261" i="15"/>
  <c r="J261" i="15"/>
  <c r="R261" i="15"/>
  <c r="D176" i="15"/>
  <c r="L176" i="15"/>
  <c r="T176" i="15"/>
  <c r="D178" i="15"/>
  <c r="L178" i="15"/>
  <c r="T178" i="15"/>
  <c r="D179" i="15"/>
  <c r="L179" i="15"/>
  <c r="T179" i="15"/>
  <c r="D181" i="15"/>
  <c r="L181" i="15"/>
  <c r="T181" i="15"/>
  <c r="D182" i="15"/>
  <c r="L182" i="15"/>
  <c r="T182" i="15"/>
  <c r="D183" i="15"/>
  <c r="L183" i="15"/>
  <c r="U183" i="15"/>
  <c r="G185" i="15"/>
  <c r="R185" i="15"/>
  <c r="H85" i="12"/>
  <c r="P85" i="12"/>
  <c r="X85" i="12"/>
  <c r="X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F241" i="15"/>
  <c r="N241" i="15"/>
  <c r="V241" i="15"/>
  <c r="E251" i="15"/>
  <c r="E199" i="15"/>
  <c r="M251" i="15"/>
  <c r="M199" i="15"/>
  <c r="U251" i="15"/>
  <c r="U199" i="15"/>
  <c r="G253" i="15"/>
  <c r="G218" i="15"/>
  <c r="G217" i="15"/>
  <c r="G214" i="15"/>
  <c r="G213" i="15"/>
  <c r="G211" i="15"/>
  <c r="G210" i="15"/>
  <c r="G209" i="15"/>
  <c r="O253" i="15"/>
  <c r="O220" i="15"/>
  <c r="O218" i="15"/>
  <c r="O217" i="15"/>
  <c r="O214" i="15"/>
  <c r="O213" i="15"/>
  <c r="O211" i="15"/>
  <c r="O210" i="15"/>
  <c r="O209" i="15"/>
  <c r="W253" i="15"/>
  <c r="W220" i="15"/>
  <c r="W218" i="15"/>
  <c r="W217" i="15"/>
  <c r="W214" i="15"/>
  <c r="W213" i="15"/>
  <c r="W211" i="15"/>
  <c r="W210" i="15"/>
  <c r="W209" i="15"/>
  <c r="C261" i="15"/>
  <c r="C216" i="15"/>
  <c r="K261" i="15"/>
  <c r="K216" i="15"/>
  <c r="S261" i="15"/>
  <c r="S216" i="15"/>
  <c r="E176" i="15"/>
  <c r="M176" i="15"/>
  <c r="U176" i="15"/>
  <c r="E178" i="15"/>
  <c r="M178" i="15"/>
  <c r="U178" i="15"/>
  <c r="E179" i="15"/>
  <c r="M179" i="15"/>
  <c r="U179" i="15"/>
  <c r="E181" i="15"/>
  <c r="M181" i="15"/>
  <c r="U181" i="15"/>
  <c r="E182" i="15"/>
  <c r="M182" i="15"/>
  <c r="U182" i="15"/>
  <c r="E183" i="15"/>
  <c r="M183" i="15"/>
  <c r="I185" i="15"/>
  <c r="I82" i="12"/>
  <c r="Q82" i="12"/>
  <c r="Y82" i="12"/>
  <c r="I85" i="12"/>
  <c r="Q85" i="12"/>
  <c r="Y85" i="12"/>
  <c r="I86" i="12"/>
  <c r="Q86" i="12"/>
  <c r="Y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G181" i="14"/>
  <c r="O181" i="14"/>
  <c r="W181" i="14"/>
  <c r="G199" i="14"/>
  <c r="O199" i="14"/>
  <c r="W199" i="14"/>
  <c r="G216" i="14"/>
  <c r="O216" i="14"/>
  <c r="W216" i="14"/>
  <c r="F34" i="15"/>
  <c r="F181" i="15" s="1"/>
  <c r="N34" i="15"/>
  <c r="V34" i="15"/>
  <c r="G241" i="15"/>
  <c r="O241" i="15"/>
  <c r="W241" i="15"/>
  <c r="F251" i="15"/>
  <c r="F199" i="15"/>
  <c r="N251" i="15"/>
  <c r="N199" i="15"/>
  <c r="V251" i="15"/>
  <c r="V199" i="15"/>
  <c r="H115" i="15"/>
  <c r="H216" i="15" s="1"/>
  <c r="P115" i="15"/>
  <c r="P216" i="15" s="1"/>
  <c r="X115" i="15"/>
  <c r="X216" i="15" s="1"/>
  <c r="D261" i="15"/>
  <c r="D216" i="15"/>
  <c r="L261" i="15"/>
  <c r="L216" i="15"/>
  <c r="T261" i="15"/>
  <c r="T216" i="15"/>
  <c r="W183" i="15"/>
  <c r="J185" i="15"/>
  <c r="U185" i="15"/>
  <c r="B85" i="12"/>
  <c r="J85" i="12"/>
  <c r="R85" i="12"/>
  <c r="R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H241" i="15"/>
  <c r="P241" i="15"/>
  <c r="X241" i="15"/>
  <c r="G251" i="15"/>
  <c r="G199" i="15"/>
  <c r="O251" i="15"/>
  <c r="O199" i="15"/>
  <c r="W251" i="15"/>
  <c r="W199" i="15"/>
  <c r="I253" i="15"/>
  <c r="I218" i="15"/>
  <c r="I217" i="15"/>
  <c r="I214" i="15"/>
  <c r="I213" i="15"/>
  <c r="I211" i="15"/>
  <c r="I210" i="15"/>
  <c r="I209" i="15"/>
  <c r="Q253" i="15"/>
  <c r="Q220" i="15"/>
  <c r="Q218" i="15"/>
  <c r="Q217" i="15"/>
  <c r="Q214" i="15"/>
  <c r="Q213" i="15"/>
  <c r="Q211" i="15"/>
  <c r="Q210" i="15"/>
  <c r="Q209" i="15"/>
  <c r="Y253" i="15"/>
  <c r="Y220" i="15"/>
  <c r="Y218" i="15"/>
  <c r="Y217" i="15"/>
  <c r="Y214" i="15"/>
  <c r="Y213" i="15"/>
  <c r="Y211" i="15"/>
  <c r="Y210" i="15"/>
  <c r="Y209" i="15"/>
  <c r="E261" i="15"/>
  <c r="E216" i="15"/>
  <c r="M261" i="15"/>
  <c r="M216" i="15"/>
  <c r="U261" i="15"/>
  <c r="U216" i="15"/>
  <c r="G176" i="15"/>
  <c r="O176" i="15"/>
  <c r="W176" i="15"/>
  <c r="G178" i="15"/>
  <c r="O178" i="15"/>
  <c r="W178" i="15"/>
  <c r="G179" i="15"/>
  <c r="O179" i="15"/>
  <c r="W179" i="15"/>
  <c r="G181" i="15"/>
  <c r="O181" i="15"/>
  <c r="W181" i="15"/>
  <c r="G182" i="15"/>
  <c r="O182" i="15"/>
  <c r="W182" i="15"/>
  <c r="G183" i="15"/>
  <c r="O183" i="15"/>
  <c r="Y183" i="15"/>
  <c r="I181" i="14"/>
  <c r="Q181" i="14"/>
  <c r="Y181" i="14"/>
  <c r="I199" i="14"/>
  <c r="Q199" i="14"/>
  <c r="Y199" i="14"/>
  <c r="I216" i="14"/>
  <c r="Q216" i="14"/>
  <c r="Y216" i="14"/>
  <c r="H34" i="15"/>
  <c r="P34" i="15"/>
  <c r="X34" i="15"/>
  <c r="I241" i="15"/>
  <c r="Q241" i="15"/>
  <c r="Y241" i="15"/>
  <c r="H251" i="15"/>
  <c r="H199" i="15"/>
  <c r="P251" i="15"/>
  <c r="P199" i="15"/>
  <c r="X251" i="15"/>
  <c r="X199" i="15"/>
  <c r="B115" i="15"/>
  <c r="J115" i="15"/>
  <c r="J216" i="15" s="1"/>
  <c r="R115" i="15"/>
  <c r="F261" i="15"/>
  <c r="F216" i="15"/>
  <c r="N261" i="15"/>
  <c r="N216" i="15"/>
  <c r="V261" i="15"/>
  <c r="V216" i="15"/>
  <c r="X181" i="15"/>
  <c r="Q183" i="15"/>
  <c r="B185" i="15"/>
  <c r="M185" i="15"/>
  <c r="W185" i="15"/>
  <c r="D85" i="12"/>
  <c r="L85" i="12"/>
  <c r="T85" i="12"/>
  <c r="D86" i="12"/>
  <c r="L86" i="12"/>
  <c r="D87" i="12"/>
  <c r="L87" i="12"/>
  <c r="T87" i="12"/>
  <c r="D88" i="12"/>
  <c r="L88" i="12"/>
  <c r="T88" i="12"/>
  <c r="D89" i="12"/>
  <c r="L89" i="12"/>
  <c r="T89" i="12"/>
  <c r="C199" i="13"/>
  <c r="K199" i="13"/>
  <c r="S199" i="13"/>
  <c r="B181" i="14"/>
  <c r="J181" i="14"/>
  <c r="R181" i="14"/>
  <c r="B199" i="14"/>
  <c r="J199" i="14"/>
  <c r="R199" i="14"/>
  <c r="B216" i="14"/>
  <c r="J216" i="14"/>
  <c r="R216" i="14"/>
  <c r="B241" i="15"/>
  <c r="J241" i="15"/>
  <c r="R241" i="15"/>
  <c r="I251" i="15"/>
  <c r="I199" i="15"/>
  <c r="Q251" i="15"/>
  <c r="Q199" i="15"/>
  <c r="Y251" i="15"/>
  <c r="Y199" i="15"/>
  <c r="C253" i="15"/>
  <c r="C218" i="15"/>
  <c r="C217" i="15"/>
  <c r="C214" i="15"/>
  <c r="C213" i="15"/>
  <c r="C211" i="15"/>
  <c r="C210" i="15"/>
  <c r="C209" i="15"/>
  <c r="C204" i="15" s="1"/>
  <c r="K253" i="15"/>
  <c r="K218" i="15"/>
  <c r="K217" i="15"/>
  <c r="K214" i="15"/>
  <c r="K213" i="15"/>
  <c r="K211" i="15"/>
  <c r="K210" i="15"/>
  <c r="K209" i="15"/>
  <c r="S253" i="15"/>
  <c r="S220" i="15"/>
  <c r="S218" i="15"/>
  <c r="S217" i="15"/>
  <c r="S214" i="15"/>
  <c r="S213" i="15"/>
  <c r="S211" i="15"/>
  <c r="S210" i="15"/>
  <c r="S209" i="15"/>
  <c r="S204" i="15" s="1"/>
  <c r="G261" i="15"/>
  <c r="G216" i="15"/>
  <c r="O261" i="15"/>
  <c r="O216" i="15"/>
  <c r="W261" i="15"/>
  <c r="W216" i="15"/>
  <c r="I176" i="15"/>
  <c r="Q176" i="15"/>
  <c r="Y176" i="15"/>
  <c r="I178" i="15"/>
  <c r="Q178" i="15"/>
  <c r="Y178" i="15"/>
  <c r="I179" i="15"/>
  <c r="Q179" i="15"/>
  <c r="Y179" i="15"/>
  <c r="I181" i="15"/>
  <c r="Q181" i="15"/>
  <c r="Y181" i="15"/>
  <c r="I182" i="15"/>
  <c r="Q182" i="15"/>
  <c r="Y182" i="15"/>
  <c r="I183" i="15"/>
  <c r="R183" i="15"/>
  <c r="Y185" i="15"/>
  <c r="X91" i="16"/>
  <c r="H92" i="16"/>
  <c r="P92" i="16"/>
  <c r="X92" i="16"/>
  <c r="H93" i="16"/>
  <c r="P93" i="16"/>
  <c r="X93" i="16"/>
  <c r="I246" i="17"/>
  <c r="I203" i="17"/>
  <c r="Q246" i="17"/>
  <c r="Q203" i="17"/>
  <c r="Y246" i="17"/>
  <c r="Y203" i="17"/>
  <c r="H248" i="17"/>
  <c r="H209" i="17"/>
  <c r="P248" i="17"/>
  <c r="P209" i="17"/>
  <c r="X248" i="17"/>
  <c r="X209" i="17"/>
  <c r="C161" i="17"/>
  <c r="K161" i="17"/>
  <c r="S161" i="17"/>
  <c r="K162" i="17"/>
  <c r="K163" i="17"/>
  <c r="S163" i="17"/>
  <c r="K164" i="17"/>
  <c r="S164" i="17"/>
  <c r="C165" i="17"/>
  <c r="K165" i="17"/>
  <c r="S165" i="17"/>
  <c r="C166" i="17"/>
  <c r="K166" i="17"/>
  <c r="S166" i="17"/>
  <c r="C167" i="17"/>
  <c r="K167" i="17"/>
  <c r="S167" i="17"/>
  <c r="C168" i="17"/>
  <c r="K168" i="17"/>
  <c r="S168" i="17"/>
  <c r="C169" i="17"/>
  <c r="K169" i="17"/>
  <c r="S169" i="17"/>
  <c r="C170" i="17"/>
  <c r="K170" i="17"/>
  <c r="S170" i="17"/>
  <c r="C171" i="17"/>
  <c r="K171" i="17"/>
  <c r="T171" i="17"/>
  <c r="G172" i="17"/>
  <c r="O173" i="17"/>
  <c r="L174" i="17"/>
  <c r="T175" i="17"/>
  <c r="G184" i="17"/>
  <c r="R184" i="17"/>
  <c r="D190" i="17"/>
  <c r="O190" i="17"/>
  <c r="B203" i="17"/>
  <c r="R203" i="17"/>
  <c r="R209" i="17"/>
  <c r="U217" i="18"/>
  <c r="E226" i="18"/>
  <c r="M226" i="18"/>
  <c r="U226" i="18"/>
  <c r="G235" i="18"/>
  <c r="O235" i="18"/>
  <c r="W235" i="18"/>
  <c r="F237" i="18"/>
  <c r="N237" i="18"/>
  <c r="V237" i="18"/>
  <c r="H246" i="18"/>
  <c r="P246" i="18"/>
  <c r="X246" i="18"/>
  <c r="G248" i="18"/>
  <c r="O248" i="18"/>
  <c r="W248" i="18"/>
  <c r="G217" i="19"/>
  <c r="G176" i="19"/>
  <c r="G172" i="19"/>
  <c r="G169" i="19"/>
  <c r="G173" i="19"/>
  <c r="G168" i="19"/>
  <c r="G165" i="19"/>
  <c r="G167" i="19"/>
  <c r="O217" i="19"/>
  <c r="O176" i="19"/>
  <c r="O173" i="19"/>
  <c r="O168" i="19"/>
  <c r="O167" i="19"/>
  <c r="O172" i="19"/>
  <c r="O169" i="19"/>
  <c r="O165" i="19"/>
  <c r="W217" i="19"/>
  <c r="W176" i="19"/>
  <c r="W172" i="19"/>
  <c r="W169" i="19"/>
  <c r="W167" i="19"/>
  <c r="W173" i="19"/>
  <c r="W168" i="19"/>
  <c r="W165" i="19"/>
  <c r="I91" i="16"/>
  <c r="Q91" i="16"/>
  <c r="Q89" i="16" s="1"/>
  <c r="Y91" i="16"/>
  <c r="Y89" i="16" s="1"/>
  <c r="I92" i="16"/>
  <c r="Q92" i="16"/>
  <c r="Y92" i="16"/>
  <c r="I93" i="16"/>
  <c r="Q93" i="16"/>
  <c r="Y93" i="16"/>
  <c r="H5" i="17"/>
  <c r="H171" i="17" s="1"/>
  <c r="I235" i="17"/>
  <c r="I184" i="17"/>
  <c r="Q235" i="17"/>
  <c r="Q184" i="17"/>
  <c r="Y235" i="17"/>
  <c r="Y184" i="17"/>
  <c r="I248" i="17"/>
  <c r="I209" i="17"/>
  <c r="Q248" i="17"/>
  <c r="Q209" i="17"/>
  <c r="Y248" i="17"/>
  <c r="Y209" i="17"/>
  <c r="D161" i="17"/>
  <c r="L161" i="17"/>
  <c r="T161" i="17"/>
  <c r="D162" i="17"/>
  <c r="L162" i="17"/>
  <c r="T162" i="17"/>
  <c r="D163" i="17"/>
  <c r="L163" i="17"/>
  <c r="T163" i="17"/>
  <c r="L164" i="17"/>
  <c r="T164" i="17"/>
  <c r="L165" i="17"/>
  <c r="T165" i="17"/>
  <c r="D166" i="17"/>
  <c r="L166" i="17"/>
  <c r="T166" i="17"/>
  <c r="D167" i="17"/>
  <c r="L167" i="17"/>
  <c r="T167" i="17"/>
  <c r="D168" i="17"/>
  <c r="L168" i="17"/>
  <c r="T168" i="17"/>
  <c r="D169" i="17"/>
  <c r="L169" i="17"/>
  <c r="T169" i="17"/>
  <c r="D170" i="17"/>
  <c r="L170" i="17"/>
  <c r="T170" i="17"/>
  <c r="D171" i="17"/>
  <c r="L171" i="17"/>
  <c r="S172" i="17"/>
  <c r="P173" i="17"/>
  <c r="C174" i="17"/>
  <c r="X174" i="17"/>
  <c r="K175" i="17"/>
  <c r="H184" i="17"/>
  <c r="S184" i="17"/>
  <c r="F190" i="17"/>
  <c r="P190" i="17"/>
  <c r="C203" i="17"/>
  <c r="S203" i="17"/>
  <c r="V209" i="17"/>
  <c r="K217" i="18"/>
  <c r="F226" i="18"/>
  <c r="N226" i="18"/>
  <c r="V226" i="18"/>
  <c r="H235" i="18"/>
  <c r="P235" i="18"/>
  <c r="X235" i="18"/>
  <c r="G237" i="18"/>
  <c r="O237" i="18"/>
  <c r="W237" i="18"/>
  <c r="I246" i="18"/>
  <c r="Q246" i="18"/>
  <c r="Y246" i="18"/>
  <c r="H248" i="18"/>
  <c r="P248" i="18"/>
  <c r="X248" i="18"/>
  <c r="I229" i="19"/>
  <c r="I192" i="19"/>
  <c r="I191" i="19"/>
  <c r="I188" i="19"/>
  <c r="I187" i="19"/>
  <c r="I185" i="19"/>
  <c r="I183" i="19"/>
  <c r="Q229" i="19"/>
  <c r="Q192" i="19"/>
  <c r="Q191" i="19"/>
  <c r="Q188" i="19"/>
  <c r="Q187" i="19"/>
  <c r="Q185" i="19"/>
  <c r="Q183" i="19"/>
  <c r="Y229" i="19"/>
  <c r="Y192" i="19"/>
  <c r="Y191" i="19"/>
  <c r="Y188" i="19"/>
  <c r="Y187" i="19"/>
  <c r="Y185" i="19"/>
  <c r="H183" i="19"/>
  <c r="P229" i="19"/>
  <c r="P192" i="19"/>
  <c r="P191" i="19"/>
  <c r="P188" i="19"/>
  <c r="P185" i="19"/>
  <c r="P183" i="19"/>
  <c r="X229" i="19"/>
  <c r="X192" i="19"/>
  <c r="X191" i="19"/>
  <c r="X188" i="19"/>
  <c r="X187" i="19"/>
  <c r="X185" i="19"/>
  <c r="X183" i="19"/>
  <c r="B90" i="16"/>
  <c r="J90" i="16"/>
  <c r="R90" i="16"/>
  <c r="B92" i="16"/>
  <c r="J92" i="16"/>
  <c r="R92" i="16"/>
  <c r="B93" i="16"/>
  <c r="J93" i="16"/>
  <c r="R93" i="16"/>
  <c r="I175" i="17"/>
  <c r="I174" i="17"/>
  <c r="I173" i="17"/>
  <c r="I172" i="17"/>
  <c r="Q175" i="17"/>
  <c r="Q174" i="17"/>
  <c r="Q173" i="17"/>
  <c r="Q172" i="17"/>
  <c r="Y175" i="17"/>
  <c r="Y174" i="17"/>
  <c r="Y173" i="17"/>
  <c r="Y172" i="17"/>
  <c r="I237" i="17"/>
  <c r="I190" i="17"/>
  <c r="Q237" i="17"/>
  <c r="Q190" i="17"/>
  <c r="Y237" i="17"/>
  <c r="Y190" i="17"/>
  <c r="E161" i="17"/>
  <c r="M161" i="17"/>
  <c r="U161" i="17"/>
  <c r="E162" i="17"/>
  <c r="M162" i="17"/>
  <c r="U162" i="17"/>
  <c r="E163" i="17"/>
  <c r="M163" i="17"/>
  <c r="U163" i="17"/>
  <c r="E164" i="17"/>
  <c r="M164" i="17"/>
  <c r="U164" i="17"/>
  <c r="E165" i="17"/>
  <c r="M165" i="17"/>
  <c r="U165" i="17"/>
  <c r="E166" i="17"/>
  <c r="M166" i="17"/>
  <c r="U166" i="17"/>
  <c r="E167" i="17"/>
  <c r="M167" i="17"/>
  <c r="U167" i="17"/>
  <c r="E168" i="17"/>
  <c r="M168" i="17"/>
  <c r="U168" i="17"/>
  <c r="E169" i="17"/>
  <c r="M169" i="17"/>
  <c r="U169" i="17"/>
  <c r="E171" i="17"/>
  <c r="M171" i="17"/>
  <c r="W171" i="17"/>
  <c r="T172" i="17"/>
  <c r="G173" i="17"/>
  <c r="D174" i="17"/>
  <c r="O174" i="17"/>
  <c r="L175" i="17"/>
  <c r="W175" i="17"/>
  <c r="J184" i="17"/>
  <c r="T184" i="17"/>
  <c r="G190" i="17"/>
  <c r="R190" i="17"/>
  <c r="F203" i="17"/>
  <c r="V203" i="17"/>
  <c r="M217" i="18"/>
  <c r="W217" i="18"/>
  <c r="G226" i="18"/>
  <c r="O226" i="18"/>
  <c r="W226" i="18"/>
  <c r="I235" i="18"/>
  <c r="Q235" i="18"/>
  <c r="Y235" i="18"/>
  <c r="H237" i="18"/>
  <c r="P237" i="18"/>
  <c r="X237" i="18"/>
  <c r="B246" i="18"/>
  <c r="J246" i="18"/>
  <c r="R246" i="18"/>
  <c r="I248" i="18"/>
  <c r="Q248" i="18"/>
  <c r="Y248" i="18"/>
  <c r="F71" i="16"/>
  <c r="N71" i="16"/>
  <c r="V71" i="16"/>
  <c r="K91" i="16"/>
  <c r="C92" i="16"/>
  <c r="K92" i="16"/>
  <c r="S92" i="16"/>
  <c r="C93" i="16"/>
  <c r="K93" i="16"/>
  <c r="S93" i="16"/>
  <c r="B5" i="17"/>
  <c r="B217" i="18" s="1"/>
  <c r="J5" i="17"/>
  <c r="J217" i="18" s="1"/>
  <c r="R5" i="17"/>
  <c r="Q226" i="17"/>
  <c r="Q217" i="17" s="1"/>
  <c r="Q171" i="17"/>
  <c r="Y226" i="17"/>
  <c r="Y217" i="17" s="1"/>
  <c r="Y171" i="17"/>
  <c r="C229" i="17"/>
  <c r="K229" i="17"/>
  <c r="S229" i="17"/>
  <c r="D246" i="17"/>
  <c r="D203" i="17"/>
  <c r="L246" i="17"/>
  <c r="L203" i="17"/>
  <c r="T246" i="17"/>
  <c r="T203" i="17"/>
  <c r="C248" i="17"/>
  <c r="C240" i="17" s="1"/>
  <c r="C209" i="17"/>
  <c r="K248" i="17"/>
  <c r="K240" i="17" s="1"/>
  <c r="K209" i="17"/>
  <c r="S248" i="17"/>
  <c r="S240" i="17" s="1"/>
  <c r="S209" i="17"/>
  <c r="X171" i="17"/>
  <c r="K172" i="17"/>
  <c r="S173" i="17"/>
  <c r="P174" i="17"/>
  <c r="C175" i="17"/>
  <c r="X175" i="17"/>
  <c r="K184" i="17"/>
  <c r="V184" i="17"/>
  <c r="H190" i="17"/>
  <c r="S190" i="17"/>
  <c r="G203" i="17"/>
  <c r="W203" i="17"/>
  <c r="Y217" i="18"/>
  <c r="H226" i="18"/>
  <c r="P226" i="18"/>
  <c r="X226" i="18"/>
  <c r="B235" i="18"/>
  <c r="J235" i="18"/>
  <c r="R235" i="18"/>
  <c r="I237" i="18"/>
  <c r="Q237" i="18"/>
  <c r="Y237" i="18"/>
  <c r="C246" i="18"/>
  <c r="K246" i="18"/>
  <c r="S246" i="18"/>
  <c r="B248" i="18"/>
  <c r="J248" i="18"/>
  <c r="R248" i="18"/>
  <c r="L91" i="16"/>
  <c r="T91" i="16"/>
  <c r="T89" i="16" s="1"/>
  <c r="D92" i="16"/>
  <c r="L92" i="16"/>
  <c r="T92" i="16"/>
  <c r="D93" i="16"/>
  <c r="L93" i="16"/>
  <c r="T93" i="16"/>
  <c r="E246" i="17"/>
  <c r="E203" i="17"/>
  <c r="M246" i="17"/>
  <c r="M203" i="17"/>
  <c r="U246" i="17"/>
  <c r="U203" i="17"/>
  <c r="D248" i="17"/>
  <c r="D209" i="17"/>
  <c r="L248" i="17"/>
  <c r="L209" i="17"/>
  <c r="T248" i="17"/>
  <c r="T209" i="17"/>
  <c r="G161" i="17"/>
  <c r="O161" i="17"/>
  <c r="W161" i="17"/>
  <c r="G162" i="17"/>
  <c r="O162" i="17"/>
  <c r="W162" i="17"/>
  <c r="G163" i="17"/>
  <c r="O163" i="17"/>
  <c r="W163" i="17"/>
  <c r="G164" i="17"/>
  <c r="O164" i="17"/>
  <c r="W164" i="17"/>
  <c r="G165" i="17"/>
  <c r="O165" i="17"/>
  <c r="G166" i="17"/>
  <c r="O166" i="17"/>
  <c r="G167" i="17"/>
  <c r="O167" i="17"/>
  <c r="W167" i="17"/>
  <c r="G168" i="17"/>
  <c r="O168" i="17"/>
  <c r="W168" i="17"/>
  <c r="G169" i="17"/>
  <c r="O169" i="17"/>
  <c r="W169" i="17"/>
  <c r="G170" i="17"/>
  <c r="O170" i="17"/>
  <c r="W170" i="17"/>
  <c r="G171" i="17"/>
  <c r="O171" i="17"/>
  <c r="L172" i="17"/>
  <c r="W172" i="17"/>
  <c r="T173" i="17"/>
  <c r="G174" i="17"/>
  <c r="D175" i="17"/>
  <c r="O175" i="17"/>
  <c r="B184" i="17"/>
  <c r="L184" i="17"/>
  <c r="W184" i="17"/>
  <c r="J190" i="17"/>
  <c r="T190" i="17"/>
  <c r="J203" i="17"/>
  <c r="B209" i="17"/>
  <c r="E217" i="18"/>
  <c r="I226" i="18"/>
  <c r="Q226" i="18"/>
  <c r="Y226" i="18"/>
  <c r="C235" i="18"/>
  <c r="K235" i="18"/>
  <c r="S235" i="18"/>
  <c r="B237" i="18"/>
  <c r="J237" i="18"/>
  <c r="R237" i="18"/>
  <c r="D246" i="18"/>
  <c r="L246" i="18"/>
  <c r="T246" i="18"/>
  <c r="C248" i="18"/>
  <c r="K248" i="18"/>
  <c r="S248" i="18"/>
  <c r="C217" i="19"/>
  <c r="C176" i="19"/>
  <c r="C168" i="19"/>
  <c r="C165" i="19"/>
  <c r="C172" i="19"/>
  <c r="C169" i="19"/>
  <c r="C167" i="19"/>
  <c r="C173" i="19"/>
  <c r="K217" i="19"/>
  <c r="K176" i="19"/>
  <c r="K165" i="19"/>
  <c r="K173" i="19"/>
  <c r="K168" i="19"/>
  <c r="K167" i="19"/>
  <c r="K172" i="19"/>
  <c r="K169" i="19"/>
  <c r="S217" i="19"/>
  <c r="S176" i="19"/>
  <c r="S165" i="19"/>
  <c r="S172" i="19"/>
  <c r="S169" i="19"/>
  <c r="S173" i="19"/>
  <c r="S168" i="19"/>
  <c r="S167" i="19"/>
  <c r="M91" i="16"/>
  <c r="U91" i="16"/>
  <c r="U89" i="16" s="1"/>
  <c r="E92" i="16"/>
  <c r="M92" i="16"/>
  <c r="U92" i="16"/>
  <c r="E93" i="16"/>
  <c r="M93" i="16"/>
  <c r="U93" i="16"/>
  <c r="E235" i="17"/>
  <c r="E184" i="17"/>
  <c r="M235" i="17"/>
  <c r="M184" i="17"/>
  <c r="U235" i="17"/>
  <c r="U184" i="17"/>
  <c r="E248" i="17"/>
  <c r="E209" i="17"/>
  <c r="M248" i="17"/>
  <c r="M209" i="17"/>
  <c r="U248" i="17"/>
  <c r="U209" i="17"/>
  <c r="P161" i="17"/>
  <c r="X161" i="17"/>
  <c r="P162" i="17"/>
  <c r="X162" i="17"/>
  <c r="P163" i="17"/>
  <c r="X163" i="17"/>
  <c r="P164" i="17"/>
  <c r="X164" i="17"/>
  <c r="P165" i="17"/>
  <c r="X165" i="17"/>
  <c r="P166" i="17"/>
  <c r="X166" i="17"/>
  <c r="P167" i="17"/>
  <c r="X167" i="17"/>
  <c r="P168" i="17"/>
  <c r="X168" i="17"/>
  <c r="P169" i="17"/>
  <c r="X169" i="17"/>
  <c r="P170" i="17"/>
  <c r="X170" i="17"/>
  <c r="P171" i="17"/>
  <c r="X172" i="17"/>
  <c r="K173" i="17"/>
  <c r="S174" i="17"/>
  <c r="P175" i="17"/>
  <c r="C184" i="17"/>
  <c r="N184" i="17"/>
  <c r="X184" i="17"/>
  <c r="K190" i="17"/>
  <c r="V190" i="17"/>
  <c r="K203" i="17"/>
  <c r="F209" i="17"/>
  <c r="Q217" i="18"/>
  <c r="B226" i="18"/>
  <c r="J226" i="18"/>
  <c r="R226" i="18"/>
  <c r="D235" i="18"/>
  <c r="L235" i="18"/>
  <c r="T235" i="18"/>
  <c r="C237" i="18"/>
  <c r="K237" i="18"/>
  <c r="S237" i="18"/>
  <c r="E246" i="18"/>
  <c r="M246" i="18"/>
  <c r="U246" i="18"/>
  <c r="D248" i="18"/>
  <c r="L248" i="18"/>
  <c r="T248" i="18"/>
  <c r="E229" i="19"/>
  <c r="E192" i="19"/>
  <c r="E191" i="19"/>
  <c r="E188" i="19"/>
  <c r="E187" i="19"/>
  <c r="E185" i="19"/>
  <c r="E183" i="19"/>
  <c r="E178" i="19" s="1"/>
  <c r="M229" i="19"/>
  <c r="M192" i="19"/>
  <c r="M191" i="19"/>
  <c r="M188" i="19"/>
  <c r="M187" i="19"/>
  <c r="M185" i="19"/>
  <c r="M183" i="19"/>
  <c r="U229" i="19"/>
  <c r="U192" i="19"/>
  <c r="U191" i="19"/>
  <c r="U188" i="19"/>
  <c r="U187" i="19"/>
  <c r="U185" i="19"/>
  <c r="U183" i="19"/>
  <c r="D229" i="19"/>
  <c r="D192" i="19"/>
  <c r="D191" i="19"/>
  <c r="D188" i="19"/>
  <c r="D187" i="19"/>
  <c r="D185" i="19"/>
  <c r="D183" i="19"/>
  <c r="L229" i="19"/>
  <c r="L192" i="19"/>
  <c r="L191" i="19"/>
  <c r="L188" i="19"/>
  <c r="L187" i="19"/>
  <c r="L185" i="19"/>
  <c r="L183" i="19"/>
  <c r="T229" i="19"/>
  <c r="T192" i="19"/>
  <c r="T191" i="19"/>
  <c r="T188" i="19"/>
  <c r="T187" i="19"/>
  <c r="T185" i="19"/>
  <c r="T183" i="19"/>
  <c r="F92" i="16"/>
  <c r="N92" i="16"/>
  <c r="V92" i="16"/>
  <c r="F93" i="16"/>
  <c r="N93" i="16"/>
  <c r="V93" i="16"/>
  <c r="E175" i="17"/>
  <c r="E174" i="17"/>
  <c r="E173" i="17"/>
  <c r="E172" i="17"/>
  <c r="M175" i="17"/>
  <c r="M174" i="17"/>
  <c r="M173" i="17"/>
  <c r="M172" i="17"/>
  <c r="U175" i="17"/>
  <c r="U174" i="17"/>
  <c r="U173" i="17"/>
  <c r="U172" i="17"/>
  <c r="E237" i="17"/>
  <c r="E190" i="17"/>
  <c r="M237" i="17"/>
  <c r="M190" i="17"/>
  <c r="U237" i="17"/>
  <c r="U190" i="17"/>
  <c r="I161" i="17"/>
  <c r="Q161" i="17"/>
  <c r="Y161" i="17"/>
  <c r="I162" i="17"/>
  <c r="Q162" i="17"/>
  <c r="Y162" i="17"/>
  <c r="I163" i="17"/>
  <c r="Q163" i="17"/>
  <c r="Y163" i="17"/>
  <c r="I164" i="17"/>
  <c r="Q164" i="17"/>
  <c r="Y164" i="17"/>
  <c r="I165" i="17"/>
  <c r="Q165" i="17"/>
  <c r="Y165" i="17"/>
  <c r="I166" i="17"/>
  <c r="Q166" i="17"/>
  <c r="Y166" i="17"/>
  <c r="I167" i="17"/>
  <c r="Q167" i="17"/>
  <c r="Y167" i="17"/>
  <c r="I168" i="17"/>
  <c r="Q168" i="17"/>
  <c r="Y168" i="17"/>
  <c r="I169" i="17"/>
  <c r="Q169" i="17"/>
  <c r="Y169" i="17"/>
  <c r="I170" i="17"/>
  <c r="Q170" i="17"/>
  <c r="Y170" i="17"/>
  <c r="I171" i="17"/>
  <c r="R171" i="17"/>
  <c r="D184" i="17"/>
  <c r="O184" i="17"/>
  <c r="B190" i="17"/>
  <c r="L190" i="17"/>
  <c r="W190" i="17"/>
  <c r="N203" i="17"/>
  <c r="J209" i="17"/>
  <c r="G217" i="18"/>
  <c r="R217" i="18"/>
  <c r="C226" i="18"/>
  <c r="K226" i="18"/>
  <c r="S226" i="18"/>
  <c r="E235" i="18"/>
  <c r="M235" i="18"/>
  <c r="U235" i="18"/>
  <c r="D237" i="18"/>
  <c r="L237" i="18"/>
  <c r="T237" i="18"/>
  <c r="F246" i="18"/>
  <c r="N246" i="18"/>
  <c r="V246" i="18"/>
  <c r="E248" i="18"/>
  <c r="M248" i="18"/>
  <c r="U248" i="18"/>
  <c r="O91" i="16"/>
  <c r="G92" i="16"/>
  <c r="O92" i="16"/>
  <c r="W92" i="16"/>
  <c r="G93" i="16"/>
  <c r="O93" i="16"/>
  <c r="W93" i="16"/>
  <c r="F5" i="17"/>
  <c r="F171" i="17" s="1"/>
  <c r="N5" i="17"/>
  <c r="N217" i="18" s="1"/>
  <c r="V5" i="17"/>
  <c r="U226" i="17"/>
  <c r="U217" i="17" s="1"/>
  <c r="U171" i="17"/>
  <c r="G229" i="17"/>
  <c r="O229" i="17"/>
  <c r="W229" i="17"/>
  <c r="H246" i="17"/>
  <c r="H203" i="17"/>
  <c r="P246" i="17"/>
  <c r="P203" i="17"/>
  <c r="X246" i="17"/>
  <c r="X240" i="17" s="1"/>
  <c r="X203" i="17"/>
  <c r="G248" i="17"/>
  <c r="G240" i="17" s="1"/>
  <c r="G209" i="17"/>
  <c r="O248" i="17"/>
  <c r="O240" i="17" s="1"/>
  <c r="O209" i="17"/>
  <c r="W248" i="17"/>
  <c r="W240" i="17" s="1"/>
  <c r="W209" i="17"/>
  <c r="B171" i="17"/>
  <c r="S171" i="17"/>
  <c r="F184" i="17"/>
  <c r="P184" i="17"/>
  <c r="C190" i="17"/>
  <c r="N190" i="17"/>
  <c r="X190" i="17"/>
  <c r="O203" i="17"/>
  <c r="N209" i="17"/>
  <c r="S217" i="18"/>
  <c r="D217" i="18"/>
  <c r="D175" i="18"/>
  <c r="D174" i="18"/>
  <c r="D173" i="18"/>
  <c r="D172" i="18"/>
  <c r="D170" i="18"/>
  <c r="D169" i="18"/>
  <c r="D168" i="18"/>
  <c r="D167" i="18"/>
  <c r="D165" i="18"/>
  <c r="D164" i="18"/>
  <c r="D163" i="18"/>
  <c r="D162" i="18"/>
  <c r="D161" i="18"/>
  <c r="L217" i="18"/>
  <c r="L175" i="18"/>
  <c r="L174" i="18"/>
  <c r="L173" i="18"/>
  <c r="L172" i="18"/>
  <c r="L170" i="18"/>
  <c r="L169" i="18"/>
  <c r="L168" i="18"/>
  <c r="L167" i="18"/>
  <c r="L165" i="18"/>
  <c r="L164" i="18"/>
  <c r="L163" i="18"/>
  <c r="L162" i="18"/>
  <c r="L161" i="18"/>
  <c r="T217" i="18"/>
  <c r="T175" i="18"/>
  <c r="T174" i="18"/>
  <c r="T173" i="18"/>
  <c r="T172" i="18"/>
  <c r="T170" i="18"/>
  <c r="T169" i="18"/>
  <c r="T168" i="18"/>
  <c r="T167" i="18"/>
  <c r="T165" i="18"/>
  <c r="T164" i="18"/>
  <c r="T163" i="18"/>
  <c r="T162" i="18"/>
  <c r="T161" i="18"/>
  <c r="D226" i="18"/>
  <c r="L226" i="18"/>
  <c r="T226" i="18"/>
  <c r="F235" i="18"/>
  <c r="N235" i="18"/>
  <c r="V235" i="18"/>
  <c r="E237" i="18"/>
  <c r="M237" i="18"/>
  <c r="U237" i="18"/>
  <c r="G246" i="18"/>
  <c r="O246" i="18"/>
  <c r="W246" i="18"/>
  <c r="F248" i="18"/>
  <c r="N248" i="18"/>
  <c r="V248" i="18"/>
  <c r="G229" i="19"/>
  <c r="G192" i="19"/>
  <c r="G191" i="19"/>
  <c r="G188" i="19"/>
  <c r="G187" i="19"/>
  <c r="G185" i="19"/>
  <c r="G183" i="19"/>
  <c r="O229" i="19"/>
  <c r="O192" i="19"/>
  <c r="O191" i="19"/>
  <c r="O188" i="19"/>
  <c r="O187" i="19"/>
  <c r="O185" i="19"/>
  <c r="O183" i="19"/>
  <c r="W229" i="19"/>
  <c r="W192" i="19"/>
  <c r="W191" i="19"/>
  <c r="W188" i="19"/>
  <c r="W187" i="19"/>
  <c r="W185" i="19"/>
  <c r="W183" i="19"/>
  <c r="B161" i="18"/>
  <c r="J161" i="18"/>
  <c r="R161" i="18"/>
  <c r="B162" i="18"/>
  <c r="J162" i="18"/>
  <c r="R162" i="18"/>
  <c r="B163" i="18"/>
  <c r="J163" i="18"/>
  <c r="B164" i="18"/>
  <c r="J164" i="18"/>
  <c r="B165" i="18"/>
  <c r="J165" i="18"/>
  <c r="R165" i="18"/>
  <c r="B166" i="18"/>
  <c r="J166" i="18"/>
  <c r="R166" i="18"/>
  <c r="B167" i="18"/>
  <c r="J167" i="18"/>
  <c r="R167" i="18"/>
  <c r="B168" i="18"/>
  <c r="J168" i="18"/>
  <c r="R168" i="18"/>
  <c r="B169" i="18"/>
  <c r="J169" i="18"/>
  <c r="R169" i="18"/>
  <c r="B170" i="18"/>
  <c r="J170" i="18"/>
  <c r="R170" i="18"/>
  <c r="B171" i="18"/>
  <c r="J171" i="18"/>
  <c r="R171" i="18"/>
  <c r="B172" i="18"/>
  <c r="J172" i="18"/>
  <c r="B173" i="18"/>
  <c r="J173" i="18"/>
  <c r="B174" i="18"/>
  <c r="J174" i="18"/>
  <c r="B175" i="18"/>
  <c r="J175" i="18"/>
  <c r="R175" i="18"/>
  <c r="B184" i="18"/>
  <c r="J184" i="18"/>
  <c r="R184" i="18"/>
  <c r="B190" i="18"/>
  <c r="J190" i="18"/>
  <c r="R190" i="18"/>
  <c r="B203" i="18"/>
  <c r="J203" i="18"/>
  <c r="R203" i="18"/>
  <c r="B209" i="18"/>
  <c r="J209" i="18"/>
  <c r="R209" i="18"/>
  <c r="I217" i="19"/>
  <c r="I176" i="19"/>
  <c r="I173" i="19"/>
  <c r="I172" i="19"/>
  <c r="I169" i="19"/>
  <c r="I168" i="19"/>
  <c r="I167" i="19"/>
  <c r="Q217" i="19"/>
  <c r="Q176" i="19"/>
  <c r="Q173" i="19"/>
  <c r="Q172" i="19"/>
  <c r="Q169" i="19"/>
  <c r="Q168" i="19"/>
  <c r="Q167" i="19"/>
  <c r="Y217" i="19"/>
  <c r="Y176" i="19"/>
  <c r="Y173" i="19"/>
  <c r="Y172" i="19"/>
  <c r="Y169" i="19"/>
  <c r="Y168" i="19"/>
  <c r="Y167" i="19"/>
  <c r="Y165" i="19"/>
  <c r="H226" i="19"/>
  <c r="H171" i="19"/>
  <c r="P226" i="19"/>
  <c r="P171" i="19"/>
  <c r="X226" i="19"/>
  <c r="X171" i="19"/>
  <c r="C229" i="19"/>
  <c r="C192" i="19"/>
  <c r="C191" i="19"/>
  <c r="C188" i="19"/>
  <c r="C187" i="19"/>
  <c r="C185" i="19"/>
  <c r="C183" i="19"/>
  <c r="K229" i="19"/>
  <c r="K192" i="19"/>
  <c r="K191" i="19"/>
  <c r="K188" i="19"/>
  <c r="K187" i="19"/>
  <c r="K185" i="19"/>
  <c r="K183" i="19"/>
  <c r="S229" i="19"/>
  <c r="S192" i="19"/>
  <c r="S191" i="19"/>
  <c r="S188" i="19"/>
  <c r="S187" i="19"/>
  <c r="S185" i="19"/>
  <c r="S183" i="19"/>
  <c r="B235" i="19"/>
  <c r="B184" i="19"/>
  <c r="J235" i="19"/>
  <c r="J184" i="19"/>
  <c r="R235" i="19"/>
  <c r="R184" i="19"/>
  <c r="I237" i="19"/>
  <c r="I190" i="19"/>
  <c r="Q237" i="19"/>
  <c r="Q190" i="19"/>
  <c r="Y237" i="19"/>
  <c r="Y190" i="19"/>
  <c r="C246" i="19"/>
  <c r="C203" i="19"/>
  <c r="K246" i="19"/>
  <c r="K203" i="19"/>
  <c r="S246" i="19"/>
  <c r="S203" i="19"/>
  <c r="B248" i="19"/>
  <c r="B209" i="19"/>
  <c r="J248" i="19"/>
  <c r="J209" i="19"/>
  <c r="R248" i="19"/>
  <c r="R209" i="19"/>
  <c r="R167" i="19"/>
  <c r="R168" i="19"/>
  <c r="J169" i="19"/>
  <c r="R173" i="19"/>
  <c r="C161" i="18"/>
  <c r="K161" i="18"/>
  <c r="S161" i="18"/>
  <c r="C162" i="18"/>
  <c r="K162" i="18"/>
  <c r="S162" i="18"/>
  <c r="C163" i="18"/>
  <c r="K163" i="18"/>
  <c r="S163" i="18"/>
  <c r="C164" i="18"/>
  <c r="K164" i="18"/>
  <c r="S164" i="18"/>
  <c r="C165" i="18"/>
  <c r="K165" i="18"/>
  <c r="S165" i="18"/>
  <c r="C166" i="18"/>
  <c r="K166" i="18"/>
  <c r="S166" i="18"/>
  <c r="C167" i="18"/>
  <c r="K167" i="18"/>
  <c r="S167" i="18"/>
  <c r="C168" i="18"/>
  <c r="K168" i="18"/>
  <c r="S168" i="18"/>
  <c r="C169" i="18"/>
  <c r="K169" i="18"/>
  <c r="S169" i="18"/>
  <c r="C170" i="18"/>
  <c r="K170" i="18"/>
  <c r="S170" i="18"/>
  <c r="C171" i="18"/>
  <c r="K171" i="18"/>
  <c r="S171" i="18"/>
  <c r="C172" i="18"/>
  <c r="K172" i="18"/>
  <c r="S172" i="18"/>
  <c r="C173" i="18"/>
  <c r="K173" i="18"/>
  <c r="S173" i="18"/>
  <c r="C174" i="18"/>
  <c r="K174" i="18"/>
  <c r="S174" i="18"/>
  <c r="C175" i="18"/>
  <c r="K175" i="18"/>
  <c r="S175" i="18"/>
  <c r="C184" i="18"/>
  <c r="K184" i="18"/>
  <c r="S184" i="18"/>
  <c r="C190" i="18"/>
  <c r="K190" i="18"/>
  <c r="S190" i="18"/>
  <c r="C203" i="18"/>
  <c r="K203" i="18"/>
  <c r="S203" i="18"/>
  <c r="C209" i="18"/>
  <c r="K209" i="18"/>
  <c r="S209" i="18"/>
  <c r="B217" i="19"/>
  <c r="R217" i="19"/>
  <c r="I226" i="19"/>
  <c r="I171" i="19"/>
  <c r="Q226" i="19"/>
  <c r="Q171" i="19"/>
  <c r="Y226" i="19"/>
  <c r="Y171" i="19"/>
  <c r="C235" i="19"/>
  <c r="C184" i="19"/>
  <c r="K235" i="19"/>
  <c r="K184" i="19"/>
  <c r="S235" i="19"/>
  <c r="S184" i="19"/>
  <c r="B237" i="19"/>
  <c r="B190" i="19"/>
  <c r="J237" i="19"/>
  <c r="J190" i="19"/>
  <c r="R237" i="19"/>
  <c r="R190" i="19"/>
  <c r="D246" i="19"/>
  <c r="D203" i="19"/>
  <c r="L246" i="19"/>
  <c r="L203" i="19"/>
  <c r="T246" i="19"/>
  <c r="T203" i="19"/>
  <c r="C248" i="19"/>
  <c r="C209" i="19"/>
  <c r="K248" i="19"/>
  <c r="K209" i="19"/>
  <c r="S248" i="19"/>
  <c r="S209" i="19"/>
  <c r="F165" i="19"/>
  <c r="N165" i="19"/>
  <c r="V165" i="19"/>
  <c r="H167" i="19"/>
  <c r="F168" i="19"/>
  <c r="C171" i="19"/>
  <c r="S171" i="19"/>
  <c r="V176" i="19"/>
  <c r="F194" i="21"/>
  <c r="H5" i="18"/>
  <c r="H171" i="18" s="1"/>
  <c r="P5" i="18"/>
  <c r="X5" i="18"/>
  <c r="D166" i="18"/>
  <c r="L166" i="18"/>
  <c r="T166" i="18"/>
  <c r="D171" i="18"/>
  <c r="L171" i="18"/>
  <c r="T171" i="18"/>
  <c r="D184" i="18"/>
  <c r="L184" i="18"/>
  <c r="T184" i="18"/>
  <c r="D190" i="18"/>
  <c r="L190" i="18"/>
  <c r="T190" i="18"/>
  <c r="D203" i="18"/>
  <c r="L203" i="18"/>
  <c r="T203" i="18"/>
  <c r="D209" i="18"/>
  <c r="L209" i="18"/>
  <c r="T209" i="18"/>
  <c r="D223" i="18"/>
  <c r="L223" i="18"/>
  <c r="T223" i="18"/>
  <c r="B226" i="19"/>
  <c r="J226" i="19"/>
  <c r="R226" i="19"/>
  <c r="D235" i="19"/>
  <c r="D184" i="19"/>
  <c r="L235" i="19"/>
  <c r="L184" i="19"/>
  <c r="T235" i="19"/>
  <c r="T184" i="19"/>
  <c r="C237" i="19"/>
  <c r="C190" i="19"/>
  <c r="K237" i="19"/>
  <c r="K190" i="19"/>
  <c r="S237" i="19"/>
  <c r="S190" i="19"/>
  <c r="E246" i="19"/>
  <c r="E203" i="19"/>
  <c r="M246" i="19"/>
  <c r="M203" i="19"/>
  <c r="U246" i="19"/>
  <c r="U203" i="19"/>
  <c r="D248" i="19"/>
  <c r="D209" i="19"/>
  <c r="L248" i="19"/>
  <c r="L209" i="19"/>
  <c r="T248" i="19"/>
  <c r="T209" i="19"/>
  <c r="J167" i="19"/>
  <c r="V168" i="19"/>
  <c r="N169" i="19"/>
  <c r="V173" i="19"/>
  <c r="M161" i="18"/>
  <c r="U161" i="18"/>
  <c r="M162" i="18"/>
  <c r="U162" i="18"/>
  <c r="E163" i="18"/>
  <c r="M163" i="18"/>
  <c r="U163" i="18"/>
  <c r="E164" i="18"/>
  <c r="M164" i="18"/>
  <c r="U164" i="18"/>
  <c r="E165" i="18"/>
  <c r="M165" i="18"/>
  <c r="U165" i="18"/>
  <c r="E166" i="18"/>
  <c r="M166" i="18"/>
  <c r="U166" i="18"/>
  <c r="E167" i="18"/>
  <c r="M167" i="18"/>
  <c r="U167" i="18"/>
  <c r="E168" i="18"/>
  <c r="M168" i="18"/>
  <c r="U168" i="18"/>
  <c r="M169" i="18"/>
  <c r="U169" i="18"/>
  <c r="M170" i="18"/>
  <c r="U170" i="18"/>
  <c r="M171" i="18"/>
  <c r="U171" i="18"/>
  <c r="E172" i="18"/>
  <c r="M172" i="18"/>
  <c r="U172" i="18"/>
  <c r="E173" i="18"/>
  <c r="M173" i="18"/>
  <c r="U173" i="18"/>
  <c r="E174" i="18"/>
  <c r="M174" i="18"/>
  <c r="U174" i="18"/>
  <c r="E175" i="18"/>
  <c r="M175" i="18"/>
  <c r="U175" i="18"/>
  <c r="E184" i="18"/>
  <c r="M184" i="18"/>
  <c r="U184" i="18"/>
  <c r="E190" i="18"/>
  <c r="M190" i="18"/>
  <c r="U190" i="18"/>
  <c r="E203" i="18"/>
  <c r="M203" i="18"/>
  <c r="U203" i="18"/>
  <c r="E209" i="18"/>
  <c r="M209" i="18"/>
  <c r="U209" i="18"/>
  <c r="D176" i="19"/>
  <c r="D173" i="19"/>
  <c r="D172" i="19"/>
  <c r="D169" i="19"/>
  <c r="L217" i="19"/>
  <c r="L176" i="19"/>
  <c r="L173" i="19"/>
  <c r="L172" i="19"/>
  <c r="L169" i="19"/>
  <c r="L168" i="19"/>
  <c r="T217" i="19"/>
  <c r="T176" i="19"/>
  <c r="T173" i="19"/>
  <c r="T172" i="19"/>
  <c r="T169" i="19"/>
  <c r="T168" i="19"/>
  <c r="C226" i="19"/>
  <c r="K226" i="19"/>
  <c r="S226" i="19"/>
  <c r="F229" i="19"/>
  <c r="F192" i="19"/>
  <c r="F191" i="19"/>
  <c r="F188" i="19"/>
  <c r="F187" i="19"/>
  <c r="F185" i="19"/>
  <c r="F183" i="19"/>
  <c r="N229" i="19"/>
  <c r="N192" i="19"/>
  <c r="N191" i="19"/>
  <c r="N188" i="19"/>
  <c r="N187" i="19"/>
  <c r="N185" i="19"/>
  <c r="N183" i="19"/>
  <c r="V229" i="19"/>
  <c r="V192" i="19"/>
  <c r="V191" i="19"/>
  <c r="V188" i="19"/>
  <c r="V187" i="19"/>
  <c r="V185" i="19"/>
  <c r="V183" i="19"/>
  <c r="E235" i="19"/>
  <c r="E184" i="19"/>
  <c r="M235" i="19"/>
  <c r="M184" i="19"/>
  <c r="U235" i="19"/>
  <c r="U184" i="19"/>
  <c r="D237" i="19"/>
  <c r="D190" i="19"/>
  <c r="L237" i="19"/>
  <c r="L190" i="19"/>
  <c r="T237" i="19"/>
  <c r="T190" i="19"/>
  <c r="F246" i="19"/>
  <c r="F203" i="19"/>
  <c r="N246" i="19"/>
  <c r="N203" i="19"/>
  <c r="V246" i="19"/>
  <c r="V203" i="19"/>
  <c r="E248" i="19"/>
  <c r="E209" i="19"/>
  <c r="M248" i="19"/>
  <c r="M209" i="19"/>
  <c r="U248" i="19"/>
  <c r="U209" i="19"/>
  <c r="H165" i="19"/>
  <c r="X165" i="19"/>
  <c r="G171" i="19"/>
  <c r="W171" i="19"/>
  <c r="F161" i="18"/>
  <c r="N161" i="18"/>
  <c r="V161" i="18"/>
  <c r="F162" i="18"/>
  <c r="N162" i="18"/>
  <c r="V162" i="18"/>
  <c r="F163" i="18"/>
  <c r="N163" i="18"/>
  <c r="V163" i="18"/>
  <c r="F164" i="18"/>
  <c r="N164" i="18"/>
  <c r="V164" i="18"/>
  <c r="F165" i="18"/>
  <c r="N165" i="18"/>
  <c r="V165" i="18"/>
  <c r="F166" i="18"/>
  <c r="N166" i="18"/>
  <c r="V166" i="18"/>
  <c r="F167" i="18"/>
  <c r="N167" i="18"/>
  <c r="V167" i="18"/>
  <c r="F168" i="18"/>
  <c r="N168" i="18"/>
  <c r="V168" i="18"/>
  <c r="F169" i="18"/>
  <c r="N169" i="18"/>
  <c r="V169" i="18"/>
  <c r="F170" i="18"/>
  <c r="N170" i="18"/>
  <c r="V170" i="18"/>
  <c r="F171" i="18"/>
  <c r="N171" i="18"/>
  <c r="V171" i="18"/>
  <c r="F172" i="18"/>
  <c r="N172" i="18"/>
  <c r="V172" i="18"/>
  <c r="F173" i="18"/>
  <c r="N173" i="18"/>
  <c r="V173" i="18"/>
  <c r="F174" i="18"/>
  <c r="N174" i="18"/>
  <c r="V174" i="18"/>
  <c r="F175" i="18"/>
  <c r="N175" i="18"/>
  <c r="V175" i="18"/>
  <c r="F184" i="18"/>
  <c r="N184" i="18"/>
  <c r="V184" i="18"/>
  <c r="F190" i="18"/>
  <c r="N190" i="18"/>
  <c r="V190" i="18"/>
  <c r="F203" i="18"/>
  <c r="N203" i="18"/>
  <c r="V203" i="18"/>
  <c r="F209" i="18"/>
  <c r="N209" i="18"/>
  <c r="V209" i="18"/>
  <c r="E217" i="19"/>
  <c r="E176" i="19"/>
  <c r="E173" i="19"/>
  <c r="E172" i="19"/>
  <c r="E169" i="19"/>
  <c r="E168" i="19"/>
  <c r="E167" i="19"/>
  <c r="M217" i="19"/>
  <c r="M176" i="19"/>
  <c r="M173" i="19"/>
  <c r="M172" i="19"/>
  <c r="M169" i="19"/>
  <c r="M168" i="19"/>
  <c r="M167" i="19"/>
  <c r="U217" i="19"/>
  <c r="U176" i="19"/>
  <c r="U173" i="19"/>
  <c r="U172" i="19"/>
  <c r="U169" i="19"/>
  <c r="U168" i="19"/>
  <c r="U167" i="19"/>
  <c r="U160" i="19" s="1"/>
  <c r="D226" i="19"/>
  <c r="D171" i="19"/>
  <c r="L226" i="19"/>
  <c r="L171" i="19"/>
  <c r="T226" i="19"/>
  <c r="T171" i="19"/>
  <c r="F235" i="19"/>
  <c r="F184" i="19"/>
  <c r="N235" i="19"/>
  <c r="N184" i="19"/>
  <c r="V235" i="19"/>
  <c r="V184" i="19"/>
  <c r="E237" i="19"/>
  <c r="E190" i="19"/>
  <c r="M237" i="19"/>
  <c r="M190" i="19"/>
  <c r="U237" i="19"/>
  <c r="U190" i="19"/>
  <c r="G246" i="19"/>
  <c r="G203" i="19"/>
  <c r="O246" i="19"/>
  <c r="O203" i="19"/>
  <c r="W246" i="19"/>
  <c r="W203" i="19"/>
  <c r="F248" i="19"/>
  <c r="F209" i="19"/>
  <c r="N248" i="19"/>
  <c r="N209" i="19"/>
  <c r="V248" i="19"/>
  <c r="V209" i="19"/>
  <c r="I165" i="19"/>
  <c r="Q165" i="19"/>
  <c r="B167" i="19"/>
  <c r="L167" i="19"/>
  <c r="J168" i="19"/>
  <c r="B169" i="19"/>
  <c r="R169" i="19"/>
  <c r="J171" i="19"/>
  <c r="B172" i="19"/>
  <c r="R172" i="19"/>
  <c r="J173" i="19"/>
  <c r="B176" i="19"/>
  <c r="I194" i="21"/>
  <c r="G161" i="18"/>
  <c r="O161" i="18"/>
  <c r="W161" i="18"/>
  <c r="G162" i="18"/>
  <c r="W162" i="18"/>
  <c r="G163" i="18"/>
  <c r="W163" i="18"/>
  <c r="G164" i="18"/>
  <c r="O164" i="18"/>
  <c r="W164" i="18"/>
  <c r="G165" i="18"/>
  <c r="O165" i="18"/>
  <c r="W165" i="18"/>
  <c r="G166" i="18"/>
  <c r="O166" i="18"/>
  <c r="W166" i="18"/>
  <c r="G167" i="18"/>
  <c r="O167" i="18"/>
  <c r="W167" i="18"/>
  <c r="G168" i="18"/>
  <c r="O168" i="18"/>
  <c r="W168" i="18"/>
  <c r="G169" i="18"/>
  <c r="O169" i="18"/>
  <c r="W169" i="18"/>
  <c r="G170" i="18"/>
  <c r="O170" i="18"/>
  <c r="W170" i="18"/>
  <c r="G171" i="18"/>
  <c r="O171" i="18"/>
  <c r="W171" i="18"/>
  <c r="G172" i="18"/>
  <c r="W172" i="18"/>
  <c r="G173" i="18"/>
  <c r="O173" i="18"/>
  <c r="W173" i="18"/>
  <c r="G174" i="18"/>
  <c r="O174" i="18"/>
  <c r="W174" i="18"/>
  <c r="G175" i="18"/>
  <c r="O175" i="18"/>
  <c r="W175" i="18"/>
  <c r="G184" i="18"/>
  <c r="O184" i="18"/>
  <c r="W184" i="18"/>
  <c r="G190" i="18"/>
  <c r="O190" i="18"/>
  <c r="W190" i="18"/>
  <c r="G203" i="18"/>
  <c r="O203" i="18"/>
  <c r="W203" i="18"/>
  <c r="G209" i="18"/>
  <c r="O209" i="18"/>
  <c r="W209" i="18"/>
  <c r="F217" i="19"/>
  <c r="V217" i="19"/>
  <c r="E226" i="19"/>
  <c r="E171" i="19"/>
  <c r="M226" i="19"/>
  <c r="M171" i="19"/>
  <c r="U226" i="19"/>
  <c r="U171" i="19"/>
  <c r="G235" i="19"/>
  <c r="G184" i="19"/>
  <c r="O235" i="19"/>
  <c r="O184" i="19"/>
  <c r="W235" i="19"/>
  <c r="W184" i="19"/>
  <c r="F237" i="19"/>
  <c r="F190" i="19"/>
  <c r="N237" i="19"/>
  <c r="N190" i="19"/>
  <c r="V237" i="19"/>
  <c r="V190" i="19"/>
  <c r="H246" i="19"/>
  <c r="H203" i="19"/>
  <c r="P246" i="19"/>
  <c r="P203" i="19"/>
  <c r="X246" i="19"/>
  <c r="X203" i="19"/>
  <c r="G248" i="19"/>
  <c r="G209" i="19"/>
  <c r="O248" i="19"/>
  <c r="O209" i="19"/>
  <c r="W248" i="19"/>
  <c r="W209" i="19"/>
  <c r="B165" i="19"/>
  <c r="J165" i="19"/>
  <c r="R165" i="19"/>
  <c r="N167" i="19"/>
  <c r="K171" i="19"/>
  <c r="F176" i="19"/>
  <c r="J194" i="21"/>
  <c r="P166" i="18"/>
  <c r="X166" i="18"/>
  <c r="P171" i="18"/>
  <c r="X171" i="18"/>
  <c r="H184" i="18"/>
  <c r="P184" i="18"/>
  <c r="X184" i="18"/>
  <c r="H190" i="18"/>
  <c r="P190" i="18"/>
  <c r="X190" i="18"/>
  <c r="H203" i="18"/>
  <c r="P203" i="18"/>
  <c r="X203" i="18"/>
  <c r="H209" i="18"/>
  <c r="P209" i="18"/>
  <c r="X209" i="18"/>
  <c r="F226" i="19"/>
  <c r="N226" i="19"/>
  <c r="V226" i="19"/>
  <c r="H235" i="19"/>
  <c r="H184" i="19"/>
  <c r="P235" i="19"/>
  <c r="P184" i="19"/>
  <c r="X235" i="19"/>
  <c r="X184" i="19"/>
  <c r="G237" i="19"/>
  <c r="G190" i="19"/>
  <c r="O237" i="19"/>
  <c r="O190" i="19"/>
  <c r="W237" i="19"/>
  <c r="W190" i="19"/>
  <c r="I246" i="19"/>
  <c r="I203" i="19"/>
  <c r="Q246" i="19"/>
  <c r="Q203" i="19"/>
  <c r="Y246" i="19"/>
  <c r="Y203" i="19"/>
  <c r="H248" i="19"/>
  <c r="H209" i="19"/>
  <c r="P248" i="19"/>
  <c r="P209" i="19"/>
  <c r="X248" i="19"/>
  <c r="X209" i="19"/>
  <c r="D167" i="19"/>
  <c r="B168" i="19"/>
  <c r="N168" i="19"/>
  <c r="F169" i="19"/>
  <c r="V169" i="19"/>
  <c r="N171" i="19"/>
  <c r="F172" i="19"/>
  <c r="V172" i="19"/>
  <c r="N173" i="19"/>
  <c r="J176" i="19"/>
  <c r="Q161" i="18"/>
  <c r="I162" i="18"/>
  <c r="Q162" i="18"/>
  <c r="Y162" i="18"/>
  <c r="I163" i="18"/>
  <c r="Q163" i="18"/>
  <c r="Y163" i="18"/>
  <c r="I164" i="18"/>
  <c r="Q164" i="18"/>
  <c r="Y164" i="18"/>
  <c r="I165" i="18"/>
  <c r="Q165" i="18"/>
  <c r="Y165" i="18"/>
  <c r="I166" i="18"/>
  <c r="Q166" i="18"/>
  <c r="Y166" i="18"/>
  <c r="I167" i="18"/>
  <c r="Q167" i="18"/>
  <c r="Y167" i="18"/>
  <c r="I168" i="18"/>
  <c r="Q168" i="18"/>
  <c r="Q169" i="18"/>
  <c r="Q170" i="18"/>
  <c r="Q171" i="18"/>
  <c r="Y171" i="18"/>
  <c r="I172" i="18"/>
  <c r="Q172" i="18"/>
  <c r="Y172" i="18"/>
  <c r="I173" i="18"/>
  <c r="Q173" i="18"/>
  <c r="Y173" i="18"/>
  <c r="I174" i="18"/>
  <c r="Q174" i="18"/>
  <c r="Y174" i="18"/>
  <c r="I175" i="18"/>
  <c r="Q175" i="18"/>
  <c r="Y175" i="18"/>
  <c r="I184" i="18"/>
  <c r="Q184" i="18"/>
  <c r="Y184" i="18"/>
  <c r="I190" i="18"/>
  <c r="Q190" i="18"/>
  <c r="Y190" i="18"/>
  <c r="I203" i="18"/>
  <c r="Q203" i="18"/>
  <c r="Y203" i="18"/>
  <c r="I209" i="18"/>
  <c r="Q209" i="18"/>
  <c r="Y209" i="18"/>
  <c r="H217" i="19"/>
  <c r="H176" i="19"/>
  <c r="H173" i="19"/>
  <c r="H172" i="19"/>
  <c r="H169" i="19"/>
  <c r="P217" i="19"/>
  <c r="P176" i="19"/>
  <c r="P173" i="19"/>
  <c r="P172" i="19"/>
  <c r="P169" i="19"/>
  <c r="P168" i="19"/>
  <c r="X217" i="19"/>
  <c r="X176" i="19"/>
  <c r="X173" i="19"/>
  <c r="X172" i="19"/>
  <c r="X169" i="19"/>
  <c r="X168" i="19"/>
  <c r="G226" i="19"/>
  <c r="O226" i="19"/>
  <c r="W226" i="19"/>
  <c r="B229" i="19"/>
  <c r="B192" i="19"/>
  <c r="B191" i="19"/>
  <c r="B188" i="19"/>
  <c r="B187" i="19"/>
  <c r="B185" i="19"/>
  <c r="B183" i="19"/>
  <c r="J229" i="19"/>
  <c r="J192" i="19"/>
  <c r="J191" i="19"/>
  <c r="J188" i="19"/>
  <c r="J187" i="19"/>
  <c r="J185" i="19"/>
  <c r="J183" i="19"/>
  <c r="R229" i="19"/>
  <c r="R192" i="19"/>
  <c r="R191" i="19"/>
  <c r="R188" i="19"/>
  <c r="R187" i="19"/>
  <c r="R185" i="19"/>
  <c r="R183" i="19"/>
  <c r="I235" i="19"/>
  <c r="I184" i="19"/>
  <c r="Q235" i="19"/>
  <c r="Q184" i="19"/>
  <c r="Y235" i="19"/>
  <c r="Y184" i="19"/>
  <c r="H237" i="19"/>
  <c r="H190" i="19"/>
  <c r="P237" i="19"/>
  <c r="X237" i="19"/>
  <c r="X190" i="19"/>
  <c r="B246" i="19"/>
  <c r="B203" i="19"/>
  <c r="J246" i="19"/>
  <c r="J203" i="19"/>
  <c r="R246" i="19"/>
  <c r="R203" i="19"/>
  <c r="I248" i="19"/>
  <c r="I209" i="19"/>
  <c r="Q248" i="19"/>
  <c r="Q209" i="19"/>
  <c r="Y248" i="19"/>
  <c r="Y209" i="19"/>
  <c r="D165" i="19"/>
  <c r="L165" i="19"/>
  <c r="T165" i="19"/>
  <c r="T160" i="19" s="1"/>
  <c r="F167" i="19"/>
  <c r="P167" i="19"/>
  <c r="P160" i="19" s="1"/>
  <c r="O171" i="19"/>
  <c r="N176" i="19"/>
  <c r="G69" i="20"/>
  <c r="O69" i="20"/>
  <c r="W69" i="20"/>
  <c r="G70" i="20"/>
  <c r="O70" i="20"/>
  <c r="W70" i="20"/>
  <c r="G71" i="20"/>
  <c r="O71" i="20"/>
  <c r="W71" i="20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N201" i="21"/>
  <c r="N194" i="21" s="1"/>
  <c r="Q202" i="21"/>
  <c r="Y203" i="21"/>
  <c r="Y194" i="21" s="1"/>
  <c r="E192" i="22"/>
  <c r="M192" i="22"/>
  <c r="U192" i="22"/>
  <c r="H201" i="22"/>
  <c r="P201" i="22"/>
  <c r="X201" i="22"/>
  <c r="H202" i="22"/>
  <c r="P202" i="22"/>
  <c r="X202" i="22"/>
  <c r="H203" i="22"/>
  <c r="P203" i="22"/>
  <c r="X203" i="22"/>
  <c r="I211" i="22"/>
  <c r="Q211" i="22"/>
  <c r="Y211" i="22"/>
  <c r="C213" i="22"/>
  <c r="K213" i="22"/>
  <c r="S213" i="22"/>
  <c r="H69" i="20"/>
  <c r="P69" i="20"/>
  <c r="X69" i="20"/>
  <c r="H70" i="20"/>
  <c r="P70" i="20"/>
  <c r="X70" i="20"/>
  <c r="H71" i="20"/>
  <c r="P71" i="20"/>
  <c r="X71" i="20"/>
  <c r="C205" i="21"/>
  <c r="K205" i="21"/>
  <c r="S205" i="21"/>
  <c r="F141" i="21"/>
  <c r="F132" i="21" s="1"/>
  <c r="N141" i="21"/>
  <c r="N132" i="21" s="1"/>
  <c r="V141" i="21"/>
  <c r="V132" i="21" s="1"/>
  <c r="F153" i="21"/>
  <c r="V153" i="21"/>
  <c r="F157" i="21"/>
  <c r="N157" i="21"/>
  <c r="V157" i="21"/>
  <c r="F160" i="21"/>
  <c r="N160" i="21"/>
  <c r="V160" i="21"/>
  <c r="F171" i="21"/>
  <c r="N171" i="21"/>
  <c r="V171" i="21"/>
  <c r="F175" i="21"/>
  <c r="N175" i="21"/>
  <c r="V175" i="21"/>
  <c r="Q201" i="21"/>
  <c r="Q194" i="21" s="1"/>
  <c r="F192" i="22"/>
  <c r="N192" i="22"/>
  <c r="V192" i="22"/>
  <c r="I201" i="22"/>
  <c r="Q201" i="22"/>
  <c r="Y201" i="22"/>
  <c r="I202" i="22"/>
  <c r="Q202" i="22"/>
  <c r="Y202" i="22"/>
  <c r="I203" i="22"/>
  <c r="Q203" i="22"/>
  <c r="Y203" i="22"/>
  <c r="B211" i="22"/>
  <c r="J211" i="22"/>
  <c r="R211" i="22"/>
  <c r="D213" i="22"/>
  <c r="L213" i="22"/>
  <c r="T213" i="22"/>
  <c r="I69" i="20"/>
  <c r="Q69" i="20"/>
  <c r="Y69" i="20"/>
  <c r="I70" i="20"/>
  <c r="Q70" i="20"/>
  <c r="Y70" i="20"/>
  <c r="I71" i="20"/>
  <c r="Q71" i="20"/>
  <c r="Y71" i="20"/>
  <c r="D205" i="21"/>
  <c r="L205" i="21"/>
  <c r="T205" i="21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R201" i="21"/>
  <c r="R194" i="21" s="1"/>
  <c r="Y202" i="21"/>
  <c r="G192" i="22"/>
  <c r="O192" i="22"/>
  <c r="W192" i="22"/>
  <c r="B201" i="22"/>
  <c r="J201" i="22"/>
  <c r="R201" i="22"/>
  <c r="B202" i="22"/>
  <c r="J202" i="22"/>
  <c r="R202" i="22"/>
  <c r="B203" i="22"/>
  <c r="J203" i="22"/>
  <c r="R203" i="22"/>
  <c r="C211" i="22"/>
  <c r="K211" i="22"/>
  <c r="S211" i="22"/>
  <c r="E213" i="22"/>
  <c r="M213" i="22"/>
  <c r="U213" i="22"/>
  <c r="F163" i="23"/>
  <c r="N163" i="23"/>
  <c r="N161" i="23"/>
  <c r="N158" i="23"/>
  <c r="N155" i="23"/>
  <c r="N154" i="23"/>
  <c r="N151" i="23"/>
  <c r="V163" i="23"/>
  <c r="V161" i="23"/>
  <c r="V158" i="23"/>
  <c r="V155" i="23"/>
  <c r="V154" i="23"/>
  <c r="V151" i="23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B201" i="21"/>
  <c r="B194" i="21" s="1"/>
  <c r="H192" i="22"/>
  <c r="P192" i="22"/>
  <c r="X192" i="22"/>
  <c r="C201" i="22"/>
  <c r="K201" i="22"/>
  <c r="S201" i="22"/>
  <c r="C202" i="22"/>
  <c r="K202" i="22"/>
  <c r="S202" i="22"/>
  <c r="C203" i="22"/>
  <c r="K203" i="22"/>
  <c r="S203" i="22"/>
  <c r="D211" i="22"/>
  <c r="L211" i="22"/>
  <c r="T211" i="22"/>
  <c r="F213" i="22"/>
  <c r="N213" i="22"/>
  <c r="V213" i="22"/>
  <c r="G163" i="23"/>
  <c r="G161" i="23"/>
  <c r="G158" i="23"/>
  <c r="G155" i="23"/>
  <c r="G154" i="23"/>
  <c r="G151" i="23"/>
  <c r="O163" i="23"/>
  <c r="O161" i="23"/>
  <c r="O158" i="23"/>
  <c r="O155" i="23"/>
  <c r="O154" i="23"/>
  <c r="O151" i="23"/>
  <c r="W163" i="23"/>
  <c r="W161" i="23"/>
  <c r="W158" i="23"/>
  <c r="W155" i="23"/>
  <c r="W154" i="23"/>
  <c r="W151" i="23"/>
  <c r="G179" i="23"/>
  <c r="G176" i="23"/>
  <c r="G172" i="23"/>
  <c r="O179" i="23"/>
  <c r="O176" i="23"/>
  <c r="O172" i="23"/>
  <c r="O170" i="23"/>
  <c r="W179" i="23"/>
  <c r="W176" i="23"/>
  <c r="W172" i="23"/>
  <c r="W170" i="23"/>
  <c r="C69" i="20"/>
  <c r="K69" i="20"/>
  <c r="S69" i="20"/>
  <c r="C70" i="20"/>
  <c r="K70" i="20"/>
  <c r="S70" i="20"/>
  <c r="C71" i="20"/>
  <c r="K71" i="20"/>
  <c r="S71" i="20"/>
  <c r="I141" i="21"/>
  <c r="I132" i="21" s="1"/>
  <c r="Q141" i="21"/>
  <c r="Q132" i="21" s="1"/>
  <c r="Y141" i="21"/>
  <c r="Y132" i="21" s="1"/>
  <c r="I153" i="21"/>
  <c r="Y153" i="21"/>
  <c r="I157" i="21"/>
  <c r="I160" i="21"/>
  <c r="Q160" i="21"/>
  <c r="I171" i="21"/>
  <c r="Q171" i="21"/>
  <c r="Y171" i="21"/>
  <c r="I175" i="21"/>
  <c r="Q175" i="21"/>
  <c r="Y175" i="21"/>
  <c r="I192" i="22"/>
  <c r="Q192" i="22"/>
  <c r="Y192" i="22"/>
  <c r="D201" i="22"/>
  <c r="L201" i="22"/>
  <c r="T201" i="22"/>
  <c r="D202" i="22"/>
  <c r="L202" i="22"/>
  <c r="T202" i="22"/>
  <c r="D203" i="22"/>
  <c r="L203" i="22"/>
  <c r="T203" i="22"/>
  <c r="E211" i="22"/>
  <c r="M211" i="22"/>
  <c r="U211" i="22"/>
  <c r="G213" i="22"/>
  <c r="O213" i="22"/>
  <c r="W213" i="22"/>
  <c r="D69" i="20"/>
  <c r="L69" i="20"/>
  <c r="T69" i="20"/>
  <c r="D70" i="20"/>
  <c r="L70" i="20"/>
  <c r="T70" i="20"/>
  <c r="D71" i="20"/>
  <c r="L71" i="20"/>
  <c r="T71" i="20"/>
  <c r="G205" i="21"/>
  <c r="O205" i="21"/>
  <c r="W205" i="21"/>
  <c r="B141" i="21"/>
  <c r="B132" i="21" s="1"/>
  <c r="J141" i="21"/>
  <c r="J132" i="21" s="1"/>
  <c r="R141" i="21"/>
  <c r="R132" i="21" s="1"/>
  <c r="J153" i="21"/>
  <c r="B157" i="21"/>
  <c r="J157" i="21"/>
  <c r="R157" i="21"/>
  <c r="B160" i="21"/>
  <c r="J160" i="21"/>
  <c r="R160" i="21"/>
  <c r="B171" i="21"/>
  <c r="J171" i="21"/>
  <c r="R171" i="21"/>
  <c r="B175" i="21"/>
  <c r="J175" i="21"/>
  <c r="R175" i="21"/>
  <c r="B192" i="22"/>
  <c r="J192" i="22"/>
  <c r="R192" i="22"/>
  <c r="E201" i="22"/>
  <c r="M201" i="22"/>
  <c r="U201" i="22"/>
  <c r="E202" i="22"/>
  <c r="M202" i="22"/>
  <c r="U202" i="22"/>
  <c r="E203" i="22"/>
  <c r="M203" i="22"/>
  <c r="U203" i="22"/>
  <c r="F211" i="22"/>
  <c r="N211" i="22"/>
  <c r="V211" i="22"/>
  <c r="H213" i="22"/>
  <c r="P213" i="22"/>
  <c r="X213" i="22"/>
  <c r="I163" i="23"/>
  <c r="I161" i="23"/>
  <c r="I158" i="23"/>
  <c r="I155" i="23"/>
  <c r="I154" i="23"/>
  <c r="I151" i="23"/>
  <c r="Q163" i="23"/>
  <c r="Q161" i="23"/>
  <c r="Q158" i="23"/>
  <c r="Q155" i="23"/>
  <c r="Q154" i="23"/>
  <c r="Q151" i="23"/>
  <c r="Y163" i="23"/>
  <c r="Y161" i="23"/>
  <c r="Y158" i="23"/>
  <c r="Y155" i="23"/>
  <c r="Y154" i="23"/>
  <c r="Y151" i="23"/>
  <c r="E69" i="20"/>
  <c r="M69" i="20"/>
  <c r="U69" i="20"/>
  <c r="E70" i="20"/>
  <c r="M70" i="20"/>
  <c r="U70" i="20"/>
  <c r="E71" i="20"/>
  <c r="M71" i="20"/>
  <c r="U71" i="20"/>
  <c r="H205" i="21"/>
  <c r="P205" i="21"/>
  <c r="X205" i="21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C192" i="22"/>
  <c r="K192" i="22"/>
  <c r="S192" i="22"/>
  <c r="F201" i="22"/>
  <c r="N201" i="22"/>
  <c r="V201" i="22"/>
  <c r="F202" i="22"/>
  <c r="N202" i="22"/>
  <c r="V202" i="22"/>
  <c r="F203" i="22"/>
  <c r="N203" i="22"/>
  <c r="V203" i="22"/>
  <c r="G211" i="22"/>
  <c r="O211" i="22"/>
  <c r="W211" i="22"/>
  <c r="I213" i="22"/>
  <c r="Q213" i="22"/>
  <c r="Y213" i="22"/>
  <c r="B179" i="23"/>
  <c r="B176" i="23"/>
  <c r="B172" i="23"/>
  <c r="B170" i="23"/>
  <c r="J179" i="23"/>
  <c r="J176" i="23"/>
  <c r="J172" i="23"/>
  <c r="J170" i="23"/>
  <c r="R179" i="23"/>
  <c r="R176" i="23"/>
  <c r="R172" i="23"/>
  <c r="R170" i="23"/>
  <c r="F69" i="20"/>
  <c r="N69" i="20"/>
  <c r="V69" i="20"/>
  <c r="F70" i="20"/>
  <c r="N70" i="20"/>
  <c r="V70" i="20"/>
  <c r="F71" i="20"/>
  <c r="N71" i="20"/>
  <c r="V71" i="20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D192" i="22"/>
  <c r="L192" i="22"/>
  <c r="T192" i="22"/>
  <c r="G201" i="22"/>
  <c r="O201" i="22"/>
  <c r="W201" i="22"/>
  <c r="G202" i="22"/>
  <c r="O202" i="22"/>
  <c r="W202" i="22"/>
  <c r="G203" i="22"/>
  <c r="O203" i="22"/>
  <c r="W203" i="22"/>
  <c r="H211" i="22"/>
  <c r="P211" i="22"/>
  <c r="X211" i="22"/>
  <c r="B213" i="22"/>
  <c r="J213" i="22"/>
  <c r="R213" i="22"/>
  <c r="E179" i="23"/>
  <c r="E176" i="23"/>
  <c r="E172" i="23"/>
  <c r="E170" i="23"/>
  <c r="M179" i="23"/>
  <c r="U179" i="23"/>
  <c r="U176" i="23"/>
  <c r="U172" i="23"/>
  <c r="U170" i="23"/>
  <c r="I141" i="22"/>
  <c r="I132" i="22" s="1"/>
  <c r="Q141" i="22"/>
  <c r="Q132" i="22" s="1"/>
  <c r="Y141" i="22"/>
  <c r="Y132" i="22" s="1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I175" i="22"/>
  <c r="Q175" i="22"/>
  <c r="Y175" i="22"/>
  <c r="H144" i="23"/>
  <c r="H143" i="23"/>
  <c r="H140" i="23"/>
  <c r="H139" i="23"/>
  <c r="H137" i="23"/>
  <c r="P144" i="23"/>
  <c r="P143" i="23"/>
  <c r="P140" i="23"/>
  <c r="P139" i="23"/>
  <c r="P137" i="23"/>
  <c r="X144" i="23"/>
  <c r="X143" i="23"/>
  <c r="X140" i="23"/>
  <c r="X139" i="23"/>
  <c r="X137" i="23"/>
  <c r="H192" i="23"/>
  <c r="H183" i="23" s="1"/>
  <c r="H141" i="23"/>
  <c r="P192" i="23"/>
  <c r="P183" i="23" s="1"/>
  <c r="P141" i="23"/>
  <c r="X192" i="23"/>
  <c r="X183" i="23" s="1"/>
  <c r="X141" i="23"/>
  <c r="E48" i="23"/>
  <c r="E153" i="23" s="1"/>
  <c r="M163" i="23"/>
  <c r="M161" i="23"/>
  <c r="U163" i="23"/>
  <c r="U161" i="23"/>
  <c r="C201" i="23"/>
  <c r="C153" i="23"/>
  <c r="K201" i="23"/>
  <c r="K153" i="23"/>
  <c r="S201" i="23"/>
  <c r="S153" i="23"/>
  <c r="C202" i="23"/>
  <c r="C157" i="23"/>
  <c r="K202" i="23"/>
  <c r="K157" i="23"/>
  <c r="S202" i="23"/>
  <c r="S157" i="23"/>
  <c r="C203" i="23"/>
  <c r="C160" i="23"/>
  <c r="K203" i="23"/>
  <c r="K160" i="23"/>
  <c r="S203" i="23"/>
  <c r="S160" i="23"/>
  <c r="D211" i="23"/>
  <c r="L211" i="23"/>
  <c r="T211" i="23"/>
  <c r="F213" i="23"/>
  <c r="F175" i="23"/>
  <c r="N213" i="23"/>
  <c r="N175" i="23"/>
  <c r="V213" i="23"/>
  <c r="V175" i="23"/>
  <c r="L137" i="23"/>
  <c r="D139" i="23"/>
  <c r="T139" i="23"/>
  <c r="L140" i="23"/>
  <c r="D141" i="23"/>
  <c r="T141" i="23"/>
  <c r="L143" i="23"/>
  <c r="D144" i="23"/>
  <c r="T144" i="23"/>
  <c r="U155" i="23"/>
  <c r="B141" i="22"/>
  <c r="B132" i="22" s="1"/>
  <c r="J141" i="22"/>
  <c r="J132" i="22" s="1"/>
  <c r="R141" i="22"/>
  <c r="R132" i="22" s="1"/>
  <c r="B153" i="22"/>
  <c r="J153" i="22"/>
  <c r="R153" i="22"/>
  <c r="B157" i="22"/>
  <c r="J157" i="22"/>
  <c r="R157" i="22"/>
  <c r="B160" i="22"/>
  <c r="J160" i="22"/>
  <c r="R160" i="22"/>
  <c r="B171" i="22"/>
  <c r="J171" i="22"/>
  <c r="R171" i="22"/>
  <c r="B175" i="22"/>
  <c r="J175" i="22"/>
  <c r="R175" i="22"/>
  <c r="D201" i="23"/>
  <c r="D194" i="23" s="1"/>
  <c r="D153" i="23"/>
  <c r="L201" i="23"/>
  <c r="L153" i="23"/>
  <c r="T201" i="23"/>
  <c r="T153" i="23"/>
  <c r="D202" i="23"/>
  <c r="D157" i="23"/>
  <c r="L202" i="23"/>
  <c r="L157" i="23"/>
  <c r="T202" i="23"/>
  <c r="T157" i="23"/>
  <c r="D203" i="23"/>
  <c r="D160" i="23"/>
  <c r="L203" i="23"/>
  <c r="L160" i="23"/>
  <c r="T203" i="23"/>
  <c r="T160" i="23"/>
  <c r="F179" i="23"/>
  <c r="F176" i="23"/>
  <c r="F172" i="23"/>
  <c r="F170" i="23"/>
  <c r="F165" i="23" s="1"/>
  <c r="N179" i="23"/>
  <c r="N176" i="23"/>
  <c r="N172" i="23"/>
  <c r="N170" i="23"/>
  <c r="V179" i="23"/>
  <c r="V176" i="23"/>
  <c r="V172" i="23"/>
  <c r="V170" i="23"/>
  <c r="V165" i="23" s="1"/>
  <c r="E211" i="23"/>
  <c r="E171" i="23"/>
  <c r="M211" i="23"/>
  <c r="U211" i="23"/>
  <c r="U171" i="23"/>
  <c r="G213" i="23"/>
  <c r="O213" i="23"/>
  <c r="O175" i="23"/>
  <c r="W213" i="23"/>
  <c r="W175" i="23"/>
  <c r="M137" i="23"/>
  <c r="E139" i="23"/>
  <c r="U139" i="23"/>
  <c r="M140" i="23"/>
  <c r="E141" i="23"/>
  <c r="U141" i="23"/>
  <c r="M143" i="23"/>
  <c r="E144" i="23"/>
  <c r="U144" i="23"/>
  <c r="C141" i="22"/>
  <c r="C132" i="22" s="1"/>
  <c r="K141" i="22"/>
  <c r="K132" i="22" s="1"/>
  <c r="S141" i="22"/>
  <c r="S132" i="22" s="1"/>
  <c r="C153" i="22"/>
  <c r="K153" i="22"/>
  <c r="S153" i="22"/>
  <c r="C157" i="22"/>
  <c r="K157" i="22"/>
  <c r="S157" i="22"/>
  <c r="C160" i="22"/>
  <c r="K160" i="22"/>
  <c r="S160" i="22"/>
  <c r="C171" i="22"/>
  <c r="K171" i="22"/>
  <c r="S171" i="22"/>
  <c r="C175" i="22"/>
  <c r="K175" i="22"/>
  <c r="S175" i="22"/>
  <c r="E203" i="23"/>
  <c r="E194" i="23" s="1"/>
  <c r="M203" i="23"/>
  <c r="M194" i="23" s="1"/>
  <c r="M160" i="23"/>
  <c r="U203" i="23"/>
  <c r="U194" i="23" s="1"/>
  <c r="U160" i="23"/>
  <c r="F211" i="23"/>
  <c r="F205" i="23" s="1"/>
  <c r="F171" i="23"/>
  <c r="N211" i="23"/>
  <c r="N205" i="23" s="1"/>
  <c r="N171" i="23"/>
  <c r="V211" i="23"/>
  <c r="V171" i="23"/>
  <c r="H213" i="23"/>
  <c r="H175" i="23"/>
  <c r="P213" i="23"/>
  <c r="P175" i="23"/>
  <c r="X213" i="23"/>
  <c r="X175" i="23"/>
  <c r="Q137" i="23"/>
  <c r="I139" i="23"/>
  <c r="Y139" i="23"/>
  <c r="Q140" i="23"/>
  <c r="I141" i="23"/>
  <c r="Y141" i="23"/>
  <c r="Q143" i="23"/>
  <c r="I144" i="23"/>
  <c r="Y144" i="23"/>
  <c r="M153" i="23"/>
  <c r="U154" i="23"/>
  <c r="M158" i="23"/>
  <c r="D141" i="22"/>
  <c r="D132" i="22" s="1"/>
  <c r="L141" i="22"/>
  <c r="L132" i="22" s="1"/>
  <c r="T141" i="22"/>
  <c r="T132" i="22" s="1"/>
  <c r="D153" i="22"/>
  <c r="L153" i="22"/>
  <c r="T153" i="22"/>
  <c r="D157" i="22"/>
  <c r="L157" i="22"/>
  <c r="T157" i="22"/>
  <c r="D160" i="22"/>
  <c r="L160" i="22"/>
  <c r="T160" i="22"/>
  <c r="D171" i="22"/>
  <c r="L171" i="22"/>
  <c r="T171" i="22"/>
  <c r="D175" i="22"/>
  <c r="L175" i="22"/>
  <c r="T175" i="22"/>
  <c r="C144" i="23"/>
  <c r="C143" i="23"/>
  <c r="C140" i="23"/>
  <c r="C139" i="23"/>
  <c r="C137" i="23"/>
  <c r="K144" i="23"/>
  <c r="K143" i="23"/>
  <c r="K140" i="23"/>
  <c r="K139" i="23"/>
  <c r="K137" i="23"/>
  <c r="S144" i="23"/>
  <c r="S143" i="23"/>
  <c r="S140" i="23"/>
  <c r="S139" i="23"/>
  <c r="S137" i="23"/>
  <c r="C192" i="23"/>
  <c r="C183" i="23" s="1"/>
  <c r="C141" i="23"/>
  <c r="K192" i="23"/>
  <c r="K183" i="23" s="1"/>
  <c r="K141" i="23"/>
  <c r="S192" i="23"/>
  <c r="S183" i="23" s="1"/>
  <c r="S141" i="23"/>
  <c r="H163" i="23"/>
  <c r="H161" i="23"/>
  <c r="H158" i="23"/>
  <c r="H155" i="23"/>
  <c r="H154" i="23"/>
  <c r="H151" i="23"/>
  <c r="P163" i="23"/>
  <c r="P161" i="23"/>
  <c r="P158" i="23"/>
  <c r="P155" i="23"/>
  <c r="P154" i="23"/>
  <c r="P151" i="23"/>
  <c r="X163" i="23"/>
  <c r="X161" i="23"/>
  <c r="X158" i="23"/>
  <c r="X155" i="23"/>
  <c r="X154" i="23"/>
  <c r="X151" i="23"/>
  <c r="F201" i="23"/>
  <c r="F153" i="23"/>
  <c r="N201" i="23"/>
  <c r="N153" i="23"/>
  <c r="V201" i="23"/>
  <c r="V153" i="23"/>
  <c r="F202" i="23"/>
  <c r="F157" i="23"/>
  <c r="N202" i="23"/>
  <c r="N157" i="23"/>
  <c r="V202" i="23"/>
  <c r="V157" i="23"/>
  <c r="F203" i="23"/>
  <c r="F160" i="23"/>
  <c r="N203" i="23"/>
  <c r="N160" i="23"/>
  <c r="V203" i="23"/>
  <c r="V160" i="23"/>
  <c r="H179" i="23"/>
  <c r="H176" i="23"/>
  <c r="H172" i="23"/>
  <c r="H170" i="23"/>
  <c r="P179" i="23"/>
  <c r="P176" i="23"/>
  <c r="P172" i="23"/>
  <c r="P170" i="23"/>
  <c r="X179" i="23"/>
  <c r="X176" i="23"/>
  <c r="X172" i="23"/>
  <c r="X170" i="23"/>
  <c r="G211" i="23"/>
  <c r="G205" i="23" s="1"/>
  <c r="G171" i="23"/>
  <c r="O211" i="23"/>
  <c r="O205" i="23" s="1"/>
  <c r="O171" i="23"/>
  <c r="W211" i="23"/>
  <c r="W171" i="23"/>
  <c r="I213" i="23"/>
  <c r="Q213" i="23"/>
  <c r="Y213" i="23"/>
  <c r="B137" i="23"/>
  <c r="R137" i="23"/>
  <c r="J139" i="23"/>
  <c r="B140" i="23"/>
  <c r="R140" i="23"/>
  <c r="J141" i="23"/>
  <c r="B143" i="23"/>
  <c r="R143" i="23"/>
  <c r="J144" i="23"/>
  <c r="R153" i="23"/>
  <c r="E141" i="22"/>
  <c r="E132" i="22" s="1"/>
  <c r="M141" i="22"/>
  <c r="M132" i="22" s="1"/>
  <c r="U141" i="22"/>
  <c r="U132" i="22" s="1"/>
  <c r="E153" i="22"/>
  <c r="M153" i="22"/>
  <c r="U153" i="22"/>
  <c r="E157" i="22"/>
  <c r="M157" i="22"/>
  <c r="U157" i="22"/>
  <c r="E160" i="22"/>
  <c r="M160" i="22"/>
  <c r="U160" i="22"/>
  <c r="E171" i="22"/>
  <c r="M171" i="22"/>
  <c r="U171" i="22"/>
  <c r="E175" i="22"/>
  <c r="M175" i="22"/>
  <c r="U175" i="22"/>
  <c r="G201" i="23"/>
  <c r="G153" i="23"/>
  <c r="O201" i="23"/>
  <c r="O153" i="23"/>
  <c r="W201" i="23"/>
  <c r="W153" i="23"/>
  <c r="G202" i="23"/>
  <c r="G157" i="23"/>
  <c r="O202" i="23"/>
  <c r="O157" i="23"/>
  <c r="W202" i="23"/>
  <c r="W157" i="23"/>
  <c r="G203" i="23"/>
  <c r="G160" i="23"/>
  <c r="O203" i="23"/>
  <c r="O160" i="23"/>
  <c r="W203" i="23"/>
  <c r="W160" i="23"/>
  <c r="I99" i="23"/>
  <c r="I171" i="23" s="1"/>
  <c r="Q99" i="23"/>
  <c r="Q175" i="23" s="1"/>
  <c r="Y99" i="23"/>
  <c r="Y171" i="23" s="1"/>
  <c r="H211" i="23"/>
  <c r="H205" i="23" s="1"/>
  <c r="H171" i="23"/>
  <c r="P211" i="23"/>
  <c r="P205" i="23" s="1"/>
  <c r="P171" i="23"/>
  <c r="X211" i="23"/>
  <c r="X171" i="23"/>
  <c r="B213" i="23"/>
  <c r="B175" i="23"/>
  <c r="J213" i="23"/>
  <c r="J175" i="23"/>
  <c r="R213" i="23"/>
  <c r="R175" i="23"/>
  <c r="D137" i="23"/>
  <c r="T137" i="23"/>
  <c r="L139" i="23"/>
  <c r="D140" i="23"/>
  <c r="T140" i="23"/>
  <c r="L141" i="23"/>
  <c r="M151" i="23"/>
  <c r="U153" i="23"/>
  <c r="M157" i="23"/>
  <c r="U158" i="23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F171" i="22"/>
  <c r="N171" i="22"/>
  <c r="V171" i="22"/>
  <c r="F175" i="22"/>
  <c r="N175" i="22"/>
  <c r="V175" i="22"/>
  <c r="B48" i="23"/>
  <c r="J48" i="23"/>
  <c r="J153" i="23" s="1"/>
  <c r="R48" i="23"/>
  <c r="H201" i="23"/>
  <c r="H153" i="23"/>
  <c r="P201" i="23"/>
  <c r="P153" i="23"/>
  <c r="X201" i="23"/>
  <c r="X153" i="23"/>
  <c r="H202" i="23"/>
  <c r="H157" i="23"/>
  <c r="P202" i="23"/>
  <c r="P157" i="23"/>
  <c r="X202" i="23"/>
  <c r="X157" i="23"/>
  <c r="H203" i="23"/>
  <c r="H160" i="23"/>
  <c r="P203" i="23"/>
  <c r="P160" i="23"/>
  <c r="X203" i="23"/>
  <c r="X160" i="23"/>
  <c r="I211" i="23"/>
  <c r="Q211" i="23"/>
  <c r="Q205" i="23" s="1"/>
  <c r="Y211" i="23"/>
  <c r="C213" i="23"/>
  <c r="C175" i="23"/>
  <c r="K213" i="23"/>
  <c r="K175" i="23"/>
  <c r="S213" i="23"/>
  <c r="S175" i="23"/>
  <c r="E137" i="23"/>
  <c r="U137" i="23"/>
  <c r="M139" i="23"/>
  <c r="E140" i="23"/>
  <c r="U140" i="23"/>
  <c r="M141" i="23"/>
  <c r="R157" i="23"/>
  <c r="G141" i="22"/>
  <c r="G132" i="22" s="1"/>
  <c r="O141" i="22"/>
  <c r="O132" i="22" s="1"/>
  <c r="W141" i="22"/>
  <c r="W132" i="22" s="1"/>
  <c r="G153" i="22"/>
  <c r="O153" i="22"/>
  <c r="W153" i="22"/>
  <c r="G157" i="22"/>
  <c r="O157" i="22"/>
  <c r="W157" i="22"/>
  <c r="G160" i="22"/>
  <c r="O160" i="22"/>
  <c r="W160" i="22"/>
  <c r="G171" i="22"/>
  <c r="O171" i="22"/>
  <c r="W171" i="22"/>
  <c r="G175" i="22"/>
  <c r="O175" i="22"/>
  <c r="W175" i="22"/>
  <c r="F144" i="23"/>
  <c r="F143" i="23"/>
  <c r="F140" i="23"/>
  <c r="F139" i="23"/>
  <c r="F137" i="23"/>
  <c r="N144" i="23"/>
  <c r="N143" i="23"/>
  <c r="N140" i="23"/>
  <c r="N139" i="23"/>
  <c r="N137" i="23"/>
  <c r="V144" i="23"/>
  <c r="V143" i="23"/>
  <c r="V140" i="23"/>
  <c r="V139" i="23"/>
  <c r="V137" i="23"/>
  <c r="F192" i="23"/>
  <c r="F183" i="23" s="1"/>
  <c r="F141" i="23"/>
  <c r="N192" i="23"/>
  <c r="N183" i="23" s="1"/>
  <c r="N141" i="23"/>
  <c r="V192" i="23"/>
  <c r="V183" i="23" s="1"/>
  <c r="V141" i="23"/>
  <c r="C163" i="23"/>
  <c r="C161" i="23"/>
  <c r="C158" i="23"/>
  <c r="C155" i="23"/>
  <c r="C154" i="23"/>
  <c r="C151" i="23"/>
  <c r="K163" i="23"/>
  <c r="K161" i="23"/>
  <c r="K158" i="23"/>
  <c r="K155" i="23"/>
  <c r="K154" i="23"/>
  <c r="K151" i="23"/>
  <c r="S163" i="23"/>
  <c r="S161" i="23"/>
  <c r="S158" i="23"/>
  <c r="S155" i="23"/>
  <c r="S154" i="23"/>
  <c r="S151" i="23"/>
  <c r="I201" i="23"/>
  <c r="I153" i="23"/>
  <c r="Q201" i="23"/>
  <c r="Q153" i="23"/>
  <c r="Y201" i="23"/>
  <c r="Y153" i="23"/>
  <c r="I202" i="23"/>
  <c r="I157" i="23"/>
  <c r="Q202" i="23"/>
  <c r="Q157" i="23"/>
  <c r="Y202" i="23"/>
  <c r="Y157" i="23"/>
  <c r="I203" i="23"/>
  <c r="I160" i="23"/>
  <c r="Q203" i="23"/>
  <c r="Q160" i="23"/>
  <c r="Y203" i="23"/>
  <c r="Y160" i="23"/>
  <c r="C179" i="23"/>
  <c r="C176" i="23"/>
  <c r="C172" i="23"/>
  <c r="C170" i="23"/>
  <c r="K179" i="23"/>
  <c r="K176" i="23"/>
  <c r="K172" i="23"/>
  <c r="K170" i="23"/>
  <c r="S179" i="23"/>
  <c r="S176" i="23"/>
  <c r="S172" i="23"/>
  <c r="S170" i="23"/>
  <c r="B211" i="23"/>
  <c r="B205" i="23" s="1"/>
  <c r="B171" i="23"/>
  <c r="J211" i="23"/>
  <c r="J205" i="23" s="1"/>
  <c r="J171" i="23"/>
  <c r="R211" i="23"/>
  <c r="R205" i="23" s="1"/>
  <c r="R171" i="23"/>
  <c r="D213" i="23"/>
  <c r="L213" i="23"/>
  <c r="T213" i="23"/>
  <c r="Q139" i="23"/>
  <c r="I140" i="23"/>
  <c r="Y140" i="23"/>
  <c r="Y132" i="23" s="1"/>
  <c r="Q141" i="23"/>
  <c r="U151" i="23"/>
  <c r="U157" i="23"/>
  <c r="H141" i="22"/>
  <c r="H132" i="22" s="1"/>
  <c r="P141" i="22"/>
  <c r="P132" i="22" s="1"/>
  <c r="X141" i="22"/>
  <c r="X132" i="22" s="1"/>
  <c r="H153" i="22"/>
  <c r="P153" i="22"/>
  <c r="X153" i="22"/>
  <c r="H157" i="22"/>
  <c r="P157" i="22"/>
  <c r="X157" i="22"/>
  <c r="H160" i="22"/>
  <c r="P160" i="22"/>
  <c r="X160" i="22"/>
  <c r="H171" i="22"/>
  <c r="P171" i="22"/>
  <c r="X171" i="22"/>
  <c r="H175" i="22"/>
  <c r="P175" i="22"/>
  <c r="X175" i="22"/>
  <c r="G144" i="23"/>
  <c r="G143" i="23"/>
  <c r="G140" i="23"/>
  <c r="G139" i="23"/>
  <c r="G137" i="23"/>
  <c r="O144" i="23"/>
  <c r="O143" i="23"/>
  <c r="O140" i="23"/>
  <c r="O139" i="23"/>
  <c r="O137" i="23"/>
  <c r="W144" i="23"/>
  <c r="W143" i="23"/>
  <c r="W140" i="23"/>
  <c r="W139" i="23"/>
  <c r="W137" i="23"/>
  <c r="G192" i="23"/>
  <c r="G183" i="23" s="1"/>
  <c r="G141" i="23"/>
  <c r="O192" i="23"/>
  <c r="O183" i="23" s="1"/>
  <c r="O141" i="23"/>
  <c r="W192" i="23"/>
  <c r="W183" i="23" s="1"/>
  <c r="W141" i="23"/>
  <c r="D163" i="23"/>
  <c r="D161" i="23"/>
  <c r="D158" i="23"/>
  <c r="D155" i="23"/>
  <c r="D154" i="23"/>
  <c r="D146" i="23" s="1"/>
  <c r="L163" i="23"/>
  <c r="L161" i="23"/>
  <c r="L158" i="23"/>
  <c r="L155" i="23"/>
  <c r="L154" i="23"/>
  <c r="L151" i="23"/>
  <c r="T163" i="23"/>
  <c r="T161" i="23"/>
  <c r="T158" i="23"/>
  <c r="T155" i="23"/>
  <c r="T154" i="23"/>
  <c r="T151" i="23"/>
  <c r="B203" i="23"/>
  <c r="B194" i="23" s="1"/>
  <c r="B160" i="23"/>
  <c r="J203" i="23"/>
  <c r="J194" i="23" s="1"/>
  <c r="J160" i="23"/>
  <c r="R203" i="23"/>
  <c r="R194" i="23" s="1"/>
  <c r="R160" i="23"/>
  <c r="D99" i="23"/>
  <c r="D175" i="23" s="1"/>
  <c r="L99" i="23"/>
  <c r="L175" i="23" s="1"/>
  <c r="T99" i="23"/>
  <c r="T175" i="23" s="1"/>
  <c r="C211" i="23"/>
  <c r="C171" i="23"/>
  <c r="K211" i="23"/>
  <c r="K205" i="23" s="1"/>
  <c r="K171" i="23"/>
  <c r="S211" i="23"/>
  <c r="S171" i="23"/>
  <c r="E213" i="23"/>
  <c r="E175" i="23"/>
  <c r="M213" i="23"/>
  <c r="M175" i="23"/>
  <c r="U213" i="23"/>
  <c r="U175" i="23"/>
  <c r="J137" i="23"/>
  <c r="J132" i="23" s="1"/>
  <c r="B139" i="23"/>
  <c r="R139" i="23"/>
  <c r="J140" i="23"/>
  <c r="B141" i="23"/>
  <c r="R141" i="23"/>
  <c r="B153" i="23"/>
  <c r="F67" i="24"/>
  <c r="N67" i="24"/>
  <c r="V67" i="24"/>
  <c r="F68" i="24"/>
  <c r="N68" i="24"/>
  <c r="V68" i="24"/>
  <c r="F69" i="24"/>
  <c r="N69" i="24"/>
  <c r="V69" i="24"/>
  <c r="C75" i="24"/>
  <c r="C172" i="4" s="1"/>
  <c r="S75" i="24"/>
  <c r="S172" i="4" s="1"/>
  <c r="L76" i="24"/>
  <c r="L173" i="4" s="1"/>
  <c r="C146" i="25"/>
  <c r="K146" i="25"/>
  <c r="S146" i="25"/>
  <c r="G67" i="24"/>
  <c r="W67" i="24"/>
  <c r="O68" i="24"/>
  <c r="G69" i="24"/>
  <c r="W69" i="24"/>
  <c r="D75" i="24"/>
  <c r="D172" i="4" s="1"/>
  <c r="T75" i="24"/>
  <c r="T172" i="4" s="1"/>
  <c r="D146" i="25"/>
  <c r="L146" i="25"/>
  <c r="T146" i="25"/>
  <c r="H68" i="24"/>
  <c r="P68" i="24"/>
  <c r="X68" i="24"/>
  <c r="H69" i="24"/>
  <c r="P69" i="24"/>
  <c r="X69" i="24"/>
  <c r="S76" i="24"/>
  <c r="S173" i="4" s="1"/>
  <c r="I67" i="24"/>
  <c r="Q67" i="24"/>
  <c r="Y67" i="24"/>
  <c r="I68" i="24"/>
  <c r="Q68" i="24"/>
  <c r="Y68" i="24"/>
  <c r="I69" i="24"/>
  <c r="Q69" i="24"/>
  <c r="Y69" i="24"/>
  <c r="B67" i="24"/>
  <c r="J67" i="24"/>
  <c r="R67" i="24"/>
  <c r="B68" i="24"/>
  <c r="J68" i="24"/>
  <c r="R68" i="24"/>
  <c r="B69" i="24"/>
  <c r="J69" i="24"/>
  <c r="R69" i="24"/>
  <c r="S69" i="24"/>
  <c r="L75" i="24"/>
  <c r="L172" i="4" s="1"/>
  <c r="D76" i="24"/>
  <c r="D173" i="4" s="1"/>
  <c r="H146" i="25"/>
  <c r="P146" i="25"/>
  <c r="X146" i="25"/>
  <c r="T68" i="24"/>
  <c r="D69" i="24"/>
  <c r="L69" i="24"/>
  <c r="T69" i="24"/>
  <c r="E67" i="24"/>
  <c r="M67" i="24"/>
  <c r="U67" i="24"/>
  <c r="E68" i="24"/>
  <c r="M68" i="24"/>
  <c r="U68" i="24"/>
  <c r="E69" i="24"/>
  <c r="M69" i="24"/>
  <c r="U69" i="24"/>
  <c r="E105" i="25"/>
  <c r="M105" i="25"/>
  <c r="U105" i="25"/>
  <c r="E116" i="25"/>
  <c r="M116" i="25"/>
  <c r="U116" i="25"/>
  <c r="E119" i="25"/>
  <c r="M119" i="25"/>
  <c r="U119" i="25"/>
  <c r="E122" i="25"/>
  <c r="M122" i="25"/>
  <c r="U122" i="25"/>
  <c r="B105" i="26"/>
  <c r="J105" i="26"/>
  <c r="R105" i="26"/>
  <c r="B116" i="26"/>
  <c r="J116" i="26"/>
  <c r="R116" i="26"/>
  <c r="B119" i="26"/>
  <c r="J119" i="26"/>
  <c r="R119" i="26"/>
  <c r="B122" i="26"/>
  <c r="J122" i="26"/>
  <c r="R122" i="26"/>
  <c r="B152" i="27"/>
  <c r="J152" i="27"/>
  <c r="R152" i="27"/>
  <c r="D154" i="27"/>
  <c r="L154" i="27"/>
  <c r="T154" i="27"/>
  <c r="G105" i="27"/>
  <c r="O105" i="27"/>
  <c r="W105" i="27"/>
  <c r="G116" i="27"/>
  <c r="O116" i="27"/>
  <c r="W116" i="27"/>
  <c r="G119" i="27"/>
  <c r="O119" i="27"/>
  <c r="W119" i="27"/>
  <c r="G122" i="27"/>
  <c r="O122" i="27"/>
  <c r="W122" i="27"/>
  <c r="S152" i="27"/>
  <c r="C154" i="27"/>
  <c r="E113" i="29"/>
  <c r="M113" i="29"/>
  <c r="U113" i="29"/>
  <c r="F105" i="25"/>
  <c r="N105" i="25"/>
  <c r="V105" i="25"/>
  <c r="F116" i="25"/>
  <c r="N116" i="25"/>
  <c r="V116" i="25"/>
  <c r="F119" i="25"/>
  <c r="N119" i="25"/>
  <c r="V119" i="25"/>
  <c r="F122" i="25"/>
  <c r="N122" i="25"/>
  <c r="V122" i="25"/>
  <c r="C105" i="26"/>
  <c r="K105" i="26"/>
  <c r="S105" i="26"/>
  <c r="C116" i="26"/>
  <c r="K116" i="26"/>
  <c r="S116" i="26"/>
  <c r="C119" i="26"/>
  <c r="K119" i="26"/>
  <c r="S119" i="26"/>
  <c r="C122" i="26"/>
  <c r="K122" i="26"/>
  <c r="S122" i="26"/>
  <c r="H153" i="27"/>
  <c r="P153" i="27"/>
  <c r="X153" i="27"/>
  <c r="E154" i="27"/>
  <c r="M154" i="27"/>
  <c r="U154" i="27"/>
  <c r="H105" i="27"/>
  <c r="P105" i="27"/>
  <c r="X105" i="27"/>
  <c r="H119" i="27"/>
  <c r="P119" i="27"/>
  <c r="X119" i="27"/>
  <c r="F113" i="29"/>
  <c r="N113" i="29"/>
  <c r="V113" i="29"/>
  <c r="G105" i="25"/>
  <c r="O105" i="25"/>
  <c r="W105" i="25"/>
  <c r="G116" i="25"/>
  <c r="O116" i="25"/>
  <c r="W116" i="25"/>
  <c r="G119" i="25"/>
  <c r="O119" i="25"/>
  <c r="W119" i="25"/>
  <c r="G122" i="25"/>
  <c r="O122" i="25"/>
  <c r="W122" i="25"/>
  <c r="D105" i="26"/>
  <c r="L105" i="26"/>
  <c r="T105" i="26"/>
  <c r="D116" i="26"/>
  <c r="L116" i="26"/>
  <c r="T116" i="26"/>
  <c r="D119" i="26"/>
  <c r="L119" i="26"/>
  <c r="T119" i="26"/>
  <c r="D122" i="26"/>
  <c r="L122" i="26"/>
  <c r="T122" i="26"/>
  <c r="D152" i="27"/>
  <c r="L152" i="27"/>
  <c r="T152" i="27"/>
  <c r="I153" i="27"/>
  <c r="Q153" i="27"/>
  <c r="Y153" i="27"/>
  <c r="F154" i="27"/>
  <c r="N154" i="27"/>
  <c r="V154" i="27"/>
  <c r="I105" i="27"/>
  <c r="Q105" i="27"/>
  <c r="Y105" i="27"/>
  <c r="I119" i="27"/>
  <c r="Q119" i="27"/>
  <c r="Y119" i="27"/>
  <c r="C153" i="27"/>
  <c r="K154" i="27"/>
  <c r="G113" i="29"/>
  <c r="O113" i="29"/>
  <c r="W113" i="29"/>
  <c r="H105" i="25"/>
  <c r="P105" i="25"/>
  <c r="X105" i="25"/>
  <c r="H116" i="25"/>
  <c r="P116" i="25"/>
  <c r="X116" i="25"/>
  <c r="H119" i="25"/>
  <c r="P119" i="25"/>
  <c r="X119" i="25"/>
  <c r="H122" i="25"/>
  <c r="P122" i="25"/>
  <c r="X122" i="25"/>
  <c r="E105" i="26"/>
  <c r="M105" i="26"/>
  <c r="U105" i="26"/>
  <c r="E116" i="26"/>
  <c r="M116" i="26"/>
  <c r="U116" i="26"/>
  <c r="E119" i="26"/>
  <c r="M119" i="26"/>
  <c r="U119" i="26"/>
  <c r="E122" i="26"/>
  <c r="M122" i="26"/>
  <c r="U122" i="26"/>
  <c r="M152" i="27"/>
  <c r="U152" i="27"/>
  <c r="B153" i="27"/>
  <c r="J153" i="27"/>
  <c r="R153" i="27"/>
  <c r="B105" i="27"/>
  <c r="J105" i="27"/>
  <c r="R105" i="27"/>
  <c r="B116" i="27"/>
  <c r="J116" i="27"/>
  <c r="R116" i="27"/>
  <c r="B119" i="27"/>
  <c r="J119" i="27"/>
  <c r="R119" i="27"/>
  <c r="C152" i="27"/>
  <c r="I105" i="25"/>
  <c r="Q105" i="25"/>
  <c r="Y105" i="25"/>
  <c r="I116" i="25"/>
  <c r="Q116" i="25"/>
  <c r="Y116" i="25"/>
  <c r="I119" i="25"/>
  <c r="Q119" i="25"/>
  <c r="Y119" i="25"/>
  <c r="I122" i="25"/>
  <c r="Q122" i="25"/>
  <c r="Y122" i="25"/>
  <c r="F105" i="26"/>
  <c r="N105" i="26"/>
  <c r="V105" i="26"/>
  <c r="F116" i="26"/>
  <c r="N116" i="26"/>
  <c r="V116" i="26"/>
  <c r="F119" i="26"/>
  <c r="N119" i="26"/>
  <c r="V119" i="26"/>
  <c r="F122" i="26"/>
  <c r="N122" i="26"/>
  <c r="V122" i="26"/>
  <c r="F152" i="27"/>
  <c r="N152" i="27"/>
  <c r="V152" i="27"/>
  <c r="H154" i="27"/>
  <c r="P154" i="27"/>
  <c r="X154" i="27"/>
  <c r="C105" i="27"/>
  <c r="K105" i="27"/>
  <c r="S105" i="27"/>
  <c r="K116" i="27"/>
  <c r="K119" i="27"/>
  <c r="S119" i="27"/>
  <c r="S122" i="27"/>
  <c r="E152" i="27"/>
  <c r="I113" i="29"/>
  <c r="Q113" i="29"/>
  <c r="Y113" i="29"/>
  <c r="B105" i="25"/>
  <c r="J105" i="25"/>
  <c r="R105" i="25"/>
  <c r="B116" i="25"/>
  <c r="J116" i="25"/>
  <c r="R116" i="25"/>
  <c r="B119" i="25"/>
  <c r="J119" i="25"/>
  <c r="R119" i="25"/>
  <c r="B122" i="25"/>
  <c r="J122" i="25"/>
  <c r="R122" i="25"/>
  <c r="G105" i="26"/>
  <c r="O105" i="26"/>
  <c r="W105" i="26"/>
  <c r="G116" i="26"/>
  <c r="O116" i="26"/>
  <c r="W116" i="26"/>
  <c r="G119" i="26"/>
  <c r="O119" i="26"/>
  <c r="W119" i="26"/>
  <c r="G122" i="26"/>
  <c r="O122" i="26"/>
  <c r="W122" i="26"/>
  <c r="D153" i="27"/>
  <c r="L153" i="27"/>
  <c r="T153" i="27"/>
  <c r="I154" i="27"/>
  <c r="Q154" i="27"/>
  <c r="Y154" i="27"/>
  <c r="D105" i="27"/>
  <c r="L105" i="27"/>
  <c r="T105" i="27"/>
  <c r="D116" i="27"/>
  <c r="L116" i="27"/>
  <c r="T116" i="27"/>
  <c r="D119" i="27"/>
  <c r="L119" i="27"/>
  <c r="T119" i="27"/>
  <c r="D122" i="27"/>
  <c r="L122" i="27"/>
  <c r="T122" i="27"/>
  <c r="B113" i="29"/>
  <c r="J113" i="29"/>
  <c r="R113" i="29"/>
  <c r="C105" i="25"/>
  <c r="K105" i="25"/>
  <c r="S105" i="25"/>
  <c r="C116" i="25"/>
  <c r="K116" i="25"/>
  <c r="S116" i="25"/>
  <c r="C119" i="25"/>
  <c r="K119" i="25"/>
  <c r="S119" i="25"/>
  <c r="C122" i="25"/>
  <c r="K122" i="25"/>
  <c r="S122" i="25"/>
  <c r="H105" i="26"/>
  <c r="P105" i="26"/>
  <c r="X105" i="26"/>
  <c r="H116" i="26"/>
  <c r="P116" i="26"/>
  <c r="X116" i="26"/>
  <c r="H119" i="26"/>
  <c r="P119" i="26"/>
  <c r="X119" i="26"/>
  <c r="H122" i="26"/>
  <c r="P122" i="26"/>
  <c r="X122" i="26"/>
  <c r="H152" i="27"/>
  <c r="P152" i="27"/>
  <c r="X152" i="27"/>
  <c r="E153" i="27"/>
  <c r="M153" i="27"/>
  <c r="U153" i="27"/>
  <c r="B154" i="27"/>
  <c r="J154" i="27"/>
  <c r="R154" i="27"/>
  <c r="E105" i="27"/>
  <c r="M105" i="27"/>
  <c r="U105" i="27"/>
  <c r="M116" i="27"/>
  <c r="U116" i="27"/>
  <c r="E119" i="27"/>
  <c r="M119" i="27"/>
  <c r="U119" i="27"/>
  <c r="E122" i="27"/>
  <c r="M122" i="27"/>
  <c r="U122" i="27"/>
  <c r="D105" i="25"/>
  <c r="L105" i="25"/>
  <c r="T105" i="25"/>
  <c r="D116" i="25"/>
  <c r="L116" i="25"/>
  <c r="T116" i="25"/>
  <c r="D119" i="25"/>
  <c r="L119" i="25"/>
  <c r="T119" i="25"/>
  <c r="D122" i="25"/>
  <c r="L122" i="25"/>
  <c r="T122" i="25"/>
  <c r="I105" i="26"/>
  <c r="Q105" i="26"/>
  <c r="Y105" i="26"/>
  <c r="I116" i="26"/>
  <c r="Q116" i="26"/>
  <c r="Y116" i="26"/>
  <c r="I119" i="26"/>
  <c r="Q119" i="26"/>
  <c r="Y119" i="26"/>
  <c r="I122" i="26"/>
  <c r="Q122" i="26"/>
  <c r="Y122" i="26"/>
  <c r="I152" i="27"/>
  <c r="Q152" i="27"/>
  <c r="Y152" i="27"/>
  <c r="F153" i="27"/>
  <c r="N153" i="27"/>
  <c r="V153" i="27"/>
  <c r="F105" i="27"/>
  <c r="N105" i="27"/>
  <c r="V105" i="27"/>
  <c r="F116" i="27"/>
  <c r="N116" i="27"/>
  <c r="V116" i="27"/>
  <c r="F119" i="27"/>
  <c r="N119" i="27"/>
  <c r="V119" i="27"/>
  <c r="F122" i="27"/>
  <c r="N122" i="27"/>
  <c r="V122" i="27"/>
  <c r="D90" i="29"/>
  <c r="L90" i="29"/>
  <c r="T90" i="29"/>
  <c r="D94" i="29"/>
  <c r="L94" i="29"/>
  <c r="T94" i="29"/>
  <c r="D99" i="29"/>
  <c r="L99" i="29"/>
  <c r="T99" i="29"/>
  <c r="D105" i="29"/>
  <c r="L105" i="29"/>
  <c r="T105" i="29"/>
  <c r="H123" i="30"/>
  <c r="P123" i="30"/>
  <c r="X123" i="30"/>
  <c r="C90" i="30"/>
  <c r="K90" i="30"/>
  <c r="S90" i="30"/>
  <c r="C94" i="30"/>
  <c r="K94" i="30"/>
  <c r="S94" i="30"/>
  <c r="C99" i="30"/>
  <c r="K99" i="30"/>
  <c r="S99" i="30"/>
  <c r="C105" i="30"/>
  <c r="K105" i="30"/>
  <c r="S105" i="30"/>
  <c r="F120" i="30"/>
  <c r="E119" i="31"/>
  <c r="M119" i="31"/>
  <c r="U119" i="31"/>
  <c r="F120" i="31"/>
  <c r="N120" i="31"/>
  <c r="V120" i="31"/>
  <c r="E122" i="31"/>
  <c r="M122" i="31"/>
  <c r="U122" i="31"/>
  <c r="C123" i="31"/>
  <c r="K123" i="31"/>
  <c r="S123" i="31"/>
  <c r="E90" i="29"/>
  <c r="M90" i="29"/>
  <c r="U90" i="29"/>
  <c r="E94" i="29"/>
  <c r="M94" i="29"/>
  <c r="U94" i="29"/>
  <c r="E99" i="29"/>
  <c r="M99" i="29"/>
  <c r="U99" i="29"/>
  <c r="E105" i="29"/>
  <c r="M105" i="29"/>
  <c r="U105" i="29"/>
  <c r="L120" i="30"/>
  <c r="T120" i="30"/>
  <c r="D90" i="30"/>
  <c r="L90" i="30"/>
  <c r="T90" i="30"/>
  <c r="D94" i="30"/>
  <c r="L94" i="30"/>
  <c r="T94" i="30"/>
  <c r="G120" i="30"/>
  <c r="V120" i="30"/>
  <c r="N122" i="30"/>
  <c r="F123" i="30"/>
  <c r="V123" i="30"/>
  <c r="F119" i="31"/>
  <c r="N119" i="31"/>
  <c r="V119" i="31"/>
  <c r="G120" i="31"/>
  <c r="O120" i="31"/>
  <c r="W120" i="31"/>
  <c r="F122" i="31"/>
  <c r="N122" i="31"/>
  <c r="V122" i="31"/>
  <c r="D123" i="31"/>
  <c r="L123" i="31"/>
  <c r="T123" i="31"/>
  <c r="D72" i="33"/>
  <c r="L72" i="33"/>
  <c r="T72" i="33"/>
  <c r="F90" i="29"/>
  <c r="N90" i="29"/>
  <c r="V90" i="29"/>
  <c r="F94" i="29"/>
  <c r="N94" i="29"/>
  <c r="V94" i="29"/>
  <c r="F99" i="29"/>
  <c r="N99" i="29"/>
  <c r="V99" i="29"/>
  <c r="F105" i="29"/>
  <c r="N105" i="29"/>
  <c r="V105" i="29"/>
  <c r="E120" i="30"/>
  <c r="M120" i="30"/>
  <c r="U120" i="30"/>
  <c r="D122" i="30"/>
  <c r="L122" i="30"/>
  <c r="T122" i="30"/>
  <c r="E90" i="30"/>
  <c r="M90" i="30"/>
  <c r="E94" i="30"/>
  <c r="M94" i="30"/>
  <c r="U94" i="30"/>
  <c r="V119" i="30"/>
  <c r="I120" i="30"/>
  <c r="Y120" i="30"/>
  <c r="Q122" i="30"/>
  <c r="I123" i="30"/>
  <c r="Y123" i="30"/>
  <c r="G119" i="31"/>
  <c r="O119" i="31"/>
  <c r="W119" i="31"/>
  <c r="H120" i="31"/>
  <c r="P120" i="31"/>
  <c r="X120" i="31"/>
  <c r="G122" i="31"/>
  <c r="O122" i="31"/>
  <c r="W122" i="31"/>
  <c r="E123" i="31"/>
  <c r="M123" i="31"/>
  <c r="U123" i="31"/>
  <c r="E72" i="33"/>
  <c r="M72" i="33"/>
  <c r="U72" i="33"/>
  <c r="G90" i="29"/>
  <c r="O90" i="29"/>
  <c r="W90" i="29"/>
  <c r="G94" i="29"/>
  <c r="O94" i="29"/>
  <c r="W94" i="29"/>
  <c r="G99" i="29"/>
  <c r="O99" i="29"/>
  <c r="W99" i="29"/>
  <c r="G105" i="29"/>
  <c r="O105" i="29"/>
  <c r="W105" i="29"/>
  <c r="U119" i="30"/>
  <c r="E122" i="30"/>
  <c r="M122" i="30"/>
  <c r="U122" i="30"/>
  <c r="F90" i="30"/>
  <c r="N90" i="30"/>
  <c r="N94" i="30"/>
  <c r="F99" i="30"/>
  <c r="V99" i="30"/>
  <c r="N105" i="30"/>
  <c r="W119" i="30"/>
  <c r="J120" i="30"/>
  <c r="B122" i="30"/>
  <c r="R122" i="30"/>
  <c r="J123" i="30"/>
  <c r="H119" i="31"/>
  <c r="H90" i="31"/>
  <c r="P119" i="31"/>
  <c r="P90" i="31"/>
  <c r="X119" i="31"/>
  <c r="X90" i="31"/>
  <c r="I120" i="31"/>
  <c r="I94" i="31"/>
  <c r="Q120" i="31"/>
  <c r="Q94" i="31"/>
  <c r="Y120" i="31"/>
  <c r="Y94" i="31"/>
  <c r="H122" i="31"/>
  <c r="H99" i="31"/>
  <c r="P122" i="31"/>
  <c r="P99" i="31"/>
  <c r="X122" i="31"/>
  <c r="X99" i="31"/>
  <c r="F123" i="31"/>
  <c r="F105" i="31"/>
  <c r="N123" i="31"/>
  <c r="N105" i="31"/>
  <c r="V123" i="31"/>
  <c r="V105" i="31"/>
  <c r="H90" i="29"/>
  <c r="P90" i="29"/>
  <c r="X90" i="29"/>
  <c r="H94" i="29"/>
  <c r="P94" i="29"/>
  <c r="X94" i="29"/>
  <c r="H99" i="29"/>
  <c r="P99" i="29"/>
  <c r="X99" i="29"/>
  <c r="H105" i="29"/>
  <c r="P105" i="29"/>
  <c r="X105" i="29"/>
  <c r="O120" i="30"/>
  <c r="W120" i="30"/>
  <c r="D123" i="30"/>
  <c r="L123" i="30"/>
  <c r="T123" i="30"/>
  <c r="G90" i="30"/>
  <c r="O90" i="30"/>
  <c r="O94" i="30"/>
  <c r="W94" i="30"/>
  <c r="Y119" i="30"/>
  <c r="I119" i="31"/>
  <c r="Q119" i="31"/>
  <c r="Y119" i="31"/>
  <c r="B120" i="31"/>
  <c r="J120" i="31"/>
  <c r="R120" i="31"/>
  <c r="I122" i="31"/>
  <c r="Q122" i="31"/>
  <c r="Y122" i="31"/>
  <c r="G123" i="31"/>
  <c r="O123" i="31"/>
  <c r="W123" i="31"/>
  <c r="I90" i="29"/>
  <c r="Q90" i="29"/>
  <c r="Y90" i="29"/>
  <c r="I94" i="29"/>
  <c r="Q94" i="29"/>
  <c r="Y94" i="29"/>
  <c r="I99" i="29"/>
  <c r="Q99" i="29"/>
  <c r="Y99" i="29"/>
  <c r="I105" i="29"/>
  <c r="Q105" i="29"/>
  <c r="Y105" i="29"/>
  <c r="H120" i="30"/>
  <c r="P120" i="30"/>
  <c r="X120" i="30"/>
  <c r="G122" i="30"/>
  <c r="O122" i="30"/>
  <c r="W122" i="30"/>
  <c r="E123" i="30"/>
  <c r="M123" i="30"/>
  <c r="U123" i="30"/>
  <c r="H90" i="30"/>
  <c r="P90" i="30"/>
  <c r="H94" i="30"/>
  <c r="P94" i="30"/>
  <c r="X94" i="30"/>
  <c r="H105" i="30"/>
  <c r="P105" i="30"/>
  <c r="X105" i="30"/>
  <c r="B120" i="30"/>
  <c r="B119" i="31"/>
  <c r="J119" i="31"/>
  <c r="R119" i="31"/>
  <c r="C120" i="31"/>
  <c r="K120" i="31"/>
  <c r="S120" i="31"/>
  <c r="B122" i="31"/>
  <c r="J122" i="31"/>
  <c r="R122" i="31"/>
  <c r="H123" i="31"/>
  <c r="P123" i="31"/>
  <c r="X123" i="31"/>
  <c r="H72" i="33"/>
  <c r="P72" i="33"/>
  <c r="X72" i="33"/>
  <c r="B90" i="29"/>
  <c r="J90" i="29"/>
  <c r="R90" i="29"/>
  <c r="B94" i="29"/>
  <c r="J94" i="29"/>
  <c r="R94" i="29"/>
  <c r="B99" i="29"/>
  <c r="J99" i="29"/>
  <c r="R99" i="29"/>
  <c r="B105" i="29"/>
  <c r="J105" i="29"/>
  <c r="R105" i="29"/>
  <c r="X119" i="30"/>
  <c r="H122" i="30"/>
  <c r="P122" i="30"/>
  <c r="X122" i="30"/>
  <c r="I90" i="30"/>
  <c r="Q90" i="30"/>
  <c r="Q94" i="30"/>
  <c r="I99" i="30"/>
  <c r="Y99" i="30"/>
  <c r="Q105" i="30"/>
  <c r="C119" i="31"/>
  <c r="K119" i="31"/>
  <c r="S119" i="31"/>
  <c r="D120" i="31"/>
  <c r="L120" i="31"/>
  <c r="T120" i="31"/>
  <c r="C122" i="31"/>
  <c r="K122" i="31"/>
  <c r="S122" i="31"/>
  <c r="I123" i="31"/>
  <c r="Q123" i="31"/>
  <c r="Y123" i="31"/>
  <c r="C90" i="29"/>
  <c r="K90" i="29"/>
  <c r="S90" i="29"/>
  <c r="C94" i="29"/>
  <c r="K94" i="29"/>
  <c r="S94" i="29"/>
  <c r="C99" i="29"/>
  <c r="K99" i="29"/>
  <c r="S99" i="29"/>
  <c r="C105" i="29"/>
  <c r="K105" i="29"/>
  <c r="S105" i="29"/>
  <c r="G123" i="30"/>
  <c r="O123" i="30"/>
  <c r="W123" i="30"/>
  <c r="B90" i="30"/>
  <c r="J90" i="30"/>
  <c r="R90" i="30"/>
  <c r="R94" i="30"/>
  <c r="J99" i="30"/>
  <c r="B105" i="30"/>
  <c r="R105" i="30"/>
  <c r="D119" i="31"/>
  <c r="D90" i="31"/>
  <c r="L119" i="31"/>
  <c r="L90" i="31"/>
  <c r="T119" i="31"/>
  <c r="T90" i="31"/>
  <c r="E120" i="31"/>
  <c r="E94" i="31"/>
  <c r="M120" i="31"/>
  <c r="M94" i="31"/>
  <c r="U120" i="31"/>
  <c r="U94" i="31"/>
  <c r="D122" i="31"/>
  <c r="D99" i="31"/>
  <c r="L122" i="31"/>
  <c r="L99" i="31"/>
  <c r="T122" i="31"/>
  <c r="T99" i="31"/>
  <c r="B123" i="31"/>
  <c r="B105" i="31"/>
  <c r="J123" i="31"/>
  <c r="J105" i="31"/>
  <c r="R123" i="31"/>
  <c r="R105" i="31"/>
  <c r="F90" i="31"/>
  <c r="N90" i="31"/>
  <c r="V90" i="31"/>
  <c r="F94" i="31"/>
  <c r="N94" i="31"/>
  <c r="V94" i="31"/>
  <c r="F99" i="31"/>
  <c r="N99" i="31"/>
  <c r="V99" i="31"/>
  <c r="G57" i="33"/>
  <c r="O57" i="33"/>
  <c r="W57" i="33"/>
  <c r="G60" i="33"/>
  <c r="O60" i="33"/>
  <c r="W60" i="33"/>
  <c r="G63" i="33"/>
  <c r="O63" i="33"/>
  <c r="W63" i="33"/>
  <c r="X80" i="33"/>
  <c r="F78" i="34"/>
  <c r="N78" i="34"/>
  <c r="V78" i="34"/>
  <c r="H79" i="34"/>
  <c r="P79" i="34"/>
  <c r="X79" i="34"/>
  <c r="F80" i="34"/>
  <c r="N80" i="34"/>
  <c r="V80" i="34"/>
  <c r="C78" i="35"/>
  <c r="K78" i="35"/>
  <c r="S78" i="35"/>
  <c r="E79" i="35"/>
  <c r="M79" i="35"/>
  <c r="U79" i="35"/>
  <c r="C80" i="35"/>
  <c r="K80" i="35"/>
  <c r="S80" i="35"/>
  <c r="E72" i="37"/>
  <c r="U72" i="37"/>
  <c r="G90" i="31"/>
  <c r="O90" i="31"/>
  <c r="W90" i="31"/>
  <c r="G94" i="31"/>
  <c r="O94" i="31"/>
  <c r="W94" i="31"/>
  <c r="G99" i="31"/>
  <c r="O99" i="31"/>
  <c r="W99" i="31"/>
  <c r="G105" i="31"/>
  <c r="O105" i="31"/>
  <c r="W105" i="31"/>
  <c r="H57" i="33"/>
  <c r="P57" i="33"/>
  <c r="X57" i="33"/>
  <c r="H60" i="33"/>
  <c r="P60" i="33"/>
  <c r="X60" i="33"/>
  <c r="H63" i="33"/>
  <c r="P63" i="33"/>
  <c r="Y80" i="33"/>
  <c r="Y72" i="33" s="1"/>
  <c r="G78" i="34"/>
  <c r="G57" i="34"/>
  <c r="O78" i="34"/>
  <c r="O57" i="34"/>
  <c r="W78" i="34"/>
  <c r="W57" i="34"/>
  <c r="I79" i="34"/>
  <c r="I60" i="34"/>
  <c r="Q79" i="34"/>
  <c r="Q60" i="34"/>
  <c r="Y79" i="34"/>
  <c r="Y60" i="34"/>
  <c r="G80" i="34"/>
  <c r="G63" i="34"/>
  <c r="O80" i="34"/>
  <c r="O63" i="34"/>
  <c r="W80" i="34"/>
  <c r="W63" i="34"/>
  <c r="D78" i="35"/>
  <c r="L78" i="35"/>
  <c r="T78" i="35"/>
  <c r="F79" i="35"/>
  <c r="N79" i="35"/>
  <c r="V79" i="35"/>
  <c r="D80" i="35"/>
  <c r="L80" i="35"/>
  <c r="T80" i="35"/>
  <c r="F72" i="37"/>
  <c r="V72" i="37"/>
  <c r="H94" i="31"/>
  <c r="P94" i="31"/>
  <c r="X94" i="31"/>
  <c r="H105" i="31"/>
  <c r="P105" i="31"/>
  <c r="X105" i="31"/>
  <c r="I57" i="33"/>
  <c r="Q57" i="33"/>
  <c r="Y57" i="33"/>
  <c r="I60" i="33"/>
  <c r="Q60" i="33"/>
  <c r="Y60" i="33"/>
  <c r="I63" i="33"/>
  <c r="Q63" i="33"/>
  <c r="H78" i="34"/>
  <c r="P78" i="34"/>
  <c r="X78" i="34"/>
  <c r="B79" i="34"/>
  <c r="B60" i="34"/>
  <c r="J79" i="34"/>
  <c r="J60" i="34"/>
  <c r="R79" i="34"/>
  <c r="R60" i="34"/>
  <c r="H80" i="34"/>
  <c r="H63" i="34"/>
  <c r="P80" i="34"/>
  <c r="P63" i="34"/>
  <c r="X80" i="34"/>
  <c r="X63" i="34"/>
  <c r="E78" i="35"/>
  <c r="M78" i="35"/>
  <c r="U78" i="35"/>
  <c r="G79" i="35"/>
  <c r="O79" i="35"/>
  <c r="W79" i="35"/>
  <c r="E80" i="35"/>
  <c r="M80" i="35"/>
  <c r="U80" i="35"/>
  <c r="M72" i="37"/>
  <c r="I90" i="31"/>
  <c r="Q90" i="31"/>
  <c r="Y90" i="31"/>
  <c r="I99" i="31"/>
  <c r="Q99" i="31"/>
  <c r="Y99" i="31"/>
  <c r="I105" i="31"/>
  <c r="Q105" i="31"/>
  <c r="Y105" i="31"/>
  <c r="B60" i="33"/>
  <c r="J60" i="33"/>
  <c r="R60" i="33"/>
  <c r="B63" i="33"/>
  <c r="J63" i="33"/>
  <c r="R63" i="33"/>
  <c r="I78" i="34"/>
  <c r="I57" i="34"/>
  <c r="Q78" i="34"/>
  <c r="Q57" i="34"/>
  <c r="Y78" i="34"/>
  <c r="Y57" i="34"/>
  <c r="C79" i="34"/>
  <c r="C60" i="34"/>
  <c r="K79" i="34"/>
  <c r="K60" i="34"/>
  <c r="S79" i="34"/>
  <c r="S60" i="34"/>
  <c r="I80" i="34"/>
  <c r="I63" i="34"/>
  <c r="Q80" i="34"/>
  <c r="Q63" i="34"/>
  <c r="Y80" i="34"/>
  <c r="Y63" i="34"/>
  <c r="F78" i="35"/>
  <c r="N78" i="35"/>
  <c r="V78" i="35"/>
  <c r="H79" i="35"/>
  <c r="P79" i="35"/>
  <c r="X79" i="35"/>
  <c r="F80" i="35"/>
  <c r="N80" i="35"/>
  <c r="V80" i="35"/>
  <c r="N72" i="37"/>
  <c r="B90" i="31"/>
  <c r="J90" i="31"/>
  <c r="R90" i="31"/>
  <c r="B94" i="31"/>
  <c r="J94" i="31"/>
  <c r="R94" i="31"/>
  <c r="B99" i="31"/>
  <c r="J99" i="31"/>
  <c r="R99" i="31"/>
  <c r="C57" i="33"/>
  <c r="K57" i="33"/>
  <c r="S57" i="33"/>
  <c r="C60" i="33"/>
  <c r="K60" i="33"/>
  <c r="S60" i="33"/>
  <c r="C63" i="33"/>
  <c r="K63" i="33"/>
  <c r="S63" i="33"/>
  <c r="B78" i="34"/>
  <c r="B57" i="34"/>
  <c r="J78" i="34"/>
  <c r="J57" i="34"/>
  <c r="R78" i="34"/>
  <c r="R57" i="34"/>
  <c r="D79" i="34"/>
  <c r="D60" i="34"/>
  <c r="L79" i="34"/>
  <c r="L60" i="34"/>
  <c r="T79" i="34"/>
  <c r="T60" i="34"/>
  <c r="B80" i="34"/>
  <c r="B63" i="34"/>
  <c r="J80" i="34"/>
  <c r="J63" i="34"/>
  <c r="R80" i="34"/>
  <c r="R63" i="34"/>
  <c r="G78" i="35"/>
  <c r="O78" i="35"/>
  <c r="W78" i="35"/>
  <c r="I79" i="35"/>
  <c r="Q79" i="35"/>
  <c r="Y79" i="35"/>
  <c r="G80" i="35"/>
  <c r="O80" i="35"/>
  <c r="W80" i="35"/>
  <c r="C90" i="31"/>
  <c r="K90" i="31"/>
  <c r="S90" i="31"/>
  <c r="C94" i="31"/>
  <c r="K94" i="31"/>
  <c r="S94" i="31"/>
  <c r="C99" i="31"/>
  <c r="K99" i="31"/>
  <c r="S99" i="31"/>
  <c r="C105" i="31"/>
  <c r="K105" i="31"/>
  <c r="S105" i="31"/>
  <c r="D57" i="33"/>
  <c r="L57" i="33"/>
  <c r="T57" i="33"/>
  <c r="D60" i="33"/>
  <c r="L60" i="33"/>
  <c r="T60" i="33"/>
  <c r="D63" i="33"/>
  <c r="L63" i="33"/>
  <c r="T63" i="33"/>
  <c r="C78" i="34"/>
  <c r="K78" i="34"/>
  <c r="S78" i="34"/>
  <c r="E79" i="34"/>
  <c r="M79" i="34"/>
  <c r="U79" i="34"/>
  <c r="C80" i="34"/>
  <c r="K80" i="34"/>
  <c r="S80" i="34"/>
  <c r="H78" i="35"/>
  <c r="P78" i="35"/>
  <c r="X78" i="35"/>
  <c r="B79" i="35"/>
  <c r="J79" i="35"/>
  <c r="R79" i="35"/>
  <c r="H80" i="35"/>
  <c r="P80" i="35"/>
  <c r="X80" i="35"/>
  <c r="X72" i="37"/>
  <c r="D94" i="31"/>
  <c r="L94" i="31"/>
  <c r="T94" i="31"/>
  <c r="D105" i="31"/>
  <c r="L105" i="31"/>
  <c r="T105" i="31"/>
  <c r="E57" i="33"/>
  <c r="M57" i="33"/>
  <c r="U57" i="33"/>
  <c r="E60" i="33"/>
  <c r="M60" i="33"/>
  <c r="U60" i="33"/>
  <c r="E63" i="33"/>
  <c r="M63" i="33"/>
  <c r="U63" i="33"/>
  <c r="D78" i="34"/>
  <c r="D57" i="34"/>
  <c r="L78" i="34"/>
  <c r="L57" i="34"/>
  <c r="T78" i="34"/>
  <c r="T57" i="34"/>
  <c r="F79" i="34"/>
  <c r="N79" i="34"/>
  <c r="V79" i="34"/>
  <c r="D80" i="34"/>
  <c r="D63" i="34"/>
  <c r="L80" i="34"/>
  <c r="L63" i="34"/>
  <c r="T80" i="34"/>
  <c r="T63" i="34"/>
  <c r="X57" i="34"/>
  <c r="V60" i="34"/>
  <c r="I78" i="35"/>
  <c r="Q78" i="35"/>
  <c r="Y78" i="35"/>
  <c r="C79" i="35"/>
  <c r="K79" i="35"/>
  <c r="S79" i="35"/>
  <c r="I80" i="35"/>
  <c r="Q80" i="35"/>
  <c r="Y80" i="35"/>
  <c r="E99" i="31"/>
  <c r="M99" i="31"/>
  <c r="U99" i="31"/>
  <c r="E105" i="31"/>
  <c r="M105" i="31"/>
  <c r="U105" i="31"/>
  <c r="F60" i="33"/>
  <c r="N60" i="33"/>
  <c r="V60" i="33"/>
  <c r="E78" i="34"/>
  <c r="E57" i="34"/>
  <c r="M78" i="34"/>
  <c r="M57" i="34"/>
  <c r="U78" i="34"/>
  <c r="U57" i="34"/>
  <c r="G79" i="34"/>
  <c r="G60" i="34"/>
  <c r="O79" i="34"/>
  <c r="O60" i="34"/>
  <c r="W79" i="34"/>
  <c r="W60" i="34"/>
  <c r="E80" i="34"/>
  <c r="E63" i="34"/>
  <c r="M80" i="34"/>
  <c r="M63" i="34"/>
  <c r="U80" i="34"/>
  <c r="U63" i="34"/>
  <c r="B78" i="35"/>
  <c r="J78" i="35"/>
  <c r="R78" i="35"/>
  <c r="D79" i="35"/>
  <c r="L79" i="35"/>
  <c r="T79" i="35"/>
  <c r="B80" i="35"/>
  <c r="J80" i="35"/>
  <c r="R80" i="35"/>
  <c r="C57" i="35"/>
  <c r="K57" i="35"/>
  <c r="S57" i="35"/>
  <c r="C60" i="35"/>
  <c r="K60" i="35"/>
  <c r="S60" i="35"/>
  <c r="C63" i="35"/>
  <c r="K63" i="35"/>
  <c r="S63" i="35"/>
  <c r="D57" i="37"/>
  <c r="L57" i="37"/>
  <c r="T57" i="37"/>
  <c r="D60" i="37"/>
  <c r="L60" i="37"/>
  <c r="T60" i="37"/>
  <c r="D63" i="37"/>
  <c r="L63" i="37"/>
  <c r="V63" i="37"/>
  <c r="F78" i="37"/>
  <c r="Q78" i="37"/>
  <c r="N79" i="37"/>
  <c r="Y79" i="37"/>
  <c r="Y72" i="37" s="1"/>
  <c r="L80" i="37"/>
  <c r="F78" i="38"/>
  <c r="F57" i="38"/>
  <c r="N78" i="38"/>
  <c r="N57" i="38"/>
  <c r="V78" i="38"/>
  <c r="V57" i="38"/>
  <c r="H79" i="38"/>
  <c r="P79" i="38"/>
  <c r="X79" i="38"/>
  <c r="F80" i="38"/>
  <c r="F63" i="38"/>
  <c r="N80" i="38"/>
  <c r="N63" i="38"/>
  <c r="V80" i="38"/>
  <c r="V63" i="38"/>
  <c r="E78" i="39"/>
  <c r="M78" i="39"/>
  <c r="U78" i="39"/>
  <c r="G79" i="39"/>
  <c r="O79" i="39"/>
  <c r="W79" i="39"/>
  <c r="E80" i="39"/>
  <c r="M80" i="39"/>
  <c r="U80" i="39"/>
  <c r="D57" i="35"/>
  <c r="L57" i="35"/>
  <c r="T57" i="35"/>
  <c r="D60" i="35"/>
  <c r="L60" i="35"/>
  <c r="T60" i="35"/>
  <c r="D63" i="35"/>
  <c r="L63" i="35"/>
  <c r="T63" i="35"/>
  <c r="G72" i="37"/>
  <c r="O80" i="37"/>
  <c r="O72" i="37" s="1"/>
  <c r="O63" i="37"/>
  <c r="W80" i="37"/>
  <c r="W72" i="37" s="1"/>
  <c r="W63" i="37"/>
  <c r="E57" i="37"/>
  <c r="M57" i="37"/>
  <c r="U57" i="37"/>
  <c r="E60" i="37"/>
  <c r="M60" i="37"/>
  <c r="U60" i="37"/>
  <c r="E63" i="37"/>
  <c r="M63" i="37"/>
  <c r="X63" i="37"/>
  <c r="P79" i="37"/>
  <c r="P72" i="37" s="1"/>
  <c r="C80" i="37"/>
  <c r="C72" i="37" s="1"/>
  <c r="G78" i="38"/>
  <c r="G57" i="38"/>
  <c r="O78" i="38"/>
  <c r="O57" i="38"/>
  <c r="W78" i="38"/>
  <c r="W57" i="38"/>
  <c r="I79" i="38"/>
  <c r="I60" i="38"/>
  <c r="Q79" i="38"/>
  <c r="Q60" i="38"/>
  <c r="Y79" i="38"/>
  <c r="Y60" i="38"/>
  <c r="G80" i="38"/>
  <c r="G63" i="38"/>
  <c r="O80" i="38"/>
  <c r="O63" i="38"/>
  <c r="W80" i="38"/>
  <c r="W63" i="38"/>
  <c r="P60" i="38"/>
  <c r="F78" i="39"/>
  <c r="N78" i="39"/>
  <c r="V78" i="39"/>
  <c r="H79" i="39"/>
  <c r="P79" i="39"/>
  <c r="X79" i="39"/>
  <c r="F80" i="39"/>
  <c r="N80" i="39"/>
  <c r="V80" i="39"/>
  <c r="E57" i="35"/>
  <c r="M57" i="35"/>
  <c r="U57" i="35"/>
  <c r="E60" i="35"/>
  <c r="M60" i="35"/>
  <c r="U60" i="35"/>
  <c r="E63" i="35"/>
  <c r="M63" i="35"/>
  <c r="U63" i="35"/>
  <c r="N57" i="37"/>
  <c r="V57" i="37"/>
  <c r="F60" i="37"/>
  <c r="V60" i="37"/>
  <c r="F63" i="37"/>
  <c r="N63" i="37"/>
  <c r="Y63" i="37"/>
  <c r="I78" i="37"/>
  <c r="I72" i="37" s="1"/>
  <c r="T78" i="37"/>
  <c r="T72" i="37" s="1"/>
  <c r="Q79" i="37"/>
  <c r="Q72" i="37" s="1"/>
  <c r="D80" i="37"/>
  <c r="H78" i="38"/>
  <c r="P78" i="38"/>
  <c r="X78" i="38"/>
  <c r="B79" i="38"/>
  <c r="J79" i="38"/>
  <c r="R79" i="38"/>
  <c r="H80" i="38"/>
  <c r="P80" i="38"/>
  <c r="X80" i="38"/>
  <c r="G78" i="39"/>
  <c r="O78" i="39"/>
  <c r="W78" i="39"/>
  <c r="I79" i="39"/>
  <c r="Q79" i="39"/>
  <c r="Y79" i="39"/>
  <c r="G80" i="39"/>
  <c r="O80" i="39"/>
  <c r="W80" i="39"/>
  <c r="F57" i="35"/>
  <c r="N57" i="35"/>
  <c r="V57" i="35"/>
  <c r="F60" i="35"/>
  <c r="N60" i="35"/>
  <c r="V60" i="35"/>
  <c r="F63" i="35"/>
  <c r="N63" i="35"/>
  <c r="V63" i="35"/>
  <c r="G57" i="37"/>
  <c r="O57" i="37"/>
  <c r="W57" i="37"/>
  <c r="G60" i="37"/>
  <c r="O60" i="37"/>
  <c r="W60" i="37"/>
  <c r="G63" i="37"/>
  <c r="P63" i="37"/>
  <c r="H79" i="37"/>
  <c r="H72" i="37" s="1"/>
  <c r="S79" i="37"/>
  <c r="S72" i="37" s="1"/>
  <c r="I78" i="38"/>
  <c r="Q78" i="38"/>
  <c r="Y78" i="38"/>
  <c r="C79" i="38"/>
  <c r="C60" i="38"/>
  <c r="K79" i="38"/>
  <c r="K60" i="38"/>
  <c r="S79" i="38"/>
  <c r="S60" i="38"/>
  <c r="I80" i="38"/>
  <c r="I63" i="38"/>
  <c r="Q80" i="38"/>
  <c r="Q63" i="38"/>
  <c r="Y80" i="38"/>
  <c r="Y63" i="38"/>
  <c r="H78" i="39"/>
  <c r="P78" i="39"/>
  <c r="X78" i="39"/>
  <c r="B79" i="39"/>
  <c r="J79" i="39"/>
  <c r="R79" i="39"/>
  <c r="H80" i="39"/>
  <c r="P80" i="39"/>
  <c r="X80" i="39"/>
  <c r="G60" i="35"/>
  <c r="O60" i="35"/>
  <c r="W60" i="35"/>
  <c r="R80" i="37"/>
  <c r="R72" i="37" s="1"/>
  <c r="R63" i="37"/>
  <c r="X60" i="37"/>
  <c r="Q63" i="37"/>
  <c r="L78" i="37"/>
  <c r="I79" i="37"/>
  <c r="B78" i="38"/>
  <c r="B57" i="38"/>
  <c r="J78" i="38"/>
  <c r="J57" i="38"/>
  <c r="R78" i="38"/>
  <c r="R57" i="38"/>
  <c r="D79" i="38"/>
  <c r="L79" i="38"/>
  <c r="T79" i="38"/>
  <c r="B80" i="38"/>
  <c r="B63" i="38"/>
  <c r="J80" i="38"/>
  <c r="J63" i="38"/>
  <c r="R80" i="38"/>
  <c r="R63" i="38"/>
  <c r="I78" i="39"/>
  <c r="Q78" i="39"/>
  <c r="Y78" i="39"/>
  <c r="C79" i="39"/>
  <c r="K79" i="39"/>
  <c r="S79" i="39"/>
  <c r="I80" i="39"/>
  <c r="Q80" i="39"/>
  <c r="Y80" i="39"/>
  <c r="H57" i="35"/>
  <c r="P57" i="35"/>
  <c r="X57" i="35"/>
  <c r="H60" i="35"/>
  <c r="P60" i="35"/>
  <c r="X60" i="35"/>
  <c r="H63" i="35"/>
  <c r="P63" i="35"/>
  <c r="X63" i="35"/>
  <c r="Y57" i="37"/>
  <c r="I63" i="37"/>
  <c r="S63" i="37"/>
  <c r="K79" i="37"/>
  <c r="K72" i="37" s="1"/>
  <c r="C78" i="38"/>
  <c r="C57" i="38"/>
  <c r="K78" i="38"/>
  <c r="K57" i="38"/>
  <c r="S78" i="38"/>
  <c r="S57" i="38"/>
  <c r="E79" i="38"/>
  <c r="E60" i="38"/>
  <c r="M79" i="38"/>
  <c r="M60" i="38"/>
  <c r="U79" i="38"/>
  <c r="U60" i="38"/>
  <c r="C80" i="38"/>
  <c r="C63" i="38"/>
  <c r="K80" i="38"/>
  <c r="K63" i="38"/>
  <c r="S80" i="38"/>
  <c r="S63" i="38"/>
  <c r="Q57" i="38"/>
  <c r="H60" i="38"/>
  <c r="X60" i="38"/>
  <c r="B78" i="39"/>
  <c r="J78" i="39"/>
  <c r="R78" i="39"/>
  <c r="D79" i="39"/>
  <c r="L79" i="39"/>
  <c r="T79" i="39"/>
  <c r="B80" i="39"/>
  <c r="J80" i="39"/>
  <c r="R80" i="39"/>
  <c r="I57" i="35"/>
  <c r="Q57" i="35"/>
  <c r="Y57" i="35"/>
  <c r="I60" i="35"/>
  <c r="Q60" i="35"/>
  <c r="Y60" i="35"/>
  <c r="I63" i="35"/>
  <c r="Q63" i="35"/>
  <c r="Y63" i="35"/>
  <c r="B57" i="37"/>
  <c r="J57" i="37"/>
  <c r="R57" i="37"/>
  <c r="B60" i="37"/>
  <c r="J60" i="37"/>
  <c r="R60" i="37"/>
  <c r="B63" i="37"/>
  <c r="J63" i="37"/>
  <c r="T63" i="37"/>
  <c r="D78" i="37"/>
  <c r="T80" i="37"/>
  <c r="D78" i="38"/>
  <c r="L78" i="38"/>
  <c r="T78" i="38"/>
  <c r="F79" i="38"/>
  <c r="F60" i="38"/>
  <c r="N79" i="38"/>
  <c r="N60" i="38"/>
  <c r="V79" i="38"/>
  <c r="V60" i="38"/>
  <c r="D80" i="38"/>
  <c r="D63" i="38"/>
  <c r="L80" i="38"/>
  <c r="L63" i="38"/>
  <c r="T80" i="38"/>
  <c r="T63" i="38"/>
  <c r="D57" i="38"/>
  <c r="T57" i="38"/>
  <c r="C78" i="39"/>
  <c r="K78" i="39"/>
  <c r="S78" i="39"/>
  <c r="E79" i="39"/>
  <c r="M79" i="39"/>
  <c r="U79" i="39"/>
  <c r="C80" i="39"/>
  <c r="K80" i="39"/>
  <c r="S80" i="39"/>
  <c r="B60" i="35"/>
  <c r="J60" i="35"/>
  <c r="R60" i="35"/>
  <c r="C60" i="37"/>
  <c r="K63" i="37"/>
  <c r="U63" i="37"/>
  <c r="E78" i="38"/>
  <c r="M78" i="38"/>
  <c r="U78" i="38"/>
  <c r="G79" i="38"/>
  <c r="O79" i="38"/>
  <c r="W79" i="38"/>
  <c r="E80" i="38"/>
  <c r="M80" i="38"/>
  <c r="U80" i="38"/>
  <c r="F79" i="39"/>
  <c r="N79" i="39"/>
  <c r="V79" i="39"/>
  <c r="I60" i="39"/>
  <c r="Q60" i="39"/>
  <c r="Y60" i="39"/>
  <c r="D72" i="42"/>
  <c r="L72" i="42"/>
  <c r="T72" i="42"/>
  <c r="C72" i="43"/>
  <c r="K72" i="43"/>
  <c r="S72" i="43"/>
  <c r="H77" i="45"/>
  <c r="H69" i="45" s="1"/>
  <c r="H60" i="45"/>
  <c r="P77" i="45"/>
  <c r="P69" i="45" s="1"/>
  <c r="P60" i="45"/>
  <c r="X77" i="45"/>
  <c r="X69" i="45" s="1"/>
  <c r="X60" i="45"/>
  <c r="I77" i="47"/>
  <c r="Q77" i="47"/>
  <c r="Y77" i="47"/>
  <c r="B57" i="39"/>
  <c r="J57" i="39"/>
  <c r="R57" i="39"/>
  <c r="B60" i="39"/>
  <c r="J60" i="39"/>
  <c r="R60" i="39"/>
  <c r="B63" i="39"/>
  <c r="J63" i="39"/>
  <c r="R63" i="39"/>
  <c r="F72" i="41"/>
  <c r="N72" i="41"/>
  <c r="V72" i="41"/>
  <c r="E72" i="42"/>
  <c r="M72" i="42"/>
  <c r="U72" i="42"/>
  <c r="D72" i="43"/>
  <c r="L72" i="43"/>
  <c r="T72" i="43"/>
  <c r="I77" i="45"/>
  <c r="I69" i="45" s="1"/>
  <c r="I60" i="45"/>
  <c r="Q77" i="45"/>
  <c r="Q69" i="45" s="1"/>
  <c r="Q60" i="45"/>
  <c r="Y77" i="45"/>
  <c r="Y69" i="45" s="1"/>
  <c r="Y60" i="45"/>
  <c r="C57" i="39"/>
  <c r="K57" i="39"/>
  <c r="S57" i="39"/>
  <c r="C63" i="39"/>
  <c r="K63" i="39"/>
  <c r="S63" i="39"/>
  <c r="G72" i="41"/>
  <c r="O72" i="41"/>
  <c r="W72" i="41"/>
  <c r="F72" i="42"/>
  <c r="N72" i="42"/>
  <c r="V72" i="42"/>
  <c r="E72" i="43"/>
  <c r="M72" i="43"/>
  <c r="U72" i="43"/>
  <c r="D77" i="46"/>
  <c r="L77" i="46"/>
  <c r="T77" i="46"/>
  <c r="D60" i="39"/>
  <c r="L60" i="39"/>
  <c r="T60" i="39"/>
  <c r="F72" i="43"/>
  <c r="N72" i="43"/>
  <c r="V72" i="43"/>
  <c r="E77" i="46"/>
  <c r="M77" i="46"/>
  <c r="U77" i="46"/>
  <c r="D77" i="47"/>
  <c r="L77" i="47"/>
  <c r="T77" i="47"/>
  <c r="E57" i="39"/>
  <c r="M57" i="39"/>
  <c r="U57" i="39"/>
  <c r="E60" i="39"/>
  <c r="M60" i="39"/>
  <c r="U60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D77" i="45"/>
  <c r="D69" i="45" s="1"/>
  <c r="D60" i="45"/>
  <c r="L77" i="45"/>
  <c r="L69" i="45" s="1"/>
  <c r="L60" i="45"/>
  <c r="T77" i="45"/>
  <c r="T69" i="45" s="1"/>
  <c r="T60" i="45"/>
  <c r="F77" i="46"/>
  <c r="N77" i="46"/>
  <c r="V77" i="46"/>
  <c r="E77" i="47"/>
  <c r="M77" i="47"/>
  <c r="U77" i="47"/>
  <c r="F57" i="39"/>
  <c r="N57" i="39"/>
  <c r="V57" i="39"/>
  <c r="F63" i="39"/>
  <c r="N63" i="39"/>
  <c r="V63" i="39"/>
  <c r="B72" i="41"/>
  <c r="J72" i="41"/>
  <c r="R72" i="41"/>
  <c r="I72" i="42"/>
  <c r="Q72" i="42"/>
  <c r="Y72" i="42"/>
  <c r="H72" i="43"/>
  <c r="P72" i="43"/>
  <c r="X72" i="43"/>
  <c r="E77" i="45"/>
  <c r="E69" i="45" s="1"/>
  <c r="E60" i="45"/>
  <c r="M77" i="45"/>
  <c r="M69" i="45" s="1"/>
  <c r="M60" i="45"/>
  <c r="U77" i="45"/>
  <c r="U69" i="45" s="1"/>
  <c r="U60" i="45"/>
  <c r="F77" i="47"/>
  <c r="N77" i="47"/>
  <c r="V77" i="47"/>
  <c r="G57" i="39"/>
  <c r="O57" i="39"/>
  <c r="W57" i="39"/>
  <c r="G60" i="39"/>
  <c r="O60" i="39"/>
  <c r="W60" i="39"/>
  <c r="G63" i="39"/>
  <c r="O63" i="39"/>
  <c r="W63" i="39"/>
  <c r="C72" i="41"/>
  <c r="K72" i="41"/>
  <c r="S72" i="41"/>
  <c r="B72" i="42"/>
  <c r="J72" i="42"/>
  <c r="R72" i="42"/>
  <c r="I72" i="43"/>
  <c r="Q72" i="43"/>
  <c r="Y72" i="43"/>
  <c r="F77" i="45"/>
  <c r="F69" i="45" s="1"/>
  <c r="F60" i="45"/>
  <c r="N77" i="45"/>
  <c r="N69" i="45" s="1"/>
  <c r="N60" i="45"/>
  <c r="V77" i="45"/>
  <c r="V69" i="45" s="1"/>
  <c r="V60" i="45"/>
  <c r="H77" i="46"/>
  <c r="P77" i="46"/>
  <c r="X77" i="46"/>
  <c r="H60" i="39"/>
  <c r="P60" i="39"/>
  <c r="X60" i="39"/>
  <c r="D72" i="41"/>
  <c r="L72" i="41"/>
  <c r="T72" i="41"/>
  <c r="C72" i="42"/>
  <c r="K72" i="42"/>
  <c r="S72" i="42"/>
  <c r="B72" i="43"/>
  <c r="J72" i="43"/>
  <c r="R72" i="43"/>
  <c r="H77" i="47"/>
  <c r="P77" i="47"/>
  <c r="X77" i="47"/>
  <c r="C60" i="45"/>
  <c r="K60" i="45"/>
  <c r="S60" i="45"/>
  <c r="D60" i="46"/>
  <c r="L60" i="46"/>
  <c r="T60" i="46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G60" i="45"/>
  <c r="O60" i="45"/>
  <c r="W60" i="45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B60" i="45"/>
  <c r="J60" i="45"/>
  <c r="R60" i="45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D72" i="37" l="1"/>
  <c r="L72" i="37"/>
  <c r="V74" i="24"/>
  <c r="V171" i="4" s="1"/>
  <c r="T74" i="24"/>
  <c r="T171" i="4" s="1"/>
  <c r="T69" i="4"/>
  <c r="T142" i="4" s="1"/>
  <c r="I74" i="24"/>
  <c r="I171" i="4" s="1"/>
  <c r="I69" i="4"/>
  <c r="I142" i="4" s="1"/>
  <c r="E74" i="24"/>
  <c r="E171" i="4" s="1"/>
  <c r="E69" i="4"/>
  <c r="E142" i="4" s="1"/>
  <c r="H74" i="24"/>
  <c r="H171" i="4" s="1"/>
  <c r="H69" i="4"/>
  <c r="H142" i="4" s="1"/>
  <c r="P69" i="4"/>
  <c r="P142" i="4" s="1"/>
  <c r="P74" i="24"/>
  <c r="P171" i="4" s="1"/>
  <c r="S74" i="24"/>
  <c r="S171" i="4" s="1"/>
  <c r="S69" i="4"/>
  <c r="S142" i="4" s="1"/>
  <c r="L74" i="24"/>
  <c r="L171" i="4" s="1"/>
  <c r="L69" i="4"/>
  <c r="L142" i="4" s="1"/>
  <c r="O74" i="24"/>
  <c r="O171" i="4" s="1"/>
  <c r="O69" i="4"/>
  <c r="O142" i="4" s="1"/>
  <c r="K74" i="24"/>
  <c r="K171" i="4" s="1"/>
  <c r="K69" i="4"/>
  <c r="K142" i="4" s="1"/>
  <c r="G74" i="24"/>
  <c r="G171" i="4" s="1"/>
  <c r="G69" i="4"/>
  <c r="G142" i="4" s="1"/>
  <c r="Y74" i="24"/>
  <c r="Y171" i="4" s="1"/>
  <c r="Y69" i="4"/>
  <c r="Y142" i="4" s="1"/>
  <c r="F74" i="24"/>
  <c r="F171" i="4" s="1"/>
  <c r="F69" i="4"/>
  <c r="F142" i="4" s="1"/>
  <c r="N74" i="24"/>
  <c r="N171" i="4" s="1"/>
  <c r="N69" i="4"/>
  <c r="N142" i="4" s="1"/>
  <c r="J74" i="24"/>
  <c r="J171" i="4" s="1"/>
  <c r="J69" i="4"/>
  <c r="J142" i="4" s="1"/>
  <c r="U74" i="24"/>
  <c r="U171" i="4" s="1"/>
  <c r="Q74" i="24"/>
  <c r="Q171" i="4" s="1"/>
  <c r="Q69" i="4"/>
  <c r="Q142" i="4" s="1"/>
  <c r="C74" i="24"/>
  <c r="C171" i="4" s="1"/>
  <c r="S194" i="23"/>
  <c r="M115" i="4"/>
  <c r="L194" i="23"/>
  <c r="F59" i="20"/>
  <c r="F112" i="4" s="1"/>
  <c r="F114" i="4"/>
  <c r="Q171" i="23"/>
  <c r="M57" i="20"/>
  <c r="M56" i="20" s="1"/>
  <c r="M61" i="20"/>
  <c r="U113" i="4"/>
  <c r="U59" i="20"/>
  <c r="Q146" i="23"/>
  <c r="X205" i="23"/>
  <c r="G79" i="20"/>
  <c r="G170" i="4" s="1"/>
  <c r="M79" i="20"/>
  <c r="M170" i="4" s="1"/>
  <c r="E143" i="23"/>
  <c r="E60" i="20"/>
  <c r="X132" i="23"/>
  <c r="R144" i="23"/>
  <c r="R132" i="23" s="1"/>
  <c r="R60" i="20"/>
  <c r="E157" i="23"/>
  <c r="E160" i="23"/>
  <c r="C59" i="20"/>
  <c r="C112" i="4" s="1"/>
  <c r="D143" i="23"/>
  <c r="D60" i="20"/>
  <c r="N57" i="20"/>
  <c r="N56" i="20" s="1"/>
  <c r="N61" i="20"/>
  <c r="K59" i="20"/>
  <c r="K112" i="4" s="1"/>
  <c r="K114" i="4"/>
  <c r="U79" i="20"/>
  <c r="U170" i="4" s="1"/>
  <c r="Q144" i="23"/>
  <c r="Q60" i="20"/>
  <c r="U57" i="20"/>
  <c r="U56" i="20" s="1"/>
  <c r="U61" i="20"/>
  <c r="B79" i="20"/>
  <c r="B170" i="4" s="1"/>
  <c r="O59" i="20"/>
  <c r="W132" i="23"/>
  <c r="G175" i="23"/>
  <c r="C78" i="20"/>
  <c r="C169" i="4" s="1"/>
  <c r="M154" i="23"/>
  <c r="M146" i="23" s="1"/>
  <c r="F151" i="23"/>
  <c r="F146" i="23" s="1"/>
  <c r="B144" i="23"/>
  <c r="B60" i="20"/>
  <c r="G57" i="20"/>
  <c r="G56" i="20" s="1"/>
  <c r="F154" i="23"/>
  <c r="F78" i="20"/>
  <c r="F169" i="4" s="1"/>
  <c r="G59" i="20"/>
  <c r="G112" i="4" s="1"/>
  <c r="G114" i="4"/>
  <c r="M155" i="23"/>
  <c r="M170" i="23"/>
  <c r="F155" i="23"/>
  <c r="P76" i="20"/>
  <c r="P167" i="4" s="1"/>
  <c r="K78" i="20"/>
  <c r="K169" i="4" s="1"/>
  <c r="U77" i="20"/>
  <c r="U168" i="4" s="1"/>
  <c r="U146" i="23"/>
  <c r="M171" i="23"/>
  <c r="M172" i="23"/>
  <c r="J165" i="23"/>
  <c r="F158" i="23"/>
  <c r="P78" i="20"/>
  <c r="P169" i="4" s="1"/>
  <c r="G77" i="20"/>
  <c r="G168" i="4" s="1"/>
  <c r="H146" i="23"/>
  <c r="I132" i="23"/>
  <c r="M176" i="23"/>
  <c r="G170" i="23"/>
  <c r="F161" i="23"/>
  <c r="F57" i="20"/>
  <c r="F56" i="20" s="1"/>
  <c r="K65" i="4"/>
  <c r="K138" i="4" s="1"/>
  <c r="U205" i="23"/>
  <c r="I205" i="23"/>
  <c r="H76" i="20"/>
  <c r="H167" i="4" s="1"/>
  <c r="H65" i="4"/>
  <c r="H138" i="4" s="1"/>
  <c r="F194" i="23"/>
  <c r="T205" i="23"/>
  <c r="X76" i="20"/>
  <c r="X167" i="4" s="1"/>
  <c r="X65" i="4"/>
  <c r="X138" i="4" s="1"/>
  <c r="G76" i="20"/>
  <c r="G167" i="4" s="1"/>
  <c r="G65" i="4"/>
  <c r="G138" i="4" s="1"/>
  <c r="C76" i="20"/>
  <c r="C167" i="4" s="1"/>
  <c r="C65" i="4"/>
  <c r="C138" i="4" s="1"/>
  <c r="X194" i="23"/>
  <c r="J5" i="7"/>
  <c r="J52" i="7" s="1"/>
  <c r="S76" i="20"/>
  <c r="S167" i="4" s="1"/>
  <c r="S65" i="4"/>
  <c r="S138" i="4" s="1"/>
  <c r="W194" i="23"/>
  <c r="F76" i="20"/>
  <c r="F167" i="4" s="1"/>
  <c r="F65" i="4"/>
  <c r="F138" i="4" s="1"/>
  <c r="Q77" i="16"/>
  <c r="Q76" i="16" s="1"/>
  <c r="Q81" i="16"/>
  <c r="G160" i="19"/>
  <c r="Y77" i="16"/>
  <c r="Y76" i="16" s="1"/>
  <c r="Y81" i="16"/>
  <c r="L79" i="16"/>
  <c r="L108" i="4" s="1"/>
  <c r="H77" i="16"/>
  <c r="H76" i="16" s="1"/>
  <c r="H81" i="16"/>
  <c r="M160" i="19"/>
  <c r="V160" i="19"/>
  <c r="P187" i="19"/>
  <c r="R5" i="7"/>
  <c r="R54" i="7" s="1"/>
  <c r="X77" i="16"/>
  <c r="X76" i="16" s="1"/>
  <c r="V79" i="16"/>
  <c r="V108" i="4" s="1"/>
  <c r="V110" i="4"/>
  <c r="T109" i="4"/>
  <c r="T79" i="16"/>
  <c r="T108" i="4" s="1"/>
  <c r="O79" i="16"/>
  <c r="O108" i="4" s="1"/>
  <c r="O109" i="4"/>
  <c r="X79" i="16"/>
  <c r="X108" i="4" s="1"/>
  <c r="R176" i="19"/>
  <c r="R160" i="19" s="1"/>
  <c r="R80" i="16"/>
  <c r="R77" i="16"/>
  <c r="R76" i="16" s="1"/>
  <c r="H185" i="19"/>
  <c r="H178" i="19" s="1"/>
  <c r="N79" i="16"/>
  <c r="N108" i="4" s="1"/>
  <c r="N109" i="4"/>
  <c r="P102" i="16"/>
  <c r="P165" i="4" s="1"/>
  <c r="P109" i="4"/>
  <c r="P79" i="16"/>
  <c r="P108" i="4" s="1"/>
  <c r="E160" i="19"/>
  <c r="Y160" i="19"/>
  <c r="H187" i="19"/>
  <c r="D77" i="16"/>
  <c r="D76" i="16" s="1"/>
  <c r="D81" i="16"/>
  <c r="P77" i="16"/>
  <c r="P76" i="16" s="1"/>
  <c r="H188" i="19"/>
  <c r="H191" i="19"/>
  <c r="L5" i="7"/>
  <c r="L54" i="7" s="1"/>
  <c r="I79" i="16"/>
  <c r="I108" i="4" s="1"/>
  <c r="I109" i="4"/>
  <c r="H192" i="19"/>
  <c r="I101" i="16"/>
  <c r="I164" i="4" s="1"/>
  <c r="U79" i="16"/>
  <c r="U108" i="4" s="1"/>
  <c r="P190" i="19"/>
  <c r="H229" i="19"/>
  <c r="W5" i="7"/>
  <c r="W55" i="7" s="1"/>
  <c r="F79" i="16"/>
  <c r="F108" i="4" s="1"/>
  <c r="F110" i="4"/>
  <c r="Y183" i="19"/>
  <c r="Y178" i="19" s="1"/>
  <c r="I171" i="18"/>
  <c r="Y161" i="18"/>
  <c r="E162" i="18"/>
  <c r="Q95" i="16"/>
  <c r="Y170" i="18"/>
  <c r="E171" i="18"/>
  <c r="I217" i="18"/>
  <c r="I161" i="18"/>
  <c r="I170" i="18"/>
  <c r="E161" i="18"/>
  <c r="Y169" i="18"/>
  <c r="Y160" i="18" s="1"/>
  <c r="E170" i="18"/>
  <c r="I169" i="18"/>
  <c r="Y168" i="18"/>
  <c r="E169" i="18"/>
  <c r="K95" i="16"/>
  <c r="D172" i="17"/>
  <c r="D53" i="16"/>
  <c r="G160" i="18"/>
  <c r="C173" i="17"/>
  <c r="C53" i="16"/>
  <c r="N171" i="17"/>
  <c r="P101" i="16"/>
  <c r="P164" i="4" s="1"/>
  <c r="J217" i="19"/>
  <c r="W173" i="17"/>
  <c r="W53" i="16"/>
  <c r="J171" i="17"/>
  <c r="S175" i="17"/>
  <c r="S53" i="16"/>
  <c r="O101" i="16"/>
  <c r="O164" i="4" s="1"/>
  <c r="R95" i="16"/>
  <c r="R174" i="18"/>
  <c r="W174" i="17"/>
  <c r="C164" i="17"/>
  <c r="C160" i="17" s="1"/>
  <c r="V95" i="16"/>
  <c r="O217" i="18"/>
  <c r="C217" i="18"/>
  <c r="D165" i="17"/>
  <c r="P91" i="16"/>
  <c r="P89" i="16" s="1"/>
  <c r="R164" i="18"/>
  <c r="C172" i="17"/>
  <c r="W166" i="17"/>
  <c r="W160" i="17" s="1"/>
  <c r="O163" i="18"/>
  <c r="R173" i="18"/>
  <c r="D173" i="17"/>
  <c r="C163" i="17"/>
  <c r="L101" i="16"/>
  <c r="L164" i="4" s="1"/>
  <c r="O172" i="18"/>
  <c r="D217" i="19"/>
  <c r="D164" i="17"/>
  <c r="S162" i="17"/>
  <c r="R163" i="18"/>
  <c r="W165" i="17"/>
  <c r="G175" i="17"/>
  <c r="G53" i="16"/>
  <c r="O162" i="18"/>
  <c r="R172" i="18"/>
  <c r="C162" i="17"/>
  <c r="P52" i="16"/>
  <c r="E170" i="17"/>
  <c r="E53" i="16"/>
  <c r="K100" i="16"/>
  <c r="K163" i="4" s="1"/>
  <c r="K61" i="4"/>
  <c r="K134" i="4" s="1"/>
  <c r="Y240" i="17"/>
  <c r="Q240" i="17"/>
  <c r="X61" i="4"/>
  <c r="X134" i="4" s="1"/>
  <c r="P100" i="16"/>
  <c r="P163" i="4" s="1"/>
  <c r="P61" i="4"/>
  <c r="P134" i="4" s="1"/>
  <c r="T240" i="17"/>
  <c r="Y229" i="17"/>
  <c r="I100" i="16"/>
  <c r="I163" i="4" s="1"/>
  <c r="I61" i="4"/>
  <c r="I134" i="4" s="1"/>
  <c r="O61" i="4"/>
  <c r="O134" i="4" s="1"/>
  <c r="P240" i="17"/>
  <c r="U100" i="16"/>
  <c r="U163" i="4" s="1"/>
  <c r="U61" i="4"/>
  <c r="U134" i="4" s="1"/>
  <c r="M100" i="16"/>
  <c r="M163" i="4" s="1"/>
  <c r="M61" i="4"/>
  <c r="M134" i="4" s="1"/>
  <c r="H240" i="17"/>
  <c r="T100" i="16"/>
  <c r="T163" i="4" s="1"/>
  <c r="T61" i="4"/>
  <c r="T134" i="4" s="1"/>
  <c r="E240" i="17"/>
  <c r="P38" i="7"/>
  <c r="P5" i="7" s="1"/>
  <c r="M229" i="17"/>
  <c r="L100" i="16"/>
  <c r="L163" i="4" s="1"/>
  <c r="L61" i="4"/>
  <c r="L134" i="4" s="1"/>
  <c r="T55" i="7"/>
  <c r="K204" i="15"/>
  <c r="E104" i="4"/>
  <c r="D73" i="12"/>
  <c r="D102" i="4" s="1"/>
  <c r="D104" i="4"/>
  <c r="T171" i="15"/>
  <c r="Q171" i="15"/>
  <c r="B75" i="12"/>
  <c r="B104" i="4" s="1"/>
  <c r="B105" i="4"/>
  <c r="L75" i="12"/>
  <c r="L105" i="4"/>
  <c r="J99" i="12"/>
  <c r="J160" i="4" s="1"/>
  <c r="J75" i="12"/>
  <c r="J104" i="4" s="1"/>
  <c r="M99" i="12"/>
  <c r="M160" i="4" s="1"/>
  <c r="M75" i="12"/>
  <c r="O171" i="15"/>
  <c r="T99" i="12"/>
  <c r="T160" i="4" s="1"/>
  <c r="Y105" i="4"/>
  <c r="Y75" i="12"/>
  <c r="M5" i="7"/>
  <c r="M54" i="7" s="1"/>
  <c r="Q75" i="12"/>
  <c r="Q105" i="4"/>
  <c r="Y99" i="12"/>
  <c r="Y160" i="4" s="1"/>
  <c r="G98" i="12"/>
  <c r="G159" i="4" s="1"/>
  <c r="G99" i="12"/>
  <c r="G160" i="4" s="1"/>
  <c r="I99" i="12"/>
  <c r="I160" i="4" s="1"/>
  <c r="W75" i="12"/>
  <c r="W105" i="4"/>
  <c r="G204" i="15"/>
  <c r="O75" i="12"/>
  <c r="O105" i="4"/>
  <c r="Y204" i="15"/>
  <c r="I5" i="7"/>
  <c r="I53" i="7" s="1"/>
  <c r="Q99" i="12"/>
  <c r="Q160" i="4" s="1"/>
  <c r="W57" i="4"/>
  <c r="W132" i="4" s="1"/>
  <c r="T98" i="12"/>
  <c r="T159" i="4" s="1"/>
  <c r="U57" i="4"/>
  <c r="U132" i="4" s="1"/>
  <c r="U63" i="12"/>
  <c r="P63" i="12"/>
  <c r="P55" i="4" s="1"/>
  <c r="P57" i="4"/>
  <c r="P132" i="4" s="1"/>
  <c r="W63" i="12"/>
  <c r="Q57" i="4"/>
  <c r="Q132" i="4" s="1"/>
  <c r="H63" i="12"/>
  <c r="H55" i="4" s="1"/>
  <c r="U98" i="12"/>
  <c r="U159" i="4" s="1"/>
  <c r="H130" i="4"/>
  <c r="Q63" i="12"/>
  <c r="Y98" i="12"/>
  <c r="Y159" i="4" s="1"/>
  <c r="Y57" i="4"/>
  <c r="Y132" i="4" s="1"/>
  <c r="H86" i="12"/>
  <c r="L98" i="12"/>
  <c r="L159" i="4" s="1"/>
  <c r="L63" i="12"/>
  <c r="L57" i="4"/>
  <c r="L132" i="4" s="1"/>
  <c r="D96" i="12"/>
  <c r="D157" i="4" s="1"/>
  <c r="D55" i="4"/>
  <c r="T5" i="4"/>
  <c r="T3" i="4"/>
  <c r="T128" i="4" s="1"/>
  <c r="L3" i="4"/>
  <c r="L128" i="4" s="1"/>
  <c r="L5" i="4"/>
  <c r="R98" i="12"/>
  <c r="R159" i="4" s="1"/>
  <c r="O98" i="12"/>
  <c r="O159" i="4" s="1"/>
  <c r="O63" i="12"/>
  <c r="O57" i="4"/>
  <c r="O132" i="4" s="1"/>
  <c r="G55" i="4"/>
  <c r="J98" i="12"/>
  <c r="J159" i="4" s="1"/>
  <c r="J57" i="4"/>
  <c r="J132" i="4" s="1"/>
  <c r="J63" i="12"/>
  <c r="J55" i="4" s="1"/>
  <c r="T55" i="4"/>
  <c r="T130" i="4" s="1"/>
  <c r="B98" i="12"/>
  <c r="B159" i="4" s="1"/>
  <c r="B57" i="4"/>
  <c r="B132" i="4" s="1"/>
  <c r="T132" i="4"/>
  <c r="N86" i="12"/>
  <c r="N57" i="4"/>
  <c r="N132" i="4" s="1"/>
  <c r="P5" i="4"/>
  <c r="P130" i="4" s="1"/>
  <c r="P3" i="4"/>
  <c r="P128" i="4" s="1"/>
  <c r="W55" i="4"/>
  <c r="V86" i="12"/>
  <c r="V57" i="4"/>
  <c r="V132" i="4" s="1"/>
  <c r="S86" i="12"/>
  <c r="S57" i="4"/>
  <c r="S132" i="4" s="1"/>
  <c r="S63" i="12"/>
  <c r="S55" i="4" s="1"/>
  <c r="S130" i="4" s="1"/>
  <c r="N63" i="12"/>
  <c r="N55" i="4" s="1"/>
  <c r="N130" i="4" s="1"/>
  <c r="J86" i="12"/>
  <c r="Q5" i="7"/>
  <c r="Q55" i="7" s="1"/>
  <c r="M57" i="4"/>
  <c r="M132" i="4" s="1"/>
  <c r="M63" i="12"/>
  <c r="I98" i="12"/>
  <c r="I159" i="4" s="1"/>
  <c r="I57" i="4"/>
  <c r="I132" i="4" s="1"/>
  <c r="I63" i="12"/>
  <c r="B86" i="12"/>
  <c r="E96" i="12"/>
  <c r="E157" i="4" s="1"/>
  <c r="E55" i="4"/>
  <c r="E130" i="4" s="1"/>
  <c r="I73" i="12"/>
  <c r="I102" i="4" s="1"/>
  <c r="U5" i="4"/>
  <c r="U3" i="4"/>
  <c r="U128" i="4" s="1"/>
  <c r="M3" i="4"/>
  <c r="M128" i="4" s="1"/>
  <c r="M5" i="4"/>
  <c r="T73" i="12"/>
  <c r="T102" i="4" s="1"/>
  <c r="T104" i="4"/>
  <c r="G73" i="12"/>
  <c r="G102" i="4" s="1"/>
  <c r="Q55" i="4"/>
  <c r="Q130" i="4" s="1"/>
  <c r="C117" i="11"/>
  <c r="S122" i="11"/>
  <c r="S56" i="8"/>
  <c r="S126" i="11"/>
  <c r="S125" i="11"/>
  <c r="C54" i="8"/>
  <c r="C99" i="4" s="1"/>
  <c r="C100" i="4"/>
  <c r="V117" i="11"/>
  <c r="K54" i="8"/>
  <c r="K99" i="4" s="1"/>
  <c r="K100" i="4"/>
  <c r="K67" i="8"/>
  <c r="K156" i="4" s="1"/>
  <c r="B136" i="11"/>
  <c r="B55" i="8"/>
  <c r="B52" i="8"/>
  <c r="B51" i="8" s="1"/>
  <c r="T115" i="11"/>
  <c r="T55" i="8"/>
  <c r="L115" i="11"/>
  <c r="L55" i="8"/>
  <c r="P54" i="8"/>
  <c r="P100" i="4"/>
  <c r="F54" i="8"/>
  <c r="F99" i="4" s="1"/>
  <c r="F100" i="4"/>
  <c r="H67" i="8"/>
  <c r="H156" i="4" s="1"/>
  <c r="P100" i="11"/>
  <c r="J67" i="8"/>
  <c r="J156" i="4" s="1"/>
  <c r="C66" i="8"/>
  <c r="C155" i="4" s="1"/>
  <c r="L111" i="11"/>
  <c r="F67" i="8"/>
  <c r="F156" i="4" s="1"/>
  <c r="R136" i="11"/>
  <c r="R55" i="8"/>
  <c r="R52" i="8"/>
  <c r="R51" i="8" s="1"/>
  <c r="S52" i="8"/>
  <c r="S51" i="8" s="1"/>
  <c r="T113" i="11"/>
  <c r="S128" i="11"/>
  <c r="S129" i="11"/>
  <c r="X67" i="8"/>
  <c r="X156" i="4" s="1"/>
  <c r="B111" i="11"/>
  <c r="S130" i="11"/>
  <c r="X54" i="8"/>
  <c r="X99" i="4" s="1"/>
  <c r="S54" i="8"/>
  <c r="S99" i="4" s="1"/>
  <c r="S100" i="4"/>
  <c r="T112" i="11"/>
  <c r="S132" i="11"/>
  <c r="L112" i="11"/>
  <c r="B113" i="11"/>
  <c r="S147" i="11"/>
  <c r="K66" i="8"/>
  <c r="K155" i="4" s="1"/>
  <c r="T111" i="11"/>
  <c r="R112" i="11"/>
  <c r="S55" i="7"/>
  <c r="D66" i="8"/>
  <c r="D155" i="4" s="1"/>
  <c r="V67" i="8"/>
  <c r="V156" i="4" s="1"/>
  <c r="C67" i="8"/>
  <c r="C156" i="4" s="1"/>
  <c r="N54" i="8"/>
  <c r="N99" i="4" s="1"/>
  <c r="S123" i="11"/>
  <c r="G59" i="8"/>
  <c r="N52" i="4"/>
  <c r="N129" i="4" s="1"/>
  <c r="N59" i="8"/>
  <c r="I59" i="8"/>
  <c r="K52" i="4"/>
  <c r="S52" i="4"/>
  <c r="J65" i="8"/>
  <c r="J154" i="4" s="1"/>
  <c r="J52" i="4"/>
  <c r="J129" i="4" s="1"/>
  <c r="C65" i="8"/>
  <c r="C154" i="4" s="1"/>
  <c r="C52" i="4"/>
  <c r="K59" i="8"/>
  <c r="X65" i="8"/>
  <c r="X154" i="4" s="1"/>
  <c r="X52" i="4"/>
  <c r="R52" i="4"/>
  <c r="R129" i="4" s="1"/>
  <c r="B52" i="4"/>
  <c r="B129" i="4" s="1"/>
  <c r="V59" i="8"/>
  <c r="V52" i="4"/>
  <c r="V129" i="4" s="1"/>
  <c r="H65" i="8"/>
  <c r="H154" i="4" s="1"/>
  <c r="H52" i="4"/>
  <c r="H129" i="4" s="1"/>
  <c r="R59" i="8"/>
  <c r="J59" i="8"/>
  <c r="B59" i="8"/>
  <c r="P129" i="4"/>
  <c r="X59" i="8"/>
  <c r="V65" i="8"/>
  <c r="V154" i="4" s="1"/>
  <c r="L129" i="4"/>
  <c r="H59" i="8"/>
  <c r="F52" i="4"/>
  <c r="F129" i="4" s="1"/>
  <c r="T129" i="4"/>
  <c r="B53" i="7"/>
  <c r="S54" i="7"/>
  <c r="S52" i="7"/>
  <c r="U5" i="7"/>
  <c r="U55" i="7" s="1"/>
  <c r="N52" i="7"/>
  <c r="H55" i="7"/>
  <c r="R55" i="7"/>
  <c r="R53" i="7"/>
  <c r="R52" i="7"/>
  <c r="U48" i="6"/>
  <c r="U43" i="6"/>
  <c r="U42" i="6"/>
  <c r="U44" i="6"/>
  <c r="U46" i="6"/>
  <c r="U45" i="6"/>
  <c r="I47" i="5"/>
  <c r="R44" i="6"/>
  <c r="S5" i="6"/>
  <c r="M44" i="6"/>
  <c r="I43" i="6"/>
  <c r="J46" i="6"/>
  <c r="D46" i="6"/>
  <c r="N27" i="5"/>
  <c r="N5" i="5" s="1"/>
  <c r="N47" i="5" s="1"/>
  <c r="K54" i="7"/>
  <c r="B5" i="5"/>
  <c r="B47" i="5" s="1"/>
  <c r="M27" i="5"/>
  <c r="M5" i="5" s="1"/>
  <c r="Y45" i="6"/>
  <c r="D42" i="6"/>
  <c r="C43" i="6"/>
  <c r="E45" i="6"/>
  <c r="E41" i="6" s="1"/>
  <c r="L53" i="7"/>
  <c r="X27" i="5"/>
  <c r="X5" i="5" s="1"/>
  <c r="Y47" i="6"/>
  <c r="C47" i="6"/>
  <c r="K27" i="5"/>
  <c r="I42" i="6"/>
  <c r="X5" i="7"/>
  <c r="X55" i="7" s="1"/>
  <c r="N48" i="6"/>
  <c r="F27" i="5"/>
  <c r="E53" i="7"/>
  <c r="E55" i="7"/>
  <c r="M42" i="6"/>
  <c r="I47" i="6"/>
  <c r="G44" i="6"/>
  <c r="V27" i="5"/>
  <c r="G52" i="7"/>
  <c r="G42" i="6"/>
  <c r="G41" i="6" s="1"/>
  <c r="B46" i="6"/>
  <c r="I27" i="5"/>
  <c r="I5" i="5" s="1"/>
  <c r="J43" i="6"/>
  <c r="R47" i="6"/>
  <c r="M45" i="6"/>
  <c r="E52" i="7"/>
  <c r="B55" i="7"/>
  <c r="V47" i="6"/>
  <c r="G45" i="6"/>
  <c r="D48" i="6"/>
  <c r="O27" i="5"/>
  <c r="O5" i="5" s="1"/>
  <c r="C44" i="6"/>
  <c r="R43" i="6"/>
  <c r="W52" i="7"/>
  <c r="T27" i="5"/>
  <c r="T5" i="5" s="1"/>
  <c r="K48" i="6"/>
  <c r="K52" i="7"/>
  <c r="R48" i="6"/>
  <c r="Q41" i="6"/>
  <c r="U47" i="6"/>
  <c r="Q27" i="5"/>
  <c r="Q5" i="5" s="1"/>
  <c r="E54" i="7"/>
  <c r="E27" i="5"/>
  <c r="E5" i="5" s="1"/>
  <c r="P27" i="5"/>
  <c r="P5" i="5" s="1"/>
  <c r="C42" i="6"/>
  <c r="W44" i="6"/>
  <c r="W45" i="6"/>
  <c r="W42" i="6"/>
  <c r="H27" i="5"/>
  <c r="G48" i="6"/>
  <c r="W27" i="5"/>
  <c r="W5" i="5" s="1"/>
  <c r="K41" i="6"/>
  <c r="S27" i="5"/>
  <c r="G54" i="7"/>
  <c r="V5" i="6"/>
  <c r="C48" i="6"/>
  <c r="F47" i="6"/>
  <c r="I46" i="6"/>
  <c r="K43" i="6"/>
  <c r="D43" i="6"/>
  <c r="J48" i="6"/>
  <c r="B45" i="6"/>
  <c r="Y48" i="6"/>
  <c r="J47" i="6"/>
  <c r="B52" i="7"/>
  <c r="J53" i="7"/>
  <c r="X5" i="6"/>
  <c r="L27" i="5"/>
  <c r="L5" i="5" s="1"/>
  <c r="C27" i="5"/>
  <c r="C5" i="5" s="1"/>
  <c r="C45" i="5" s="1"/>
  <c r="T47" i="6"/>
  <c r="T5" i="6"/>
  <c r="J27" i="5"/>
  <c r="O5" i="7"/>
  <c r="O54" i="7" s="1"/>
  <c r="R42" i="6"/>
  <c r="Y5" i="7"/>
  <c r="Y54" i="7" s="1"/>
  <c r="L46" i="6"/>
  <c r="W46" i="6"/>
  <c r="I45" i="6"/>
  <c r="K55" i="7"/>
  <c r="J42" i="6"/>
  <c r="M46" i="6"/>
  <c r="J44" i="6"/>
  <c r="G27" i="5"/>
  <c r="G5" i="5" s="1"/>
  <c r="G43" i="5" s="1"/>
  <c r="E48" i="6"/>
  <c r="K46" i="6"/>
  <c r="E44" i="6"/>
  <c r="L42" i="6"/>
  <c r="F43" i="6"/>
  <c r="F41" i="6" s="1"/>
  <c r="H54" i="7"/>
  <c r="G53" i="7"/>
  <c r="D27" i="5"/>
  <c r="D45" i="6"/>
  <c r="Y41" i="6"/>
  <c r="B41" i="6"/>
  <c r="R45" i="6"/>
  <c r="W47" i="6"/>
  <c r="U27" i="5"/>
  <c r="H52" i="7"/>
  <c r="C5" i="7"/>
  <c r="I48" i="6"/>
  <c r="N5" i="6"/>
  <c r="J54" i="7"/>
  <c r="O41" i="6"/>
  <c r="Y27" i="5"/>
  <c r="R27" i="5"/>
  <c r="E43" i="6"/>
  <c r="Y46" i="6"/>
  <c r="L44" i="6"/>
  <c r="G43" i="6"/>
  <c r="G46" i="6"/>
  <c r="G132" i="23"/>
  <c r="S146" i="23"/>
  <c r="V132" i="23"/>
  <c r="B163" i="23"/>
  <c r="B161" i="23"/>
  <c r="B158" i="23"/>
  <c r="B151" i="23"/>
  <c r="B146" i="23" s="1"/>
  <c r="B154" i="23"/>
  <c r="B155" i="23"/>
  <c r="B61" i="20"/>
  <c r="B57" i="20"/>
  <c r="B56" i="20" s="1"/>
  <c r="J157" i="23"/>
  <c r="V194" i="23"/>
  <c r="E205" i="23"/>
  <c r="D205" i="23"/>
  <c r="K194" i="23"/>
  <c r="H132" i="23"/>
  <c r="R165" i="23"/>
  <c r="B165" i="23"/>
  <c r="I146" i="23"/>
  <c r="R178" i="19"/>
  <c r="Q160" i="18"/>
  <c r="N160" i="18"/>
  <c r="C160" i="18"/>
  <c r="W178" i="19"/>
  <c r="D160" i="18"/>
  <c r="F217" i="18"/>
  <c r="B170" i="17"/>
  <c r="B169" i="17"/>
  <c r="B168" i="17"/>
  <c r="B167" i="17"/>
  <c r="B166" i="17"/>
  <c r="B165" i="17"/>
  <c r="B164" i="17"/>
  <c r="B163" i="17"/>
  <c r="B162" i="17"/>
  <c r="B161" i="17"/>
  <c r="B173" i="17"/>
  <c r="B172" i="17"/>
  <c r="B175" i="17"/>
  <c r="B53" i="16"/>
  <c r="B174" i="17"/>
  <c r="Q178" i="19"/>
  <c r="H175" i="17"/>
  <c r="H53" i="16"/>
  <c r="H174" i="17"/>
  <c r="H170" i="17"/>
  <c r="H169" i="17"/>
  <c r="H168" i="17"/>
  <c r="H167" i="17"/>
  <c r="H166" i="17"/>
  <c r="H165" i="17"/>
  <c r="H164" i="17"/>
  <c r="H163" i="17"/>
  <c r="H162" i="17"/>
  <c r="H161" i="17"/>
  <c r="H173" i="17"/>
  <c r="H172" i="17"/>
  <c r="K160" i="17"/>
  <c r="Y171" i="15"/>
  <c r="B253" i="15"/>
  <c r="B218" i="15"/>
  <c r="B217" i="15"/>
  <c r="B214" i="15"/>
  <c r="B213" i="15"/>
  <c r="B211" i="15"/>
  <c r="B210" i="15"/>
  <c r="B209" i="15"/>
  <c r="B78" i="12"/>
  <c r="B71" i="12"/>
  <c r="B70" i="12" s="1"/>
  <c r="W171" i="15"/>
  <c r="V233" i="15"/>
  <c r="V185" i="15"/>
  <c r="V182" i="15"/>
  <c r="V179" i="15"/>
  <c r="V178" i="15"/>
  <c r="V176" i="15"/>
  <c r="V183" i="15"/>
  <c r="V71" i="12"/>
  <c r="V70" i="12" s="1"/>
  <c r="V76" i="12"/>
  <c r="E171" i="15"/>
  <c r="O204" i="15"/>
  <c r="E204" i="15"/>
  <c r="X100" i="11"/>
  <c r="O117" i="11"/>
  <c r="V52" i="7"/>
  <c r="M100" i="11"/>
  <c r="F160" i="18"/>
  <c r="L147" i="11"/>
  <c r="L130" i="11"/>
  <c r="L126" i="11"/>
  <c r="L125" i="11"/>
  <c r="L122" i="11"/>
  <c r="L56" i="8"/>
  <c r="L52" i="8"/>
  <c r="L51" i="8" s="1"/>
  <c r="L132" i="11"/>
  <c r="L123" i="11"/>
  <c r="L129" i="11"/>
  <c r="C42" i="5"/>
  <c r="C48" i="5"/>
  <c r="N46" i="5"/>
  <c r="N45" i="5"/>
  <c r="N44" i="5"/>
  <c r="N43" i="5"/>
  <c r="N42" i="5"/>
  <c r="C205" i="23"/>
  <c r="S165" i="23"/>
  <c r="C165" i="23"/>
  <c r="F132" i="23"/>
  <c r="Q179" i="23"/>
  <c r="Q176" i="23"/>
  <c r="Q172" i="23"/>
  <c r="Q170" i="23"/>
  <c r="Q62" i="20"/>
  <c r="Q57" i="20"/>
  <c r="Q56" i="20" s="1"/>
  <c r="B132" i="23"/>
  <c r="W205" i="23"/>
  <c r="N194" i="23"/>
  <c r="K132" i="23"/>
  <c r="Q132" i="23"/>
  <c r="V205" i="23"/>
  <c r="B157" i="23"/>
  <c r="T194" i="23"/>
  <c r="C194" i="23"/>
  <c r="W165" i="23"/>
  <c r="G165" i="23"/>
  <c r="G146" i="23"/>
  <c r="X160" i="19"/>
  <c r="F178" i="19"/>
  <c r="X217" i="18"/>
  <c r="X175" i="18"/>
  <c r="X174" i="18"/>
  <c r="X173" i="18"/>
  <c r="X172" i="18"/>
  <c r="X170" i="18"/>
  <c r="X169" i="18"/>
  <c r="X168" i="18"/>
  <c r="X167" i="18"/>
  <c r="X165" i="18"/>
  <c r="X164" i="18"/>
  <c r="X163" i="18"/>
  <c r="X162" i="18"/>
  <c r="X161" i="18"/>
  <c r="X97" i="16"/>
  <c r="X95" i="16" s="1"/>
  <c r="L160" i="18"/>
  <c r="M178" i="19"/>
  <c r="P160" i="17"/>
  <c r="U229" i="17"/>
  <c r="M160" i="17"/>
  <c r="L160" i="17"/>
  <c r="W160" i="19"/>
  <c r="O160" i="19"/>
  <c r="I171" i="15"/>
  <c r="X233" i="15"/>
  <c r="X185" i="15"/>
  <c r="X183" i="15"/>
  <c r="X182" i="15"/>
  <c r="X179" i="15"/>
  <c r="X178" i="15"/>
  <c r="X176" i="15"/>
  <c r="X76" i="12"/>
  <c r="X71" i="12"/>
  <c r="X70" i="12" s="1"/>
  <c r="G171" i="15"/>
  <c r="Q204" i="15"/>
  <c r="F233" i="15"/>
  <c r="F183" i="15"/>
  <c r="F182" i="15"/>
  <c r="F179" i="15"/>
  <c r="F178" i="15"/>
  <c r="F176" i="15"/>
  <c r="F185" i="15"/>
  <c r="F76" i="12"/>
  <c r="F71" i="12"/>
  <c r="F70" i="12" s="1"/>
  <c r="K233" i="15"/>
  <c r="K185" i="15"/>
  <c r="K183" i="15"/>
  <c r="K182" i="15"/>
  <c r="K179" i="15"/>
  <c r="K178" i="15"/>
  <c r="K176" i="15"/>
  <c r="K71" i="12"/>
  <c r="K70" i="12" s="1"/>
  <c r="K76" i="12"/>
  <c r="H100" i="11"/>
  <c r="Q125" i="11"/>
  <c r="Q132" i="11"/>
  <c r="Q123" i="11"/>
  <c r="Q56" i="8"/>
  <c r="Q52" i="8"/>
  <c r="Q51" i="8" s="1"/>
  <c r="Q129" i="11"/>
  <c r="Q122" i="11"/>
  <c r="Q117" i="11" s="1"/>
  <c r="Q147" i="11"/>
  <c r="Q126" i="11"/>
  <c r="Q130" i="11"/>
  <c r="V55" i="7"/>
  <c r="F52" i="7"/>
  <c r="E100" i="4"/>
  <c r="T52" i="7"/>
  <c r="P42" i="5"/>
  <c r="G45" i="5"/>
  <c r="O42" i="5"/>
  <c r="N48" i="5"/>
  <c r="S233" i="15"/>
  <c r="S185" i="15"/>
  <c r="S182" i="15"/>
  <c r="S179" i="15"/>
  <c r="S178" i="15"/>
  <c r="S176" i="15"/>
  <c r="S183" i="15"/>
  <c r="S76" i="12"/>
  <c r="S71" i="12"/>
  <c r="S70" i="12" s="1"/>
  <c r="R5" i="4"/>
  <c r="R130" i="4" s="1"/>
  <c r="R3" i="4"/>
  <c r="T179" i="23"/>
  <c r="T176" i="23"/>
  <c r="T172" i="23"/>
  <c r="T170" i="23"/>
  <c r="T62" i="20"/>
  <c r="T57" i="20"/>
  <c r="T56" i="20" s="1"/>
  <c r="O132" i="23"/>
  <c r="Y194" i="23"/>
  <c r="P194" i="23"/>
  <c r="T132" i="23"/>
  <c r="I179" i="23"/>
  <c r="I176" i="23"/>
  <c r="I172" i="23"/>
  <c r="I170" i="23"/>
  <c r="I165" i="23" s="1"/>
  <c r="I62" i="20"/>
  <c r="I57" i="20"/>
  <c r="I56" i="20" s="1"/>
  <c r="O194" i="23"/>
  <c r="Y175" i="23"/>
  <c r="P165" i="23"/>
  <c r="P146" i="23"/>
  <c r="T171" i="23"/>
  <c r="P132" i="23"/>
  <c r="M165" i="23"/>
  <c r="H160" i="19"/>
  <c r="N178" i="19"/>
  <c r="U160" i="18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161" i="18"/>
  <c r="P97" i="16"/>
  <c r="P95" i="16" s="1"/>
  <c r="V174" i="17"/>
  <c r="V173" i="17"/>
  <c r="V53" i="16"/>
  <c r="V172" i="17"/>
  <c r="V170" i="17"/>
  <c r="V169" i="17"/>
  <c r="V168" i="17"/>
  <c r="V167" i="17"/>
  <c r="V166" i="17"/>
  <c r="V165" i="17"/>
  <c r="V164" i="17"/>
  <c r="V163" i="17"/>
  <c r="V162" i="17"/>
  <c r="V161" i="17"/>
  <c r="V175" i="17"/>
  <c r="U178" i="19"/>
  <c r="E160" i="17"/>
  <c r="P178" i="19"/>
  <c r="V171" i="17"/>
  <c r="D160" i="17"/>
  <c r="P233" i="15"/>
  <c r="P185" i="15"/>
  <c r="P183" i="15"/>
  <c r="P182" i="15"/>
  <c r="P179" i="15"/>
  <c r="P178" i="15"/>
  <c r="P176" i="15"/>
  <c r="P171" i="15" s="1"/>
  <c r="P76" i="12"/>
  <c r="P71" i="12"/>
  <c r="P70" i="12" s="1"/>
  <c r="I204" i="15"/>
  <c r="V181" i="15"/>
  <c r="B216" i="15"/>
  <c r="C233" i="15"/>
  <c r="C185" i="15"/>
  <c r="C183" i="15"/>
  <c r="C182" i="15"/>
  <c r="C179" i="15"/>
  <c r="C178" i="15"/>
  <c r="C176" i="15"/>
  <c r="C71" i="12"/>
  <c r="C70" i="12" s="1"/>
  <c r="C76" i="12"/>
  <c r="J5" i="4"/>
  <c r="J130" i="4" s="1"/>
  <c r="J3" i="4"/>
  <c r="T100" i="11"/>
  <c r="R100" i="11"/>
  <c r="G5" i="4"/>
  <c r="G130" i="4" s="1"/>
  <c r="G3" i="4"/>
  <c r="I129" i="11"/>
  <c r="I147" i="11"/>
  <c r="I130" i="11"/>
  <c r="I126" i="11"/>
  <c r="I132" i="11"/>
  <c r="I125" i="11"/>
  <c r="I122" i="11"/>
  <c r="I56" i="8"/>
  <c r="I52" i="8"/>
  <c r="I51" i="8" s="1"/>
  <c r="I123" i="11"/>
  <c r="G54" i="8"/>
  <c r="G101" i="4"/>
  <c r="N54" i="7"/>
  <c r="E100" i="11"/>
  <c r="D55" i="7"/>
  <c r="Q44" i="5"/>
  <c r="O47" i="5"/>
  <c r="W44" i="5"/>
  <c r="G42" i="5"/>
  <c r="X160" i="17"/>
  <c r="N233" i="15"/>
  <c r="N185" i="15"/>
  <c r="N183" i="15"/>
  <c r="N182" i="15"/>
  <c r="N179" i="15"/>
  <c r="N178" i="15"/>
  <c r="N176" i="15"/>
  <c r="N76" i="12"/>
  <c r="N71" i="12"/>
  <c r="N70" i="12" s="1"/>
  <c r="L179" i="23"/>
  <c r="L176" i="23"/>
  <c r="L172" i="23"/>
  <c r="L170" i="23"/>
  <c r="L62" i="20"/>
  <c r="L57" i="20"/>
  <c r="L56" i="20" s="1"/>
  <c r="C146" i="23"/>
  <c r="D132" i="23"/>
  <c r="M132" i="23"/>
  <c r="L132" i="23"/>
  <c r="Y146" i="23"/>
  <c r="O146" i="23"/>
  <c r="N146" i="23"/>
  <c r="Q160" i="19"/>
  <c r="V178" i="19"/>
  <c r="M160" i="18"/>
  <c r="H217" i="18"/>
  <c r="H175" i="18"/>
  <c r="H174" i="18"/>
  <c r="H173" i="18"/>
  <c r="H172" i="18"/>
  <c r="H170" i="18"/>
  <c r="H169" i="18"/>
  <c r="H168" i="18"/>
  <c r="H167" i="18"/>
  <c r="H165" i="18"/>
  <c r="H164" i="18"/>
  <c r="H163" i="18"/>
  <c r="H162" i="18"/>
  <c r="H161" i="18"/>
  <c r="H97" i="16"/>
  <c r="H95" i="16" s="1"/>
  <c r="C178" i="19"/>
  <c r="T160" i="18"/>
  <c r="N173" i="17"/>
  <c r="N172" i="17"/>
  <c r="N53" i="16"/>
  <c r="N175" i="17"/>
  <c r="N170" i="17"/>
  <c r="N169" i="17"/>
  <c r="N168" i="17"/>
  <c r="N167" i="17"/>
  <c r="N166" i="17"/>
  <c r="N165" i="17"/>
  <c r="N164" i="17"/>
  <c r="N163" i="17"/>
  <c r="N162" i="17"/>
  <c r="N161" i="17"/>
  <c r="N174" i="17"/>
  <c r="D178" i="19"/>
  <c r="C160" i="19"/>
  <c r="O160" i="17"/>
  <c r="L240" i="17"/>
  <c r="X178" i="19"/>
  <c r="H233" i="15"/>
  <c r="H185" i="15"/>
  <c r="H183" i="15"/>
  <c r="H182" i="15"/>
  <c r="H179" i="15"/>
  <c r="H178" i="15"/>
  <c r="H176" i="15"/>
  <c r="H76" i="12"/>
  <c r="H71" i="12"/>
  <c r="H70" i="12" s="1"/>
  <c r="N181" i="15"/>
  <c r="X253" i="15"/>
  <c r="X220" i="15"/>
  <c r="X218" i="15"/>
  <c r="X217" i="15"/>
  <c r="X214" i="15"/>
  <c r="X213" i="15"/>
  <c r="X211" i="15"/>
  <c r="X210" i="15"/>
  <c r="X209" i="15"/>
  <c r="X78" i="12"/>
  <c r="L100" i="11"/>
  <c r="U147" i="11"/>
  <c r="U132" i="11"/>
  <c r="U130" i="11"/>
  <c r="U129" i="11"/>
  <c r="U126" i="11"/>
  <c r="U125" i="11"/>
  <c r="U123" i="11"/>
  <c r="U122" i="11"/>
  <c r="U56" i="8"/>
  <c r="U54" i="8" s="1"/>
  <c r="J100" i="11"/>
  <c r="Y100" i="11"/>
  <c r="Q128" i="11"/>
  <c r="X117" i="11"/>
  <c r="G117" i="11"/>
  <c r="W54" i="8"/>
  <c r="W101" i="4"/>
  <c r="U100" i="4"/>
  <c r="D129" i="11"/>
  <c r="D56" i="8"/>
  <c r="D52" i="8"/>
  <c r="D51" i="8" s="1"/>
  <c r="D147" i="11"/>
  <c r="D130" i="11"/>
  <c r="D126" i="11"/>
  <c r="D132" i="11"/>
  <c r="D125" i="11"/>
  <c r="D122" i="11"/>
  <c r="D123" i="11"/>
  <c r="D52" i="7"/>
  <c r="E47" i="5"/>
  <c r="I160" i="18"/>
  <c r="T160" i="17"/>
  <c r="O5" i="4"/>
  <c r="O3" i="4"/>
  <c r="Y122" i="11"/>
  <c r="Y129" i="11"/>
  <c r="Y126" i="11"/>
  <c r="Y56" i="8"/>
  <c r="Y52" i="8"/>
  <c r="Y51" i="8" s="1"/>
  <c r="Y147" i="11"/>
  <c r="Y130" i="11"/>
  <c r="Y125" i="11"/>
  <c r="Y123" i="11"/>
  <c r="Y132" i="11"/>
  <c r="D179" i="23"/>
  <c r="D176" i="23"/>
  <c r="D172" i="23"/>
  <c r="D170" i="23"/>
  <c r="D165" i="23" s="1"/>
  <c r="D62" i="20"/>
  <c r="D57" i="20"/>
  <c r="D56" i="20" s="1"/>
  <c r="L146" i="23"/>
  <c r="Q194" i="23"/>
  <c r="N132" i="23"/>
  <c r="H194" i="23"/>
  <c r="G194" i="23"/>
  <c r="X146" i="23"/>
  <c r="S132" i="23"/>
  <c r="N165" i="23"/>
  <c r="L171" i="23"/>
  <c r="I160" i="19"/>
  <c r="E160" i="18"/>
  <c r="N160" i="19"/>
  <c r="K178" i="19"/>
  <c r="F172" i="17"/>
  <c r="F175" i="17"/>
  <c r="F53" i="16"/>
  <c r="F174" i="17"/>
  <c r="F170" i="17"/>
  <c r="F169" i="17"/>
  <c r="F168" i="17"/>
  <c r="F167" i="17"/>
  <c r="F166" i="17"/>
  <c r="F165" i="17"/>
  <c r="F164" i="17"/>
  <c r="F163" i="17"/>
  <c r="F162" i="17"/>
  <c r="F161" i="17"/>
  <c r="F173" i="17"/>
  <c r="Y160" i="17"/>
  <c r="L178" i="19"/>
  <c r="S160" i="19"/>
  <c r="K160" i="19"/>
  <c r="G160" i="17"/>
  <c r="U240" i="17"/>
  <c r="V217" i="18"/>
  <c r="Q229" i="17"/>
  <c r="I240" i="17"/>
  <c r="P253" i="15"/>
  <c r="P220" i="15"/>
  <c r="P218" i="15"/>
  <c r="P217" i="15"/>
  <c r="P214" i="15"/>
  <c r="P213" i="15"/>
  <c r="P211" i="15"/>
  <c r="P210" i="15"/>
  <c r="P209" i="15"/>
  <c r="P78" i="12"/>
  <c r="L89" i="16"/>
  <c r="L171" i="15"/>
  <c r="V204" i="15"/>
  <c r="S181" i="15"/>
  <c r="R171" i="15"/>
  <c r="B5" i="4"/>
  <c r="B130" i="4" s="1"/>
  <c r="B3" i="4"/>
  <c r="D100" i="11"/>
  <c r="M147" i="11"/>
  <c r="M132" i="11"/>
  <c r="M130" i="11"/>
  <c r="M129" i="11"/>
  <c r="M126" i="11"/>
  <c r="M125" i="11"/>
  <c r="M123" i="11"/>
  <c r="M122" i="11"/>
  <c r="M56" i="8"/>
  <c r="M54" i="8" s="1"/>
  <c r="K100" i="11"/>
  <c r="B100" i="11"/>
  <c r="Q100" i="11"/>
  <c r="R117" i="11"/>
  <c r="J117" i="11"/>
  <c r="B117" i="11"/>
  <c r="Y128" i="11"/>
  <c r="V53" i="7"/>
  <c r="W117" i="11"/>
  <c r="U100" i="11"/>
  <c r="D128" i="11"/>
  <c r="E46" i="5"/>
  <c r="E48" i="5"/>
  <c r="T45" i="5"/>
  <c r="L48" i="5"/>
  <c r="C46" i="5"/>
  <c r="Q46" i="5"/>
  <c r="X46" i="5"/>
  <c r="S205" i="23"/>
  <c r="K165" i="23"/>
  <c r="K146" i="23"/>
  <c r="U132" i="23"/>
  <c r="R163" i="23"/>
  <c r="R161" i="23"/>
  <c r="R155" i="23"/>
  <c r="R151" i="23"/>
  <c r="R158" i="23"/>
  <c r="R154" i="23"/>
  <c r="R61" i="20"/>
  <c r="R57" i="20"/>
  <c r="R56" i="20" s="1"/>
  <c r="M205" i="23"/>
  <c r="L205" i="23"/>
  <c r="O165" i="23"/>
  <c r="W146" i="23"/>
  <c r="V146" i="23"/>
  <c r="L160" i="19"/>
  <c r="B178" i="19"/>
  <c r="H166" i="18"/>
  <c r="J160" i="19"/>
  <c r="F160" i="19"/>
  <c r="S160" i="18"/>
  <c r="S178" i="19"/>
  <c r="J160" i="18"/>
  <c r="G178" i="19"/>
  <c r="Q160" i="17"/>
  <c r="T178" i="19"/>
  <c r="E229" i="17"/>
  <c r="D240" i="17"/>
  <c r="R170" i="17"/>
  <c r="R169" i="17"/>
  <c r="R168" i="17"/>
  <c r="R167" i="17"/>
  <c r="R166" i="17"/>
  <c r="R165" i="17"/>
  <c r="R164" i="17"/>
  <c r="R163" i="17"/>
  <c r="R162" i="17"/>
  <c r="R161" i="17"/>
  <c r="R175" i="17"/>
  <c r="R174" i="17"/>
  <c r="R173" i="17"/>
  <c r="R53" i="16"/>
  <c r="R172" i="17"/>
  <c r="X89" i="16"/>
  <c r="P181" i="15"/>
  <c r="R253" i="15"/>
  <c r="R220" i="15"/>
  <c r="R218" i="15"/>
  <c r="R217" i="15"/>
  <c r="R214" i="15"/>
  <c r="R213" i="15"/>
  <c r="R211" i="15"/>
  <c r="R210" i="15"/>
  <c r="R209" i="15"/>
  <c r="R78" i="12"/>
  <c r="R71" i="12"/>
  <c r="R70" i="12" s="1"/>
  <c r="M89" i="16"/>
  <c r="H253" i="15"/>
  <c r="H218" i="15"/>
  <c r="H217" i="15"/>
  <c r="H214" i="15"/>
  <c r="H213" i="15"/>
  <c r="H211" i="15"/>
  <c r="H210" i="15"/>
  <c r="H209" i="15"/>
  <c r="H78" i="12"/>
  <c r="U171" i="15"/>
  <c r="K89" i="16"/>
  <c r="D171" i="15"/>
  <c r="N204" i="15"/>
  <c r="U204" i="15"/>
  <c r="J171" i="15"/>
  <c r="T204" i="15"/>
  <c r="E147" i="11"/>
  <c r="E132" i="11"/>
  <c r="E130" i="11"/>
  <c r="E129" i="11"/>
  <c r="E126" i="11"/>
  <c r="E125" i="11"/>
  <c r="E123" i="11"/>
  <c r="E56" i="8"/>
  <c r="E122" i="11"/>
  <c r="C100" i="11"/>
  <c r="I100" i="11"/>
  <c r="U128" i="11"/>
  <c r="F55" i="7"/>
  <c r="I128" i="11"/>
  <c r="P41" i="6"/>
  <c r="N53" i="7"/>
  <c r="M52" i="8"/>
  <c r="M51" i="8" s="1"/>
  <c r="D54" i="7"/>
  <c r="L45" i="5"/>
  <c r="C43" i="5"/>
  <c r="X43" i="5"/>
  <c r="Y179" i="23"/>
  <c r="Y176" i="23"/>
  <c r="Y172" i="23"/>
  <c r="Y170" i="23"/>
  <c r="Y62" i="20"/>
  <c r="Y57" i="20"/>
  <c r="Y56" i="20" s="1"/>
  <c r="U160" i="17"/>
  <c r="T146" i="23"/>
  <c r="I194" i="23"/>
  <c r="E132" i="23"/>
  <c r="Y205" i="23"/>
  <c r="J163" i="23"/>
  <c r="J161" i="23"/>
  <c r="J154" i="23"/>
  <c r="J155" i="23"/>
  <c r="J151" i="23"/>
  <c r="J158" i="23"/>
  <c r="J61" i="20"/>
  <c r="J57" i="20"/>
  <c r="J56" i="20" s="1"/>
  <c r="I175" i="23"/>
  <c r="X165" i="23"/>
  <c r="H165" i="23"/>
  <c r="C132" i="23"/>
  <c r="D171" i="23"/>
  <c r="E163" i="23"/>
  <c r="E161" i="23"/>
  <c r="E154" i="23"/>
  <c r="E155" i="23"/>
  <c r="E151" i="23"/>
  <c r="E158" i="23"/>
  <c r="E61" i="20"/>
  <c r="E57" i="20"/>
  <c r="E56" i="20" s="1"/>
  <c r="U165" i="23"/>
  <c r="E165" i="23"/>
  <c r="D160" i="19"/>
  <c r="J178" i="19"/>
  <c r="B160" i="19"/>
  <c r="N217" i="19"/>
  <c r="W160" i="18"/>
  <c r="V160" i="18"/>
  <c r="K160" i="18"/>
  <c r="B160" i="18"/>
  <c r="O178" i="19"/>
  <c r="I160" i="17"/>
  <c r="M240" i="17"/>
  <c r="J170" i="17"/>
  <c r="J169" i="17"/>
  <c r="J168" i="17"/>
  <c r="J167" i="17"/>
  <c r="J166" i="17"/>
  <c r="J165" i="17"/>
  <c r="J164" i="17"/>
  <c r="J163" i="17"/>
  <c r="J162" i="17"/>
  <c r="J161" i="17"/>
  <c r="J174" i="17"/>
  <c r="J173" i="17"/>
  <c r="J172" i="17"/>
  <c r="J53" i="16"/>
  <c r="J175" i="17"/>
  <c r="I178" i="19"/>
  <c r="I229" i="17"/>
  <c r="S160" i="17"/>
  <c r="O89" i="16"/>
  <c r="H181" i="15"/>
  <c r="J253" i="15"/>
  <c r="J218" i="15"/>
  <c r="J217" i="15"/>
  <c r="J214" i="15"/>
  <c r="J213" i="15"/>
  <c r="J211" i="15"/>
  <c r="J210" i="15"/>
  <c r="J209" i="15"/>
  <c r="J78" i="12"/>
  <c r="J71" i="12"/>
  <c r="J70" i="12" s="1"/>
  <c r="M171" i="15"/>
  <c r="W204" i="15"/>
  <c r="R216" i="15"/>
  <c r="F204" i="15"/>
  <c r="C181" i="15"/>
  <c r="M204" i="15"/>
  <c r="I89" i="16"/>
  <c r="B171" i="15"/>
  <c r="L204" i="15"/>
  <c r="D204" i="15"/>
  <c r="S100" i="11"/>
  <c r="W5" i="4"/>
  <c r="W3" i="4"/>
  <c r="O54" i="8"/>
  <c r="O101" i="4"/>
  <c r="H41" i="6"/>
  <c r="F53" i="7"/>
  <c r="M100" i="4"/>
  <c r="T132" i="11"/>
  <c r="T56" i="8"/>
  <c r="T52" i="8"/>
  <c r="T51" i="8" s="1"/>
  <c r="T122" i="11"/>
  <c r="T129" i="11"/>
  <c r="T126" i="11"/>
  <c r="T147" i="11"/>
  <c r="T130" i="11"/>
  <c r="T125" i="11"/>
  <c r="T123" i="11"/>
  <c r="T53" i="7"/>
  <c r="B43" i="5"/>
  <c r="B42" i="5"/>
  <c r="P43" i="5"/>
  <c r="P48" i="5"/>
  <c r="G46" i="5"/>
  <c r="O43" i="5"/>
  <c r="Y51" i="4" l="1"/>
  <c r="N114" i="4"/>
  <c r="N59" i="20"/>
  <c r="N78" i="20"/>
  <c r="N169" i="4" s="1"/>
  <c r="D113" i="4"/>
  <c r="D77" i="20"/>
  <c r="D168" i="4" s="1"/>
  <c r="R113" i="4"/>
  <c r="R77" i="20"/>
  <c r="R168" i="4" s="1"/>
  <c r="E113" i="4"/>
  <c r="E77" i="20"/>
  <c r="E168" i="4" s="1"/>
  <c r="B113" i="4"/>
  <c r="B77" i="20"/>
  <c r="B168" i="4" s="1"/>
  <c r="K76" i="20"/>
  <c r="K167" i="4" s="1"/>
  <c r="U112" i="4"/>
  <c r="U76" i="20"/>
  <c r="U167" i="4" s="1"/>
  <c r="M114" i="4"/>
  <c r="M78" i="20"/>
  <c r="M169" i="4" s="1"/>
  <c r="O112" i="4"/>
  <c r="O76" i="20"/>
  <c r="O167" i="4" s="1"/>
  <c r="R146" i="23"/>
  <c r="J146" i="23"/>
  <c r="U114" i="4"/>
  <c r="U78" i="20"/>
  <c r="U169" i="4" s="1"/>
  <c r="Q113" i="4"/>
  <c r="Q77" i="20"/>
  <c r="Q168" i="4" s="1"/>
  <c r="E146" i="23"/>
  <c r="M59" i="20"/>
  <c r="I54" i="7"/>
  <c r="I52" i="7"/>
  <c r="I47" i="7" s="1"/>
  <c r="I55" i="7"/>
  <c r="J55" i="7"/>
  <c r="Q54" i="7"/>
  <c r="W54" i="7"/>
  <c r="R79" i="16"/>
  <c r="R108" i="4" s="1"/>
  <c r="R109" i="4"/>
  <c r="W53" i="7"/>
  <c r="W47" i="7" s="1"/>
  <c r="M55" i="7"/>
  <c r="M52" i="7"/>
  <c r="O100" i="16"/>
  <c r="O163" i="4" s="1"/>
  <c r="H79" i="16"/>
  <c r="H108" i="4" s="1"/>
  <c r="H110" i="4"/>
  <c r="H102" i="16"/>
  <c r="H165" i="4" s="1"/>
  <c r="L55" i="7"/>
  <c r="D110" i="4"/>
  <c r="D102" i="16"/>
  <c r="D165" i="4" s="1"/>
  <c r="D79" i="16"/>
  <c r="D108" i="4" s="1"/>
  <c r="Y110" i="4"/>
  <c r="Y102" i="16"/>
  <c r="Y165" i="4" s="1"/>
  <c r="Y79" i="16"/>
  <c r="L52" i="7"/>
  <c r="X100" i="16"/>
  <c r="X163" i="4" s="1"/>
  <c r="Q79" i="16"/>
  <c r="Q110" i="4"/>
  <c r="Q102" i="16"/>
  <c r="Q165" i="4" s="1"/>
  <c r="R160" i="18"/>
  <c r="O160" i="18"/>
  <c r="H160" i="17"/>
  <c r="E62" i="4"/>
  <c r="E135" i="4" s="1"/>
  <c r="E52" i="16"/>
  <c r="E101" i="16"/>
  <c r="E164" i="4" s="1"/>
  <c r="E91" i="16"/>
  <c r="E89" i="16" s="1"/>
  <c r="S101" i="16"/>
  <c r="S164" i="4" s="1"/>
  <c r="S62" i="4"/>
  <c r="S135" i="4" s="1"/>
  <c r="S52" i="16"/>
  <c r="S91" i="16"/>
  <c r="S89" i="16" s="1"/>
  <c r="G52" i="16"/>
  <c r="G62" i="4"/>
  <c r="G135" i="4" s="1"/>
  <c r="G101" i="16"/>
  <c r="G164" i="4" s="1"/>
  <c r="G91" i="16"/>
  <c r="G89" i="16" s="1"/>
  <c r="W62" i="4"/>
  <c r="W135" i="4" s="1"/>
  <c r="W52" i="16"/>
  <c r="W91" i="16"/>
  <c r="W89" i="16" s="1"/>
  <c r="W101" i="16"/>
  <c r="W164" i="4" s="1"/>
  <c r="P51" i="4"/>
  <c r="C101" i="16"/>
  <c r="C164" i="4" s="1"/>
  <c r="C62" i="4"/>
  <c r="C135" i="4" s="1"/>
  <c r="C52" i="16"/>
  <c r="C91" i="16"/>
  <c r="C89" i="16" s="1"/>
  <c r="B160" i="17"/>
  <c r="D101" i="16"/>
  <c r="D164" i="4" s="1"/>
  <c r="D62" i="4"/>
  <c r="D135" i="4" s="1"/>
  <c r="D52" i="16"/>
  <c r="D91" i="16"/>
  <c r="D89" i="16" s="1"/>
  <c r="M53" i="7"/>
  <c r="W104" i="4"/>
  <c r="W73" i="12"/>
  <c r="B204" i="15"/>
  <c r="Q104" i="4"/>
  <c r="Q73" i="12"/>
  <c r="Y73" i="12"/>
  <c r="Y104" i="4"/>
  <c r="Q98" i="12"/>
  <c r="Q159" i="4" s="1"/>
  <c r="M104" i="4"/>
  <c r="M73" i="12"/>
  <c r="M102" i="4" s="1"/>
  <c r="T96" i="12"/>
  <c r="T157" i="4" s="1"/>
  <c r="L104" i="4"/>
  <c r="L73" i="12"/>
  <c r="L102" i="4" s="1"/>
  <c r="G96" i="12"/>
  <c r="G157" i="4" s="1"/>
  <c r="W98" i="12"/>
  <c r="W159" i="4" s="1"/>
  <c r="M98" i="12"/>
  <c r="M159" i="4" s="1"/>
  <c r="N47" i="7"/>
  <c r="O73" i="12"/>
  <c r="O102" i="4" s="1"/>
  <c r="O104" i="4"/>
  <c r="U55" i="4"/>
  <c r="U51" i="4" s="1"/>
  <c r="U96" i="12"/>
  <c r="U157" i="4" s="1"/>
  <c r="W130" i="4"/>
  <c r="I96" i="12"/>
  <c r="I157" i="4" s="1"/>
  <c r="I55" i="4"/>
  <c r="U53" i="7"/>
  <c r="S47" i="7"/>
  <c r="M96" i="12"/>
  <c r="M157" i="4" s="1"/>
  <c r="M55" i="4"/>
  <c r="O55" i="4"/>
  <c r="O51" i="4" s="1"/>
  <c r="T51" i="4"/>
  <c r="Q52" i="7"/>
  <c r="D130" i="4"/>
  <c r="Q53" i="7"/>
  <c r="Q51" i="4"/>
  <c r="O130" i="4"/>
  <c r="L55" i="4"/>
  <c r="P99" i="4"/>
  <c r="P65" i="8"/>
  <c r="P154" i="4" s="1"/>
  <c r="L100" i="4"/>
  <c r="L66" i="8"/>
  <c r="L155" i="4" s="1"/>
  <c r="T100" i="4"/>
  <c r="T66" i="8"/>
  <c r="T155" i="4" s="1"/>
  <c r="B54" i="8"/>
  <c r="B100" i="4"/>
  <c r="B66" i="8"/>
  <c r="B155" i="4" s="1"/>
  <c r="S117" i="11"/>
  <c r="S65" i="8"/>
  <c r="S154" i="4" s="1"/>
  <c r="F65" i="8"/>
  <c r="F154" i="4" s="1"/>
  <c r="K65" i="8"/>
  <c r="K154" i="4" s="1"/>
  <c r="S101" i="4"/>
  <c r="S67" i="8"/>
  <c r="S156" i="4" s="1"/>
  <c r="R54" i="8"/>
  <c r="R100" i="4"/>
  <c r="R66" i="8"/>
  <c r="R155" i="4" s="1"/>
  <c r="N65" i="8"/>
  <c r="N154" i="4" s="1"/>
  <c r="X129" i="4"/>
  <c r="X51" i="4"/>
  <c r="U52" i="7"/>
  <c r="C129" i="4"/>
  <c r="U54" i="7"/>
  <c r="S129" i="4"/>
  <c r="K51" i="4"/>
  <c r="K129" i="4"/>
  <c r="Y53" i="7"/>
  <c r="K47" i="7"/>
  <c r="X53" i="7"/>
  <c r="G47" i="7"/>
  <c r="B47" i="7"/>
  <c r="X54" i="7"/>
  <c r="J47" i="7"/>
  <c r="R41" i="6"/>
  <c r="S5" i="5"/>
  <c r="J5" i="5"/>
  <c r="J48" i="5" s="1"/>
  <c r="T42" i="6"/>
  <c r="T44" i="6"/>
  <c r="T48" i="6"/>
  <c r="T46" i="6"/>
  <c r="T43" i="6"/>
  <c r="T45" i="6"/>
  <c r="X44" i="5"/>
  <c r="X42" i="5"/>
  <c r="X41" i="5" s="1"/>
  <c r="X45" i="5"/>
  <c r="I48" i="5"/>
  <c r="I42" i="5"/>
  <c r="I43" i="5"/>
  <c r="I44" i="5"/>
  <c r="I45" i="5"/>
  <c r="I46" i="5"/>
  <c r="P53" i="7"/>
  <c r="P52" i="7"/>
  <c r="P55" i="7"/>
  <c r="T42" i="5"/>
  <c r="T43" i="5"/>
  <c r="T44" i="5"/>
  <c r="T46" i="5"/>
  <c r="T47" i="5"/>
  <c r="W48" i="5"/>
  <c r="W42" i="5"/>
  <c r="W45" i="5"/>
  <c r="D5" i="5"/>
  <c r="D48" i="5"/>
  <c r="L46" i="5"/>
  <c r="L47" i="5"/>
  <c r="L43" i="5"/>
  <c r="L44" i="5"/>
  <c r="P54" i="7"/>
  <c r="X46" i="6"/>
  <c r="X48" i="6"/>
  <c r="X42" i="6"/>
  <c r="X43" i="6"/>
  <c r="X44" i="6"/>
  <c r="X45" i="6"/>
  <c r="V5" i="5"/>
  <c r="V48" i="5" s="1"/>
  <c r="D41" i="6"/>
  <c r="H5" i="5"/>
  <c r="L41" i="6"/>
  <c r="M42" i="5"/>
  <c r="M43" i="5"/>
  <c r="M44" i="5"/>
  <c r="M45" i="5"/>
  <c r="M46" i="5"/>
  <c r="M47" i="5"/>
  <c r="U41" i="6"/>
  <c r="O48" i="5"/>
  <c r="O44" i="5"/>
  <c r="O45" i="5"/>
  <c r="M41" i="6"/>
  <c r="R48" i="5"/>
  <c r="B48" i="5"/>
  <c r="O52" i="7"/>
  <c r="O53" i="7"/>
  <c r="O55" i="7"/>
  <c r="C41" i="6"/>
  <c r="F5" i="5"/>
  <c r="L47" i="7"/>
  <c r="T48" i="5"/>
  <c r="X47" i="5"/>
  <c r="C47" i="5"/>
  <c r="J41" i="6"/>
  <c r="E42" i="5"/>
  <c r="E41" i="5" s="1"/>
  <c r="E43" i="5"/>
  <c r="E44" i="5"/>
  <c r="E45" i="5"/>
  <c r="R5" i="5"/>
  <c r="G48" i="5"/>
  <c r="N45" i="6"/>
  <c r="N46" i="6"/>
  <c r="N43" i="6"/>
  <c r="N42" i="6"/>
  <c r="N47" i="6"/>
  <c r="N44" i="6"/>
  <c r="X52" i="7"/>
  <c r="X47" i="6"/>
  <c r="C44" i="5"/>
  <c r="C41" i="5" s="1"/>
  <c r="Y5" i="5"/>
  <c r="Y48" i="5"/>
  <c r="Q48" i="5"/>
  <c r="Q47" i="5"/>
  <c r="Q42" i="5"/>
  <c r="Q41" i="5" s="1"/>
  <c r="Q43" i="5"/>
  <c r="Q45" i="5"/>
  <c r="I41" i="6"/>
  <c r="B44" i="5"/>
  <c r="G47" i="5"/>
  <c r="C54" i="7"/>
  <c r="C55" i="7"/>
  <c r="C53" i="7"/>
  <c r="W41" i="6"/>
  <c r="C52" i="7"/>
  <c r="R47" i="7"/>
  <c r="W43" i="5"/>
  <c r="G44" i="5"/>
  <c r="G41" i="5" s="1"/>
  <c r="H47" i="7"/>
  <c r="K5" i="5"/>
  <c r="K48" i="5"/>
  <c r="M48" i="5"/>
  <c r="P47" i="5"/>
  <c r="P44" i="5"/>
  <c r="P45" i="5"/>
  <c r="P46" i="5"/>
  <c r="B45" i="5"/>
  <c r="B46" i="5"/>
  <c r="L42" i="5"/>
  <c r="L41" i="5" s="1"/>
  <c r="O46" i="5"/>
  <c r="O41" i="5" s="1"/>
  <c r="W46" i="5"/>
  <c r="Y55" i="7"/>
  <c r="V46" i="6"/>
  <c r="V43" i="6"/>
  <c r="V42" i="6"/>
  <c r="V45" i="6"/>
  <c r="V48" i="6"/>
  <c r="V44" i="6"/>
  <c r="S45" i="6"/>
  <c r="S43" i="6"/>
  <c r="S46" i="6"/>
  <c r="S48" i="6"/>
  <c r="S44" i="6"/>
  <c r="S42" i="6"/>
  <c r="W47" i="5"/>
  <c r="X48" i="5"/>
  <c r="U5" i="5"/>
  <c r="Y52" i="7"/>
  <c r="E47" i="7"/>
  <c r="S47" i="6"/>
  <c r="M99" i="4"/>
  <c r="M65" i="8"/>
  <c r="M154" i="4" s="1"/>
  <c r="W128" i="4"/>
  <c r="B41" i="5"/>
  <c r="E59" i="20"/>
  <c r="E114" i="4"/>
  <c r="E78" i="20"/>
  <c r="E169" i="4" s="1"/>
  <c r="H107" i="4"/>
  <c r="H101" i="12"/>
  <c r="H162" i="4" s="1"/>
  <c r="R59" i="20"/>
  <c r="R114" i="4"/>
  <c r="R78" i="20"/>
  <c r="R169" i="4" s="1"/>
  <c r="P204" i="15"/>
  <c r="U99" i="4"/>
  <c r="U98" i="4" s="1"/>
  <c r="U65" i="8"/>
  <c r="U154" i="4" s="1"/>
  <c r="L165" i="23"/>
  <c r="N171" i="15"/>
  <c r="C75" i="12"/>
  <c r="C105" i="4"/>
  <c r="C99" i="12"/>
  <c r="C160" i="4" s="1"/>
  <c r="T59" i="20"/>
  <c r="T115" i="4"/>
  <c r="T79" i="20"/>
  <c r="T170" i="4" s="1"/>
  <c r="F171" i="15"/>
  <c r="J59" i="20"/>
  <c r="J114" i="4"/>
  <c r="J78" i="20"/>
  <c r="J169" i="4" s="1"/>
  <c r="H204" i="15"/>
  <c r="R160" i="17"/>
  <c r="G128" i="4"/>
  <c r="V101" i="16"/>
  <c r="V164" i="4" s="1"/>
  <c r="V91" i="16"/>
  <c r="V52" i="16"/>
  <c r="V62" i="4"/>
  <c r="V135" i="4" s="1"/>
  <c r="T165" i="23"/>
  <c r="S171" i="15"/>
  <c r="K171" i="15"/>
  <c r="Q59" i="20"/>
  <c r="Q115" i="4"/>
  <c r="Q79" i="20"/>
  <c r="Q170" i="4" s="1"/>
  <c r="D59" i="20"/>
  <c r="D115" i="4"/>
  <c r="D79" i="20"/>
  <c r="D170" i="4" s="1"/>
  <c r="Y117" i="11"/>
  <c r="W99" i="4"/>
  <c r="W65" i="8"/>
  <c r="W154" i="4" s="1"/>
  <c r="N101" i="16"/>
  <c r="N164" i="4" s="1"/>
  <c r="N91" i="16"/>
  <c r="N52" i="16"/>
  <c r="N62" i="4"/>
  <c r="N135" i="4" s="1"/>
  <c r="C171" i="15"/>
  <c r="Q165" i="23"/>
  <c r="V171" i="15"/>
  <c r="T117" i="11"/>
  <c r="J204" i="15"/>
  <c r="J160" i="17"/>
  <c r="F160" i="17"/>
  <c r="D47" i="7"/>
  <c r="H160" i="18"/>
  <c r="R128" i="4"/>
  <c r="T47" i="7"/>
  <c r="X75" i="12"/>
  <c r="X105" i="4"/>
  <c r="X99" i="12"/>
  <c r="X160" i="4" s="1"/>
  <c r="N41" i="5"/>
  <c r="B73" i="12"/>
  <c r="B107" i="4"/>
  <c r="B101" i="12"/>
  <c r="B162" i="4" s="1"/>
  <c r="J73" i="12"/>
  <c r="J107" i="4"/>
  <c r="J101" i="12"/>
  <c r="J162" i="4" s="1"/>
  <c r="E117" i="11"/>
  <c r="R73" i="12"/>
  <c r="R107" i="4"/>
  <c r="R101" i="12"/>
  <c r="R162" i="4" s="1"/>
  <c r="M101" i="4"/>
  <c r="M67" i="8"/>
  <c r="M156" i="4" s="1"/>
  <c r="X107" i="4"/>
  <c r="X101" i="12"/>
  <c r="X162" i="4" s="1"/>
  <c r="H75" i="12"/>
  <c r="H105" i="4"/>
  <c r="H99" i="12"/>
  <c r="H160" i="4" s="1"/>
  <c r="J128" i="4"/>
  <c r="P75" i="12"/>
  <c r="P105" i="4"/>
  <c r="P99" i="12"/>
  <c r="P160" i="4" s="1"/>
  <c r="X171" i="15"/>
  <c r="X160" i="18"/>
  <c r="B59" i="20"/>
  <c r="B114" i="4"/>
  <c r="B78" i="20"/>
  <c r="B169" i="4" s="1"/>
  <c r="O99" i="4"/>
  <c r="O65" i="8"/>
  <c r="O154" i="4" s="1"/>
  <c r="T54" i="8"/>
  <c r="T101" i="4"/>
  <c r="T67" i="8"/>
  <c r="T156" i="4" s="1"/>
  <c r="E101" i="4"/>
  <c r="E67" i="8"/>
  <c r="E156" i="4" s="1"/>
  <c r="R204" i="15"/>
  <c r="R101" i="16"/>
  <c r="R164" i="4" s="1"/>
  <c r="R91" i="16"/>
  <c r="R52" i="16"/>
  <c r="R62" i="4"/>
  <c r="R135" i="4" s="1"/>
  <c r="M117" i="11"/>
  <c r="O128" i="4"/>
  <c r="D54" i="8"/>
  <c r="D101" i="4"/>
  <c r="D67" i="8"/>
  <c r="D156" i="4" s="1"/>
  <c r="U101" i="4"/>
  <c r="U67" i="8"/>
  <c r="U156" i="4" s="1"/>
  <c r="X204" i="15"/>
  <c r="H171" i="15"/>
  <c r="I59" i="20"/>
  <c r="I115" i="4"/>
  <c r="I79" i="20"/>
  <c r="I170" i="4" s="1"/>
  <c r="E54" i="8"/>
  <c r="L54" i="8"/>
  <c r="L101" i="4"/>
  <c r="L67" i="8"/>
  <c r="L156" i="4" s="1"/>
  <c r="V47" i="7"/>
  <c r="Y59" i="20"/>
  <c r="Y115" i="4"/>
  <c r="Y79" i="20"/>
  <c r="Y170" i="4" s="1"/>
  <c r="F101" i="16"/>
  <c r="F164" i="4" s="1"/>
  <c r="F91" i="16"/>
  <c r="F52" i="16"/>
  <c r="F62" i="4"/>
  <c r="F135" i="4" s="1"/>
  <c r="D117" i="11"/>
  <c r="U117" i="11"/>
  <c r="I54" i="8"/>
  <c r="I101" i="4"/>
  <c r="I67" i="8"/>
  <c r="I156" i="4" s="1"/>
  <c r="V160" i="17"/>
  <c r="P41" i="5"/>
  <c r="F47" i="7"/>
  <c r="Q54" i="8"/>
  <c r="Q101" i="4"/>
  <c r="Q67" i="8"/>
  <c r="Q156" i="4" s="1"/>
  <c r="F75" i="12"/>
  <c r="F105" i="4"/>
  <c r="F99" i="12"/>
  <c r="F160" i="4" s="1"/>
  <c r="L117" i="11"/>
  <c r="H52" i="16"/>
  <c r="H101" i="16"/>
  <c r="H164" i="4" s="1"/>
  <c r="H91" i="16"/>
  <c r="H62" i="4"/>
  <c r="H135" i="4" s="1"/>
  <c r="J101" i="16"/>
  <c r="J164" i="4" s="1"/>
  <c r="J91" i="16"/>
  <c r="J52" i="16"/>
  <c r="J62" i="4"/>
  <c r="J135" i="4" s="1"/>
  <c r="Y165" i="23"/>
  <c r="B128" i="4"/>
  <c r="P107" i="4"/>
  <c r="P101" i="12"/>
  <c r="P162" i="4" s="1"/>
  <c r="Y54" i="8"/>
  <c r="Y101" i="4"/>
  <c r="Y67" i="8"/>
  <c r="Y156" i="4" s="1"/>
  <c r="N160" i="17"/>
  <c r="L59" i="20"/>
  <c r="L115" i="4"/>
  <c r="L79" i="20"/>
  <c r="L170" i="4" s="1"/>
  <c r="N75" i="12"/>
  <c r="N105" i="4"/>
  <c r="N99" i="12"/>
  <c r="N160" i="4" s="1"/>
  <c r="G99" i="4"/>
  <c r="G98" i="4" s="1"/>
  <c r="G65" i="8"/>
  <c r="G154" i="4" s="1"/>
  <c r="I117" i="11"/>
  <c r="P160" i="18"/>
  <c r="S75" i="12"/>
  <c r="S105" i="4"/>
  <c r="S99" i="12"/>
  <c r="S160" i="4" s="1"/>
  <c r="K99" i="12"/>
  <c r="K160" i="4" s="1"/>
  <c r="K75" i="12"/>
  <c r="K105" i="4"/>
  <c r="V75" i="12"/>
  <c r="V99" i="12"/>
  <c r="V160" i="4" s="1"/>
  <c r="V105" i="4"/>
  <c r="B101" i="16"/>
  <c r="B164" i="4" s="1"/>
  <c r="B91" i="16"/>
  <c r="B52" i="16"/>
  <c r="B62" i="4"/>
  <c r="B135" i="4" s="1"/>
  <c r="O98" i="4" l="1"/>
  <c r="N112" i="4"/>
  <c r="N76" i="20"/>
  <c r="N167" i="4" s="1"/>
  <c r="M112" i="4"/>
  <c r="M76" i="20"/>
  <c r="M167" i="4" s="1"/>
  <c r="M98" i="4"/>
  <c r="Q47" i="7"/>
  <c r="M47" i="7"/>
  <c r="Y108" i="4"/>
  <c r="Y100" i="16"/>
  <c r="Y163" i="4" s="1"/>
  <c r="Q108" i="4"/>
  <c r="Q100" i="16"/>
  <c r="Q163" i="4" s="1"/>
  <c r="W61" i="4"/>
  <c r="W100" i="16"/>
  <c r="W163" i="4" s="1"/>
  <c r="G100" i="16"/>
  <c r="G163" i="4" s="1"/>
  <c r="G61" i="4"/>
  <c r="S100" i="16"/>
  <c r="S163" i="4" s="1"/>
  <c r="S61" i="4"/>
  <c r="E61" i="4"/>
  <c r="E100" i="16"/>
  <c r="E163" i="4" s="1"/>
  <c r="D100" i="16"/>
  <c r="D163" i="4" s="1"/>
  <c r="D61" i="4"/>
  <c r="C100" i="16"/>
  <c r="C163" i="4" s="1"/>
  <c r="C61" i="4"/>
  <c r="L96" i="12"/>
  <c r="L157" i="4" s="1"/>
  <c r="Q102" i="4"/>
  <c r="Q96" i="12"/>
  <c r="Q157" i="4" s="1"/>
  <c r="Y102" i="4"/>
  <c r="Y96" i="12"/>
  <c r="Y157" i="4" s="1"/>
  <c r="W102" i="4"/>
  <c r="W96" i="12"/>
  <c r="W157" i="4" s="1"/>
  <c r="W98" i="4"/>
  <c r="O96" i="12"/>
  <c r="O157" i="4" s="1"/>
  <c r="U130" i="4"/>
  <c r="L130" i="4"/>
  <c r="L51" i="4"/>
  <c r="U47" i="7"/>
  <c r="O153" i="4"/>
  <c r="M51" i="4"/>
  <c r="M153" i="4" s="1"/>
  <c r="M130" i="4"/>
  <c r="I130" i="4"/>
  <c r="I51" i="4"/>
  <c r="X47" i="7"/>
  <c r="R99" i="4"/>
  <c r="R65" i="8"/>
  <c r="R154" i="4" s="1"/>
  <c r="B99" i="4"/>
  <c r="B65" i="8"/>
  <c r="B154" i="4" s="1"/>
  <c r="I41" i="5"/>
  <c r="Y42" i="5"/>
  <c r="Y43" i="5"/>
  <c r="Y44" i="5"/>
  <c r="Y45" i="5"/>
  <c r="Y46" i="5"/>
  <c r="Y47" i="5"/>
  <c r="V41" i="6"/>
  <c r="H43" i="5"/>
  <c r="H47" i="5"/>
  <c r="H45" i="5"/>
  <c r="H46" i="5"/>
  <c r="H42" i="5"/>
  <c r="H44" i="5"/>
  <c r="U44" i="5"/>
  <c r="U42" i="5"/>
  <c r="U46" i="5"/>
  <c r="U45" i="5"/>
  <c r="U47" i="5"/>
  <c r="U43" i="5"/>
  <c r="O47" i="7"/>
  <c r="M41" i="5"/>
  <c r="T41" i="5"/>
  <c r="K47" i="5"/>
  <c r="K42" i="5"/>
  <c r="K43" i="5"/>
  <c r="K44" i="5"/>
  <c r="K45" i="5"/>
  <c r="K46" i="5"/>
  <c r="T41" i="6"/>
  <c r="P47" i="7"/>
  <c r="V47" i="5"/>
  <c r="V44" i="5"/>
  <c r="V46" i="5"/>
  <c r="V45" i="5"/>
  <c r="V42" i="5"/>
  <c r="V43" i="5"/>
  <c r="C47" i="7"/>
  <c r="S46" i="5"/>
  <c r="S47" i="5"/>
  <c r="S42" i="5"/>
  <c r="S43" i="5"/>
  <c r="S44" i="5"/>
  <c r="S45" i="5"/>
  <c r="H48" i="5"/>
  <c r="F47" i="5"/>
  <c r="F43" i="5"/>
  <c r="F42" i="5"/>
  <c r="F41" i="5" s="1"/>
  <c r="F45" i="5"/>
  <c r="F46" i="5"/>
  <c r="F44" i="5"/>
  <c r="N41" i="6"/>
  <c r="W41" i="5"/>
  <c r="S48" i="5"/>
  <c r="X41" i="6"/>
  <c r="J45" i="5"/>
  <c r="J44" i="5"/>
  <c r="J42" i="5"/>
  <c r="J47" i="5"/>
  <c r="J46" i="5"/>
  <c r="J43" i="5"/>
  <c r="F48" i="5"/>
  <c r="Y47" i="7"/>
  <c r="U48" i="5"/>
  <c r="S41" i="6"/>
  <c r="D43" i="5"/>
  <c r="D42" i="5"/>
  <c r="D44" i="5"/>
  <c r="D45" i="5"/>
  <c r="D46" i="5"/>
  <c r="D47" i="5"/>
  <c r="R46" i="5"/>
  <c r="R45" i="5"/>
  <c r="R47" i="5"/>
  <c r="R44" i="5"/>
  <c r="R43" i="5"/>
  <c r="R42" i="5"/>
  <c r="F89" i="16"/>
  <c r="R89" i="16"/>
  <c r="R112" i="4"/>
  <c r="R76" i="20"/>
  <c r="F73" i="12"/>
  <c r="F104" i="4"/>
  <c r="F98" i="12"/>
  <c r="F159" i="4" s="1"/>
  <c r="L112" i="4"/>
  <c r="L76" i="20"/>
  <c r="L167" i="4" s="1"/>
  <c r="E99" i="4"/>
  <c r="E65" i="8"/>
  <c r="E154" i="4" s="1"/>
  <c r="T112" i="4"/>
  <c r="T76" i="20"/>
  <c r="E112" i="4"/>
  <c r="E76" i="20"/>
  <c r="N98" i="12"/>
  <c r="N159" i="4" s="1"/>
  <c r="N104" i="4"/>
  <c r="N73" i="12"/>
  <c r="Y99" i="4"/>
  <c r="Y65" i="8"/>
  <c r="Y154" i="4" s="1"/>
  <c r="J100" i="16"/>
  <c r="J163" i="4" s="1"/>
  <c r="J61" i="4"/>
  <c r="H89" i="16"/>
  <c r="L99" i="4"/>
  <c r="L65" i="8"/>
  <c r="L154" i="4" s="1"/>
  <c r="D99" i="4"/>
  <c r="D65" i="8"/>
  <c r="D154" i="4" s="1"/>
  <c r="H73" i="12"/>
  <c r="H104" i="4"/>
  <c r="H98" i="12"/>
  <c r="H159" i="4" s="1"/>
  <c r="U153" i="4"/>
  <c r="B89" i="16"/>
  <c r="V73" i="12"/>
  <c r="V104" i="4"/>
  <c r="V98" i="12"/>
  <c r="V159" i="4" s="1"/>
  <c r="J89" i="16"/>
  <c r="Q99" i="4"/>
  <c r="Q98" i="4" s="1"/>
  <c r="Q65" i="8"/>
  <c r="Q154" i="4" s="1"/>
  <c r="I99" i="4"/>
  <c r="I65" i="8"/>
  <c r="I154" i="4" s="1"/>
  <c r="P73" i="12"/>
  <c r="P104" i="4"/>
  <c r="P98" i="12"/>
  <c r="P159" i="4" s="1"/>
  <c r="X73" i="12"/>
  <c r="X104" i="4"/>
  <c r="X98" i="12"/>
  <c r="X159" i="4" s="1"/>
  <c r="N100" i="16"/>
  <c r="N163" i="4" s="1"/>
  <c r="N61" i="4"/>
  <c r="D112" i="4"/>
  <c r="D76" i="20"/>
  <c r="D167" i="4" s="1"/>
  <c r="Q112" i="4"/>
  <c r="Q76" i="20"/>
  <c r="Q167" i="4" s="1"/>
  <c r="S73" i="12"/>
  <c r="S98" i="12"/>
  <c r="S159" i="4" s="1"/>
  <c r="S104" i="4"/>
  <c r="H100" i="16"/>
  <c r="H163" i="4" s="1"/>
  <c r="H61" i="4"/>
  <c r="N89" i="16"/>
  <c r="V100" i="16"/>
  <c r="V163" i="4" s="1"/>
  <c r="V61" i="4"/>
  <c r="J112" i="4"/>
  <c r="J76" i="20"/>
  <c r="J167" i="4" s="1"/>
  <c r="C98" i="12"/>
  <c r="C159" i="4" s="1"/>
  <c r="C73" i="12"/>
  <c r="C104" i="4"/>
  <c r="K104" i="4"/>
  <c r="K98" i="12"/>
  <c r="K159" i="4" s="1"/>
  <c r="K73" i="12"/>
  <c r="B100" i="16"/>
  <c r="B163" i="4" s="1"/>
  <c r="B61" i="4"/>
  <c r="B112" i="4"/>
  <c r="B76" i="20"/>
  <c r="B167" i="4" s="1"/>
  <c r="R102" i="4"/>
  <c r="R96" i="12"/>
  <c r="R157" i="4" s="1"/>
  <c r="B102" i="4"/>
  <c r="B96" i="12"/>
  <c r="B157" i="4" s="1"/>
  <c r="V89" i="16"/>
  <c r="F100" i="16"/>
  <c r="F163" i="4" s="1"/>
  <c r="F61" i="4"/>
  <c r="Y112" i="4"/>
  <c r="Y76" i="20"/>
  <c r="Y167" i="4" s="1"/>
  <c r="I112" i="4"/>
  <c r="I76" i="20"/>
  <c r="I167" i="4" s="1"/>
  <c r="R100" i="16"/>
  <c r="R163" i="4" s="1"/>
  <c r="R61" i="4"/>
  <c r="T99" i="4"/>
  <c r="T65" i="8"/>
  <c r="T154" i="4" s="1"/>
  <c r="J102" i="4"/>
  <c r="J96" i="12"/>
  <c r="J157" i="4" s="1"/>
  <c r="B98" i="4" l="1"/>
  <c r="R98" i="4"/>
  <c r="J98" i="4"/>
  <c r="T98" i="4"/>
  <c r="L98" i="4"/>
  <c r="C134" i="4"/>
  <c r="C51" i="4"/>
  <c r="E134" i="4"/>
  <c r="E51" i="4"/>
  <c r="S134" i="4"/>
  <c r="S51" i="4"/>
  <c r="G134" i="4"/>
  <c r="G51" i="4"/>
  <c r="G153" i="4" s="1"/>
  <c r="D134" i="4"/>
  <c r="D51" i="4"/>
  <c r="W134" i="4"/>
  <c r="W51" i="4"/>
  <c r="W153" i="4" s="1"/>
  <c r="S41" i="5"/>
  <c r="V41" i="5"/>
  <c r="J41" i="5"/>
  <c r="R41" i="5"/>
  <c r="D41" i="5"/>
  <c r="U41" i="5"/>
  <c r="H41" i="5"/>
  <c r="K41" i="5"/>
  <c r="Y41" i="5"/>
  <c r="B134" i="4"/>
  <c r="B51" i="4"/>
  <c r="K102" i="4"/>
  <c r="K98" i="4" s="1"/>
  <c r="K96" i="12"/>
  <c r="K157" i="4" s="1"/>
  <c r="C96" i="12"/>
  <c r="C157" i="4" s="1"/>
  <c r="C102" i="4"/>
  <c r="C98" i="4" s="1"/>
  <c r="I98" i="4"/>
  <c r="V102" i="4"/>
  <c r="V98" i="4" s="1"/>
  <c r="V96" i="12"/>
  <c r="V157" i="4" s="1"/>
  <c r="H102" i="4"/>
  <c r="H98" i="4" s="1"/>
  <c r="H96" i="12"/>
  <c r="H157" i="4" s="1"/>
  <c r="T153" i="4"/>
  <c r="H51" i="4"/>
  <c r="H134" i="4"/>
  <c r="J134" i="4"/>
  <c r="J51" i="4"/>
  <c r="E98" i="4"/>
  <c r="F102" i="4"/>
  <c r="F98" i="4" s="1"/>
  <c r="F96" i="12"/>
  <c r="F157" i="4" s="1"/>
  <c r="Q153" i="4"/>
  <c r="E167" i="4"/>
  <c r="R134" i="4"/>
  <c r="R51" i="4"/>
  <c r="F134" i="4"/>
  <c r="F51" i="4"/>
  <c r="V134" i="4"/>
  <c r="V51" i="4"/>
  <c r="T167" i="4"/>
  <c r="R167" i="4"/>
  <c r="S96" i="12"/>
  <c r="S157" i="4" s="1"/>
  <c r="S102" i="4"/>
  <c r="S98" i="4" s="1"/>
  <c r="X102" i="4"/>
  <c r="X98" i="4" s="1"/>
  <c r="X96" i="12"/>
  <c r="X157" i="4" s="1"/>
  <c r="D98" i="4"/>
  <c r="N134" i="4"/>
  <c r="N51" i="4"/>
  <c r="P102" i="4"/>
  <c r="P98" i="4" s="1"/>
  <c r="P96" i="12"/>
  <c r="P157" i="4" s="1"/>
  <c r="L153" i="4"/>
  <c r="Y98" i="4"/>
  <c r="N102" i="4"/>
  <c r="N98" i="4" s="1"/>
  <c r="N96" i="12"/>
  <c r="N157" i="4" s="1"/>
  <c r="X153" i="4" l="1"/>
  <c r="R153" i="4"/>
  <c r="H153" i="4"/>
  <c r="I153" i="4"/>
  <c r="N153" i="4"/>
  <c r="K153" i="4"/>
  <c r="E153" i="4"/>
  <c r="B153" i="4"/>
  <c r="D153" i="4"/>
  <c r="S153" i="4"/>
  <c r="Y153" i="4"/>
  <c r="V153" i="4"/>
  <c r="J153" i="4"/>
  <c r="C153" i="4"/>
  <c r="P153" i="4"/>
  <c r="F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<sst xmlns="http://schemas.openxmlformats.org/spreadsheetml/2006/main" count="8364" uniqueCount="3249">
  <si>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</si>
  <si>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</si>
  <si>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</si>
  <si>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</si>
  <si>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</si>
  <si>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</si>
  <si>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</si>
  <si>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</si>
  <si>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</si>
  <si>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</si>
  <si>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</si>
  <si>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</si>
  <si>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</si>
  <si>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</si>
  <si>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</si>
  <si>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</si>
  <si>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</si>
  <si>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</si>
  <si>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</si>
  <si>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</si>
  <si>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</si>
  <si>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</si>
  <si>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</si>
  <si>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</si>
  <si>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</si>
  <si>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</si>
  <si>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</si>
  <si>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</si>
  <si>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</si>
  <si>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</si>
  <si>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</si>
  <si>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</si>
  <si>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</si>
  <si>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</si>
  <si>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</si>
  <si>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</si>
  <si>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</si>
  <si>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</si>
  <si>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</si>
  <si>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</si>
  <si>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</si>
  <si>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</si>
  <si>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</si>
  <si>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</si>
  <si>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</si>
  <si>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</si>
  <si>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</si>
  <si>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</si>
  <si>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</si>
  <si>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</si>
  <si>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</si>
  <si>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</si>
  <si>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</si>
  <si>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</si>
  <si>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</si>
  <si>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</si>
  <si>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</si>
  <si>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</si>
  <si>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</si>
  <si>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</si>
  <si>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</si>
  <si>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</si>
  <si>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</si>
  <si>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</si>
  <si>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</si>
  <si>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</si>
  <si>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</si>
  <si>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</si>
  <si>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</si>
  <si>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</si>
  <si>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</si>
  <si>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</si>
  <si>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</si>
  <si>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</si>
  <si>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</si>
  <si>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</si>
  <si>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</si>
  <si>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</si>
  <si>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</si>
  <si>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</si>
  <si>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</si>
  <si>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</si>
  <si>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</si>
  <si>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</si>
  <si>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</si>
  <si>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</si>
  <si>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</si>
  <si>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</si>
  <si>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</si>
  <si>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</si>
  <si>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</si>
  <si>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</si>
  <si>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</si>
  <si>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</si>
  <si>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</si>
  <si>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</si>
  <si>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</si>
  <si>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</si>
  <si>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</si>
  <si>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</si>
  <si>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</si>
  <si>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</si>
  <si>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</si>
  <si>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</si>
  <si>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</si>
  <si>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</si>
  <si>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</si>
  <si>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</si>
  <si>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</si>
  <si>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</si>
  <si>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</si>
  <si>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PROCESS_EMI.ktCO2.SK.NSI.TOTAL</t>
  </si>
  <si>
    <t>Market shares of CO2 emissions (%)</t>
  </si>
  <si>
    <t>VA.Meuro2023.SK.ISI.BF_BOF</t>
  </si>
  <si>
    <t>VA.Meuro2023.SK.ISI.EAF</t>
  </si>
  <si>
    <t>Physical output (kt steel)</t>
  </si>
  <si>
    <t>OUTPUT.kt.SK.ISI.BF_BOF</t>
  </si>
  <si>
    <t>OUTPUT.kt.SK.ISI.EAF</t>
  </si>
  <si>
    <t>Installed capacity (kt steel production)</t>
  </si>
  <si>
    <t>CAP.kt.SK.ISI.BF_BOF</t>
  </si>
  <si>
    <t>CAP.kt.SK.ISI.EAF</t>
  </si>
  <si>
    <t>Capacity investment (kt steel production)</t>
  </si>
  <si>
    <t>NEWCAP.kt.SK.ISI.BF_BOF</t>
  </si>
  <si>
    <t>NEWCAP.kt.SK.ISI.EAF</t>
  </si>
  <si>
    <t>Decommissioned capacity (kt steel production)</t>
  </si>
  <si>
    <t>Idle capacity (kt steel production)</t>
  </si>
  <si>
    <t>FEC.ktoe.SK.ISI.TOTAL.TOTAL.TOTAL.TOTAL</t>
  </si>
  <si>
    <t>FEC.ktoe.SK.ISI.TOTAL.TOTAL.TOTAL.NONCOKE_SOLIDS</t>
  </si>
  <si>
    <t>FEC.ktoe.SK.ISI.TOTAL.TOTAL.TOTAL.COKE</t>
  </si>
  <si>
    <t>FEC.ktoe.SK.ISI.TOTAL.TOTAL.TOTAL.RFG</t>
  </si>
  <si>
    <t>FEC.ktoe.SK.ISI.TOTAL.TOTAL.TOTAL.LPG</t>
  </si>
  <si>
    <t>FEC.ktoe.SK.ISI.TOTAL.TOTAL.TOTAL.DIESEL</t>
  </si>
  <si>
    <t>FEC.ktoe.SK.ISI.TOTAL.TOTAL.TOTAL.RFO</t>
  </si>
  <si>
    <t>FEC.ktoe.SK.ISI.TOTAL.TOTAL.TOTAL.OTHER</t>
  </si>
  <si>
    <t>FEC.ktoe.SK.ISI.TOTAL.TOTAL.TOTAL.NG</t>
  </si>
  <si>
    <t>FEC.ktoe.SK.ISI.TOTAL.TOTAL.TOTAL.DERIVED</t>
  </si>
  <si>
    <t>FEC.ktoe.SK.ISI.TOTAL.TOTAL.TOTAL.BIOMASS_WASTE</t>
  </si>
  <si>
    <t>FEC.ktoe.SK.ISI.TOTAL.TOTAL.TOTAL.BIOGAS</t>
  </si>
  <si>
    <t>FEC.ktoe.SK.ISI.TOTAL.TOTAL.TOTAL.LIQBIO</t>
  </si>
  <si>
    <t>FEC.ktoe.SK.ISI.TOTAL.TOTAL.TOTAL.SOLAR</t>
  </si>
  <si>
    <t>FEC.ktoe.SK.ISI.TOTAL.TOTAL.TOTAL.GEO</t>
  </si>
  <si>
    <t>FEC.ktoe.SK.ISI.TOTAL.TOTAL.TOTAL.AMBIENT</t>
  </si>
  <si>
    <t>FEC.ktoe.SK.ISI.TOTAL.TOTAL.TOTAL.STEAM_DISTR</t>
  </si>
  <si>
    <t>FEC.ktoe.SK.ISI.TOTAL.TOTAL.TOTAL.ELEC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</si>
  <si>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</si>
  <si>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</si>
  <si>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</si>
  <si>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</si>
  <si>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</si>
  <si>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</si>
  <si>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</si>
  <si>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</si>
  <si>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</si>
  <si>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FEC.ktoe.SK.ISI.BF_BOF.TOTAL.TOTAL.TOTAL</t>
  </si>
  <si>
    <t>FEC.ktoe.SK.ISI.BF_BOF.LIGHT.GENERIC.ELEC</t>
  </si>
  <si>
    <t>FEC.ktoe.SK.ISI.BF_BOF.AIRCOMP.GENERIC.ELEC</t>
  </si>
  <si>
    <t>FEC.ktoe.SK.ISI.BF_BOF.MOTOR.GENERIC.ELEC</t>
  </si>
  <si>
    <t>FEC.ktoe.SK.ISI.BF_BOF.FANS.GENERIC.ELEC</t>
  </si>
  <si>
    <t>FEC.ktoe.SK.ISI.BF_BOF.LOW_ENTH.TOTAL.TOTAL</t>
  </si>
  <si>
    <t>Diesel oil and liquid biofuels</t>
  </si>
  <si>
    <t>FEC.ktoe.SK.ISI.BF_BOF.LOW_ENTH.THERM.DIESEL_LIQBIO</t>
  </si>
  <si>
    <t>FEC.ktoe.SK.ISI.BF_BOF.LOW_ENTH.THERM.NG_BIOGAS</t>
  </si>
  <si>
    <t>FEC.ktoe.SK.ISI.BF_BOF.LOW_ENTH.THERM.SOLAR_GEO</t>
  </si>
  <si>
    <t>FEC.ktoe.SK.ISI.BF_BOF.LOW_ENTH.HP.AMBIENT</t>
  </si>
  <si>
    <t>FEC.ktoe.SK.ISI.BF_BOF.LOW_ENTH.THERM.ELEC</t>
  </si>
  <si>
    <t>Steel: Sinter/Pellet-making</t>
  </si>
  <si>
    <t>FEC.ktoe.SK.ISI.BF_BOF.SINTERING.TOTAL.TOTAL</t>
  </si>
  <si>
    <t>FEC.ktoe.SK.ISI.BF_BOF.SINTERING.THERM.NONCOKE_SOLIDS</t>
  </si>
  <si>
    <t>FEC.ktoe.SK.ISI.BF_BOF.SINTERING.THERM.RFO</t>
  </si>
  <si>
    <t>FEC.ktoe.SK.ISI.BF_BOF.SINTERING.THERM.NG_BIOGAS</t>
  </si>
  <si>
    <t>FEC.ktoe.SK.ISI.BF_BOF.SINTERING.THERM.DERIVED</t>
  </si>
  <si>
    <t>FEC.ktoe.SK.ISI.BF_BOF.SINTERING.THERM.ELEC</t>
  </si>
  <si>
    <t>Steel: Blast /Basic oxygen furnace</t>
  </si>
  <si>
    <t>FEC.ktoe.SK.ISI.BF_BOF.BLAST_FURNACE.TOTAL.TOTAL</t>
  </si>
  <si>
    <t>FEC.ktoe.SK.ISI.BF_BOF.BLAST_FURNACE.THERM.NONCOKE_SOLIDS</t>
  </si>
  <si>
    <t>FEC.ktoe.SK.ISI.BF_BOF.BLAST_FURNACE.THERM.COKE</t>
  </si>
  <si>
    <t>FEC.ktoe.SK.ISI.BF_BOF.BLAST_FURNACE.THERM.RFO</t>
  </si>
  <si>
    <t>FEC.ktoe.SK.ISI.BF_BOF.BLAST_FURNACE.THERM.NG_BIOGAS</t>
  </si>
  <si>
    <t>FEC.ktoe.SK.ISI.BF_BOF.BLAST_FURNACE.THERM.DERIVED</t>
  </si>
  <si>
    <t>Steel: Furnaces, refining and rolling</t>
  </si>
  <si>
    <t>FEC.ktoe.SK.ISI.BF_BOF.REFINING.TOTAL.TOTAL</t>
  </si>
  <si>
    <t>Steel: Furnaces, refining and rolling - Thermal</t>
  </si>
  <si>
    <t>FEC.ktoe.SK.ISI.BF_BOF.REFINING.THERM.TOTAL</t>
  </si>
  <si>
    <t>FEC.ktoe.SK.ISI.BF_BOF.REFINING.THERM.LPG</t>
  </si>
  <si>
    <t>FEC.ktoe.SK.ISI.BF_BOF.REFINING.THERM.DIESEL_LIQBIO</t>
  </si>
  <si>
    <t>FEC.ktoe.SK.ISI.BF_BOF.REFINING.THERM.RFO</t>
  </si>
  <si>
    <t>FEC.ktoe.SK.ISI.BF_BOF.REFINING.THERM.NG_BIOGAS</t>
  </si>
  <si>
    <t>Steel: Furnaces, refining and rolling - Electric</t>
  </si>
  <si>
    <t>FEC.ktoe.SK.ISI.BF_BOF.REFINING.ELEC.ELEC</t>
  </si>
  <si>
    <t>Steel: Product finishing</t>
  </si>
  <si>
    <t>Steel: Product finishing - Thermal</t>
  </si>
  <si>
    <t>FEC.ktoe.SK.ISI.BF_BOF.FINISHING.THERM.TOTAL</t>
  </si>
  <si>
    <t>FEC.ktoe.SK.ISI.BF_BOF.FINISHING.THERM.LPG</t>
  </si>
  <si>
    <t>FEC.ktoe.SK.ISI.BF_BOF.FINISHING.THERM.DIESEL_LIQBIO</t>
  </si>
  <si>
    <t>FEC.ktoe.SK.ISI.BF_BOF.FINISHING.THERM.NG_BIOGAS</t>
  </si>
  <si>
    <t>Steel: Product finishing - Steam</t>
  </si>
  <si>
    <t>FEC.ktoe.SK.ISI.BF_BOF.FINISHING_STEAM.TOTAL.TOTAL</t>
  </si>
  <si>
    <t>FEC.ktoe.SK.ISI.BF_BOF.FINISHING_STEAM.STEAM.NONCOKE_SOLIDS</t>
  </si>
  <si>
    <t>FEC.ktoe.SK.ISI.BF_BOF.FINISHING_STEAM.STEAM.RFG</t>
  </si>
  <si>
    <t>FEC.ktoe.SK.ISI.BF_BOF.FINISHING_STEAM.STEAM.LPG</t>
  </si>
  <si>
    <t>FEC.ktoe.SK.ISI.BF_BOF.FINISHING_STEAM.STEAM.DIESEL_LIQBIO</t>
  </si>
  <si>
    <t>FEC.ktoe.SK.ISI.BF_BOF.FINISHING_STEAM.STEAM.RFO</t>
  </si>
  <si>
    <t>FEC.ktoe.SK.ISI.BF_BOF.FINISHING_STEAM.STEAM.OTHER</t>
  </si>
  <si>
    <t>FEC.ktoe.SK.ISI.BF_BOF.FINISHING_STEAM.STEAM.NG_BIOGAS</t>
  </si>
  <si>
    <t>FEC.ktoe.SK.ISI.BF_BOF.FINISHING_STEAM.STEAM.DERIVED</t>
  </si>
  <si>
    <t>FEC.ktoe.SK.ISI.BF_BOF.FINISHING_STEAM.STEAM.BIOMASS_WASTE</t>
  </si>
  <si>
    <t>FEC.ktoe.SK.ISI.BF_BOF.FINISHING_STEAM.STEAM.STEAM_DISTR</t>
  </si>
  <si>
    <t>Steel: Product finishing - Electric</t>
  </si>
  <si>
    <t>FEC.ktoe.SK.ISI.BF_BOF.FINISHING.ELEC.ELEC</t>
  </si>
  <si>
    <t>FEC.ktoe.SK.ISI.EAF.TOTAL.TOTAL.TOTAL</t>
  </si>
  <si>
    <t>FEC.ktoe.SK.ISI.EAF.LIGHT.GENERIC.ELEC</t>
  </si>
  <si>
    <t>FEC.ktoe.SK.ISI.EAF.AIRCOMP.GENERIC.ELEC</t>
  </si>
  <si>
    <t>FEC.ktoe.SK.ISI.EAF.MOTOR.GENERIC.ELEC</t>
  </si>
  <si>
    <t>FEC.ktoe.SK.ISI.EAF.FANS.GENERIC.ELEC</t>
  </si>
  <si>
    <t>FEC.ktoe.SK.ISI.EAF.LOW_ENTH.TOTAL.TOTAL</t>
  </si>
  <si>
    <t>FEC.ktoe.SK.ISI.EAF.LOW_ENTH.THERM.DIESEL_LIQBIO</t>
  </si>
  <si>
    <t>FEC.ktoe.SK.ISI.EAF.LOW_ENTH.THERM.NG_BIOGAS</t>
  </si>
  <si>
    <t>FEC.ktoe.SK.ISI.EAF.LOW_ENTH.THERM.SOLAR_GEO</t>
  </si>
  <si>
    <t>FEC.ktoe.SK.ISI.EAF.LOW_ENTH.HP.AMBIENT</t>
  </si>
  <si>
    <t>FEC.ktoe.SK.ISI.EAF.LOW_ENTH.THERM.ELEC</t>
  </si>
  <si>
    <t>Steel: Smelters</t>
  </si>
  <si>
    <t>FEC.ktoe.SK.ISI.EAF.SMELTING.TOTAL.TOTAL</t>
  </si>
  <si>
    <t>FEC.ktoe.SK.ISI.EAF.SMELTING.THERM.NONCOKE_SOLIDS</t>
  </si>
  <si>
    <t>FEC.ktoe.SK.ISI.EAF.SMELTING.THERM.RFO</t>
  </si>
  <si>
    <t>FEC.ktoe.SK.ISI.EAF.SMELTING.THERM.NG_BIOGAS</t>
  </si>
  <si>
    <t>FEC.ktoe.SK.ISI.EAF.SMELTING.THERM.DERIVED</t>
  </si>
  <si>
    <t>Steel: Electric arc</t>
  </si>
  <si>
    <t>FEC.ktoe.SK.ISI.EAF.ARC_FURNACE.ELEC.ELEC</t>
  </si>
  <si>
    <t>FEC.ktoe.SK.ISI.EAF.REFINING.TOTAL.TOTAL</t>
  </si>
  <si>
    <t>FEC.ktoe.SK.ISI.EAF.REFINING.THERM.TOTAL</t>
  </si>
  <si>
    <t>FEC.ktoe.SK.ISI.EAF.REFINING.THERM.LPG</t>
  </si>
  <si>
    <t>FEC.ktoe.SK.ISI.EAF.REFINING.THERM.DIESEL_LIQBIO</t>
  </si>
  <si>
    <t>FEC.ktoe.SK.ISI.EAF.REFINING.THERM.RFO</t>
  </si>
  <si>
    <t>FEC.ktoe.SK.ISI.EAF.REFINING.THERM.NG_BIOGAS</t>
  </si>
  <si>
    <t>FEC.ktoe.SK.ISI.EAF.REFINING.ELEC.ELEC</t>
  </si>
  <si>
    <t>FEC.ktoe.SK.ISI.EAF.FINISHING.THERM.TOTAL</t>
  </si>
  <si>
    <t>FEC.ktoe.SK.ISI.EAF.FINISHING.THERM.LPG</t>
  </si>
  <si>
    <t>FEC.ktoe.SK.ISI.EAF.FINISHING.THERM.DIESEL_LIQBIO</t>
  </si>
  <si>
    <t>FEC.ktoe.SK.ISI.EAF.FINISHING.THERM.NG_BIOGAS</t>
  </si>
  <si>
    <t>FEC.ktoe.SK.ISI.EAF.FINISHING_STEAM.TOTAL.TOTAL</t>
  </si>
  <si>
    <t>FEC.ktoe.SK.ISI.EAF.FINISHING_STEAM.STEAM.NONCOKE_SOLIDS</t>
  </si>
  <si>
    <t>FEC.ktoe.SK.ISI.EAF.FINISHING_STEAM.STEAM.RFG</t>
  </si>
  <si>
    <t>FEC.ktoe.SK.ISI.EAF.FINISHING_STEAM.STEAM.LPG</t>
  </si>
  <si>
    <t>FEC.ktoe.SK.ISI.EAF.FINISHING_STEAM.STEAM.DIESEL_LIQBIO</t>
  </si>
  <si>
    <t>FEC.ktoe.SK.ISI.EAF.FINISHING_STEAM.STEAM.RFO</t>
  </si>
  <si>
    <t>FEC.ktoe.SK.ISI.EAF.FINISHING_STEAM.STEAM.OTHER</t>
  </si>
  <si>
    <t>FEC.ktoe.SK.ISI.EAF.FINISHING_STEAM.STEAM.NG_BIOGAS</t>
  </si>
  <si>
    <t>FEC.ktoe.SK.ISI.EAF.FINISHING_STEAM.STEAM.DERIVED</t>
  </si>
  <si>
    <t>FEC.ktoe.SK.ISI.EAF.FINISHING_STEAM.STEAM.BIOMASS_WASTE</t>
  </si>
  <si>
    <t>FEC.ktoe.SK.ISI.EAF.FINISHING_STEAM.STEAM.STEAM_DISTR</t>
  </si>
  <si>
    <t>FEC.ktoe.SK.ISI.EAF.FINISHING.ELEC.ELEC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</si>
  <si>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</si>
  <si>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</si>
  <si>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</si>
  <si>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UED.ktoe.SK.ISI.BF_BOF.TOTAL.TOTAL.TOTAL</t>
  </si>
  <si>
    <t>UED.ktoe.SK.ISI.BF_BOF.LIGHT.GENERIC.ELEC</t>
  </si>
  <si>
    <t>UED.ktoe.SK.ISI.BF_BOF.AIRCOMP.GENERIC.ELEC</t>
  </si>
  <si>
    <t>UED.ktoe.SK.ISI.BF_BOF.MOTOR.GENERIC.ELEC</t>
  </si>
  <si>
    <t>UED.ktoe.SK.ISI.BF_BOF.FANS.GENERIC.ELEC</t>
  </si>
  <si>
    <t>UED.ktoe.SK.ISI.BF_BOF.LOW_ENTH.TOTAL.TOTAL</t>
  </si>
  <si>
    <t>UED.ktoe.SK.ISI.BF_BOF.LOW_ENTH.THERM.DIESEL_LIQBIO</t>
  </si>
  <si>
    <t>UED.ktoe.SK.ISI.BF_BOF.LOW_ENTH.THERM.NG_BIOGAS</t>
  </si>
  <si>
    <t>UED.ktoe.SK.ISI.BF_BOF.LOW_ENTH.THERM.SOLAR_GEO</t>
  </si>
  <si>
    <t>UED.ktoe.SK.ISI.BF_BOF.LOW_ENTH.HP.AMBIENT</t>
  </si>
  <si>
    <t>UED.ktoe.SK.ISI.BF_BOF.LOW_ENTH.THERM.ELEC</t>
  </si>
  <si>
    <t>UED.ktoe.SK.ISI.BF_BOF.SINTERING.TOTAL.TOTAL</t>
  </si>
  <si>
    <t>UED.ktoe.SK.ISI.BF_BOF.SINTERING.THERM.NONCOKE_SOLIDS</t>
  </si>
  <si>
    <t>UED.ktoe.SK.ISI.BF_BOF.SINTERING.THERM.RFO</t>
  </si>
  <si>
    <t>UED.ktoe.SK.ISI.BF_BOF.SINTERING.THERM.NG_BIOGAS</t>
  </si>
  <si>
    <t>UED.ktoe.SK.ISI.BF_BOF.SINTERING.THERM.DERIVED</t>
  </si>
  <si>
    <t>UED.ktoe.SK.ISI.BF_BOF.SINTERING.THERM.ELEC</t>
  </si>
  <si>
    <t>UED.ktoe.SK.ISI.BF_BOF.BLAST_FURNACE.TOTAL.TOTAL</t>
  </si>
  <si>
    <t>UED.ktoe.SK.ISI.BF_BOF.BLAST_FURNACE.THERM.NONCOKE_SOLIDS</t>
  </si>
  <si>
    <t>UED.ktoe.SK.ISI.BF_BOF.BLAST_FURNACE.THERM.COKE</t>
  </si>
  <si>
    <t>UED.ktoe.SK.ISI.BF_BOF.BLAST_FURNACE.THERM.RFO</t>
  </si>
  <si>
    <t>UED.ktoe.SK.ISI.BF_BOF.BLAST_FURNACE.THERM.NG_BIOGAS</t>
  </si>
  <si>
    <t>UED.ktoe.SK.ISI.BF_BOF.BLAST_FURNACE.THERM.DERIVED</t>
  </si>
  <si>
    <t>UED.ktoe.SK.ISI.BF_BOF.REFINING.TOTAL.TOTAL</t>
  </si>
  <si>
    <t>UED.ktoe.SK.ISI.BF_BOF.REFINING.THERM.TOTAL</t>
  </si>
  <si>
    <t>UED.ktoe.SK.ISI.BF_BOF.REFINING.THERM.LPG</t>
  </si>
  <si>
    <t>UED.ktoe.SK.ISI.BF_BOF.REFINING.THERM.DIESEL_LIQBIO</t>
  </si>
  <si>
    <t>UED.ktoe.SK.ISI.BF_BOF.REFINING.THERM.RFO</t>
  </si>
  <si>
    <t>UED.ktoe.SK.ISI.BF_BOF.REFINING.THERM.NG_BIOGAS</t>
  </si>
  <si>
    <t>UED.ktoe.SK.ISI.BF_BOF.REFINING.ELEC.ELEC</t>
  </si>
  <si>
    <t>UED.ktoe.SK.ISI.BF_BOF.FINISHING.THERM.TOTAL</t>
  </si>
  <si>
    <t>UED.ktoe.SK.ISI.BF_BOF.FINISHING.THERM.LPG</t>
  </si>
  <si>
    <t>UED.ktoe.SK.ISI.BF_BOF.FINISHING.THERM.DIESEL_LIQBIO</t>
  </si>
  <si>
    <t>UED.ktoe.SK.ISI.BF_BOF.FINISHING.THERM.NG_BIOGAS</t>
  </si>
  <si>
    <t>UED.ktoe.SK.ISI.BF_BOF.FINISHING_STEAM.TOTAL.TOTAL</t>
  </si>
  <si>
    <t>UED.ktoe.SK.ISI.BF_BOF.FINISHING_STEAM.STEAM.NONCOKE_SOLIDS</t>
  </si>
  <si>
    <t>UED.ktoe.SK.ISI.BF_BOF.FINISHING_STEAM.STEAM.RFG</t>
  </si>
  <si>
    <t>UED.ktoe.SK.ISI.BF_BOF.FINISHING_STEAM.STEAM.LPG</t>
  </si>
  <si>
    <t>UED.ktoe.SK.ISI.BF_BOF.FINISHING_STEAM.STEAM.DIESEL_LIQBIO</t>
  </si>
  <si>
    <t>UED.ktoe.SK.ISI.BF_BOF.FINISHING_STEAM.STEAM.RFO</t>
  </si>
  <si>
    <t>UED.ktoe.SK.ISI.BF_BOF.FINISHING_STEAM.STEAM.OTHER</t>
  </si>
  <si>
    <t>UED.ktoe.SK.ISI.BF_BOF.FINISHING_STEAM.STEAM.NG_BIOGAS</t>
  </si>
  <si>
    <t>UED.ktoe.SK.ISI.BF_BOF.FINISHING_STEAM.STEAM.DERIVED</t>
  </si>
  <si>
    <t>UED.ktoe.SK.ISI.BF_BOF.FINISHING_STEAM.STEAM.BIOMASS_WASTE</t>
  </si>
  <si>
    <t>UED.ktoe.SK.ISI.BF_BOF.FINISHING_STEAM.STEAM.STEAM_DISTR</t>
  </si>
  <si>
    <t>UED.ktoe.SK.ISI.BF_BOF.FINISHING.ELEC.ELEC</t>
  </si>
  <si>
    <t>UED.ktoe.SK.ISI.EAF.TOTAL.TOTAL.TOTAL</t>
  </si>
  <si>
    <t>UED.ktoe.SK.ISI.EAF.LIGHT.GENERIC.ELEC</t>
  </si>
  <si>
    <t>UED.ktoe.SK.ISI.EAF.AIRCOMP.GENERIC.ELEC</t>
  </si>
  <si>
    <t>UED.ktoe.SK.ISI.EAF.MOTOR.GENERIC.ELEC</t>
  </si>
  <si>
    <t>UED.ktoe.SK.ISI.EAF.FANS.GENERIC.ELEC</t>
  </si>
  <si>
    <t>UED.ktoe.SK.ISI.EAF.LOW_ENTH.TOTAL.TOTAL</t>
  </si>
  <si>
    <t>UED.ktoe.SK.ISI.EAF.LOW_ENTH.THERM.DIESEL_LIQBIO</t>
  </si>
  <si>
    <t>UED.ktoe.SK.ISI.EAF.LOW_ENTH.THERM.NG_BIOGAS</t>
  </si>
  <si>
    <t>UED.ktoe.SK.ISI.EAF.LOW_ENTH.THERM.SOLAR_GEO</t>
  </si>
  <si>
    <t>UED.ktoe.SK.ISI.EAF.LOW_ENTH.HP.AMBIENT</t>
  </si>
  <si>
    <t>UED.ktoe.SK.ISI.EAF.LOW_ENTH.THERM.ELEC</t>
  </si>
  <si>
    <t>UED.ktoe.SK.ISI.EAF.SMELTING.TOTAL.TOTAL</t>
  </si>
  <si>
    <t>UED.ktoe.SK.ISI.EAF.SMELTING.THERM.NONCOKE_SOLIDS</t>
  </si>
  <si>
    <t>UED.ktoe.SK.ISI.EAF.SMELTING.THERM.RFO</t>
  </si>
  <si>
    <t>UED.ktoe.SK.ISI.EAF.SMELTING.THERM.NG_BIOGAS</t>
  </si>
  <si>
    <t>UED.ktoe.SK.ISI.EAF.SMELTING.THERM.DERIVED</t>
  </si>
  <si>
    <t>UED.ktoe.SK.ISI.EAF.ARC_FURNACE.ELEC.ELEC</t>
  </si>
  <si>
    <t>UED.ktoe.SK.ISI.EAF.REFINING.TOTAL.TOTAL</t>
  </si>
  <si>
    <t>UED.ktoe.SK.ISI.EAF.REFINING.THERM.TOTAL</t>
  </si>
  <si>
    <t>UED.ktoe.SK.ISI.EAF.REFINING.THERM.LPG</t>
  </si>
  <si>
    <t>UED.ktoe.SK.ISI.EAF.REFINING.THERM.DIESEL_LIQBIO</t>
  </si>
  <si>
    <t>UED.ktoe.SK.ISI.EAF.REFINING.THERM.RFO</t>
  </si>
  <si>
    <t>UED.ktoe.SK.ISI.EAF.REFINING.THERM.NG_BIOGAS</t>
  </si>
  <si>
    <t>UED.ktoe.SK.ISI.EAF.REFINING.ELEC.ELEC</t>
  </si>
  <si>
    <t>UED.ktoe.SK.ISI.EAF.FINISHING.THERM.TOTAL</t>
  </si>
  <si>
    <t>UED.ktoe.SK.ISI.EAF.FINISHING.THERM.LPG</t>
  </si>
  <si>
    <t>UED.ktoe.SK.ISI.EAF.FINISHING.THERM.DIESEL_LIQBIO</t>
  </si>
  <si>
    <t>UED.ktoe.SK.ISI.EAF.FINISHING.THERM.NG_BIOGAS</t>
  </si>
  <si>
    <t>UED.ktoe.SK.ISI.EAF.FINISHING_STEAM.TOTAL.TOTAL</t>
  </si>
  <si>
    <t>UED.ktoe.SK.ISI.EAF.FINISHING_STEAM.STEAM.NONCOKE_SOLIDS</t>
  </si>
  <si>
    <t>UED.ktoe.SK.ISI.EAF.FINISHING_STEAM.STEAM.RFG</t>
  </si>
  <si>
    <t>UED.ktoe.SK.ISI.EAF.FINISHING_STEAM.STEAM.LPG</t>
  </si>
  <si>
    <t>UED.ktoe.SK.ISI.EAF.FINISHING_STEAM.STEAM.DIESEL_LIQBIO</t>
  </si>
  <si>
    <t>UED.ktoe.SK.ISI.EAF.FINISHING_STEAM.STEAM.RFO</t>
  </si>
  <si>
    <t>UED.ktoe.SK.ISI.EAF.FINISHING_STEAM.STEAM.OTHER</t>
  </si>
  <si>
    <t>UED.ktoe.SK.ISI.EAF.FINISHING_STEAM.STEAM.NG_BIOGAS</t>
  </si>
  <si>
    <t>UED.ktoe.SK.ISI.EAF.FINISHING_STEAM.STEAM.DERIVED</t>
  </si>
  <si>
    <t>UED.ktoe.SK.ISI.EAF.FINISHING_STEAM.STEAM.BIOMASS_WASTE</t>
  </si>
  <si>
    <t>UED.ktoe.SK.ISI.EAF.FINISHING_STEAM.STEAM.STEAM_DISTR</t>
  </si>
  <si>
    <t>UED.ktoe.SK.ISI.EAF.FINISHING.ELEC.ELEC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</si>
  <si>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</si>
  <si>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</si>
  <si>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</si>
  <si>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FUEL_EMI.ktCO2.SK.ISI.BF_BOF.LIGHT.GENERIC.ELEC</t>
  </si>
  <si>
    <t>FUEL_EMI.ktCO2.SK.ISI.BF_BOF.AIRCOMP.GENERIC.ELEC</t>
  </si>
  <si>
    <t>FUEL_EMI.ktCO2.SK.ISI.BF_BOF.MOTOR.GENERIC.ELEC</t>
  </si>
  <si>
    <t>FUEL_EMI.ktCO2.SK.ISI.BF_BOF.FANS.GENERIC.ELEC</t>
  </si>
  <si>
    <t>FUEL_EMI.ktCO2.SK.ISI.BF_BOF.LOW_ENTH.TOTAL.TOTAL</t>
  </si>
  <si>
    <t>FUEL_EMI.ktCO2.SK.ISI.BF_BOF.LOW_ENTH.THERM.DIESEL_LIQBIO</t>
  </si>
  <si>
    <t>FUEL_EMI.ktCO2.SK.ISI.BF_BOF.LOW_ENTH.THERM.NG_BIOGAS</t>
  </si>
  <si>
    <t>FUEL_EMI.ktCO2.SK.ISI.BF_BOF.LOW_ENTH.THERM.SOLAR_GEO</t>
  </si>
  <si>
    <t>FUEL_EMI.ktCO2.SK.ISI.BF_BOF.LOW_ENTH.HP.AMBIENT</t>
  </si>
  <si>
    <t>FUEL_EMI.ktCO2.SK.ISI.BF_BOF.LOW_ENTH.THERM.ELEC</t>
  </si>
  <si>
    <t>FUEL_EMI.ktCO2.SK.ISI.BF_BOF.SINTERING.TOTAL.TOTAL</t>
  </si>
  <si>
    <t>FUEL_EMI.ktCO2.SK.ISI.BF_BOF.SINTERING.THERM.NONCOKE_SOLIDS</t>
  </si>
  <si>
    <t>FUEL_EMI.ktCO2.SK.ISI.BF_BOF.SINTERING.THERM.RFO</t>
  </si>
  <si>
    <t>FUEL_EMI.ktCO2.SK.ISI.BF_BOF.SINTERING.THERM.NG_BIOGAS</t>
  </si>
  <si>
    <t>FUEL_EMI.ktCO2.SK.ISI.BF_BOF.SINTERING.THERM.DERIVED</t>
  </si>
  <si>
    <t>FUEL_EMI.ktCO2.SK.ISI.BF_BOF.SINTERING.THERM.ELEC</t>
  </si>
  <si>
    <t>FUEL_EMI.ktCO2.SK.ISI.BF_BOF.BLAST_FURNACE.TOTAL.TOTAL</t>
  </si>
  <si>
    <t>FUEL_EMI.ktCO2.SK.ISI.BF_BOF.BLAST_FURNACE.THERM.NONCOKE_SOLIDS</t>
  </si>
  <si>
    <t>FUEL_EMI.ktCO2.SK.ISI.BF_BOF.BLAST_FURNACE.THERM.COKE</t>
  </si>
  <si>
    <t>FUEL_EMI.ktCO2.SK.ISI.BF_BOF.BLAST_FURNACE.THERM.RFO</t>
  </si>
  <si>
    <t>FUEL_EMI.ktCO2.SK.ISI.BF_BOF.BLAST_FURNACE.THERM.NG_BIOGAS</t>
  </si>
  <si>
    <t>FUEL_EMI.ktCO2.SK.ISI.BF_BOF.BLAST_FURNACE.THERM.DERIVED</t>
  </si>
  <si>
    <t>FUEL_EMI.ktCO2.SK.ISI.BF_BOF.REFINING.TOTAL.TOTAL</t>
  </si>
  <si>
    <t>FUEL_EMI.ktCO2.SK.ISI.BF_BOF.REFINING.THERM.TOTAL</t>
  </si>
  <si>
    <t>FUEL_EMI.ktCO2.SK.ISI.BF_BOF.REFINING.THERM.LPG</t>
  </si>
  <si>
    <t>FUEL_EMI.ktCO2.SK.ISI.BF_BOF.REFINING.THERM.DIESEL_LIQBIO</t>
  </si>
  <si>
    <t>FUEL_EMI.ktCO2.SK.ISI.BF_BOF.REFINING.THERM.RFO</t>
  </si>
  <si>
    <t>FUEL_EMI.ktCO2.SK.ISI.BF_BOF.REFINING.THERM.NG_BIOGAS</t>
  </si>
  <si>
    <t>FUEL_EMI.ktCO2.SK.ISI.BF_BOF.REFINING.ELEC.ELEC</t>
  </si>
  <si>
    <t>FUEL_EMI.ktCO2.SK.ISI.BF_BOF.FINISHING.THERM.TOTAL</t>
  </si>
  <si>
    <t>FUEL_EMI.ktCO2.SK.ISI.BF_BOF.FINISHING.THERM.LPG</t>
  </si>
  <si>
    <t>FUEL_EMI.ktCO2.SK.ISI.BF_BOF.FINISHING.THERM.DIESEL_LIQBIO</t>
  </si>
  <si>
    <t>FUEL_EMI.ktCO2.SK.ISI.BF_BOF.FINISHING.THERM.NG_BIOGAS</t>
  </si>
  <si>
    <t>FUEL_EMI.ktCO2.SK.ISI.BF_BOF.FINISHING_STEAM.TOTAL.TOTAL</t>
  </si>
  <si>
    <t>FUEL_EMI.ktCO2.SK.ISI.BF_BOF.FINISHING_STEAM.STEAM.NONCOKE_SOLIDS</t>
  </si>
  <si>
    <t>FUEL_EMI.ktCO2.SK.ISI.BF_BOF.FINISHING_STEAM.STEAM.RFG</t>
  </si>
  <si>
    <t>FUEL_EMI.ktCO2.SK.ISI.BF_BOF.FINISHING_STEAM.STEAM.LPG</t>
  </si>
  <si>
    <t>FUEL_EMI.ktCO2.SK.ISI.BF_BOF.FINISHING_STEAM.STEAM.DIESEL_LIQBIO</t>
  </si>
  <si>
    <t>FUEL_EMI.ktCO2.SK.ISI.BF_BOF.FINISHING_STEAM.STEAM.RFO</t>
  </si>
  <si>
    <t>FUEL_EMI.ktCO2.SK.ISI.BF_BOF.FINISHING_STEAM.STEAM.OTHER</t>
  </si>
  <si>
    <t>FUEL_EMI.ktCO2.SK.ISI.BF_BOF.FINISHING_STEAM.STEAM.NG_BIOGAS</t>
  </si>
  <si>
    <t>FUEL_EMI.ktCO2.SK.ISI.BF_BOF.FINISHING_STEAM.STEAM.DERIVED</t>
  </si>
  <si>
    <t>FUEL_EMI.ktCO2.SK.ISI.BF_BOF.FINISHING_STEAM.STEAM.BIOMASS_WASTE</t>
  </si>
  <si>
    <t>FUEL_EMI.ktCO2.SK.ISI.BF_BOF.FINISHING_STEAM.STEAM.STEAM_DISTR</t>
  </si>
  <si>
    <t>FUEL_EMI.ktCO2.SK.ISI.BF_BOF.FINISHING.ELEC.ELEC</t>
  </si>
  <si>
    <t>PROCESS_EMI.ktCO2.SK.ISI.BF_BOF</t>
  </si>
  <si>
    <t>FUEL_EMI.ktCO2.SK.ISI.EAF.LIGHT.GENERIC.ELEC</t>
  </si>
  <si>
    <t>FUEL_EMI.ktCO2.SK.ISI.EAF.AIRCOMP.GENERIC.ELEC</t>
  </si>
  <si>
    <t>FUEL_EMI.ktCO2.SK.ISI.EAF.MOTOR.GENERIC.ELEC</t>
  </si>
  <si>
    <t>FUEL_EMI.ktCO2.SK.ISI.EAF.FANS.GENERIC.ELEC</t>
  </si>
  <si>
    <t>FUEL_EMI.ktCO2.SK.ISI.EAF.LOW_ENTH.TOTAL.TOTAL</t>
  </si>
  <si>
    <t>FUEL_EMI.ktCO2.SK.ISI.EAF.LOW_ENTH.THERM.DIESEL_LIQBIO</t>
  </si>
  <si>
    <t>FUEL_EMI.ktCO2.SK.ISI.EAF.LOW_ENTH.THERM.NG_BIOGAS</t>
  </si>
  <si>
    <t>FUEL_EMI.ktCO2.SK.ISI.EAF.LOW_ENTH.THERM.SOLAR_GEO</t>
  </si>
  <si>
    <t>FUEL_EMI.ktCO2.SK.ISI.EAF.LOW_ENTH.HP.AMBIENT</t>
  </si>
  <si>
    <t>FUEL_EMI.ktCO2.SK.ISI.EAF.LOW_ENTH.THERM.ELEC</t>
  </si>
  <si>
    <t>FUEL_EMI.ktCO2.SK.ISI.EAF.SMELTING.TOTAL.TOTAL</t>
  </si>
  <si>
    <t>FUEL_EMI.ktCO2.SK.ISI.EAF.SMELTING.THERM.NONCOKE_SOLIDS</t>
  </si>
  <si>
    <t>FUEL_EMI.ktCO2.SK.ISI.EAF.SMELTING.THERM.RFO</t>
  </si>
  <si>
    <t>FUEL_EMI.ktCO2.SK.ISI.EAF.SMELTING.THERM.NG_BIOGAS</t>
  </si>
  <si>
    <t>FUEL_EMI.ktCO2.SK.ISI.EAF.SMELTING.THERM.DERIVED</t>
  </si>
  <si>
    <t>FUEL_EMI.ktCO2.SK.ISI.EAF.ARC_FURNACE.ELEC.ELEC</t>
  </si>
  <si>
    <t>FUEL_EMI.ktCO2.SK.ISI.EAF.REFINING.TOTAL.TOTAL</t>
  </si>
  <si>
    <t>FUEL_EMI.ktCO2.SK.ISI.EAF.REFINING.THERM.TOTAL</t>
  </si>
  <si>
    <t>FUEL_EMI.ktCO2.SK.ISI.EAF.REFINING.THERM.LPG</t>
  </si>
  <si>
    <t>FUEL_EMI.ktCO2.SK.ISI.EAF.REFINING.THERM.DIESEL_LIQBIO</t>
  </si>
  <si>
    <t>FUEL_EMI.ktCO2.SK.ISI.EAF.REFINING.THERM.RFO</t>
  </si>
  <si>
    <t>FUEL_EMI.ktCO2.SK.ISI.EAF.REFINING.THERM.NG_BIOGAS</t>
  </si>
  <si>
    <t>FUEL_EMI.ktCO2.SK.ISI.EAF.REFINING.ELEC.ELEC</t>
  </si>
  <si>
    <t>FUEL_EMI.ktCO2.SK.ISI.EAF.FINISHING.THERM.TOTAL</t>
  </si>
  <si>
    <t>FUEL_EMI.ktCO2.SK.ISI.EAF.FINISHING.THERM.LPG</t>
  </si>
  <si>
    <t>FUEL_EMI.ktCO2.SK.ISI.EAF.FINISHING.THERM.DIESEL_LIQBIO</t>
  </si>
  <si>
    <t>FUEL_EMI.ktCO2.SK.ISI.EAF.FINISHING.THERM.NG_BIOGAS</t>
  </si>
  <si>
    <t>FUEL_EMI.ktCO2.SK.ISI.EAF.FINISHING_STEAM.TOTAL.TOTAL</t>
  </si>
  <si>
    <t>FUEL_EMI.ktCO2.SK.ISI.EAF.FINISHING_STEAM.STEAM.NONCOKE_SOLIDS</t>
  </si>
  <si>
    <t>FUEL_EMI.ktCO2.SK.ISI.EAF.FINISHING_STEAM.STEAM.RFG</t>
  </si>
  <si>
    <t>FUEL_EMI.ktCO2.SK.ISI.EAF.FINISHING_STEAM.STEAM.LPG</t>
  </si>
  <si>
    <t>FUEL_EMI.ktCO2.SK.ISI.EAF.FINISHING_STEAM.STEAM.DIESEL_LIQBIO</t>
  </si>
  <si>
    <t>FUEL_EMI.ktCO2.SK.ISI.EAF.FINISHING_STEAM.STEAM.RFO</t>
  </si>
  <si>
    <t>FUEL_EMI.ktCO2.SK.ISI.EAF.FINISHING_STEAM.STEAM.OTHER</t>
  </si>
  <si>
    <t>FUEL_EMI.ktCO2.SK.ISI.EAF.FINISHING_STEAM.STEAM.NG_BIOGAS</t>
  </si>
  <si>
    <t>FUEL_EMI.ktCO2.SK.ISI.EAF.FINISHING_STEAM.STEAM.DERIVED</t>
  </si>
  <si>
    <t>FUEL_EMI.ktCO2.SK.ISI.EAF.FINISHING_STEAM.STEAM.BIOMASS_WASTE</t>
  </si>
  <si>
    <t>FUEL_EMI.ktCO2.SK.ISI.EAF.FINISHING_STEAM.STEAM.STEAM_DISTR</t>
  </si>
  <si>
    <t>FUEL_EMI.ktCO2.SK.ISI.EAF.FINISHING.ELEC.ELEC</t>
  </si>
  <si>
    <t>PROCESS_EMI.ktCO2.SK.ISI.EAF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</si>
  <si>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</si>
  <si>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</si>
  <si>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</si>
  <si>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</si>
  <si>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VA.Meuro2023.SK.NFM.ALUMINA</t>
  </si>
  <si>
    <t>VA.Meuro2023.SK.NFM.PRIM_ALU</t>
  </si>
  <si>
    <t>VA.Meuro2023.SK.NFM.SEC_ALU</t>
  </si>
  <si>
    <t>VA.Meuro2023.SK.NFM.OTHER_NFM</t>
  </si>
  <si>
    <t>Physical output (kt)</t>
  </si>
  <si>
    <t>Alumina production (kt)</t>
  </si>
  <si>
    <t>OUTPUT.kt.SK.NFM.ALUMINA</t>
  </si>
  <si>
    <t>Aluminium production (kt)</t>
  </si>
  <si>
    <t>OUTPUT.kt.SK.NFM.PRIM_ALU</t>
  </si>
  <si>
    <t>OUTPUT.kt.SK.NFM.SEC_ALU</t>
  </si>
  <si>
    <t>Other non-ferrous metals (kt lead eq.)</t>
  </si>
  <si>
    <t>OUTPUT.kt.SK.NFM.OTHER_NFM</t>
  </si>
  <si>
    <t>Installed capacity (kt production)</t>
  </si>
  <si>
    <t>CAP.kt.SK.NFM.ALUMINA</t>
  </si>
  <si>
    <t>CAP.kt.SK.NFM.PRIM_ALU</t>
  </si>
  <si>
    <t>CAP.kt.SK.NFM.SEC_ALU</t>
  </si>
  <si>
    <t>CAP.kt.SK.NFM.OTHER_NFM</t>
  </si>
  <si>
    <t>Capacity investment (kt production)</t>
  </si>
  <si>
    <t>NEWCAP.kt.SK.NFM.ALUMINA</t>
  </si>
  <si>
    <t>NEWCAP.kt.SK.NFM.PRIM_ALU</t>
  </si>
  <si>
    <t>NEWCAP.kt.SK.NFM.SEC_ALU</t>
  </si>
  <si>
    <t>NEWCAP.kt.SK.NFM.OTHER_NFM</t>
  </si>
  <si>
    <t>Decommissioned capacity (kt production)</t>
  </si>
  <si>
    <t>Idle capacity (kt production)</t>
  </si>
  <si>
    <t>FEC.ktoe.SK.NFM.TOTAL.TOTAL.TOTAL.TOTAL</t>
  </si>
  <si>
    <t>FEC.ktoe.SK.NFM.TOTAL.TOTAL.TOTAL.SOLIDS</t>
  </si>
  <si>
    <t>FEC.ktoe.SK.NFM.TOTAL.TOTAL.TOTAL.RFG</t>
  </si>
  <si>
    <t>FEC.ktoe.SK.NFM.TOTAL.TOTAL.TOTAL.LPG</t>
  </si>
  <si>
    <t>FEC.ktoe.SK.NFM.TOTAL.TOTAL.TOTAL.DIESEL</t>
  </si>
  <si>
    <t>FEC.ktoe.SK.NFM.TOTAL.TOTAL.TOTAL.RFO</t>
  </si>
  <si>
    <t>FEC.ktoe.SK.NFM.TOTAL.TOTAL.TOTAL.OTHER</t>
  </si>
  <si>
    <t>FEC.ktoe.SK.NFM.TOTAL.TOTAL.TOTAL.NG</t>
  </si>
  <si>
    <t>FEC.ktoe.SK.NFM.TOTAL.TOTAL.TOTAL.DERIVED</t>
  </si>
  <si>
    <t>FEC.ktoe.SK.NFM.TOTAL.TOTAL.TOTAL.BIOMASS_WASTE</t>
  </si>
  <si>
    <t>FEC.ktoe.SK.NFM.TOTAL.TOTAL.TOTAL.BIOGAS</t>
  </si>
  <si>
    <t>FEC.ktoe.SK.NFM.TOTAL.TOTAL.TOTAL.LIQBIO</t>
  </si>
  <si>
    <t>FEC.ktoe.SK.NFM.TOTAL.TOTAL.TOTAL.SOLAR</t>
  </si>
  <si>
    <t>FEC.ktoe.SK.NFM.TOTAL.TOTAL.TOTAL.GEO</t>
  </si>
  <si>
    <t>FEC.ktoe.SK.NFM.TOTAL.TOTAL.TOTAL.AMBIENT</t>
  </si>
  <si>
    <t>FEC.ktoe.SK.NFM.TOTAL.TOTAL.TOTAL.STEAM_DISTR</t>
  </si>
  <si>
    <t>FEC.ktoe.SK.NFM.TOTAL.TOTAL.TOTAL.ELEC</t>
  </si>
  <si>
    <t>FEC.ktoe.SK.NFM.ALUMINA.TOTAL.TOTAL.TOTAL</t>
  </si>
  <si>
    <t>FEC.ktoe.SK.NFM.ALUMINA.LIGHT.GENERIC.ELEC</t>
  </si>
  <si>
    <t>FEC.ktoe.SK.NFM.ALUMINA.AIRCOMP.GENERIC.ELEC</t>
  </si>
  <si>
    <t>FEC.ktoe.SK.NFM.ALUMINA.MOTOR.GENERIC.ELEC</t>
  </si>
  <si>
    <t>FEC.ktoe.SK.NFM.ALUMINA.FANS.GENERIC.ELEC</t>
  </si>
  <si>
    <t>FEC.ktoe.SK.NFM.ALUMINA.LOW_ENTH.TOTAL.TOTAL</t>
  </si>
  <si>
    <t>FEC.ktoe.SK.NFM.ALUMINA.LOW_ENTH.THERM.DIESEL_LIQBIO</t>
  </si>
  <si>
    <t>FEC.ktoe.SK.NFM.ALUMINA.LOW_ENTH.THERM.NG_BIOGAS</t>
  </si>
  <si>
    <t>FEC.ktoe.SK.NFM.ALUMINA.LOW_ENTH.THERM.SOLAR_GEO</t>
  </si>
  <si>
    <t>FEC.ktoe.SK.NFM.ALUMINA.LOW_ENTH.HP.AMBIENT</t>
  </si>
  <si>
    <t>FEC.ktoe.SK.NFM.ALUMINA.LOW_ENTH.THERM.ELEC</t>
  </si>
  <si>
    <t>Alumina production: High-enthalpy heat</t>
  </si>
  <si>
    <t>FEC.ktoe.SK.NFM.ALUMINA.A_PRODUCTION.TOTAL.TOTAL</t>
  </si>
  <si>
    <t>FEC.ktoe.SK.NFM.ALUMINA.A_PRODUCTION.STEAM.SOLIDS</t>
  </si>
  <si>
    <t>FEC.ktoe.SK.NFM.ALUMINA.A_PRODUCTION.STEAM.RFG</t>
  </si>
  <si>
    <t>FEC.ktoe.SK.NFM.ALUMINA.A_PRODUCTION.STEAM.LPG</t>
  </si>
  <si>
    <t>FEC.ktoe.SK.NFM.ALUMINA.A_PRODUCTION.STEAM.DIESEL_LIQBIO</t>
  </si>
  <si>
    <t>FEC.ktoe.SK.NFM.ALUMINA.A_PRODUCTION.STEAM.RFO</t>
  </si>
  <si>
    <t>FEC.ktoe.SK.NFM.ALUMINA.A_PRODUCTION.STEAM.OTHER</t>
  </si>
  <si>
    <t>FEC.ktoe.SK.NFM.ALUMINA.A_PRODUCTION.STEAM.NG_BIOGAS</t>
  </si>
  <si>
    <t>FEC.ktoe.SK.NFM.ALUMINA.A_PRODUCTION.STEAM.DERIVED</t>
  </si>
  <si>
    <t>FEC.ktoe.SK.NFM.ALUMINA.A_PRODUCTION.STEAM.BIOMASS_WASTE</t>
  </si>
  <si>
    <t>FEC.ktoe.SK.NFM.ALUMINA.A_PRODUCTION.STEAM.STEAM_DISTR</t>
  </si>
  <si>
    <t>Alumina production: Refining</t>
  </si>
  <si>
    <t>FEC.ktoe.SK.NFM.ALUMINA.A_REFINING.TOTAL.TOTAL</t>
  </si>
  <si>
    <t>FEC.ktoe.SK.NFM.ALUMINA.A_REFINING.THERM.LPG</t>
  </si>
  <si>
    <t>FEC.ktoe.SK.NFM.ALUMINA.A_REFINING.THERM.DIESEL_LIQBIO</t>
  </si>
  <si>
    <t>FEC.ktoe.SK.NFM.ALUMINA.A_REFINING.THERM.RFO</t>
  </si>
  <si>
    <t>FEC.ktoe.SK.NFM.ALUMINA.A_REFINING.THERM.NG_BIOGAS</t>
  </si>
  <si>
    <t>FEC.ktoe.SK.NFM.ALUMINA.A_REFINING.THERM.ELEC</t>
  </si>
  <si>
    <t>FEC.ktoe.SK.NFM.PRIM_ALU.TOTAL.TOTAL.TOTAL</t>
  </si>
  <si>
    <t>FEC.ktoe.SK.NFM.PRIM_ALU.LIGHT.GENERIC.ELEC</t>
  </si>
  <si>
    <t>FEC.ktoe.SK.NFM.PRIM_ALU.AIRCOMP.GENERIC.ELEC</t>
  </si>
  <si>
    <t>FEC.ktoe.SK.NFM.PRIM_ALU.MOTOR.GENERIC.ELEC</t>
  </si>
  <si>
    <t>FEC.ktoe.SK.NFM.PRIM_ALU.FANS.GENERIC.ELEC</t>
  </si>
  <si>
    <t>FEC.ktoe.SK.NFM.PRIM_ALU.LOW_ENTH.TOTAL.TOTAL</t>
  </si>
  <si>
    <t>FEC.ktoe.SK.NFM.PRIM_ALU.LOW_ENTH.THERM.DIESEL_LIQBIO</t>
  </si>
  <si>
    <t>FEC.ktoe.SK.NFM.PRIM_ALU.LOW_ENTH.THERM.NG_BIOGAS</t>
  </si>
  <si>
    <t>FEC.ktoe.SK.NFM.PRIM_ALU.LOW_ENTH.THERM.SOLAR_GEO</t>
  </si>
  <si>
    <t>FEC.ktoe.SK.NFM.PRIM_ALU.LOW_ENTH.HP.AMBIENT</t>
  </si>
  <si>
    <t>FEC.ktoe.SK.NFM.PRIM_ALU.LOW_ENTH.THERM.ELEC</t>
  </si>
  <si>
    <t>Aluminium electrolysis (smelting)</t>
  </si>
  <si>
    <t>FEC.ktoe.SK.NFM.PRIM_ALU.SMELTING.ELEC.ELEC</t>
  </si>
  <si>
    <t>Aluminium processing  (metallurgy e.g. cast house, reheating)</t>
  </si>
  <si>
    <t>FEC.ktoe.SK.NFM.PRIM_ALU.PROCESSING.TOTAL.TOTAL</t>
  </si>
  <si>
    <t>Aluminium processing - Thermal</t>
  </si>
  <si>
    <t>FEC.ktoe.SK.NFM.PRIM_ALU.PROCESSING.THERM.TOTAL</t>
  </si>
  <si>
    <t>FEC.ktoe.SK.NFM.PRIM_ALU.PROCESSING.THERM.LPG</t>
  </si>
  <si>
    <t>FEC.ktoe.SK.NFM.PRIM_ALU.PROCESSING.THERM.DIESEL_LIQBIO</t>
  </si>
  <si>
    <t>FEC.ktoe.SK.NFM.PRIM_ALU.PROCESSING.THERM.RFO</t>
  </si>
  <si>
    <t>FEC.ktoe.SK.NFM.PRIM_ALU.PROCESSING.THERM.NG_BIOGAS</t>
  </si>
  <si>
    <t>Aluminium processing - Electric</t>
  </si>
  <si>
    <t>FEC.ktoe.SK.NFM.PRIM_ALU.PROCESSING.ELEC.ELEC</t>
  </si>
  <si>
    <t>Aluminium finishing</t>
  </si>
  <si>
    <t>Aluminium finishing - Thermal</t>
  </si>
  <si>
    <t>FEC.ktoe.SK.NFM.PRIM_ALU.FINISHING.THERM.TOTAL</t>
  </si>
  <si>
    <t>FEC.ktoe.SK.NFM.PRIM_ALU.FINISHING.THERM.LPG</t>
  </si>
  <si>
    <t>FEC.ktoe.SK.NFM.PRIM_ALU.FINISHING.THERM.DIESEL_LIQBIO</t>
  </si>
  <si>
    <t>FEC.ktoe.SK.NFM.PRIM_ALU.FINISHING.THERM.NG_BIOGAS</t>
  </si>
  <si>
    <t>Aluminium finishing - Steam</t>
  </si>
  <si>
    <t>FEC.ktoe.SK.NFM.PRIM_ALU.FINISHING_STEAM.TOTAL.TOTAL</t>
  </si>
  <si>
    <t>FEC.ktoe.SK.NFM.PRIM_ALU.FINISHING_STEAM.STEAM.SOLIDS</t>
  </si>
  <si>
    <t>FEC.ktoe.SK.NFM.PRIM_ALU.FINISHING_STEAM.STEAM.RFG</t>
  </si>
  <si>
    <t>FEC.ktoe.SK.NFM.PRIM_ALU.FINISHING_STEAM.STEAM.LPG</t>
  </si>
  <si>
    <t>FEC.ktoe.SK.NFM.PRIM_ALU.FINISHING_STEAM.STEAM.DIESEL_LIQBIO</t>
  </si>
  <si>
    <t>FEC.ktoe.SK.NFM.PRIM_ALU.FINISHING_STEAM.STEAM.RFO</t>
  </si>
  <si>
    <t>FEC.ktoe.SK.NFM.PRIM_ALU.FINISHING_STEAM.STEAM.OTHER</t>
  </si>
  <si>
    <t>FEC.ktoe.SK.NFM.PRIM_ALU.FINISHING_STEAM.STEAM.NG_BIOGAS</t>
  </si>
  <si>
    <t>FEC.ktoe.SK.NFM.PRIM_ALU.FINISHING_STEAM.STEAM.DERIVED</t>
  </si>
  <si>
    <t>FEC.ktoe.SK.NFM.PRIM_ALU.FINISHING_STEAM.STEAM.BIOMASS_WASTE</t>
  </si>
  <si>
    <t>FEC.ktoe.SK.NFM.PRIM_ALU.FINISHING_STEAM.STEAM.STEAM_DISTR</t>
  </si>
  <si>
    <t>Aluminium finishing - Electric</t>
  </si>
  <si>
    <t>FEC.ktoe.SK.NFM.PRIM_ALU.FINISHING.ELEC.ELEC</t>
  </si>
  <si>
    <t>FEC.ktoe.SK.NFM.SEC_ALU.TOTAL.TOTAL.TOTAL</t>
  </si>
  <si>
    <t>FEC.ktoe.SK.NFM.SEC_ALU.LIGHT.GENERIC.ELEC</t>
  </si>
  <si>
    <t>FEC.ktoe.SK.NFM.SEC_ALU.AIRCOMP.GENERIC.ELEC</t>
  </si>
  <si>
    <t>FEC.ktoe.SK.NFM.SEC_ALU.MOTOR.GENERIC.ELEC</t>
  </si>
  <si>
    <t>FEC.ktoe.SK.NFM.SEC_ALU.FANS.GENERIC.ELEC</t>
  </si>
  <si>
    <t>FEC.ktoe.SK.NFM.SEC_ALU.LOW_ENTH.TOTAL.TOTAL</t>
  </si>
  <si>
    <t>FEC.ktoe.SK.NFM.SEC_ALU.LOW_ENTH.THERM.DIESEL_LIQBIO</t>
  </si>
  <si>
    <t>FEC.ktoe.SK.NFM.SEC_ALU.LOW_ENTH.THERM.NG_BIOGAS</t>
  </si>
  <si>
    <t>FEC.ktoe.SK.NFM.SEC_ALU.LOW_ENTH.THERM.SOLAR_GEO</t>
  </si>
  <si>
    <t>FEC.ktoe.SK.NFM.SEC_ALU.LOW_ENTH.HP.AMBIENT</t>
  </si>
  <si>
    <t>FEC.ktoe.SK.NFM.SEC_ALU.LOW_ENTH.THERM.ELEC</t>
  </si>
  <si>
    <t>Secondary aluminium (incl. pre-treatment, remelting)</t>
  </si>
  <si>
    <t>FEC.ktoe.SK.NFM.SEC_ALU.SEC_REMELTING.TOTAL.TOTAL</t>
  </si>
  <si>
    <t>Secondary aluminium - Thermal</t>
  </si>
  <si>
    <t>FEC.ktoe.SK.NFM.SEC_ALU.SEC_REMELTING.THERM.TOTAL</t>
  </si>
  <si>
    <t>FEC.ktoe.SK.NFM.SEC_ALU.SEC_REMELTING.THERM.LPG</t>
  </si>
  <si>
    <t>FEC.ktoe.SK.NFM.SEC_ALU.SEC_REMELTING.THERM.DIESEL_LIQBIO</t>
  </si>
  <si>
    <t>FEC.ktoe.SK.NFM.SEC_ALU.SEC_REMELTING.THERM.RFO</t>
  </si>
  <si>
    <t>FEC.ktoe.SK.NFM.SEC_ALU.SEC_REMELTING.THERM.NG_BIOGAS</t>
  </si>
  <si>
    <t>Secondary aluminium - Electric</t>
  </si>
  <si>
    <t>FEC.ktoe.SK.NFM.SEC_ALU.SEC_REMELTING.ELEC.ELEC</t>
  </si>
  <si>
    <t>FEC.ktoe.SK.NFM.SEC_ALU.SEC_PROCESSING.TOTAL.TOTAL</t>
  </si>
  <si>
    <t>FEC.ktoe.SK.NFM.SEC_ALU.SEC_PROCESSING.THERM.TOTAL</t>
  </si>
  <si>
    <t>FEC.ktoe.SK.NFM.SEC_ALU.SEC_PROCESSING.THERM.LPG</t>
  </si>
  <si>
    <t>FEC.ktoe.SK.NFM.SEC_ALU.SEC_PROCESSING.THERM.DIESEL_LIQBIO</t>
  </si>
  <si>
    <t>FEC.ktoe.SK.NFM.SEC_ALU.SEC_PROCESSING.THERM.RFO</t>
  </si>
  <si>
    <t>FEC.ktoe.SK.NFM.SEC_ALU.SEC_PROCESSING.THERM.NG_BIOGAS</t>
  </si>
  <si>
    <t>FEC.ktoe.SK.NFM.SEC_ALU.SEC_PROCESSING.ELEC.ELEC</t>
  </si>
  <si>
    <t>FEC.ktoe.SK.NFM.SEC_ALU.SEC_FINISHING.THERM.TOTAL</t>
  </si>
  <si>
    <t>FEC.ktoe.SK.NFM.SEC_ALU.SEC_FINISHING.THERM.LPG</t>
  </si>
  <si>
    <t>FEC.ktoe.SK.NFM.SEC_ALU.SEC_FINISHING.THERM.DIESEL_LIQBIO</t>
  </si>
  <si>
    <t>FEC.ktoe.SK.NFM.SEC_ALU.SEC_FINISHING.THERM.NG_BIOGAS</t>
  </si>
  <si>
    <t>FEC.ktoe.SK.NFM.SEC_ALU.SEC_FINISHING_STEAM.TOTAL.TOTAL</t>
  </si>
  <si>
    <t>FEC.ktoe.SK.NFM.SEC_ALU.SEC_FINISHING_STEAM.STEAM.SOLIDS</t>
  </si>
  <si>
    <t>FEC.ktoe.SK.NFM.SEC_ALU.SEC_FINISHING_STEAM.STEAM.RFG</t>
  </si>
  <si>
    <t>FEC.ktoe.SK.NFM.SEC_ALU.SEC_FINISHING_STEAM.STEAM.LPG</t>
  </si>
  <si>
    <t>FEC.ktoe.SK.NFM.SEC_ALU.SEC_FINISHING_STEAM.STEAM.DIESEL_LIQBIO</t>
  </si>
  <si>
    <t>FEC.ktoe.SK.NFM.SEC_ALU.SEC_FINISHING_STEAM.STEAM.RFO</t>
  </si>
  <si>
    <t>FEC.ktoe.SK.NFM.SEC_ALU.SEC_FINISHING_STEAM.STEAM.OTHER</t>
  </si>
  <si>
    <t>FEC.ktoe.SK.NFM.SEC_ALU.SEC_FINISHING_STEAM.STEAM.NG_BIOGAS</t>
  </si>
  <si>
    <t>FEC.ktoe.SK.NFM.SEC_ALU.SEC_FINISHING_STEAM.STEAM.DERIVED</t>
  </si>
  <si>
    <t>FEC.ktoe.SK.NFM.SEC_ALU.SEC_FINISHING_STEAM.STEAM.BIOMASS_WASTE</t>
  </si>
  <si>
    <t>FEC.ktoe.SK.NFM.SEC_ALU.SEC_FINISHING_STEAM.STEAM.STEAM_DISTR</t>
  </si>
  <si>
    <t>FEC.ktoe.SK.NFM.SEC_ALU.SEC_FINISHING.ELEC.ELEC</t>
  </si>
  <si>
    <t>FEC.ktoe.SK.NFM.OTHER_NFM.TOTAL.TOTAL.TOTAL</t>
  </si>
  <si>
    <t>FEC.ktoe.SK.NFM.OTHER_NFM.LIGHT.GENERIC.ELEC</t>
  </si>
  <si>
    <t>FEC.ktoe.SK.NFM.OTHER_NFM.AIRCOMP.GENERIC.ELEC</t>
  </si>
  <si>
    <t>FEC.ktoe.SK.NFM.OTHER_NFM.MOTOR.GENERIC.ELEC</t>
  </si>
  <si>
    <t>FEC.ktoe.SK.NFM.OTHER_NFM.FANS.GENERIC.ELEC</t>
  </si>
  <si>
    <t>FEC.ktoe.SK.NFM.OTHER_NFM.LOW_ENTH.TOTAL.TOTAL</t>
  </si>
  <si>
    <t>FEC.ktoe.SK.NFM.OTHER_NFM.LOW_ENTH.THERM.DIESEL_LIQBIO</t>
  </si>
  <si>
    <t>FEC.ktoe.SK.NFM.OTHER_NFM.LOW_ENTH.THERM.NG_BIOGAS</t>
  </si>
  <si>
    <t>FEC.ktoe.SK.NFM.OTHER_NFM.LOW_ENTH.THERM.SOLAR_GEO</t>
  </si>
  <si>
    <t>FEC.ktoe.SK.NFM.OTHER_NFM.LOW_ENTH.HP.AMBIENT</t>
  </si>
  <si>
    <t>FEC.ktoe.SK.NFM.OTHER_NFM.LOW_ENTH.THERM.ELEC</t>
  </si>
  <si>
    <t>Other Metals: production</t>
  </si>
  <si>
    <t>FEC.ktoe.SK.NFM.OTHER_NFM.OTH_PRODUCTION.TOTAL.TOTAL</t>
  </si>
  <si>
    <t>Metal production - Thermal</t>
  </si>
  <si>
    <t>FEC.ktoe.SK.NFM.OTHER_NFM.OTH_PRODUCTION.THERM.TOTAL</t>
  </si>
  <si>
    <t>FEC.ktoe.SK.NFM.OTHER_NFM.OTH_PRODUCTION.THERM.SOLIDS</t>
  </si>
  <si>
    <t>FEC.ktoe.SK.NFM.OTHER_NFM.OTH_PRODUCTION.THERM.LPG</t>
  </si>
  <si>
    <t>FEC.ktoe.SK.NFM.OTHER_NFM.OTH_PRODUCTION.THERM.DIESEL_LIQBIO</t>
  </si>
  <si>
    <t>FEC.ktoe.SK.NFM.OTHER_NFM.OTH_PRODUCTION.THERM.RFO</t>
  </si>
  <si>
    <t>FEC.ktoe.SK.NFM.OTHER_NFM.OTH_PRODUCTION.THERM.NG_BIOGAS</t>
  </si>
  <si>
    <t>Metal production - Electric</t>
  </si>
  <si>
    <t>FEC.ktoe.SK.NFM.OTHER_NFM.OTH_PRODUCTION.ELEC.ELEC</t>
  </si>
  <si>
    <t>Metal processing  (metallurgy e.g. cast house, reheating)</t>
  </si>
  <si>
    <t>FEC.ktoe.SK.NFM.OTHER_NFM.OTH_PROCESSING.TOTAL.TOTAL</t>
  </si>
  <si>
    <t>Metal processing - Thermal</t>
  </si>
  <si>
    <t>FEC.ktoe.SK.NFM.OTHER_NFM.OTH_PROCESSING.THERM.TOTAL</t>
  </si>
  <si>
    <t>FEC.ktoe.SK.NFM.OTHER_NFM.OTH_PROCESSING.THERM.LPG</t>
  </si>
  <si>
    <t>FEC.ktoe.SK.NFM.OTHER_NFM.OTH_PROCESSING.THERM.DIESEL_LIQBIO</t>
  </si>
  <si>
    <t>FEC.ktoe.SK.NFM.OTHER_NFM.OTH_PROCESSING.THERM.RFO</t>
  </si>
  <si>
    <t>FEC.ktoe.SK.NFM.OTHER_NFM.OTH_PROCESSING.THERM.NG_BIOGAS</t>
  </si>
  <si>
    <t>Metal processing - Electric</t>
  </si>
  <si>
    <t>FEC.ktoe.SK.NFM.OTHER_NFM.OTH_PROCESSING.ELEC.ELEC</t>
  </si>
  <si>
    <t>Metal finishing</t>
  </si>
  <si>
    <t>Metal finishing - Thermal</t>
  </si>
  <si>
    <t>FEC.ktoe.SK.NFM.OTHER_NFM.OTH_FINISHING.THERM.TOTAL</t>
  </si>
  <si>
    <t>FEC.ktoe.SK.NFM.OTHER_NFM.OTH_FINISHING.THERM.LPG</t>
  </si>
  <si>
    <t>FEC.ktoe.SK.NFM.OTHER_NFM.OTH_FINISHING.THERM.DIESEL_LIQBIO</t>
  </si>
  <si>
    <t>FEC.ktoe.SK.NFM.OTHER_NFM.OTH_FINISHING.THERM.NG_BIOGAS</t>
  </si>
  <si>
    <t>Metal finishing - Steam</t>
  </si>
  <si>
    <t>FEC.ktoe.SK.NFM.OTHER_NFM.OTH_FINISHING_STEAM.TOTAL.TOTAL</t>
  </si>
  <si>
    <t>FEC.ktoe.SK.NFM.OTHER_NFM.OTH_FINISHING_STEAM.STEAM.SOLIDS</t>
  </si>
  <si>
    <t>FEC.ktoe.SK.NFM.OTHER_NFM.OTH_FINISHING_STEAM.STEAM.RFG</t>
  </si>
  <si>
    <t>FEC.ktoe.SK.NFM.OTHER_NFM.OTH_FINISHING_STEAM.STEAM.LPG</t>
  </si>
  <si>
    <t>FEC.ktoe.SK.NFM.OTHER_NFM.OTH_FINISHING_STEAM.STEAM.DIESEL_LIQBIO</t>
  </si>
  <si>
    <t>FEC.ktoe.SK.NFM.OTHER_NFM.OTH_FINISHING_STEAM.STEAM.RFO</t>
  </si>
  <si>
    <t>FEC.ktoe.SK.NFM.OTHER_NFM.OTH_FINISHING_STEAM.STEAM.OTHER</t>
  </si>
  <si>
    <t>FEC.ktoe.SK.NFM.OTHER_NFM.OTH_FINISHING_STEAM.STEAM.NG_BIOGAS</t>
  </si>
  <si>
    <t>FEC.ktoe.SK.NFM.OTHER_NFM.OTH_FINISHING_STEAM.STEAM.DERIVED</t>
  </si>
  <si>
    <t>FEC.ktoe.SK.NFM.OTHER_NFM.OTH_FINISHING_STEAM.STEAM.BIOMASS_WASTE</t>
  </si>
  <si>
    <t>FEC.ktoe.SK.NFM.OTHER_NFM.OTH_FINISHING_STEAM.STEAM.STEAM_DISTR</t>
  </si>
  <si>
    <t>Metal finishing - Electric</t>
  </si>
  <si>
    <t>FEC.ktoe.SK.NFM.OTHER_NFM.OTH_FINISHING.ELEC.ELEC</t>
  </si>
  <si>
    <t>UED.ktoe.SK.NFM.ALUMINA.TOTAL.TOTAL.TOTAL</t>
  </si>
  <si>
    <t>UED.ktoe.SK.NFM.ALUMINA.LIGHT.GENERIC.ELEC</t>
  </si>
  <si>
    <t>UED.ktoe.SK.NFM.ALUMINA.AIRCOMP.GENERIC.ELEC</t>
  </si>
  <si>
    <t>UED.ktoe.SK.NFM.ALUMINA.MOTOR.GENERIC.ELEC</t>
  </si>
  <si>
    <t>UED.ktoe.SK.NFM.ALUMINA.FANS.GENERIC.ELEC</t>
  </si>
  <si>
    <t>UED.ktoe.SK.NFM.ALUMINA.LOW_ENTH.TOTAL.TOTAL</t>
  </si>
  <si>
    <t>UED.ktoe.SK.NFM.ALUMINA.LOW_ENTH.THERM.DIESEL_LIQBIO</t>
  </si>
  <si>
    <t>UED.ktoe.SK.NFM.ALUMINA.LOW_ENTH.THERM.NG_BIOGAS</t>
  </si>
  <si>
    <t>UED.ktoe.SK.NFM.ALUMINA.LOW_ENTH.THERM.SOLAR_GEO</t>
  </si>
  <si>
    <t>UED.ktoe.SK.NFM.ALUMINA.LOW_ENTH.HP.AMBIENT</t>
  </si>
  <si>
    <t>UED.ktoe.SK.NFM.ALUMINA.LOW_ENTH.THERM.ELEC</t>
  </si>
  <si>
    <t>UED.ktoe.SK.NFM.ALUMINA.A_PRODUCTION.TOTAL.TOTAL</t>
  </si>
  <si>
    <t>UED.ktoe.SK.NFM.ALUMINA.A_PRODUCTION.STEAM.SOLIDS</t>
  </si>
  <si>
    <t>UED.ktoe.SK.NFM.ALUMINA.A_PRODUCTION.STEAM.RFG</t>
  </si>
  <si>
    <t>UED.ktoe.SK.NFM.ALUMINA.A_PRODUCTION.STEAM.LPG</t>
  </si>
  <si>
    <t>UED.ktoe.SK.NFM.ALUMINA.A_PRODUCTION.STEAM.DIESEL_LIQBIO</t>
  </si>
  <si>
    <t>UED.ktoe.SK.NFM.ALUMINA.A_PRODUCTION.STEAM.RFO</t>
  </si>
  <si>
    <t>UED.ktoe.SK.NFM.ALUMINA.A_PRODUCTION.STEAM.OTHER</t>
  </si>
  <si>
    <t>UED.ktoe.SK.NFM.ALUMINA.A_PRODUCTION.STEAM.NG_BIOGAS</t>
  </si>
  <si>
    <t>UED.ktoe.SK.NFM.ALUMINA.A_PRODUCTION.STEAM.DERIVED</t>
  </si>
  <si>
    <t>UED.ktoe.SK.NFM.ALUMINA.A_PRODUCTION.STEAM.BIOMASS_WASTE</t>
  </si>
  <si>
    <t>UED.ktoe.SK.NFM.ALUMINA.A_PRODUCTION.STEAM.STEAM_DISTR</t>
  </si>
  <si>
    <t>UED.ktoe.SK.NFM.ALUMINA.A_REFINING.TOTAL.TOTAL</t>
  </si>
  <si>
    <t>UED.ktoe.SK.NFM.ALUMINA.A_REFINING.THERM.LPG</t>
  </si>
  <si>
    <t>UED.ktoe.SK.NFM.ALUMINA.A_REFINING.THERM.DIESEL_LIQBIO</t>
  </si>
  <si>
    <t>UED.ktoe.SK.NFM.ALUMINA.A_REFINING.THERM.RFO</t>
  </si>
  <si>
    <t>UED.ktoe.SK.NFM.ALUMINA.A_REFINING.THERM.NG_BIOGAS</t>
  </si>
  <si>
    <t>UED.ktoe.SK.NFM.ALUMINA.A_REFINING.THERM.ELEC</t>
  </si>
  <si>
    <t>UED.ktoe.SK.NFM.PRIM_ALU.TOTAL.TOTAL.TOTAL</t>
  </si>
  <si>
    <t>UED.ktoe.SK.NFM.PRIM_ALU.LIGHT.GENERIC.ELEC</t>
  </si>
  <si>
    <t>UED.ktoe.SK.NFM.PRIM_ALU.AIRCOMP.GENERIC.ELEC</t>
  </si>
  <si>
    <t>UED.ktoe.SK.NFM.PRIM_ALU.MOTOR.GENERIC.ELEC</t>
  </si>
  <si>
    <t>UED.ktoe.SK.NFM.PRIM_ALU.FANS.GENERIC.ELEC</t>
  </si>
  <si>
    <t>UED.ktoe.SK.NFM.PRIM_ALU.LOW_ENTH.TOTAL.TOTAL</t>
  </si>
  <si>
    <t>UED.ktoe.SK.NFM.PRIM_ALU.LOW_ENTH.THERM.DIESEL_LIQBIO</t>
  </si>
  <si>
    <t>UED.ktoe.SK.NFM.PRIM_ALU.LOW_ENTH.THERM.NG_BIOGAS</t>
  </si>
  <si>
    <t>UED.ktoe.SK.NFM.PRIM_ALU.LOW_ENTH.THERM.SOLAR_GEO</t>
  </si>
  <si>
    <t>UED.ktoe.SK.NFM.PRIM_ALU.LOW_ENTH.HP.AMBIENT</t>
  </si>
  <si>
    <t>UED.ktoe.SK.NFM.PRIM_ALU.LOW_ENTH.THERM.ELEC</t>
  </si>
  <si>
    <t>UED.ktoe.SK.NFM.PRIM_ALU.SMELTING.ELEC.ELEC</t>
  </si>
  <si>
    <t>UED.ktoe.SK.NFM.PRIM_ALU.PROCESSING.TOTAL.TOTAL</t>
  </si>
  <si>
    <t>UED.ktoe.SK.NFM.PRIM_ALU.PROCESSING.THERM.TOTAL</t>
  </si>
  <si>
    <t>UED.ktoe.SK.NFM.PRIM_ALU.PROCESSING.THERM.LPG</t>
  </si>
  <si>
    <t>UED.ktoe.SK.NFM.PRIM_ALU.PROCESSING.THERM.DIESEL_LIQBIO</t>
  </si>
  <si>
    <t>UED.ktoe.SK.NFM.PRIM_ALU.PROCESSING.THERM.RFO</t>
  </si>
  <si>
    <t>UED.ktoe.SK.NFM.PRIM_ALU.PROCESSING.THERM.NG_BIOGAS</t>
  </si>
  <si>
    <t>UED.ktoe.SK.NFM.PRIM_ALU.PROCESSING.ELEC.ELEC</t>
  </si>
  <si>
    <t>UED.ktoe.SK.NFM.PRIM_ALU.FINISHING.THERM.TOTAL</t>
  </si>
  <si>
    <t>UED.ktoe.SK.NFM.PRIM_ALU.FINISHING.THERM.LPG</t>
  </si>
  <si>
    <t>UED.ktoe.SK.NFM.PRIM_ALU.FINISHING.THERM.DIESEL_LIQBIO</t>
  </si>
  <si>
    <t>UED.ktoe.SK.NFM.PRIM_ALU.FINISHING.THERM.NG_BIOGAS</t>
  </si>
  <si>
    <t>UED.ktoe.SK.NFM.PRIM_ALU.FINISHING_STEAM.TOTAL.TOTAL</t>
  </si>
  <si>
    <t>UED.ktoe.SK.NFM.PRIM_ALU.FINISHING_STEAM.STEAM.SOLIDS</t>
  </si>
  <si>
    <t>UED.ktoe.SK.NFM.PRIM_ALU.FINISHING_STEAM.STEAM.RFG</t>
  </si>
  <si>
    <t>UED.ktoe.SK.NFM.PRIM_ALU.FINISHING_STEAM.STEAM.LPG</t>
  </si>
  <si>
    <t>UED.ktoe.SK.NFM.PRIM_ALU.FINISHING_STEAM.STEAM.DIESEL_LIQBIO</t>
  </si>
  <si>
    <t>UED.ktoe.SK.NFM.PRIM_ALU.FINISHING_STEAM.STEAM.RFO</t>
  </si>
  <si>
    <t>UED.ktoe.SK.NFM.PRIM_ALU.FINISHING_STEAM.STEAM.OTHER</t>
  </si>
  <si>
    <t>UED.ktoe.SK.NFM.PRIM_ALU.FINISHING_STEAM.STEAM.NG_BIOGAS</t>
  </si>
  <si>
    <t>UED.ktoe.SK.NFM.PRIM_ALU.FINISHING_STEAM.STEAM.DERIVED</t>
  </si>
  <si>
    <t>UED.ktoe.SK.NFM.PRIM_ALU.FINISHING_STEAM.STEAM.BIOMASS_WASTE</t>
  </si>
  <si>
    <t>UED.ktoe.SK.NFM.PRIM_ALU.FINISHING_STEAM.STEAM.STEAM_DISTR</t>
  </si>
  <si>
    <t>UED.ktoe.SK.NFM.PRIM_ALU.FINISHING.ELEC.ELEC</t>
  </si>
  <si>
    <t>UED.ktoe.SK.NFM.SEC_ALU.TOTAL.TOTAL.TOTAL</t>
  </si>
  <si>
    <t>UED.ktoe.SK.NFM.SEC_ALU.LIGHT.GENERIC.ELEC</t>
  </si>
  <si>
    <t>UED.ktoe.SK.NFM.SEC_ALU.AIRCOMP.GENERIC.ELEC</t>
  </si>
  <si>
    <t>UED.ktoe.SK.NFM.SEC_ALU.MOTOR.GENERIC.ELEC</t>
  </si>
  <si>
    <t>UED.ktoe.SK.NFM.SEC_ALU.FANS.GENERIC.ELEC</t>
  </si>
  <si>
    <t>UED.ktoe.SK.NFM.SEC_ALU.LOW_ENTH.TOTAL.TOTAL</t>
  </si>
  <si>
    <t>UED.ktoe.SK.NFM.SEC_ALU.LOW_ENTH.THERM.DIESEL_LIQBIO</t>
  </si>
  <si>
    <t>UED.ktoe.SK.NFM.SEC_ALU.LOW_ENTH.THERM.NG_BIOGAS</t>
  </si>
  <si>
    <t>UED.ktoe.SK.NFM.SEC_ALU.LOW_ENTH.THERM.SOLAR_GEO</t>
  </si>
  <si>
    <t>UED.ktoe.SK.NFM.SEC_ALU.LOW_ENTH.HP.AMBIENT</t>
  </si>
  <si>
    <t>UED.ktoe.SK.NFM.SEC_ALU.LOW_ENTH.THERM.ELEC</t>
  </si>
  <si>
    <t>UED.ktoe.SK.NFM.SEC_ALU.SEC_REMELTING.TOTAL.TOTAL</t>
  </si>
  <si>
    <t>UED.ktoe.SK.NFM.SEC_ALU.SEC_REMELTING.THERM.TOTAL</t>
  </si>
  <si>
    <t>UED.ktoe.SK.NFM.SEC_ALU.SEC_REMELTING.THERM.LPG</t>
  </si>
  <si>
    <t>UED.ktoe.SK.NFM.SEC_ALU.SEC_REMELTING.THERM.DIESEL_LIQBIO</t>
  </si>
  <si>
    <t>UED.ktoe.SK.NFM.SEC_ALU.SEC_REMELTING.THERM.RFO</t>
  </si>
  <si>
    <t>UED.ktoe.SK.NFM.SEC_ALU.SEC_REMELTING.THERM.NG_BIOGAS</t>
  </si>
  <si>
    <t>UED.ktoe.SK.NFM.SEC_ALU.SEC_REMELTING.ELEC.ELEC</t>
  </si>
  <si>
    <t>UED.ktoe.SK.NFM.SEC_ALU.SEC_PROCESSING.TOTAL.TOTAL</t>
  </si>
  <si>
    <t>UED.ktoe.SK.NFM.SEC_ALU.SEC_PROCESSING.THERM.TOTAL</t>
  </si>
  <si>
    <t>UED.ktoe.SK.NFM.SEC_ALU.SEC_PROCESSING.THERM.LPG</t>
  </si>
  <si>
    <t>UED.ktoe.SK.NFM.SEC_ALU.SEC_PROCESSING.THERM.DIESEL_LIQBIO</t>
  </si>
  <si>
    <t>UED.ktoe.SK.NFM.SEC_ALU.SEC_PROCESSING.THERM.RFO</t>
  </si>
  <si>
    <t>UED.ktoe.SK.NFM.SEC_ALU.SEC_PROCESSING.THERM.NG_BIOGAS</t>
  </si>
  <si>
    <t>UED.ktoe.SK.NFM.SEC_ALU.SEC_PROCESSING.ELEC.ELEC</t>
  </si>
  <si>
    <t>UED.ktoe.SK.NFM.SEC_ALU.SEC_FINISHING.THERM.TOTAL</t>
  </si>
  <si>
    <t>UED.ktoe.SK.NFM.SEC_ALU.SEC_FINISHING.THERM.LPG</t>
  </si>
  <si>
    <t>UED.ktoe.SK.NFM.SEC_ALU.SEC_FINISHING.THERM.DIESEL_LIQBIO</t>
  </si>
  <si>
    <t>UED.ktoe.SK.NFM.SEC_ALU.SEC_FINISHING.THERM.NG_BIOGAS</t>
  </si>
  <si>
    <t>UED.ktoe.SK.NFM.SEC_ALU.SEC_FINISHING_STEAM.TOTAL.TOTAL</t>
  </si>
  <si>
    <t>UED.ktoe.SK.NFM.SEC_ALU.SEC_FINISHING_STEAM.STEAM.SOLIDS</t>
  </si>
  <si>
    <t>UED.ktoe.SK.NFM.SEC_ALU.SEC_FINISHING_STEAM.STEAM.RFG</t>
  </si>
  <si>
    <t>UED.ktoe.SK.NFM.SEC_ALU.SEC_FINISHING_STEAM.STEAM.LPG</t>
  </si>
  <si>
    <t>UED.ktoe.SK.NFM.SEC_ALU.SEC_FINISHING_STEAM.STEAM.DIESEL_LIQBIO</t>
  </si>
  <si>
    <t>UED.ktoe.SK.NFM.SEC_ALU.SEC_FINISHING_STEAM.STEAM.RFO</t>
  </si>
  <si>
    <t>UED.ktoe.SK.NFM.SEC_ALU.SEC_FINISHING_STEAM.STEAM.OTHER</t>
  </si>
  <si>
    <t>UED.ktoe.SK.NFM.SEC_ALU.SEC_FINISHING_STEAM.STEAM.NG_BIOGAS</t>
  </si>
  <si>
    <t>UED.ktoe.SK.NFM.SEC_ALU.SEC_FINISHING_STEAM.STEAM.DERIVED</t>
  </si>
  <si>
    <t>UED.ktoe.SK.NFM.SEC_ALU.SEC_FINISHING_STEAM.STEAM.BIOMASS_WASTE</t>
  </si>
  <si>
    <t>UED.ktoe.SK.NFM.SEC_ALU.SEC_FINISHING_STEAM.STEAM.STEAM_DISTR</t>
  </si>
  <si>
    <t>UED.ktoe.SK.NFM.SEC_ALU.SEC_FINISHING.ELEC.ELEC</t>
  </si>
  <si>
    <t>UED.ktoe.SK.NFM.OTHER_NFM.TOTAL.TOTAL.TOTAL</t>
  </si>
  <si>
    <t>UED.ktoe.SK.NFM.OTHER_NFM.LIGHT.GENERIC.ELEC</t>
  </si>
  <si>
    <t>UED.ktoe.SK.NFM.OTHER_NFM.AIRCOMP.GENERIC.ELEC</t>
  </si>
  <si>
    <t>UED.ktoe.SK.NFM.OTHER_NFM.MOTOR.GENERIC.ELEC</t>
  </si>
  <si>
    <t>UED.ktoe.SK.NFM.OTHER_NFM.FANS.GENERIC.ELEC</t>
  </si>
  <si>
    <t>UED.ktoe.SK.NFM.OTHER_NFM.LOW_ENTH.TOTAL.TOTAL</t>
  </si>
  <si>
    <t>UED.ktoe.SK.NFM.OTHER_NFM.LOW_ENTH.THERM.DIESEL_LIQBIO</t>
  </si>
  <si>
    <t>UED.ktoe.SK.NFM.OTHER_NFM.LOW_ENTH.THERM.NG_BIOGAS</t>
  </si>
  <si>
    <t>UED.ktoe.SK.NFM.OTHER_NFM.LOW_ENTH.THERM.SOLAR_GEO</t>
  </si>
  <si>
    <t>UED.ktoe.SK.NFM.OTHER_NFM.LOW_ENTH.HP.AMBIENT</t>
  </si>
  <si>
    <t>UED.ktoe.SK.NFM.OTHER_NFM.LOW_ENTH.THERM.ELEC</t>
  </si>
  <si>
    <t>UED.ktoe.SK.NFM.OTHER_NFM.OTH_PRODUCTION.TOTAL.TOTAL</t>
  </si>
  <si>
    <t>UED.ktoe.SK.NFM.OTHER_NFM.OTH_PRODUCTION.THERM.TOTAL</t>
  </si>
  <si>
    <t>UED.ktoe.SK.NFM.OTHER_NFM.OTH_PRODUCTION.THERM.SOLIDS</t>
  </si>
  <si>
    <t>UED.ktoe.SK.NFM.OTHER_NFM.OTH_PRODUCTION.THERM.LPG</t>
  </si>
  <si>
    <t>UED.ktoe.SK.NFM.OTHER_NFM.OTH_PRODUCTION.THERM.DIESEL_LIQBIO</t>
  </si>
  <si>
    <t>UED.ktoe.SK.NFM.OTHER_NFM.OTH_PRODUCTION.THERM.RFO</t>
  </si>
  <si>
    <t>UED.ktoe.SK.NFM.OTHER_NFM.OTH_PRODUCTION.THERM.NG_BIOGAS</t>
  </si>
  <si>
    <t>UED.ktoe.SK.NFM.OTHER_NFM.OTH_PRODUCTION.ELEC.ELEC</t>
  </si>
  <si>
    <t>UED.ktoe.SK.NFM.OTHER_NFM.OTH_PROCESSING.TOTAL.TOTAL</t>
  </si>
  <si>
    <t>UED.ktoe.SK.NFM.OTHER_NFM.OTH_PROCESSING.THERM.TOTAL</t>
  </si>
  <si>
    <t>UED.ktoe.SK.NFM.OTHER_NFM.OTH_PROCESSING.THERM.LPG</t>
  </si>
  <si>
    <t>UED.ktoe.SK.NFM.OTHER_NFM.OTH_PROCESSING.THERM.DIESEL_LIQBIO</t>
  </si>
  <si>
    <t>UED.ktoe.SK.NFM.OTHER_NFM.OTH_PROCESSING.THERM.RFO</t>
  </si>
  <si>
    <t>UED.ktoe.SK.NFM.OTHER_NFM.OTH_PROCESSING.THERM.NG_BIOGAS</t>
  </si>
  <si>
    <t>UED.ktoe.SK.NFM.OTHER_NFM.OTH_PROCESSING.ELEC.ELEC</t>
  </si>
  <si>
    <t>UED.ktoe.SK.NFM.OTHER_NFM.OTH_FINISHING.THERM.TOTAL</t>
  </si>
  <si>
    <t>UED.ktoe.SK.NFM.OTHER_NFM.OTH_FINISHING.THERM.LPG</t>
  </si>
  <si>
    <t>UED.ktoe.SK.NFM.OTHER_NFM.OTH_FINISHING.THERM.DIESEL_LIQBIO</t>
  </si>
  <si>
    <t>UED.ktoe.SK.NFM.OTHER_NFM.OTH_FINISHING.THERM.NG_BIOGAS</t>
  </si>
  <si>
    <t>UED.ktoe.SK.NFM.OTHER_NFM.OTH_FINISHING_STEAM.TOTAL.TOTAL</t>
  </si>
  <si>
    <t>UED.ktoe.SK.NFM.OTHER_NFM.OTH_FINISHING_STEAM.STEAM.SOLIDS</t>
  </si>
  <si>
    <t>UED.ktoe.SK.NFM.OTHER_NFM.OTH_FINISHING_STEAM.STEAM.RFG</t>
  </si>
  <si>
    <t>UED.ktoe.SK.NFM.OTHER_NFM.OTH_FINISHING_STEAM.STEAM.LPG</t>
  </si>
  <si>
    <t>UED.ktoe.SK.NFM.OTHER_NFM.OTH_FINISHING_STEAM.STEAM.DIESEL_LIQBIO</t>
  </si>
  <si>
    <t>UED.ktoe.SK.NFM.OTHER_NFM.OTH_FINISHING_STEAM.STEAM.RFO</t>
  </si>
  <si>
    <t>UED.ktoe.SK.NFM.OTHER_NFM.OTH_FINISHING_STEAM.STEAM.OTHER</t>
  </si>
  <si>
    <t>UED.ktoe.SK.NFM.OTHER_NFM.OTH_FINISHING_STEAM.STEAM.NG_BIOGAS</t>
  </si>
  <si>
    <t>UED.ktoe.SK.NFM.OTHER_NFM.OTH_FINISHING_STEAM.STEAM.DERIVED</t>
  </si>
  <si>
    <t>UED.ktoe.SK.NFM.OTHER_NFM.OTH_FINISHING_STEAM.STEAM.BIOMASS_WASTE</t>
  </si>
  <si>
    <t>UED.ktoe.SK.NFM.OTHER_NFM.OTH_FINISHING_STEAM.STEAM.STEAM_DISTR</t>
  </si>
  <si>
    <t>UED.ktoe.SK.NFM.OTHER_NFM.OTH_FINISHING.ELEC.ELEC</t>
  </si>
  <si>
    <t>FUEL_EMI.ktCO2.SK.NFM.ALUMINA.TOTAL.TOTAL.TOTAL</t>
  </si>
  <si>
    <t>FUEL_EMI.ktCO2.SK.NFM.ALUMINA.LIGHT.GENERIC.ELEC</t>
  </si>
  <si>
    <t>FUEL_EMI.ktCO2.SK.NFM.ALUMINA.AIRCOMP.GENERIC.ELEC</t>
  </si>
  <si>
    <t>FUEL_EMI.ktCO2.SK.NFM.ALUMINA.MOTOR.GENERIC.ELEC</t>
  </si>
  <si>
    <t>FUEL_EMI.ktCO2.SK.NFM.ALUMINA.FANS.GENERIC.ELEC</t>
  </si>
  <si>
    <t>FUEL_EMI.ktCO2.SK.NFM.ALUMINA.LOW_ENTH.TOTAL.TOTAL</t>
  </si>
  <si>
    <t>FUEL_EMI.ktCO2.SK.NFM.ALUMINA.LOW_ENTH.THERM.DIESEL_LIQBIO</t>
  </si>
  <si>
    <t>FUEL_EMI.ktCO2.SK.NFM.ALUMINA.LOW_ENTH.THERM.NG_BIOGAS</t>
  </si>
  <si>
    <t>FUEL_EMI.ktCO2.SK.NFM.ALUMINA.LOW_ENTH.THERM.SOLAR_GEO</t>
  </si>
  <si>
    <t>FUEL_EMI.ktCO2.SK.NFM.ALUMINA.LOW_ENTH.HP.AMBIENT</t>
  </si>
  <si>
    <t>FUEL_EMI.ktCO2.SK.NFM.ALUMINA.LOW_ENTH.THERM.ELEC</t>
  </si>
  <si>
    <t>FUEL_EMI.ktCO2.SK.NFM.ALUMINA.A_PRODUCTION.TOTAL.TOTAL</t>
  </si>
  <si>
    <t>FUEL_EMI.ktCO2.SK.NFM.ALUMINA.A_PRODUCTION.STEAM.SOLIDS</t>
  </si>
  <si>
    <t>FUEL_EMI.ktCO2.SK.NFM.ALUMINA.A_PRODUCTION.STEAM.RFG</t>
  </si>
  <si>
    <t>FUEL_EMI.ktCO2.SK.NFM.ALUMINA.A_PRODUCTION.STEAM.LPG</t>
  </si>
  <si>
    <t>FUEL_EMI.ktCO2.SK.NFM.ALUMINA.A_PRODUCTION.STEAM.DIESEL_LIQBIO</t>
  </si>
  <si>
    <t>FUEL_EMI.ktCO2.SK.NFM.ALUMINA.A_PRODUCTION.STEAM.RFO</t>
  </si>
  <si>
    <t>FUEL_EMI.ktCO2.SK.NFM.ALUMINA.A_PRODUCTION.STEAM.OTHER</t>
  </si>
  <si>
    <t>FUEL_EMI.ktCO2.SK.NFM.ALUMINA.A_PRODUCTION.STEAM.NG_BIOGAS</t>
  </si>
  <si>
    <t>FUEL_EMI.ktCO2.SK.NFM.ALUMINA.A_PRODUCTION.STEAM.DERIVED</t>
  </si>
  <si>
    <t>FUEL_EMI.ktCO2.SK.NFM.ALUMINA.A_PRODUCTION.STEAM.BIOMASS_WASTE</t>
  </si>
  <si>
    <t>FUEL_EMI.ktCO2.SK.NFM.ALUMINA.A_PRODUCTION.STEAM.STEAM_DISTR</t>
  </si>
  <si>
    <t>FUEL_EMI.ktCO2.SK.NFM.ALUMINA.A_REFINING.TOTAL.TOTAL</t>
  </si>
  <si>
    <t>FUEL_EMI.ktCO2.SK.NFM.ALUMINA.A_REFINING.THERM.LPG</t>
  </si>
  <si>
    <t>FUEL_EMI.ktCO2.SK.NFM.ALUMINA.A_REFINING.THERM.DIESEL_LIQBIO</t>
  </si>
  <si>
    <t>FUEL_EMI.ktCO2.SK.NFM.ALUMINA.A_REFINING.THERM.RFO</t>
  </si>
  <si>
    <t>FUEL_EMI.ktCO2.SK.NFM.ALUMINA.A_REFINING.THERM.NG_BIOGAS</t>
  </si>
  <si>
    <t>FUEL_EMI.ktCO2.SK.NFM.ALUMINA.A_REFINING.THERM.ELEC</t>
  </si>
  <si>
    <t>FUEL_EMI.ktCO2.SK.NFM.PRIM_ALU.LIGHT.GENERIC.ELEC</t>
  </si>
  <si>
    <t>FUEL_EMI.ktCO2.SK.NFM.PRIM_ALU.AIRCOMP.GENERIC.ELEC</t>
  </si>
  <si>
    <t>FUEL_EMI.ktCO2.SK.NFM.PRIM_ALU.MOTOR.GENERIC.ELEC</t>
  </si>
  <si>
    <t>FUEL_EMI.ktCO2.SK.NFM.PRIM_ALU.FANS.GENERIC.ELEC</t>
  </si>
  <si>
    <t>FUEL_EMI.ktCO2.SK.NFM.PRIM_ALU.LOW_ENTH.TOTAL.TOTAL</t>
  </si>
  <si>
    <t>FUEL_EMI.ktCO2.SK.NFM.PRIM_ALU.LOW_ENTH.THERM.DIESEL_LIQBIO</t>
  </si>
  <si>
    <t>FUEL_EMI.ktCO2.SK.NFM.PRIM_ALU.LOW_ENTH.THERM.NG_BIOGAS</t>
  </si>
  <si>
    <t>FUEL_EMI.ktCO2.SK.NFM.PRIM_ALU.LOW_ENTH.THERM.SOLAR_GEO</t>
  </si>
  <si>
    <t>FUEL_EMI.ktCO2.SK.NFM.PRIM_ALU.LOW_ENTH.HP.AMBIENT</t>
  </si>
  <si>
    <t>FUEL_EMI.ktCO2.SK.NFM.PRIM_ALU.LOW_ENTH.THERM.ELEC</t>
  </si>
  <si>
    <t>FUEL_EMI.ktCO2.SK.NFM.PRIM_ALU.SMELTING.ELEC.ELEC</t>
  </si>
  <si>
    <t>FUEL_EMI.ktCO2.SK.NFM.PRIM_ALU.PROCESSING.TOTAL.TOTAL</t>
  </si>
  <si>
    <t>FUEL_EMI.ktCO2.SK.NFM.PRIM_ALU.PROCESSING.THERM.TOTAL</t>
  </si>
  <si>
    <t>FUEL_EMI.ktCO2.SK.NFM.PRIM_ALU.PROCESSING.THERM.LPG</t>
  </si>
  <si>
    <t>FUEL_EMI.ktCO2.SK.NFM.PRIM_ALU.PROCESSING.THERM.DIESEL_LIQBIO</t>
  </si>
  <si>
    <t>FUEL_EMI.ktCO2.SK.NFM.PRIM_ALU.PROCESSING.THERM.RFO</t>
  </si>
  <si>
    <t>FUEL_EMI.ktCO2.SK.NFM.PRIM_ALU.PROCESSING.THERM.NG_BIOGAS</t>
  </si>
  <si>
    <t>FUEL_EMI.ktCO2.SK.NFM.PRIM_ALU.PROCESSING.ELEC.ELEC</t>
  </si>
  <si>
    <t>FUEL_EMI.ktCO2.SK.NFM.PRIM_ALU.FINISHING.THERM.TOTAL</t>
  </si>
  <si>
    <t>FUEL_EMI.ktCO2.SK.NFM.PRIM_ALU.FINISHING.THERM.LPG</t>
  </si>
  <si>
    <t>FUEL_EMI.ktCO2.SK.NFM.PRIM_ALU.FINISHING.THERM.DIESEL_LIQBIO</t>
  </si>
  <si>
    <t>FUEL_EMI.ktCO2.SK.NFM.PRIM_ALU.FINISHING.THERM.NG_BIOGAS</t>
  </si>
  <si>
    <t>FUEL_EMI.ktCO2.SK.NFM.PRIM_ALU.FINISHING_STEAM.TOTAL.TOTAL</t>
  </si>
  <si>
    <t>FUEL_EMI.ktCO2.SK.NFM.PRIM_ALU.FINISHING_STEAM.STEAM.SOLIDS</t>
  </si>
  <si>
    <t>FUEL_EMI.ktCO2.SK.NFM.PRIM_ALU.FINISHING_STEAM.STEAM.RFG</t>
  </si>
  <si>
    <t>FUEL_EMI.ktCO2.SK.NFM.PRIM_ALU.FINISHING_STEAM.STEAM.LPG</t>
  </si>
  <si>
    <t>FUEL_EMI.ktCO2.SK.NFM.PRIM_ALU.FINISHING_STEAM.STEAM.DIESEL_LIQBIO</t>
  </si>
  <si>
    <t>FUEL_EMI.ktCO2.SK.NFM.PRIM_ALU.FINISHING_STEAM.STEAM.RFO</t>
  </si>
  <si>
    <t>FUEL_EMI.ktCO2.SK.NFM.PRIM_ALU.FINISHING_STEAM.STEAM.OTHER</t>
  </si>
  <si>
    <t>FUEL_EMI.ktCO2.SK.NFM.PRIM_ALU.FINISHING_STEAM.STEAM.NG_BIOGAS</t>
  </si>
  <si>
    <t>FUEL_EMI.ktCO2.SK.NFM.PRIM_ALU.FINISHING_STEAM.STEAM.DERIVED</t>
  </si>
  <si>
    <t>FUEL_EMI.ktCO2.SK.NFM.PRIM_ALU.FINISHING_STEAM.STEAM.BIOMASS_WASTE</t>
  </si>
  <si>
    <t>FUEL_EMI.ktCO2.SK.NFM.PRIM_ALU.FINISHING_STEAM.STEAM.STEAM_DISTR</t>
  </si>
  <si>
    <t>FUEL_EMI.ktCO2.SK.NFM.PRIM_ALU.FINISHING.ELEC.ELEC</t>
  </si>
  <si>
    <t>PROCESS_EMI.ktCO2.SK.NFM.PRIM_ALU</t>
  </si>
  <si>
    <t>FUEL_EMI.ktCO2.SK.NFM.SEC_ALU.TOTAL.TOTAL.TOTAL</t>
  </si>
  <si>
    <t>FUEL_EMI.ktCO2.SK.NFM.SEC_ALU.LIGHT.GENERIC.ELEC</t>
  </si>
  <si>
    <t>FUEL_EMI.ktCO2.SK.NFM.SEC_ALU.AIRCOMP.GENERIC.ELEC</t>
  </si>
  <si>
    <t>FUEL_EMI.ktCO2.SK.NFM.SEC_ALU.MOTOR.GENERIC.ELEC</t>
  </si>
  <si>
    <t>FUEL_EMI.ktCO2.SK.NFM.SEC_ALU.FANS.GENERIC.ELEC</t>
  </si>
  <si>
    <t>FUEL_EMI.ktCO2.SK.NFM.SEC_ALU.LOW_ENTH.TOTAL.TOTAL</t>
  </si>
  <si>
    <t>FUEL_EMI.ktCO2.SK.NFM.SEC_ALU.LOW_ENTH.THERM.DIESEL_LIQBIO</t>
  </si>
  <si>
    <t>FUEL_EMI.ktCO2.SK.NFM.SEC_ALU.LOW_ENTH.THERM.NG_BIOGAS</t>
  </si>
  <si>
    <t>FUEL_EMI.ktCO2.SK.NFM.SEC_ALU.LOW_ENTH.THERM.SOLAR_GEO</t>
  </si>
  <si>
    <t>FUEL_EMI.ktCO2.SK.NFM.SEC_ALU.LOW_ENTH.HP.AMBIENT</t>
  </si>
  <si>
    <t>FUEL_EMI.ktCO2.SK.NFM.SEC_ALU.LOW_ENTH.THERM.ELEC</t>
  </si>
  <si>
    <t>FUEL_EMI.ktCO2.SK.NFM.SEC_ALU.SEC_REMELTING.TOTAL.TOTAL</t>
  </si>
  <si>
    <t>FUEL_EMI.ktCO2.SK.NFM.SEC_ALU.SEC_REMELTING.THERM.TOTAL</t>
  </si>
  <si>
    <t>FUEL_EMI.ktCO2.SK.NFM.SEC_ALU.SEC_REMELTING.THERM.LPG</t>
  </si>
  <si>
    <t>FUEL_EMI.ktCO2.SK.NFM.SEC_ALU.SEC_REMELTING.THERM.DIESEL_LIQBIO</t>
  </si>
  <si>
    <t>FUEL_EMI.ktCO2.SK.NFM.SEC_ALU.SEC_REMELTING.THERM.RFO</t>
  </si>
  <si>
    <t>FUEL_EMI.ktCO2.SK.NFM.SEC_ALU.SEC_REMELTING.THERM.NG_BIOGAS</t>
  </si>
  <si>
    <t>FUEL_EMI.ktCO2.SK.NFM.SEC_ALU.SEC_REMELTING.ELEC.ELEC</t>
  </si>
  <si>
    <t>FUEL_EMI.ktCO2.SK.NFM.SEC_ALU.SEC_PROCESSING.TOTAL.TOTAL</t>
  </si>
  <si>
    <t>FUEL_EMI.ktCO2.SK.NFM.SEC_ALU.SEC_PROCESSING.THERM.TOTAL</t>
  </si>
  <si>
    <t>FUEL_EMI.ktCO2.SK.NFM.SEC_ALU.SEC_PROCESSING.THERM.LPG</t>
  </si>
  <si>
    <t>FUEL_EMI.ktCO2.SK.NFM.SEC_ALU.SEC_PROCESSING.THERM.DIESEL_LIQBIO</t>
  </si>
  <si>
    <t>FUEL_EMI.ktCO2.SK.NFM.SEC_ALU.SEC_PROCESSING.THERM.RFO</t>
  </si>
  <si>
    <t>FUEL_EMI.ktCO2.SK.NFM.SEC_ALU.SEC_PROCESSING.THERM.NG_BIOGAS</t>
  </si>
  <si>
    <t>FUEL_EMI.ktCO2.SK.NFM.SEC_ALU.SEC_PROCESSING.ELEC.ELEC</t>
  </si>
  <si>
    <t>FUEL_EMI.ktCO2.SK.NFM.SEC_ALU.SEC_FINISHING.THERM.TOTAL</t>
  </si>
  <si>
    <t>FUEL_EMI.ktCO2.SK.NFM.SEC_ALU.SEC_FINISHING.THERM.LPG</t>
  </si>
  <si>
    <t>FUEL_EMI.ktCO2.SK.NFM.SEC_ALU.SEC_FINISHING.THERM.DIESEL_LIQBIO</t>
  </si>
  <si>
    <t>FUEL_EMI.ktCO2.SK.NFM.SEC_ALU.SEC_FINISHING.THERM.NG_BIOGAS</t>
  </si>
  <si>
    <t>FUEL_EMI.ktCO2.SK.NFM.SEC_ALU.SEC_FINISHING_STEAM.TOTAL.TOTAL</t>
  </si>
  <si>
    <t>FUEL_EMI.ktCO2.SK.NFM.SEC_ALU.SEC_FINISHING_STEAM.STEAM.SOLIDS</t>
  </si>
  <si>
    <t>FUEL_EMI.ktCO2.SK.NFM.SEC_ALU.SEC_FINISHING_STEAM.STEAM.RFG</t>
  </si>
  <si>
    <t>FUEL_EMI.ktCO2.SK.NFM.SEC_ALU.SEC_FINISHING_STEAM.STEAM.LPG</t>
  </si>
  <si>
    <t>FUEL_EMI.ktCO2.SK.NFM.SEC_ALU.SEC_FINISHING_STEAM.STEAM.DIESEL_LIQBIO</t>
  </si>
  <si>
    <t>FUEL_EMI.ktCO2.SK.NFM.SEC_ALU.SEC_FINISHING_STEAM.STEAM.RFO</t>
  </si>
  <si>
    <t>FUEL_EMI.ktCO2.SK.NFM.SEC_ALU.SEC_FINISHING_STEAM.STEAM.OTHER</t>
  </si>
  <si>
    <t>FUEL_EMI.ktCO2.SK.NFM.SEC_ALU.SEC_FINISHING_STEAM.STEAM.NG_BIOGAS</t>
  </si>
  <si>
    <t>FUEL_EMI.ktCO2.SK.NFM.SEC_ALU.SEC_FINISHING_STEAM.STEAM.DERIVED</t>
  </si>
  <si>
    <t>FUEL_EMI.ktCO2.SK.NFM.SEC_ALU.SEC_FINISHING_STEAM.STEAM.BIOMASS_WASTE</t>
  </si>
  <si>
    <t>FUEL_EMI.ktCO2.SK.NFM.SEC_ALU.SEC_FINISHING_STEAM.STEAM.STEAM_DISTR</t>
  </si>
  <si>
    <t>FUEL_EMI.ktCO2.SK.NFM.SEC_ALU.SEC_FINISHING.ELEC.ELEC</t>
  </si>
  <si>
    <t>FUEL_EMI.ktCO2.SK.NFM.OTHER_NFM.LIGHT.GENERIC.ELEC</t>
  </si>
  <si>
    <t>FUEL_EMI.ktCO2.SK.NFM.OTHER_NFM.AIRCOMP.GENERIC.ELEC</t>
  </si>
  <si>
    <t>FUEL_EMI.ktCO2.SK.NFM.OTHER_NFM.MOTOR.GENERIC.ELEC</t>
  </si>
  <si>
    <t>FUEL_EMI.ktCO2.SK.NFM.OTHER_NFM.FANS.GENERIC.ELEC</t>
  </si>
  <si>
    <t>FUEL_EMI.ktCO2.SK.NFM.OTHER_NFM.LOW_ENTH.TOTAL.TOTAL</t>
  </si>
  <si>
    <t>FUEL_EMI.ktCO2.SK.NFM.OTHER_NFM.LOW_ENTH.THERM.DIESEL_LIQBIO</t>
  </si>
  <si>
    <t>FUEL_EMI.ktCO2.SK.NFM.OTHER_NFM.LOW_ENTH.THERM.NG_BIOGAS</t>
  </si>
  <si>
    <t>FUEL_EMI.ktCO2.SK.NFM.OTHER_NFM.LOW_ENTH.THERM.SOLAR_GEO</t>
  </si>
  <si>
    <t>FUEL_EMI.ktCO2.SK.NFM.OTHER_NFM.LOW_ENTH.HP.AMBIENT</t>
  </si>
  <si>
    <t>FUEL_EMI.ktCO2.SK.NFM.OTHER_NFM.LOW_ENTH.THERM.ELEC</t>
  </si>
  <si>
    <t>FUEL_EMI.ktCO2.SK.NFM.OTHER_NFM.OTH_PRODUCTION.TOTAL.TOTAL</t>
  </si>
  <si>
    <t>FUEL_EMI.ktCO2.SK.NFM.OTHER_NFM.OTH_PRODUCTION.THERM.TOTAL</t>
  </si>
  <si>
    <t>FUEL_EMI.ktCO2.SK.NFM.OTHER_NFM.OTH_PRODUCTION.THERM.SOLIDS</t>
  </si>
  <si>
    <t>FUEL_EMI.ktCO2.SK.NFM.OTHER_NFM.OTH_PRODUCTION.THERM.LPG</t>
  </si>
  <si>
    <t>FUEL_EMI.ktCO2.SK.NFM.OTHER_NFM.OTH_PRODUCTION.THERM.DIESEL_LIQBIO</t>
  </si>
  <si>
    <t>FUEL_EMI.ktCO2.SK.NFM.OTHER_NFM.OTH_PRODUCTION.THERM.RFO</t>
  </si>
  <si>
    <t>FUEL_EMI.ktCO2.SK.NFM.OTHER_NFM.OTH_PRODUCTION.THERM.NG_BIOGAS</t>
  </si>
  <si>
    <t>FUEL_EMI.ktCO2.SK.NFM.OTHER_NFM.OTH_PRODUCTION.ELEC.ELEC</t>
  </si>
  <si>
    <t>FUEL_EMI.ktCO2.SK.NFM.OTHER_NFM.OTH_PROCESSING.TOTAL.TOTAL</t>
  </si>
  <si>
    <t>FUEL_EMI.ktCO2.SK.NFM.OTHER_NFM.OTH_PROCESSING.THERM.TOTAL</t>
  </si>
  <si>
    <t>FUEL_EMI.ktCO2.SK.NFM.OTHER_NFM.OTH_PROCESSING.THERM.LPG</t>
  </si>
  <si>
    <t>FUEL_EMI.ktCO2.SK.NFM.OTHER_NFM.OTH_PROCESSING.THERM.DIESEL_LIQBIO</t>
  </si>
  <si>
    <t>FUEL_EMI.ktCO2.SK.NFM.OTHER_NFM.OTH_PROCESSING.THERM.RFO</t>
  </si>
  <si>
    <t>FUEL_EMI.ktCO2.SK.NFM.OTHER_NFM.OTH_PROCESSING.THERM.NG_BIOGAS</t>
  </si>
  <si>
    <t>FUEL_EMI.ktCO2.SK.NFM.OTHER_NFM.OTH_PROCESSING.ELEC.ELEC</t>
  </si>
  <si>
    <t>FUEL_EMI.ktCO2.SK.NFM.OTHER_NFM.OTH_FINISHING.THERM.TOTAL</t>
  </si>
  <si>
    <t>FUEL_EMI.ktCO2.SK.NFM.OTHER_NFM.OTH_FINISHING.THERM.LPG</t>
  </si>
  <si>
    <t>FUEL_EMI.ktCO2.SK.NFM.OTHER_NFM.OTH_FINISHING.THERM.DIESEL_LIQBIO</t>
  </si>
  <si>
    <t>FUEL_EMI.ktCO2.SK.NFM.OTHER_NFM.OTH_FINISHING.THERM.NG_BIOGAS</t>
  </si>
  <si>
    <t>FUEL_EMI.ktCO2.SK.NFM.OTHER_NFM.OTH_FINISHING_STEAM.TOTAL.TOTAL</t>
  </si>
  <si>
    <t>FUEL_EMI.ktCO2.SK.NFM.OTHER_NFM.OTH_FINISHING_STEAM.STEAM.SOLIDS</t>
  </si>
  <si>
    <t>FUEL_EMI.ktCO2.SK.NFM.OTHER_NFM.OTH_FINISHING_STEAM.STEAM.RFG</t>
  </si>
  <si>
    <t>FUEL_EMI.ktCO2.SK.NFM.OTHER_NFM.OTH_FINISHING_STEAM.STEAM.LPG</t>
  </si>
  <si>
    <t>FUEL_EMI.ktCO2.SK.NFM.OTHER_NFM.OTH_FINISHING_STEAM.STEAM.DIESEL_LIQBIO</t>
  </si>
  <si>
    <t>FUEL_EMI.ktCO2.SK.NFM.OTHER_NFM.OTH_FINISHING_STEAM.STEAM.RFO</t>
  </si>
  <si>
    <t>FUEL_EMI.ktCO2.SK.NFM.OTHER_NFM.OTH_FINISHING_STEAM.STEAM.OTHER</t>
  </si>
  <si>
    <t>FUEL_EMI.ktCO2.SK.NFM.OTHER_NFM.OTH_FINISHING_STEAM.STEAM.NG_BIOGAS</t>
  </si>
  <si>
    <t>FUEL_EMI.ktCO2.SK.NFM.OTHER_NFM.OTH_FINISHING_STEAM.STEAM.DERIVED</t>
  </si>
  <si>
    <t>FUEL_EMI.ktCO2.SK.NFM.OTHER_NFM.OTH_FINISHING_STEAM.STEAM.BIOMASS_WASTE</t>
  </si>
  <si>
    <t>FUEL_EMI.ktCO2.SK.NFM.OTHER_NFM.OTH_FINISHING_STEAM.STEAM.STEAM_DISTR</t>
  </si>
  <si>
    <t>FUEL_EMI.ktCO2.SK.NFM.OTHER_NFM.OTH_FINISHING.ELEC.ELEC</t>
  </si>
  <si>
    <t>PROCESS_EMI.ktCO2.SK.NFM.OTHER_NFM</t>
  </si>
  <si>
    <t>Aluminium - primary production (without process emissions)</t>
  </si>
  <si>
    <t>Other non-ferrous metals (without process emissions)</t>
  </si>
  <si>
    <t>Basic and other chemicals</t>
  </si>
  <si>
    <t>VA.Meuro2023.SK.CHI.BASIC_CHEM</t>
  </si>
  <si>
    <t>VA.Meuro2023.SK.CHI.OTHER_CHEM</t>
  </si>
  <si>
    <t>VA.Meuro2023.SK.CHI.PHARM</t>
  </si>
  <si>
    <t>Basic chemicals (kt ethylene eq.)</t>
  </si>
  <si>
    <t>OUTPUT.kt.SK.CHI.BASIC_CHEM</t>
  </si>
  <si>
    <t>Other chemicals (kt ethylene eq.)</t>
  </si>
  <si>
    <t>OUTPUT.kt.SK.CHI.OTHER_CHEM</t>
  </si>
  <si>
    <t>Pharmaceutical products etc. (kt ethylene eq.)</t>
  </si>
  <si>
    <t>OUTPUT.kt.SK.CHI.PHARM</t>
  </si>
  <si>
    <t>CAP.kt.SK.CHI.BASIC_CHEM</t>
  </si>
  <si>
    <t>CAP.kt.SK.CHI.OTHER_CHEM</t>
  </si>
  <si>
    <t>CAP.kt.SK.CHI.PHARM</t>
  </si>
  <si>
    <t>NEWCAP.kt.SK.CHI.BASIC_CHEM</t>
  </si>
  <si>
    <t>NEWCAP.kt.SK.CHI.OTHER_CHEM</t>
  </si>
  <si>
    <t>NEWCAP.kt.SK.CHI.PHARM</t>
  </si>
  <si>
    <t>FEC.ktoe.SK.CHI.TOTAL.TOTAL.TOTAL.TOTAL</t>
  </si>
  <si>
    <t>FEC.ktoe.SK.CHI.TOTAL.TOTAL.TOTAL.SOLIDS</t>
  </si>
  <si>
    <t>FEC.ktoe.SK.CHI.TOTAL.TOTAL.TOTAL.RFG</t>
  </si>
  <si>
    <t>FEC.ktoe.SK.CHI.TOTAL.TOTAL.TOTAL.LPG</t>
  </si>
  <si>
    <t>FEC.ktoe.SK.CHI.TOTAL.TOTAL.TOTAL.DIESEL</t>
  </si>
  <si>
    <t>FEC.ktoe.SK.CHI.TOTAL.TOTAL.TOTAL.RFO</t>
  </si>
  <si>
    <t>FEC.ktoe.SK.CHI.TOTAL.TOTAL.TOTAL.OTHER</t>
  </si>
  <si>
    <t>FEC.ktoe.SK.CHI.TOTAL.TOTAL.TOTAL.NG</t>
  </si>
  <si>
    <t>FEC.ktoe.SK.CHI.TOTAL.TOTAL.TOTAL.DERIVED</t>
  </si>
  <si>
    <t>FEC.ktoe.SK.CHI.TOTAL.TOTAL.TOTAL.BIOMASS_WASTE</t>
  </si>
  <si>
    <t>FEC.ktoe.SK.CHI.TOTAL.TOTAL.TOTAL.BIOGAS</t>
  </si>
  <si>
    <t>FEC.ktoe.SK.CHI.TOTAL.TOTAL.TOTAL.LIQBIO</t>
  </si>
  <si>
    <t>FEC.ktoe.SK.CHI.TOTAL.TOTAL.TOTAL.SOLAR</t>
  </si>
  <si>
    <t>FEC.ktoe.SK.CHI.TOTAL.TOTAL.TOTAL.GEO</t>
  </si>
  <si>
    <t>FEC.ktoe.SK.CHI.TOTAL.TOTAL.TOTAL.AMBIENT</t>
  </si>
  <si>
    <t>FEC.ktoe.SK.CHI.TOTAL.TOTAL.TOTAL.STEAM_DISTR</t>
  </si>
  <si>
    <t>FEC.ktoe.SK.CHI.TOTAL.TOTAL.TOTAL.ELEC</t>
  </si>
  <si>
    <t>Non-energy use in the Chemical industry (ktoe)</t>
  </si>
  <si>
    <t>NONENERGY.ktoe.SK.CHI.TOTAL.TOTAL.TOTAL.TOTAL</t>
  </si>
  <si>
    <t>NONENERGY.ktoe.SK.CHI.TOTAL.TOTAL.TOTAL.SOLIDS</t>
  </si>
  <si>
    <t>NONENERGY.ktoe.SK.CHI.TOTAL.TOTAL.TOTAL.RFG</t>
  </si>
  <si>
    <t>NONENERGY.ktoe.SK.CHI.TOTAL.TOTAL.TOTAL.LPG</t>
  </si>
  <si>
    <t>NONENERGY.ktoe.SK.CHI.TOTAL.TOTAL.TOTAL.DIESEL</t>
  </si>
  <si>
    <t>NONENERGY.ktoe.SK.CHI.TOTAL.TOTAL.TOTAL.RFO</t>
  </si>
  <si>
    <t>NONENERGY.ktoe.SK.CHI.TOTAL.TOTAL.TOTAL.OTHER</t>
  </si>
  <si>
    <t>NONENERGY.ktoe.SK.CHI.TOTAL.TOTAL.TOTAL.NAPHTHA</t>
  </si>
  <si>
    <t>NONENERGY.ktoe.SK.CHI.TOTAL.TOTAL.TOTAL.NG_BIOGAS</t>
  </si>
  <si>
    <t>NONENERGY.ktoe.SK.CHI.TOTAL.TOTAL.TOTAL.DERIVED</t>
  </si>
  <si>
    <t>NONENERGY.ktoe.SK.CHI.TOTAL.TOTAL.TOTAL.BIOMASS_WASTE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</si>
  <si>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</si>
  <si>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</si>
  <si>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</si>
  <si>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</si>
  <si>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</si>
  <si>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FEC.ktoe.SK.CHI.BASIC_CHEM.LIGHT.GENERIC.ELEC</t>
  </si>
  <si>
    <t>FEC.ktoe.SK.CHI.BASIC_CHEM.AIRCOMP.GENERIC.ELEC</t>
  </si>
  <si>
    <t>FEC.ktoe.SK.CHI.BASIC_CHEM.MOTOR.GENERIC.ELEC</t>
  </si>
  <si>
    <t>FEC.ktoe.SK.CHI.BASIC_CHEM.FANS.GENERIC.ELEC</t>
  </si>
  <si>
    <t>FEC.ktoe.SK.CHI.BASIC_CHEM.LOW_ENTH.TOTAL.TOTAL</t>
  </si>
  <si>
    <t>FEC.ktoe.SK.CHI.BASIC_CHEM.LOW_ENTH.THERM.DIESEL_LIQBIO</t>
  </si>
  <si>
    <t>FEC.ktoe.SK.CHI.BASIC_CHEM.LOW_ENTH.THERM.NG_BIOGAS</t>
  </si>
  <si>
    <t>FEC.ktoe.SK.CHI.BASIC_CHEM.LOW_ENTH.THERM.SOLAR_GEO</t>
  </si>
  <si>
    <t>FEC.ktoe.SK.CHI.BASIC_CHEM.LOW_ENTH.HP.AMBIENT</t>
  </si>
  <si>
    <t>FEC.ktoe.SK.CHI.BASIC_CHEM.LOW_ENTH.THERM.ELEC</t>
  </si>
  <si>
    <t>Chemicals: Feedstock (energy used as raw material)</t>
  </si>
  <si>
    <t>Chemicals: Steam processing</t>
  </si>
  <si>
    <t>FEC.ktoe.SK.CHI.BASIC_CHEM.PROCESSING.TOTAL.TOTAL</t>
  </si>
  <si>
    <t>FEC.ktoe.SK.CHI.BASIC_CHEM.PROCESSING.STEAM.SOLIDS</t>
  </si>
  <si>
    <t>FEC.ktoe.SK.CHI.BASIC_CHEM.PROCESSING.STEAM.RFG</t>
  </si>
  <si>
    <t>FEC.ktoe.SK.CHI.BASIC_CHEM.PROCESSING.STEAM.LPG</t>
  </si>
  <si>
    <t>FEC.ktoe.SK.CHI.BASIC_CHEM.PROCESSING.STEAM.DIESEL_LIQBIO</t>
  </si>
  <si>
    <t>FEC.ktoe.SK.CHI.BASIC_CHEM.PROCESSING.STEAM.RFO</t>
  </si>
  <si>
    <t>FEC.ktoe.SK.CHI.BASIC_CHEM.PROCESSING.STEAM.OTHER</t>
  </si>
  <si>
    <t>FEC.ktoe.SK.CHI.BASIC_CHEM.PROCESSING.STEAM.NG_BIOGAS</t>
  </si>
  <si>
    <t>FEC.ktoe.SK.CHI.BASIC_CHEM.PROCESSING.STEAM.DERIVED</t>
  </si>
  <si>
    <t>FEC.ktoe.SK.CHI.BASIC_CHEM.PROCESSING.STEAM.BIOMASS_WASTE</t>
  </si>
  <si>
    <t>FEC.ktoe.SK.CHI.BASIC_CHEM.PROCESSING.STEAM.STEAM_DISTR</t>
  </si>
  <si>
    <t>Chemicals: Furnaces</t>
  </si>
  <si>
    <t>FEC.ktoe.SK.CHI.BASIC_CHEM.PROC_HEAT.TOTAL.TOTAL</t>
  </si>
  <si>
    <t>Chemicals: Furnaces - Thermal</t>
  </si>
  <si>
    <t>FEC.ktoe.SK.CHI.BASIC_CHEM.PROC_HEAT.THERM.TOTAL</t>
  </si>
  <si>
    <t>FEC.ktoe.SK.CHI.BASIC_CHEM.PROC_HEAT.THERM.SOLIDS</t>
  </si>
  <si>
    <t>FEC.ktoe.SK.CHI.BASIC_CHEM.PROC_HEAT.THERM.LPG</t>
  </si>
  <si>
    <t>FEC.ktoe.SK.CHI.BASIC_CHEM.PROC_HEAT.THERM.DIESEL_LIQBIO</t>
  </si>
  <si>
    <t>FEC.ktoe.SK.CHI.BASIC_CHEM.PROC_HEAT.THERM.RFO</t>
  </si>
  <si>
    <t>FEC.ktoe.SK.CHI.BASIC_CHEM.PROC_HEAT.THERM.NG_BIOGAS</t>
  </si>
  <si>
    <t>Chemicals: Furnaces - Electric</t>
  </si>
  <si>
    <t>FEC.ktoe.SK.CHI.BASIC_CHEM.PROC_HEAT.ELEC.ELEC</t>
  </si>
  <si>
    <t>Chemicals: Process cooling</t>
  </si>
  <si>
    <t>Chemicals: Process cooling - Natural gas and biogas</t>
  </si>
  <si>
    <t>FEC.ktoe.SK.CHI.BASIC_CHEM.PROC_COOL.THERM.NG_BIOGAS</t>
  </si>
  <si>
    <t>Chemicals: Process cooling - Steam</t>
  </si>
  <si>
    <t>FEC.ktoe.SK.CHI.BASIC_CHEM.PROC_COOL_STEAM.TOTAL.TOTAL</t>
  </si>
  <si>
    <t>FEC.ktoe.SK.CHI.BASIC_CHEM.PROC_COOL_STEAM.STEAM.SOLIDS</t>
  </si>
  <si>
    <t>FEC.ktoe.SK.CHI.BASIC_CHEM.PROC_COOL_STEAM.STEAM.RFG</t>
  </si>
  <si>
    <t>FEC.ktoe.SK.CHI.BASIC_CHEM.PROC_COOL_STEAM.STEAM.LPG</t>
  </si>
  <si>
    <t>FEC.ktoe.SK.CHI.BASIC_CHEM.PROC_COOL_STEAM.STEAM.DIESEL_LIQBIO</t>
  </si>
  <si>
    <t>FEC.ktoe.SK.CHI.BASIC_CHEM.PROC_COOL_STEAM.STEAM.RFO</t>
  </si>
  <si>
    <t>FEC.ktoe.SK.CHI.BASIC_CHEM.PROC_COOL_STEAM.STEAM.OTHER</t>
  </si>
  <si>
    <t>FEC.ktoe.SK.CHI.BASIC_CHEM.PROC_COOL_STEAM.STEAM.NG_BIOGAS</t>
  </si>
  <si>
    <t>FEC.ktoe.SK.CHI.BASIC_CHEM.PROC_COOL_STEAM.STEAM.DERIVED</t>
  </si>
  <si>
    <t>FEC.ktoe.SK.CHI.BASIC_CHEM.PROC_COOL_STEAM.STEAM.BIOMASS_WASTE</t>
  </si>
  <si>
    <t>FEC.ktoe.SK.CHI.BASIC_CHEM.PROC_COOL_STEAM.STEAM.STEAM_DISTR</t>
  </si>
  <si>
    <t>Chemicals: Process cooling - Electric</t>
  </si>
  <si>
    <t>FEC.ktoe.SK.CHI.BASIC_CHEM.PROC_COOL.ELEC.ELEC</t>
  </si>
  <si>
    <t>Chemicals: Generic electric process</t>
  </si>
  <si>
    <t>FEC.ktoe.SK.CHI.BASIC_CHEM.GENERIC.MECH.ELEC</t>
  </si>
  <si>
    <t>FEC.ktoe.SK.CHI.OTHER_CHEM.TOTAL.TOTAL.TOTAL</t>
  </si>
  <si>
    <t>FEC.ktoe.SK.CHI.OTHER_CHEM.LIGHT.GENERIC.ELEC</t>
  </si>
  <si>
    <t>FEC.ktoe.SK.CHI.OTHER_CHEM.AIRCOMP.GENERIC.ELEC</t>
  </si>
  <si>
    <t>FEC.ktoe.SK.CHI.OTHER_CHEM.MOTOR.GENERIC.ELEC</t>
  </si>
  <si>
    <t>FEC.ktoe.SK.CHI.OTHER_CHEM.FANS.GENERIC.ELEC</t>
  </si>
  <si>
    <t>FEC.ktoe.SK.CHI.OTHER_CHEM.LOW_ENTH.TOTAL.TOTAL</t>
  </si>
  <si>
    <t>FEC.ktoe.SK.CHI.OTHER_CHEM.LOW_ENTH.THERM.DIESEL_LIQBIO</t>
  </si>
  <si>
    <t>FEC.ktoe.SK.CHI.OTHER_CHEM.LOW_ENTH.THERM.NG_BIOGAS</t>
  </si>
  <si>
    <t>FEC.ktoe.SK.CHI.OTHER_CHEM.LOW_ENTH.THERM.SOLAR_GEO</t>
  </si>
  <si>
    <t>FEC.ktoe.SK.CHI.OTHER_CHEM.LOW_ENTH.HP.AMBIENT</t>
  </si>
  <si>
    <t>FEC.ktoe.SK.CHI.OTHER_CHEM.LOW_ENTH.THERM.ELEC</t>
  </si>
  <si>
    <t>Chemicals: High-enthalpy heat processing</t>
  </si>
  <si>
    <t>High-enthalpy heat processing - Steam</t>
  </si>
  <si>
    <t>FEC.ktoe.SK.CHI.OTHER_CHEM.PROCESSING_STEAM.TOTAL.TOTAL</t>
  </si>
  <si>
    <t>FEC.ktoe.SK.CHI.OTHER_CHEM.PROCESSING_STEAM.STEAM.SOLIDS</t>
  </si>
  <si>
    <t>FEC.ktoe.SK.CHI.OTHER_CHEM.PROCESSING_STEAM.STEAM.RFG</t>
  </si>
  <si>
    <t>FEC.ktoe.SK.CHI.OTHER_CHEM.PROCESSING_STEAM.STEAM.LPG</t>
  </si>
  <si>
    <t>FEC.ktoe.SK.CHI.OTHER_CHEM.PROCESSING_STEAM.STEAM.DIESEL_LIQBIO</t>
  </si>
  <si>
    <t>FEC.ktoe.SK.CHI.OTHER_CHEM.PROCESSING_STEAM.STEAM.RFO</t>
  </si>
  <si>
    <t>FEC.ktoe.SK.CHI.OTHER_CHEM.PROCESSING_STEAM.STEAM.OTHER</t>
  </si>
  <si>
    <t>FEC.ktoe.SK.CHI.OTHER_CHEM.PROCESSING_STEAM.STEAM.NG_BIOGAS</t>
  </si>
  <si>
    <t>FEC.ktoe.SK.CHI.OTHER_CHEM.PROCESSING_STEAM.STEAM.DERIVED</t>
  </si>
  <si>
    <t>FEC.ktoe.SK.CHI.OTHER_CHEM.PROCESSING_STEAM.STEAM.BIOMASS_WASTE</t>
  </si>
  <si>
    <t>FEC.ktoe.SK.CHI.OTHER_CHEM.PROCESSING_STEAM.STEAM.STEAM_DISTR</t>
  </si>
  <si>
    <t>High-enthalpy heat processing - Electric (microwave)</t>
  </si>
  <si>
    <t>FEC.ktoe.SK.CHI.OTHER_CHEM.PROCESSING.MICROW.ELEC</t>
  </si>
  <si>
    <t>FEC.ktoe.SK.CHI.OTHER_CHEM.PROC_HEAT.TOTAL.TOTAL</t>
  </si>
  <si>
    <t>FEC.ktoe.SK.CHI.OTHER_CHEM.PROC_HEAT.THERM.TOTAL</t>
  </si>
  <si>
    <t>FEC.ktoe.SK.CHI.OTHER_CHEM.PROC_HEAT.THERM.SOLIDS</t>
  </si>
  <si>
    <t>FEC.ktoe.SK.CHI.OTHER_CHEM.PROC_HEAT.THERM.LPG</t>
  </si>
  <si>
    <t>FEC.ktoe.SK.CHI.OTHER_CHEM.PROC_HEAT.THERM.DIESEL_LIQBIO</t>
  </si>
  <si>
    <t>FEC.ktoe.SK.CHI.OTHER_CHEM.PROC_HEAT.THERM.RFO</t>
  </si>
  <si>
    <t>FEC.ktoe.SK.CHI.OTHER_CHEM.PROC_HEAT.THERM.NG_BIOGAS</t>
  </si>
  <si>
    <t>FEC.ktoe.SK.CHI.OTHER_CHEM.PROC_HEAT.ELEC.ELEC</t>
  </si>
  <si>
    <t>FEC.ktoe.SK.CHI.OTHER_CHEM.PROC_COOL.THERM.NG_BIOGAS</t>
  </si>
  <si>
    <t>FEC.ktoe.SK.CHI.OTHER_CHEM.PROC_COOL_STEAM.TOTAL.TOTAL</t>
  </si>
  <si>
    <t>FEC.ktoe.SK.CHI.OTHER_CHEM.PROC_COOL_STEAM.STEAM.SOLIDS</t>
  </si>
  <si>
    <t>FEC.ktoe.SK.CHI.OTHER_CHEM.PROC_COOL_STEAM.STEAM.RFG</t>
  </si>
  <si>
    <t>FEC.ktoe.SK.CHI.OTHER_CHEM.PROC_COOL_STEAM.STEAM.LPG</t>
  </si>
  <si>
    <t>FEC.ktoe.SK.CHI.OTHER_CHEM.PROC_COOL_STEAM.STEAM.DIESEL_LIQBIO</t>
  </si>
  <si>
    <t>FEC.ktoe.SK.CHI.OTHER_CHEM.PROC_COOL_STEAM.STEAM.RFO</t>
  </si>
  <si>
    <t>FEC.ktoe.SK.CHI.OTHER_CHEM.PROC_COOL_STEAM.STEAM.OTHER</t>
  </si>
  <si>
    <t>FEC.ktoe.SK.CHI.OTHER_CHEM.PROC_COOL_STEAM.STEAM.NG_BIOGAS</t>
  </si>
  <si>
    <t>FEC.ktoe.SK.CHI.OTHER_CHEM.PROC_COOL_STEAM.STEAM.DERIVED</t>
  </si>
  <si>
    <t>FEC.ktoe.SK.CHI.OTHER_CHEM.PROC_COOL_STEAM.STEAM.BIOMASS_WASTE</t>
  </si>
  <si>
    <t>FEC.ktoe.SK.CHI.OTHER_CHEM.PROC_COOL_STEAM.STEAM.STEAM_DISTR</t>
  </si>
  <si>
    <t>FEC.ktoe.SK.CHI.OTHER_CHEM.PROC_COOL.ELEC.ELEC</t>
  </si>
  <si>
    <t>FEC.ktoe.SK.CHI.OTHER_CHEM.GENERIC.MECH.ELEC</t>
  </si>
  <si>
    <t>FEC.ktoe.SK.CHI.PHARM.TOTAL.TOTAL.TOTAL</t>
  </si>
  <si>
    <t>FEC.ktoe.SK.CHI.PHARM.LIGHT.GENERIC.ELEC</t>
  </si>
  <si>
    <t>FEC.ktoe.SK.CHI.PHARM.AIRCOMP.GENERIC.ELEC</t>
  </si>
  <si>
    <t>FEC.ktoe.SK.CHI.PHARM.MOTOR.GENERIC.ELEC</t>
  </si>
  <si>
    <t>FEC.ktoe.SK.CHI.PHARM.FANS.GENERIC.ELEC</t>
  </si>
  <si>
    <t>FEC.ktoe.SK.CHI.PHARM.LOW_ENTH.TOTAL.TOTAL</t>
  </si>
  <si>
    <t>FEC.ktoe.SK.CHI.PHARM.LOW_ENTH.THERM.DIESEL_LIQBIO</t>
  </si>
  <si>
    <t>FEC.ktoe.SK.CHI.PHARM.LOW_ENTH.THERM.NG_BIOGAS</t>
  </si>
  <si>
    <t>FEC.ktoe.SK.CHI.PHARM.LOW_ENTH.THERM.SOLAR_GEO</t>
  </si>
  <si>
    <t>FEC.ktoe.SK.CHI.PHARM.LOW_ENTH.HP.AMBIENT</t>
  </si>
  <si>
    <t>FEC.ktoe.SK.CHI.PHARM.LOW_ENTH.THERM.ELEC</t>
  </si>
  <si>
    <t>FEC.ktoe.SK.CHI.PHARM.PROCESSING_STEAM.TOTAL.TOTAL</t>
  </si>
  <si>
    <t>FEC.ktoe.SK.CHI.PHARM.PROCESSING_STEAM.STEAM.SOLIDS</t>
  </si>
  <si>
    <t>FEC.ktoe.SK.CHI.PHARM.PROCESSING_STEAM.STEAM.RFG</t>
  </si>
  <si>
    <t>FEC.ktoe.SK.CHI.PHARM.PROCESSING_STEAM.STEAM.LPG</t>
  </si>
  <si>
    <t>FEC.ktoe.SK.CHI.PHARM.PROCESSING_STEAM.STEAM.DIESEL_LIQBIO</t>
  </si>
  <si>
    <t>FEC.ktoe.SK.CHI.PHARM.PROCESSING_STEAM.STEAM.RFO</t>
  </si>
  <si>
    <t>FEC.ktoe.SK.CHI.PHARM.PROCESSING_STEAM.STEAM.OTHER</t>
  </si>
  <si>
    <t>FEC.ktoe.SK.CHI.PHARM.PROCESSING_STEAM.STEAM.NG_BIOGAS</t>
  </si>
  <si>
    <t>FEC.ktoe.SK.CHI.PHARM.PROCESSING_STEAM.STEAM.DERIVED</t>
  </si>
  <si>
    <t>FEC.ktoe.SK.CHI.PHARM.PROCESSING_STEAM.STEAM.BIOMASS_WASTE</t>
  </si>
  <si>
    <t>FEC.ktoe.SK.CHI.PHARM.PROCESSING_STEAM.STEAM.STEAM_DISTR</t>
  </si>
  <si>
    <t>FEC.ktoe.SK.CHI.PHARM.PROCESSING.MICROW.ELEC</t>
  </si>
  <si>
    <t>FEC.ktoe.SK.CHI.PHARM.PROC_HEAT.TOTAL.TOTAL</t>
  </si>
  <si>
    <t>FEC.ktoe.SK.CHI.PHARM.PROC_HEAT.THERM.TOTAL</t>
  </si>
  <si>
    <t>FEC.ktoe.SK.CHI.PHARM.PROC_HEAT.THERM.SOLIDS</t>
  </si>
  <si>
    <t>FEC.ktoe.SK.CHI.PHARM.PROC_HEAT.THERM.LPG</t>
  </si>
  <si>
    <t>FEC.ktoe.SK.CHI.PHARM.PROC_HEAT.THERM.DIESEL_LIQBIO</t>
  </si>
  <si>
    <t>FEC.ktoe.SK.CHI.PHARM.PROC_HEAT.THERM.RFO</t>
  </si>
  <si>
    <t>FEC.ktoe.SK.CHI.PHARM.PROC_HEAT.THERM.NG_BIOGAS</t>
  </si>
  <si>
    <t>FEC.ktoe.SK.CHI.PHARM.PROC_HEAT.ELEC.ELEC</t>
  </si>
  <si>
    <t>FEC.ktoe.SK.CHI.PHARM.PROC_COOL.THERM.NG_BIOGAS</t>
  </si>
  <si>
    <t>FEC.ktoe.SK.CHI.PHARM.PROC_COOL_STEAM.TOTAL.TOTAL</t>
  </si>
  <si>
    <t>FEC.ktoe.SK.CHI.PHARM.PROC_COOL_STEAM.STEAM.SOLIDS</t>
  </si>
  <si>
    <t>FEC.ktoe.SK.CHI.PHARM.PROC_COOL_STEAM.STEAM.RFG</t>
  </si>
  <si>
    <t>FEC.ktoe.SK.CHI.PHARM.PROC_COOL_STEAM.STEAM.LPG</t>
  </si>
  <si>
    <t>FEC.ktoe.SK.CHI.PHARM.PROC_COOL_STEAM.STEAM.DIESEL_LIQBIO</t>
  </si>
  <si>
    <t>FEC.ktoe.SK.CHI.PHARM.PROC_COOL_STEAM.STEAM.RFO</t>
  </si>
  <si>
    <t>FEC.ktoe.SK.CHI.PHARM.PROC_COOL_STEAM.STEAM.OTHER</t>
  </si>
  <si>
    <t>FEC.ktoe.SK.CHI.PHARM.PROC_COOL_STEAM.STEAM.NG_BIOGAS</t>
  </si>
  <si>
    <t>FEC.ktoe.SK.CHI.PHARM.PROC_COOL_STEAM.STEAM.DERIVED</t>
  </si>
  <si>
    <t>FEC.ktoe.SK.CHI.PHARM.PROC_COOL_STEAM.STEAM.BIOMASS_WASTE</t>
  </si>
  <si>
    <t>FEC.ktoe.SK.CHI.PHARM.PROC_COOL_STEAM.STEAM.STEAM_DISTR</t>
  </si>
  <si>
    <t>FEC.ktoe.SK.CHI.PHARM.PROC_COOL.ELEC.ELEC</t>
  </si>
  <si>
    <t>FEC.ktoe.SK.CHI.PHARM.GENERIC.MECH.ELEC</t>
  </si>
  <si>
    <t>Chemicals: Process cooling - Natural gas</t>
  </si>
  <si>
    <t>UED.ktoe.SK.CHI.BASIC_CHEM.LIGHT.GENERIC.ELEC</t>
  </si>
  <si>
    <t>UED.ktoe.SK.CHI.BASIC_CHEM.AIRCOMP.GENERIC.ELEC</t>
  </si>
  <si>
    <t>UED.ktoe.SK.CHI.BASIC_CHEM.MOTOR.GENERIC.ELEC</t>
  </si>
  <si>
    <t>UED.ktoe.SK.CHI.BASIC_CHEM.FANS.GENERIC.ELEC</t>
  </si>
  <si>
    <t>UED.ktoe.SK.CHI.BASIC_CHEM.LOW_ENTH.TOTAL.TOTAL</t>
  </si>
  <si>
    <t>UED.ktoe.SK.CHI.BASIC_CHEM.LOW_ENTH.THERM.DIESEL_LIQBIO</t>
  </si>
  <si>
    <t>UED.ktoe.SK.CHI.BASIC_CHEM.LOW_ENTH.THERM.NG_BIOGAS</t>
  </si>
  <si>
    <t>UED.ktoe.SK.CHI.BASIC_CHEM.LOW_ENTH.THERM.SOLAR_GEO</t>
  </si>
  <si>
    <t>UED.ktoe.SK.CHI.BASIC_CHEM.LOW_ENTH.HP.AMBIENT</t>
  </si>
  <si>
    <t>UED.ktoe.SK.CHI.BASIC_CHEM.LOW_ENTH.THERM.ELEC</t>
  </si>
  <si>
    <t>UED.ktoe.SK.CHI.BASIC_CHEM.PROCESSING.TOTAL.TOTAL</t>
  </si>
  <si>
    <t>UED.ktoe.SK.CHI.BASIC_CHEM.PROCESSING.STEAM.SOLIDS</t>
  </si>
  <si>
    <t>UED.ktoe.SK.CHI.BASIC_CHEM.PROCESSING.STEAM.RFG</t>
  </si>
  <si>
    <t>UED.ktoe.SK.CHI.BASIC_CHEM.PROCESSING.STEAM.LPG</t>
  </si>
  <si>
    <t>UED.ktoe.SK.CHI.BASIC_CHEM.PROCESSING.STEAM.DIESEL_LIQBIO</t>
  </si>
  <si>
    <t>UED.ktoe.SK.CHI.BASIC_CHEM.PROCESSING.STEAM.RFO</t>
  </si>
  <si>
    <t>UED.ktoe.SK.CHI.BASIC_CHEM.PROCESSING.STEAM.OTHER</t>
  </si>
  <si>
    <t>UED.ktoe.SK.CHI.BASIC_CHEM.PROCESSING.STEAM.NG_BIOGAS</t>
  </si>
  <si>
    <t>UED.ktoe.SK.CHI.BASIC_CHEM.PROCESSING.STEAM.DERIVED</t>
  </si>
  <si>
    <t>UED.ktoe.SK.CHI.BASIC_CHEM.PROCESSING.STEAM.BIOMASS_WASTE</t>
  </si>
  <si>
    <t>UED.ktoe.SK.CHI.BASIC_CHEM.PROCESSING.STEAM.STEAM_DISTR</t>
  </si>
  <si>
    <t>UED.ktoe.SK.CHI.BASIC_CHEM.PROC_HEAT.TOTAL.TOTAL</t>
  </si>
  <si>
    <t>UED.ktoe.SK.CHI.BASIC_CHEM.PROC_HEAT.THERM.TOTAL</t>
  </si>
  <si>
    <t>UED.ktoe.SK.CHI.BASIC_CHEM.PROC_HEAT.THERM.SOLIDS</t>
  </si>
  <si>
    <t>UED.ktoe.SK.CHI.BASIC_CHEM.PROC_HEAT.THERM.LPG</t>
  </si>
  <si>
    <t>UED.ktoe.SK.CHI.BASIC_CHEM.PROC_HEAT.THERM.DIESEL_LIQBIO</t>
  </si>
  <si>
    <t>UED.ktoe.SK.CHI.BASIC_CHEM.PROC_HEAT.THERM.RFO</t>
  </si>
  <si>
    <t>UED.ktoe.SK.CHI.BASIC_CHEM.PROC_HEAT.THERM.NG_BIOGAS</t>
  </si>
  <si>
    <t>UED.ktoe.SK.CHI.BASIC_CHEM.PROC_HEAT.ELEC.ELEC</t>
  </si>
  <si>
    <t>UED.ktoe.SK.CHI.BASIC_CHEM.PROC_COOL.THERM.NG_BIOGAS</t>
  </si>
  <si>
    <t>UED.ktoe.SK.CHI.BASIC_CHEM.PROC_COOL_STEAM.TOTAL.TOTAL</t>
  </si>
  <si>
    <t>UED.ktoe.SK.CHI.BASIC_CHEM.PROC_COOL_STEAM.STEAM.SOLIDS</t>
  </si>
  <si>
    <t>UED.ktoe.SK.CHI.BASIC_CHEM.PROC_COOL_STEAM.STEAM.RFG</t>
  </si>
  <si>
    <t>UED.ktoe.SK.CHI.BASIC_CHEM.PROC_COOL_STEAM.STEAM.LPG</t>
  </si>
  <si>
    <t>UED.ktoe.SK.CHI.BASIC_CHEM.PROC_COOL_STEAM.STEAM.DIESEL_LIQBIO</t>
  </si>
  <si>
    <t>UED.ktoe.SK.CHI.BASIC_CHEM.PROC_COOL_STEAM.STEAM.RFO</t>
  </si>
  <si>
    <t>UED.ktoe.SK.CHI.BASIC_CHEM.PROC_COOL_STEAM.STEAM.OTHER</t>
  </si>
  <si>
    <t>UED.ktoe.SK.CHI.BASIC_CHEM.PROC_COOL_STEAM.STEAM.NG_BIOGAS</t>
  </si>
  <si>
    <t>UED.ktoe.SK.CHI.BASIC_CHEM.PROC_COOL_STEAM.STEAM.DERIVED</t>
  </si>
  <si>
    <t>UED.ktoe.SK.CHI.BASIC_CHEM.PROC_COOL_STEAM.STEAM.BIOMASS_WASTE</t>
  </si>
  <si>
    <t>UED.ktoe.SK.CHI.BASIC_CHEM.PROC_COOL_STEAM.STEAM.STEAM_DISTR</t>
  </si>
  <si>
    <t>UED.ktoe.SK.CHI.BASIC_CHEM.PROC_COOL.ELEC.ELEC</t>
  </si>
  <si>
    <t>UED.ktoe.SK.CHI.BASIC_CHEM.GENERIC.MECH.ELEC</t>
  </si>
  <si>
    <t>UED.ktoe.SK.CHI.OTHER_CHEM.TOTAL.TOTAL.TOTAL</t>
  </si>
  <si>
    <t>UED.ktoe.SK.CHI.OTHER_CHEM.LIGHT.GENERIC.ELEC</t>
  </si>
  <si>
    <t>UED.ktoe.SK.CHI.OTHER_CHEM.AIRCOMP.GENERIC.ELEC</t>
  </si>
  <si>
    <t>UED.ktoe.SK.CHI.OTHER_CHEM.MOTOR.GENERIC.ELEC</t>
  </si>
  <si>
    <t>UED.ktoe.SK.CHI.OTHER_CHEM.FANS.GENERIC.ELEC</t>
  </si>
  <si>
    <t>UED.ktoe.SK.CHI.OTHER_CHEM.LOW_ENTH.TOTAL.TOTAL</t>
  </si>
  <si>
    <t>UED.ktoe.SK.CHI.OTHER_CHEM.LOW_ENTH.THERM.DIESEL_LIQBIO</t>
  </si>
  <si>
    <t>UED.ktoe.SK.CHI.OTHER_CHEM.LOW_ENTH.THERM.NG_BIOGAS</t>
  </si>
  <si>
    <t>UED.ktoe.SK.CHI.OTHER_CHEM.LOW_ENTH.THERM.SOLAR_GEO</t>
  </si>
  <si>
    <t>UED.ktoe.SK.CHI.OTHER_CHEM.LOW_ENTH.HP.AMBIENT</t>
  </si>
  <si>
    <t>UED.ktoe.SK.CHI.OTHER_CHEM.LOW_ENTH.THERM.ELEC</t>
  </si>
  <si>
    <t>UED.ktoe.SK.CHI.OTHER_CHEM.PROCESSING_STEAM.TOTAL.TOTAL</t>
  </si>
  <si>
    <t>UED.ktoe.SK.CHI.OTHER_CHEM.PROCESSING_STEAM.STEAM.SOLIDS</t>
  </si>
  <si>
    <t>UED.ktoe.SK.CHI.OTHER_CHEM.PROCESSING_STEAM.STEAM.RFG</t>
  </si>
  <si>
    <t>UED.ktoe.SK.CHI.OTHER_CHEM.PROCESSING_STEAM.STEAM.LPG</t>
  </si>
  <si>
    <t>UED.ktoe.SK.CHI.OTHER_CHEM.PROCESSING_STEAM.STEAM.DIESEL_LIQBIO</t>
  </si>
  <si>
    <t>UED.ktoe.SK.CHI.OTHER_CHEM.PROCESSING_STEAM.STEAM.RFO</t>
  </si>
  <si>
    <t>UED.ktoe.SK.CHI.OTHER_CHEM.PROCESSING_STEAM.STEAM.OTHER</t>
  </si>
  <si>
    <t>UED.ktoe.SK.CHI.OTHER_CHEM.PROCESSING_STEAM.STEAM.NG_BIOGAS</t>
  </si>
  <si>
    <t>UED.ktoe.SK.CHI.OTHER_CHEM.PROCESSING_STEAM.STEAM.DERIVED</t>
  </si>
  <si>
    <t>UED.ktoe.SK.CHI.OTHER_CHEM.PROCESSING_STEAM.STEAM.BIOMASS_WASTE</t>
  </si>
  <si>
    <t>UED.ktoe.SK.CHI.OTHER_CHEM.PROCESSING_STEAM.STEAM.STEAM_DISTR</t>
  </si>
  <si>
    <t>UED.ktoe.SK.CHI.OTHER_CHEM.PROCESSING.MICROW.ELEC</t>
  </si>
  <si>
    <t>UED.ktoe.SK.CHI.OTHER_CHEM.PROC_HEAT.TOTAL.TOTAL</t>
  </si>
  <si>
    <t>UED.ktoe.SK.CHI.OTHER_CHEM.PROC_HEAT.THERM.TOTAL</t>
  </si>
  <si>
    <t>UED.ktoe.SK.CHI.OTHER_CHEM.PROC_HEAT.THERM.SOLIDS</t>
  </si>
  <si>
    <t>UED.ktoe.SK.CHI.OTHER_CHEM.PROC_HEAT.THERM.LPG</t>
  </si>
  <si>
    <t>UED.ktoe.SK.CHI.OTHER_CHEM.PROC_HEAT.THERM.DIESEL_LIQBIO</t>
  </si>
  <si>
    <t>UED.ktoe.SK.CHI.OTHER_CHEM.PROC_HEAT.THERM.RFO</t>
  </si>
  <si>
    <t>UED.ktoe.SK.CHI.OTHER_CHEM.PROC_HEAT.THERM.NG_BIOGAS</t>
  </si>
  <si>
    <t>UED.ktoe.SK.CHI.OTHER_CHEM.PROC_HEAT.ELEC.ELEC</t>
  </si>
  <si>
    <t>UED.ktoe.SK.CHI.OTHER_CHEM.PROC_COOL.THERM.NG_BIOGAS</t>
  </si>
  <si>
    <t>UED.ktoe.SK.CHI.OTHER_CHEM.PROC_COOL_STEAM.TOTAL.TOTAL</t>
  </si>
  <si>
    <t>UED.ktoe.SK.CHI.OTHER_CHEM.PROC_COOL_STEAM.STEAM.SOLIDS</t>
  </si>
  <si>
    <t>UED.ktoe.SK.CHI.OTHER_CHEM.PROC_COOL_STEAM.STEAM.RFG</t>
  </si>
  <si>
    <t>UED.ktoe.SK.CHI.OTHER_CHEM.PROC_COOL_STEAM.STEAM.LPG</t>
  </si>
  <si>
    <t>UED.ktoe.SK.CHI.OTHER_CHEM.PROC_COOL_STEAM.STEAM.DIESEL_LIQBIO</t>
  </si>
  <si>
    <t>UED.ktoe.SK.CHI.OTHER_CHEM.PROC_COOL_STEAM.STEAM.RFO</t>
  </si>
  <si>
    <t>UED.ktoe.SK.CHI.OTHER_CHEM.PROC_COOL_STEAM.STEAM.OTHER</t>
  </si>
  <si>
    <t>UED.ktoe.SK.CHI.OTHER_CHEM.PROC_COOL_STEAM.STEAM.NG_BIOGAS</t>
  </si>
  <si>
    <t>UED.ktoe.SK.CHI.OTHER_CHEM.PROC_COOL_STEAM.STEAM.DERIVED</t>
  </si>
  <si>
    <t>UED.ktoe.SK.CHI.OTHER_CHEM.PROC_COOL_STEAM.STEAM.BIOMASS_WASTE</t>
  </si>
  <si>
    <t>UED.ktoe.SK.CHI.OTHER_CHEM.PROC_COOL_STEAM.STEAM.STEAM_DISTR</t>
  </si>
  <si>
    <t>UED.ktoe.SK.CHI.OTHER_CHEM.PROC_COOL.ELEC.ELEC</t>
  </si>
  <si>
    <t>UED.ktoe.SK.CHI.OTHER_CHEM.GENERIC.MECH.ELEC</t>
  </si>
  <si>
    <t>UED.ktoe.SK.CHI.PHARM.TOTAL.TOTAL.TOTAL</t>
  </si>
  <si>
    <t>UED.ktoe.SK.CHI.PHARM.LIGHT.GENERIC.ELEC</t>
  </si>
  <si>
    <t>UED.ktoe.SK.CHI.PHARM.AIRCOMP.GENERIC.ELEC</t>
  </si>
  <si>
    <t>UED.ktoe.SK.CHI.PHARM.MOTOR.GENERIC.ELEC</t>
  </si>
  <si>
    <t>UED.ktoe.SK.CHI.PHARM.FANS.GENERIC.ELEC</t>
  </si>
  <si>
    <t>UED.ktoe.SK.CHI.PHARM.LOW_ENTH.TOTAL.TOTAL</t>
  </si>
  <si>
    <t>UED.ktoe.SK.CHI.PHARM.LOW_ENTH.THERM.DIESEL_LIQBIO</t>
  </si>
  <si>
    <t>UED.ktoe.SK.CHI.PHARM.LOW_ENTH.THERM.NG_BIOGAS</t>
  </si>
  <si>
    <t>UED.ktoe.SK.CHI.PHARM.LOW_ENTH.THERM.SOLAR_GEO</t>
  </si>
  <si>
    <t>UED.ktoe.SK.CHI.PHARM.LOW_ENTH.HP.AMBIENT</t>
  </si>
  <si>
    <t>UED.ktoe.SK.CHI.PHARM.LOW_ENTH.THERM.ELEC</t>
  </si>
  <si>
    <t>UED.ktoe.SK.CHI.PHARM.PROCESSING_STEAM.TOTAL.TOTAL</t>
  </si>
  <si>
    <t>UED.ktoe.SK.CHI.PHARM.PROCESSING_STEAM.STEAM.SOLIDS</t>
  </si>
  <si>
    <t>UED.ktoe.SK.CHI.PHARM.PROCESSING_STEAM.STEAM.RFG</t>
  </si>
  <si>
    <t>UED.ktoe.SK.CHI.PHARM.PROCESSING_STEAM.STEAM.LPG</t>
  </si>
  <si>
    <t>UED.ktoe.SK.CHI.PHARM.PROCESSING_STEAM.STEAM.DIESEL_LIQBIO</t>
  </si>
  <si>
    <t>UED.ktoe.SK.CHI.PHARM.PROCESSING_STEAM.STEAM.RFO</t>
  </si>
  <si>
    <t>UED.ktoe.SK.CHI.PHARM.PROCESSING_STEAM.STEAM.OTHER</t>
  </si>
  <si>
    <t>UED.ktoe.SK.CHI.PHARM.PROCESSING_STEAM.STEAM.NG_BIOGAS</t>
  </si>
  <si>
    <t>UED.ktoe.SK.CHI.PHARM.PROCESSING_STEAM.STEAM.DERIVED</t>
  </si>
  <si>
    <t>UED.ktoe.SK.CHI.PHARM.PROCESSING_STEAM.STEAM.BIOMASS_WASTE</t>
  </si>
  <si>
    <t>UED.ktoe.SK.CHI.PHARM.PROCESSING_STEAM.STEAM.STEAM_DISTR</t>
  </si>
  <si>
    <t>UED.ktoe.SK.CHI.PHARM.PROCESSING.MICROW.ELEC</t>
  </si>
  <si>
    <t>UED.ktoe.SK.CHI.PHARM.PROC_HEAT.TOTAL.TOTAL</t>
  </si>
  <si>
    <t>UED.ktoe.SK.CHI.PHARM.PROC_HEAT.THERM.TOTAL</t>
  </si>
  <si>
    <t>UED.ktoe.SK.CHI.PHARM.PROC_HEAT.THERM.SOLIDS</t>
  </si>
  <si>
    <t>UED.ktoe.SK.CHI.PHARM.PROC_HEAT.THERM.LPG</t>
  </si>
  <si>
    <t>UED.ktoe.SK.CHI.PHARM.PROC_HEAT.THERM.DIESEL_LIQBIO</t>
  </si>
  <si>
    <t>UED.ktoe.SK.CHI.PHARM.PROC_HEAT.THERM.RFO</t>
  </si>
  <si>
    <t>UED.ktoe.SK.CHI.PHARM.PROC_HEAT.THERM.NG_BIOGAS</t>
  </si>
  <si>
    <t>UED.ktoe.SK.CHI.PHARM.PROC_HEAT.ELEC.ELEC</t>
  </si>
  <si>
    <t>UED.ktoe.SK.CHI.PHARM.PROC_COOL.THERM.NG_BIOGAS</t>
  </si>
  <si>
    <t>UED.ktoe.SK.CHI.PHARM.PROC_COOL_STEAM.TOTAL.TOTAL</t>
  </si>
  <si>
    <t>UED.ktoe.SK.CHI.PHARM.PROC_COOL_STEAM.STEAM.SOLIDS</t>
  </si>
  <si>
    <t>UED.ktoe.SK.CHI.PHARM.PROC_COOL_STEAM.STEAM.RFG</t>
  </si>
  <si>
    <t>UED.ktoe.SK.CHI.PHARM.PROC_COOL_STEAM.STEAM.LPG</t>
  </si>
  <si>
    <t>UED.ktoe.SK.CHI.PHARM.PROC_COOL_STEAM.STEAM.DIESEL_LIQBIO</t>
  </si>
  <si>
    <t>UED.ktoe.SK.CHI.PHARM.PROC_COOL_STEAM.STEAM.RFO</t>
  </si>
  <si>
    <t>UED.ktoe.SK.CHI.PHARM.PROC_COOL_STEAM.STEAM.OTHER</t>
  </si>
  <si>
    <t>UED.ktoe.SK.CHI.PHARM.PROC_COOL_STEAM.STEAM.NG_BIOGAS</t>
  </si>
  <si>
    <t>UED.ktoe.SK.CHI.PHARM.PROC_COOL_STEAM.STEAM.DERIVED</t>
  </si>
  <si>
    <t>UED.ktoe.SK.CHI.PHARM.PROC_COOL_STEAM.STEAM.BIOMASS_WASTE</t>
  </si>
  <si>
    <t>UED.ktoe.SK.CHI.PHARM.PROC_COOL_STEAM.STEAM.STEAM_DISTR</t>
  </si>
  <si>
    <t>UED.ktoe.SK.CHI.PHARM.PROC_COOL.ELEC.ELEC</t>
  </si>
  <si>
    <t>UED.ktoe.SK.CHI.PHARM.GENERIC.MECH.ELEC</t>
  </si>
  <si>
    <t>Basic chemicals (energy consumption)</t>
  </si>
  <si>
    <t>FUEL_EMI.ktCO2.SK.CHI.BASIC_CHEM.LIGHT.GENERIC.ELEC</t>
  </si>
  <si>
    <t>FUEL_EMI.ktCO2.SK.CHI.BASIC_CHEM.AIRCOMP.GENERIC.ELEC</t>
  </si>
  <si>
    <t>FUEL_EMI.ktCO2.SK.CHI.BASIC_CHEM.MOTOR.GENERIC.ELEC</t>
  </si>
  <si>
    <t>FUEL_EMI.ktCO2.SK.CHI.BASIC_CHEM.FANS.GENERIC.ELEC</t>
  </si>
  <si>
    <t>FUEL_EMI.ktCO2.SK.CHI.BASIC_CHEM.LOW_ENTH.TOTAL.TOTAL</t>
  </si>
  <si>
    <t>FUEL_EMI.ktCO2.SK.CHI.BASIC_CHEM.LOW_ENTH.THERM.DIESEL_LIQBIO</t>
  </si>
  <si>
    <t>FUEL_EMI.ktCO2.SK.CHI.BASIC_CHEM.LOW_ENTH.THERM.NG_BIOGAS</t>
  </si>
  <si>
    <t>FUEL_EMI.ktCO2.SK.CHI.BASIC_CHEM.LOW_ENTH.THERM.SOLAR_GEO</t>
  </si>
  <si>
    <t>FUEL_EMI.ktCO2.SK.CHI.BASIC_CHEM.LOW_ENTH.HP.AMBIENT</t>
  </si>
  <si>
    <t>FUEL_EMI.ktCO2.SK.CHI.BASIC_CHEM.LOW_ENTH.THERM.ELEC</t>
  </si>
  <si>
    <t>FUEL_EMI.ktCO2.SK.CHI.BASIC_CHEM.PROCESSING.TOTAL.TOTAL</t>
  </si>
  <si>
    <t>FUEL_EMI.ktCO2.SK.CHI.BASIC_CHEM.PROCESSING.STEAM.SOLIDS</t>
  </si>
  <si>
    <t>FUEL_EMI.ktCO2.SK.CHI.BASIC_CHEM.PROCESSING.STEAM.RFG</t>
  </si>
  <si>
    <t>FUEL_EMI.ktCO2.SK.CHI.BASIC_CHEM.PROCESSING.STEAM.LPG</t>
  </si>
  <si>
    <t>FUEL_EMI.ktCO2.SK.CHI.BASIC_CHEM.PROCESSING.STEAM.DIESEL_LIQBIO</t>
  </si>
  <si>
    <t>FUEL_EMI.ktCO2.SK.CHI.BASIC_CHEM.PROCESSING.STEAM.RFO</t>
  </si>
  <si>
    <t>FUEL_EMI.ktCO2.SK.CHI.BASIC_CHEM.PROCESSING.STEAM.OTHER</t>
  </si>
  <si>
    <t>FUEL_EMI.ktCO2.SK.CHI.BASIC_CHEM.PROCESSING.STEAM.NG_BIOGAS</t>
  </si>
  <si>
    <t>FUEL_EMI.ktCO2.SK.CHI.BASIC_CHEM.PROCESSING.STEAM.DERIVED</t>
  </si>
  <si>
    <t>FUEL_EMI.ktCO2.SK.CHI.BASIC_CHEM.PROCESSING.STEAM.BIOMASS_WASTE</t>
  </si>
  <si>
    <t>FUEL_EMI.ktCO2.SK.CHI.BASIC_CHEM.PROCESSING.STEAM.STEAM_DISTR</t>
  </si>
  <si>
    <t>FUEL_EMI.ktCO2.SK.CHI.BASIC_CHEM.PROC_HEAT.TOTAL.TOTAL</t>
  </si>
  <si>
    <t>FUEL_EMI.ktCO2.SK.CHI.BASIC_CHEM.PROC_HEAT.THERM.TOTAL</t>
  </si>
  <si>
    <t>FUEL_EMI.ktCO2.SK.CHI.BASIC_CHEM.PROC_HEAT.THERM.SOLIDS</t>
  </si>
  <si>
    <t>FUEL_EMI.ktCO2.SK.CHI.BASIC_CHEM.PROC_HEAT.THERM.LPG</t>
  </si>
  <si>
    <t>FUEL_EMI.ktCO2.SK.CHI.BASIC_CHEM.PROC_HEAT.THERM.DIESEL_LIQBIO</t>
  </si>
  <si>
    <t>FUEL_EMI.ktCO2.SK.CHI.BASIC_CHEM.PROC_HEAT.THERM.RFO</t>
  </si>
  <si>
    <t>FUEL_EMI.ktCO2.SK.CHI.BASIC_CHEM.PROC_HEAT.THERM.NG_BIOGAS</t>
  </si>
  <si>
    <t>FUEL_EMI.ktCO2.SK.CHI.BASIC_CHEM.PROC_HEAT.ELEC.ELEC</t>
  </si>
  <si>
    <t>FUEL_EMI.ktCO2.SK.CHI.BASIC_CHEM.PROC_COOL.THERM.NG_BIOGAS</t>
  </si>
  <si>
    <t>FUEL_EMI.ktCO2.SK.CHI.BASIC_CHEM.PROC_COOL_STEAM.TOTAL.TOTAL</t>
  </si>
  <si>
    <t>FUEL_EMI.ktCO2.SK.CHI.BASIC_CHEM.PROC_COOL_STEAM.STEAM.SOLIDS</t>
  </si>
  <si>
    <t>FUEL_EMI.ktCO2.SK.CHI.BASIC_CHEM.PROC_COOL_STEAM.STEAM.RFG</t>
  </si>
  <si>
    <t>FUEL_EMI.ktCO2.SK.CHI.BASIC_CHEM.PROC_COOL_STEAM.STEAM.LPG</t>
  </si>
  <si>
    <t>FUEL_EMI.ktCO2.SK.CHI.BASIC_CHEM.PROC_COOL_STEAM.STEAM.DIESEL_LIQBIO</t>
  </si>
  <si>
    <t>FUEL_EMI.ktCO2.SK.CHI.BASIC_CHEM.PROC_COOL_STEAM.STEAM.RFO</t>
  </si>
  <si>
    <t>FUEL_EMI.ktCO2.SK.CHI.BASIC_CHEM.PROC_COOL_STEAM.STEAM.OTHER</t>
  </si>
  <si>
    <t>FUEL_EMI.ktCO2.SK.CHI.BASIC_CHEM.PROC_COOL_STEAM.STEAM.NG_BIOGAS</t>
  </si>
  <si>
    <t>FUEL_EMI.ktCO2.SK.CHI.BASIC_CHEM.PROC_COOL_STEAM.STEAM.DERIVED</t>
  </si>
  <si>
    <t>FUEL_EMI.ktCO2.SK.CHI.BASIC_CHEM.PROC_COOL_STEAM.STEAM.BIOMASS_WASTE</t>
  </si>
  <si>
    <t>FUEL_EMI.ktCO2.SK.CHI.BASIC_CHEM.PROC_COOL_STEAM.STEAM.STEAM_DISTR</t>
  </si>
  <si>
    <t>FUEL_EMI.ktCO2.SK.CHI.BASIC_CHEM.PROC_COOL.ELEC.ELEC</t>
  </si>
  <si>
    <t>FUEL_EMI.ktCO2.SK.CHI.BASIC_CHEM.GENERIC.MECH.ELEC</t>
  </si>
  <si>
    <t>PROCESS_EMI.ktCO2.SK.CHI.BASIC_CHEM</t>
  </si>
  <si>
    <t>FUEL_EMI.ktCO2.SK.CHI.OTHER_CHEM.LIGHT.GENERIC.ELEC</t>
  </si>
  <si>
    <t>FUEL_EMI.ktCO2.SK.CHI.OTHER_CHEM.AIRCOMP.GENERIC.ELEC</t>
  </si>
  <si>
    <t>FUEL_EMI.ktCO2.SK.CHI.OTHER_CHEM.MOTOR.GENERIC.ELEC</t>
  </si>
  <si>
    <t>FUEL_EMI.ktCO2.SK.CHI.OTHER_CHEM.FANS.GENERIC.ELEC</t>
  </si>
  <si>
    <t>FUEL_EMI.ktCO2.SK.CHI.OTHER_CHEM.LOW_ENTH.TOTAL.TOTAL</t>
  </si>
  <si>
    <t>FUEL_EMI.ktCO2.SK.CHI.OTHER_CHEM.LOW_ENTH.THERM.DIESEL_LIQBIO</t>
  </si>
  <si>
    <t>FUEL_EMI.ktCO2.SK.CHI.OTHER_CHEM.LOW_ENTH.THERM.NG_BIOGAS</t>
  </si>
  <si>
    <t>FUEL_EMI.ktCO2.SK.CHI.OTHER_CHEM.LOW_ENTH.THERM.SOLAR_GEO</t>
  </si>
  <si>
    <t>FUEL_EMI.ktCO2.SK.CHI.OTHER_CHEM.LOW_ENTH.HP.AMBIENT</t>
  </si>
  <si>
    <t>FUEL_EMI.ktCO2.SK.CHI.OTHER_CHEM.LOW_ENTH.THERM.ELEC</t>
  </si>
  <si>
    <t>FUEL_EMI.ktCO2.SK.CHI.OTHER_CHEM.PROCESSING_STEAM.TOTAL.TOTAL</t>
  </si>
  <si>
    <t>FUEL_EMI.ktCO2.SK.CHI.OTHER_CHEM.PROCESSING_STEAM.STEAM.SOLIDS</t>
  </si>
  <si>
    <t>FUEL_EMI.ktCO2.SK.CHI.OTHER_CHEM.PROCESSING_STEAM.STEAM.RFG</t>
  </si>
  <si>
    <t>FUEL_EMI.ktCO2.SK.CHI.OTHER_CHEM.PROCESSING_STEAM.STEAM.LPG</t>
  </si>
  <si>
    <t>FUEL_EMI.ktCO2.SK.CHI.OTHER_CHEM.PROCESSING_STEAM.STEAM.DIESEL_LIQBIO</t>
  </si>
  <si>
    <t>FUEL_EMI.ktCO2.SK.CHI.OTHER_CHEM.PROCESSING_STEAM.STEAM.RFO</t>
  </si>
  <si>
    <t>FUEL_EMI.ktCO2.SK.CHI.OTHER_CHEM.PROCESSING_STEAM.STEAM.OTHER</t>
  </si>
  <si>
    <t>FUEL_EMI.ktCO2.SK.CHI.OTHER_CHEM.PROCESSING_STEAM.STEAM.NG_BIOGAS</t>
  </si>
  <si>
    <t>FUEL_EMI.ktCO2.SK.CHI.OTHER_CHEM.PROCESSING_STEAM.STEAM.DERIVED</t>
  </si>
  <si>
    <t>FUEL_EMI.ktCO2.SK.CHI.OTHER_CHEM.PROCESSING_STEAM.STEAM.BIOMASS_WASTE</t>
  </si>
  <si>
    <t>FUEL_EMI.ktCO2.SK.CHI.OTHER_CHEM.PROCESSING_STEAM.STEAM.STEAM_DISTR</t>
  </si>
  <si>
    <t>FUEL_EMI.ktCO2.SK.CHI.OTHER_CHEM.PROCESSING.MICROW.ELEC</t>
  </si>
  <si>
    <t>FUEL_EMI.ktCO2.SK.CHI.OTHER_CHEM.PROC_HEAT.TOTAL.TOTAL</t>
  </si>
  <si>
    <t>FUEL_EMI.ktCO2.SK.CHI.OTHER_CHEM.PROC_HEAT.THERM.TOTAL</t>
  </si>
  <si>
    <t>FUEL_EMI.ktCO2.SK.CHI.OTHER_CHEM.PROC_HEAT.THERM.SOLIDS</t>
  </si>
  <si>
    <t>FUEL_EMI.ktCO2.SK.CHI.OTHER_CHEM.PROC_HEAT.THERM.LPG</t>
  </si>
  <si>
    <t>FUEL_EMI.ktCO2.SK.CHI.OTHER_CHEM.PROC_HEAT.THERM.DIESEL_LIQBIO</t>
  </si>
  <si>
    <t>FUEL_EMI.ktCO2.SK.CHI.OTHER_CHEM.PROC_HEAT.THERM.RFO</t>
  </si>
  <si>
    <t>FUEL_EMI.ktCO2.SK.CHI.OTHER_CHEM.PROC_HEAT.THERM.NG_BIOGAS</t>
  </si>
  <si>
    <t>FUEL_EMI.ktCO2.SK.CHI.OTHER_CHEM.PROC_HEAT.ELEC.ELEC</t>
  </si>
  <si>
    <t>FUEL_EMI.ktCO2.SK.CHI.OTHER_CHEM.PROC_COOL.THERM.NG_BIOGAS</t>
  </si>
  <si>
    <t>FUEL_EMI.ktCO2.SK.CHI.OTHER_CHEM.PROC_COOL_STEAM.TOTAL.TOTAL</t>
  </si>
  <si>
    <t>FUEL_EMI.ktCO2.SK.CHI.OTHER_CHEM.PROC_COOL_STEAM.STEAM.SOLIDS</t>
  </si>
  <si>
    <t>FUEL_EMI.ktCO2.SK.CHI.OTHER_CHEM.PROC_COOL_STEAM.STEAM.RFG</t>
  </si>
  <si>
    <t>FUEL_EMI.ktCO2.SK.CHI.OTHER_CHEM.PROC_COOL_STEAM.STEAM.LPG</t>
  </si>
  <si>
    <t>FUEL_EMI.ktCO2.SK.CHI.OTHER_CHEM.PROC_COOL_STEAM.STEAM.DIESEL_LIQBIO</t>
  </si>
  <si>
    <t>FUEL_EMI.ktCO2.SK.CHI.OTHER_CHEM.PROC_COOL_STEAM.STEAM.RFO</t>
  </si>
  <si>
    <t>FUEL_EMI.ktCO2.SK.CHI.OTHER_CHEM.PROC_COOL_STEAM.STEAM.OTHER</t>
  </si>
  <si>
    <t>FUEL_EMI.ktCO2.SK.CHI.OTHER_CHEM.PROC_COOL_STEAM.STEAM.NG_BIOGAS</t>
  </si>
  <si>
    <t>FUEL_EMI.ktCO2.SK.CHI.OTHER_CHEM.PROC_COOL_STEAM.STEAM.DERIVED</t>
  </si>
  <si>
    <t>FUEL_EMI.ktCO2.SK.CHI.OTHER_CHEM.PROC_COOL_STEAM.STEAM.BIOMASS_WASTE</t>
  </si>
  <si>
    <t>FUEL_EMI.ktCO2.SK.CHI.OTHER_CHEM.PROC_COOL_STEAM.STEAM.STEAM_DISTR</t>
  </si>
  <si>
    <t>FUEL_EMI.ktCO2.SK.CHI.OTHER_CHEM.PROC_COOL.ELEC.ELEC</t>
  </si>
  <si>
    <t>FUEL_EMI.ktCO2.SK.CHI.OTHER_CHEM.GENERIC.MECH.ELEC</t>
  </si>
  <si>
    <t>PROCESS_EMI.ktCO2.SK.CHI.OTHER_CHEM</t>
  </si>
  <si>
    <t>FUEL_EMI.ktCO2.SK.CHI.PHARM.TOTAL.TOTAL.TOTAL</t>
  </si>
  <si>
    <t>FUEL_EMI.ktCO2.SK.CHI.PHARM.LIGHT.GENERIC.ELEC</t>
  </si>
  <si>
    <t>FUEL_EMI.ktCO2.SK.CHI.PHARM.AIRCOMP.GENERIC.ELEC</t>
  </si>
  <si>
    <t>FUEL_EMI.ktCO2.SK.CHI.PHARM.MOTOR.GENERIC.ELEC</t>
  </si>
  <si>
    <t>FUEL_EMI.ktCO2.SK.CHI.PHARM.FANS.GENERIC.ELEC</t>
  </si>
  <si>
    <t>FUEL_EMI.ktCO2.SK.CHI.PHARM.LOW_ENTH.TOTAL.TOTAL</t>
  </si>
  <si>
    <t>FUEL_EMI.ktCO2.SK.CHI.PHARM.LOW_ENTH.THERM.DIESEL_LIQBIO</t>
  </si>
  <si>
    <t>FUEL_EMI.ktCO2.SK.CHI.PHARM.LOW_ENTH.THERM.NG_BIOGAS</t>
  </si>
  <si>
    <t>FUEL_EMI.ktCO2.SK.CHI.PHARM.LOW_ENTH.THERM.SOLAR_GEO</t>
  </si>
  <si>
    <t>FUEL_EMI.ktCO2.SK.CHI.PHARM.LOW_ENTH.HP.AMBIENT</t>
  </si>
  <si>
    <t>FUEL_EMI.ktCO2.SK.CHI.PHARM.LOW_ENTH.THERM.ELEC</t>
  </si>
  <si>
    <t>FUEL_EMI.ktCO2.SK.CHI.PHARM.PROCESSING_STEAM.TOTAL.TOTAL</t>
  </si>
  <si>
    <t>FUEL_EMI.ktCO2.SK.CHI.PHARM.PROCESSING_STEAM.STEAM.SOLIDS</t>
  </si>
  <si>
    <t>FUEL_EMI.ktCO2.SK.CHI.PHARM.PROCESSING_STEAM.STEAM.RFG</t>
  </si>
  <si>
    <t>FUEL_EMI.ktCO2.SK.CHI.PHARM.PROCESSING_STEAM.STEAM.LPG</t>
  </si>
  <si>
    <t>FUEL_EMI.ktCO2.SK.CHI.PHARM.PROCESSING_STEAM.STEAM.DIESEL_LIQBIO</t>
  </si>
  <si>
    <t>FUEL_EMI.ktCO2.SK.CHI.PHARM.PROCESSING_STEAM.STEAM.RFO</t>
  </si>
  <si>
    <t>FUEL_EMI.ktCO2.SK.CHI.PHARM.PROCESSING_STEAM.STEAM.OTHER</t>
  </si>
  <si>
    <t>FUEL_EMI.ktCO2.SK.CHI.PHARM.PROCESSING_STEAM.STEAM.NG_BIOGAS</t>
  </si>
  <si>
    <t>FUEL_EMI.ktCO2.SK.CHI.PHARM.PROCESSING_STEAM.STEAM.DERIVED</t>
  </si>
  <si>
    <t>FUEL_EMI.ktCO2.SK.CHI.PHARM.PROCESSING_STEAM.STEAM.BIOMASS_WASTE</t>
  </si>
  <si>
    <t>FUEL_EMI.ktCO2.SK.CHI.PHARM.PROCESSING_STEAM.STEAM.STEAM_DISTR</t>
  </si>
  <si>
    <t>FUEL_EMI.ktCO2.SK.CHI.PHARM.PROCESSING.MICROW.ELEC</t>
  </si>
  <si>
    <t>FUEL_EMI.ktCO2.SK.CHI.PHARM.PROC_HEAT.TOTAL.TOTAL</t>
  </si>
  <si>
    <t>FUEL_EMI.ktCO2.SK.CHI.PHARM.PROC_HEAT.THERM.TOTAL</t>
  </si>
  <si>
    <t>FUEL_EMI.ktCO2.SK.CHI.PHARM.PROC_HEAT.THERM.SOLIDS</t>
  </si>
  <si>
    <t>FUEL_EMI.ktCO2.SK.CHI.PHARM.PROC_HEAT.THERM.LPG</t>
  </si>
  <si>
    <t>FUEL_EMI.ktCO2.SK.CHI.PHARM.PROC_HEAT.THERM.DIESEL_LIQBIO</t>
  </si>
  <si>
    <t>FUEL_EMI.ktCO2.SK.CHI.PHARM.PROC_HEAT.THERM.RFO</t>
  </si>
  <si>
    <t>FUEL_EMI.ktCO2.SK.CHI.PHARM.PROC_HEAT.THERM.NG_BIOGAS</t>
  </si>
  <si>
    <t>FUEL_EMI.ktCO2.SK.CHI.PHARM.PROC_HEAT.ELEC.ELEC</t>
  </si>
  <si>
    <t>FUEL_EMI.ktCO2.SK.CHI.PHARM.PROC_COOL.THERM.NG_BIOGAS</t>
  </si>
  <si>
    <t>FUEL_EMI.ktCO2.SK.CHI.PHARM.PROC_COOL_STEAM.TOTAL.TOTAL</t>
  </si>
  <si>
    <t>FUEL_EMI.ktCO2.SK.CHI.PHARM.PROC_COOL_STEAM.STEAM.SOLIDS</t>
  </si>
  <si>
    <t>FUEL_EMI.ktCO2.SK.CHI.PHARM.PROC_COOL_STEAM.STEAM.RFG</t>
  </si>
  <si>
    <t>FUEL_EMI.ktCO2.SK.CHI.PHARM.PROC_COOL_STEAM.STEAM.LPG</t>
  </si>
  <si>
    <t>FUEL_EMI.ktCO2.SK.CHI.PHARM.PROC_COOL_STEAM.STEAM.DIESEL_LIQBIO</t>
  </si>
  <si>
    <t>FUEL_EMI.ktCO2.SK.CHI.PHARM.PROC_COOL_STEAM.STEAM.RFO</t>
  </si>
  <si>
    <t>FUEL_EMI.ktCO2.SK.CHI.PHARM.PROC_COOL_STEAM.STEAM.OTHER</t>
  </si>
  <si>
    <t>FUEL_EMI.ktCO2.SK.CHI.PHARM.PROC_COOL_STEAM.STEAM.NG_BIOGAS</t>
  </si>
  <si>
    <t>FUEL_EMI.ktCO2.SK.CHI.PHARM.PROC_COOL_STEAM.STEAM.DERIVED</t>
  </si>
  <si>
    <t>FUEL_EMI.ktCO2.SK.CHI.PHARM.PROC_COOL_STEAM.STEAM.BIOMASS_WASTE</t>
  </si>
  <si>
    <t>FUEL_EMI.ktCO2.SK.CHI.PHARM.PROC_COOL_STEAM.STEAM.STEAM_DISTR</t>
  </si>
  <si>
    <t>FUEL_EMI.ktCO2.SK.CHI.PHARM.PROC_COOL.ELEC.ELEC</t>
  </si>
  <si>
    <t>FUEL_EMI.ktCO2.SK.CHI.PHARM.GENERIC.MECH.ELEC</t>
  </si>
  <si>
    <t>Basic chemicals (over energy consumption, without process emissions)</t>
  </si>
  <si>
    <t>Other chemicals (without process emissions)</t>
  </si>
  <si>
    <t>VA.Meuro2023.SK.NMM.CEM</t>
  </si>
  <si>
    <t>VA.Meuro2023.SK.NMM.CER</t>
  </si>
  <si>
    <t>VA.Meuro2023.SK.NMM.GLASS</t>
  </si>
  <si>
    <t>Cement (kt)</t>
  </si>
  <si>
    <t>OUTPUT.kt.SK.NMM.CEM</t>
  </si>
  <si>
    <t>Ceramics &amp; other NMM (kt bricks eq.)</t>
  </si>
  <si>
    <t>OUTPUT.kt.SK.NMM.CER</t>
  </si>
  <si>
    <t>Glass production  (kt)</t>
  </si>
  <si>
    <t>OUTPUT.kt.SK.NMM.GLASS</t>
  </si>
  <si>
    <t>CAP.kt.SK.NMM.CEM</t>
  </si>
  <si>
    <t>CAP.kt.SK.NMM.CER</t>
  </si>
  <si>
    <t>CAP.kt.SK.NMM.GLASS</t>
  </si>
  <si>
    <t>NEWCAP.kt.SK.NMM.CEM</t>
  </si>
  <si>
    <t>NEWCAP.kt.SK.NMM.CER</t>
  </si>
  <si>
    <t>NEWCAP.kt.SK.NMM.GLASS</t>
  </si>
  <si>
    <t>FEC.ktoe.SK.NMM.TOTAL.TOTAL.TOTAL.TOTAL</t>
  </si>
  <si>
    <t>FEC.ktoe.SK.NMM.TOTAL.TOTAL.TOTAL.SOLIDS</t>
  </si>
  <si>
    <t>FEC.ktoe.SK.NMM.TOTAL.TOTAL.TOTAL.RFG</t>
  </si>
  <si>
    <t>FEC.ktoe.SK.NMM.TOTAL.TOTAL.TOTAL.LPG</t>
  </si>
  <si>
    <t>FEC.ktoe.SK.NMM.TOTAL.TOTAL.TOTAL.DIESEL</t>
  </si>
  <si>
    <t>FEC.ktoe.SK.NMM.TOTAL.TOTAL.TOTAL.RFO</t>
  </si>
  <si>
    <t>FEC.ktoe.SK.NMM.TOTAL.TOTAL.TOTAL.OTHER</t>
  </si>
  <si>
    <t>FEC.ktoe.SK.NMM.TOTAL.TOTAL.TOTAL.NG</t>
  </si>
  <si>
    <t>FEC.ktoe.SK.NMM.TOTAL.TOTAL.TOTAL.DERIVED</t>
  </si>
  <si>
    <t>FEC.ktoe.SK.NMM.TOTAL.TOTAL.TOTAL.BIOMASS_WASTE</t>
  </si>
  <si>
    <t>FEC.ktoe.SK.NMM.TOTAL.TOTAL.TOTAL.BIOGAS</t>
  </si>
  <si>
    <t>FEC.ktoe.SK.NMM.TOTAL.TOTAL.TOTAL.LIQBIO</t>
  </si>
  <si>
    <t>FEC.ktoe.SK.NMM.TOTAL.TOTAL.TOTAL.SOLAR</t>
  </si>
  <si>
    <t>FEC.ktoe.SK.NMM.TOTAL.TOTAL.TOTAL.GEO</t>
  </si>
  <si>
    <t>FEC.ktoe.SK.NMM.TOTAL.TOTAL.TOTAL.AMBIENT</t>
  </si>
  <si>
    <t>FEC.ktoe.SK.NMM.TOTAL.TOTAL.TOTAL.STEAM_DISTR</t>
  </si>
  <si>
    <t>FEC.ktoe.SK.NMM.TOTAL.TOTAL.TOTAL.ELEC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</si>
  <si>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</si>
  <si>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</si>
  <si>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</si>
  <si>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FEC.ktoe.SK.NMM.CEM.TOTAL.TOTAL.TOTAL</t>
  </si>
  <si>
    <t>FEC.ktoe.SK.NMM.CEM.LIGHT.GENERIC.ELEC</t>
  </si>
  <si>
    <t>FEC.ktoe.SK.NMM.CEM.AIRCOMP.GENERIC.ELEC</t>
  </si>
  <si>
    <t>FEC.ktoe.SK.NMM.CEM.MOTOR.GENERIC.ELEC</t>
  </si>
  <si>
    <t>FEC.ktoe.SK.NMM.CEM.FANS.GENERIC.ELEC</t>
  </si>
  <si>
    <t>FEC.ktoe.SK.NMM.CEM.LOW_ENTH.TOTAL.TOTAL</t>
  </si>
  <si>
    <t>FEC.ktoe.SK.NMM.CEM.LOW_ENTH.THERM.DIESEL_LIQBIO</t>
  </si>
  <si>
    <t>FEC.ktoe.SK.NMM.CEM.LOW_ENTH.THERM.NG_BIOGAS</t>
  </si>
  <si>
    <t>FEC.ktoe.SK.NMM.CEM.LOW_ENTH.THERM.SOLAR_GEO</t>
  </si>
  <si>
    <t>FEC.ktoe.SK.NMM.CEM.LOW_ENTH.HP.AMBIENT</t>
  </si>
  <si>
    <t>FEC.ktoe.SK.NMM.CEM.LOW_ENTH.THERM.ELEC</t>
  </si>
  <si>
    <t>Cement: Grinding, milling of raw material</t>
  </si>
  <si>
    <t>FEC.ktoe.SK.NMM.CEM.GRINDING_RAW.MECH.ELEC</t>
  </si>
  <si>
    <t>Cement: Pre-heating and pre-calcination</t>
  </si>
  <si>
    <t>FEC.ktoe.SK.NMM.CEM.PREHEAT.TOTAL.TOTAL</t>
  </si>
  <si>
    <t>FEC.ktoe.SK.NMM.CEM.PREHEAT.THERM.SOLIDS</t>
  </si>
  <si>
    <t>FEC.ktoe.SK.NMM.CEM.PREHEAT.THERM.LPG</t>
  </si>
  <si>
    <t>FEC.ktoe.SK.NMM.CEM.PREHEAT.THERM.DIESEL_LIQBIO</t>
  </si>
  <si>
    <t>FEC.ktoe.SK.NMM.CEM.PREHEAT.THERM.RFO</t>
  </si>
  <si>
    <t>FEC.ktoe.SK.NMM.CEM.PREHEAT.THERM.OTHER</t>
  </si>
  <si>
    <t>FEC.ktoe.SK.NMM.CEM.PREHEAT.THERM.NG_BIOGAS</t>
  </si>
  <si>
    <t>FEC.ktoe.SK.NMM.CEM.PREHEAT.THERM.BIOMASS_WASTE</t>
  </si>
  <si>
    <t>Cement: Clinker production (kilns)</t>
  </si>
  <si>
    <t>FEC.ktoe.SK.NMM.CEM.KILN.TOTAL.TOTAL</t>
  </si>
  <si>
    <t>FEC.ktoe.SK.NMM.CEM.KILN.THERM.SOLIDS</t>
  </si>
  <si>
    <t>FEC.ktoe.SK.NMM.CEM.KILN.THERM.LPG</t>
  </si>
  <si>
    <t>FEC.ktoe.SK.NMM.CEM.KILN.THERM.DIESEL_LIQBIO</t>
  </si>
  <si>
    <t>FEC.ktoe.SK.NMM.CEM.KILN.THERM.RFO</t>
  </si>
  <si>
    <t>FEC.ktoe.SK.NMM.CEM.KILN.THERM.OTHER</t>
  </si>
  <si>
    <t>FEC.ktoe.SK.NMM.CEM.KILN.THERM.NG_BIOGAS</t>
  </si>
  <si>
    <t>FEC.ktoe.SK.NMM.CEM.KILN.THERM.BIOMASS_WASTE</t>
  </si>
  <si>
    <t>Cement: Grinding, packaging and precasting</t>
  </si>
  <si>
    <t>Cement: Grinding, packaging and precasting (electricity)</t>
  </si>
  <si>
    <t>FEC.ktoe.SK.NMM.CEM.PRECAST.MECH.ELEC</t>
  </si>
  <si>
    <t>Cement: Precasting - Steam</t>
  </si>
  <si>
    <t>FEC.ktoe.SK.NMM.CEM.PRECAST_STEAM.TOTAL.TOTAL</t>
  </si>
  <si>
    <t>FEC.ktoe.SK.NMM.CEM.PRECAST_STEAM.STEAM.SOLIDS</t>
  </si>
  <si>
    <t>FEC.ktoe.SK.NMM.CEM.PRECAST_STEAM.STEAM.RFG</t>
  </si>
  <si>
    <t>FEC.ktoe.SK.NMM.CEM.PRECAST_STEAM.STEAM.LPG</t>
  </si>
  <si>
    <t>FEC.ktoe.SK.NMM.CEM.PRECAST_STEAM.STEAM.DIESEL_LIQBIO</t>
  </si>
  <si>
    <t>FEC.ktoe.SK.NMM.CEM.PRECAST_STEAM.STEAM.RFO</t>
  </si>
  <si>
    <t>FEC.ktoe.SK.NMM.CEM.PRECAST_STEAM.STEAM.OTHER</t>
  </si>
  <si>
    <t>FEC.ktoe.SK.NMM.CEM.PRECAST_STEAM.STEAM.NG_BIOGAS</t>
  </si>
  <si>
    <t>FEC.ktoe.SK.NMM.CEM.PRECAST_STEAM.STEAM.DERIVED</t>
  </si>
  <si>
    <t>FEC.ktoe.SK.NMM.CEM.PRECAST_STEAM.STEAM.BIOMASS_WASTE</t>
  </si>
  <si>
    <t>FEC.ktoe.SK.NMM.CEM.PRECAST_STEAM.STEAM.STEAM_DISTR</t>
  </si>
  <si>
    <t>FEC.ktoe.SK.NMM.CER.TOTAL.TOTAL.TOTAL</t>
  </si>
  <si>
    <t>FEC.ktoe.SK.NMM.CER.LIGHT.GENERIC.ELEC</t>
  </si>
  <si>
    <t>FEC.ktoe.SK.NMM.CER.AIRCOMP.GENERIC.ELEC</t>
  </si>
  <si>
    <t>FEC.ktoe.SK.NMM.CER.MOTOR.GENERIC.ELEC</t>
  </si>
  <si>
    <t>FEC.ktoe.SK.NMM.CER.FANS.GENERIC.ELEC</t>
  </si>
  <si>
    <t>FEC.ktoe.SK.NMM.CER.LOW_ENTH.TOTAL.TOTAL</t>
  </si>
  <si>
    <t>FEC.ktoe.SK.NMM.CER.LOW_ENTH.THERM.DIESEL_LIQBIO</t>
  </si>
  <si>
    <t>FEC.ktoe.SK.NMM.CER.LOW_ENTH.THERM.NG_BIOGAS</t>
  </si>
  <si>
    <t>FEC.ktoe.SK.NMM.CER.LOW_ENTH.THERM.SOLAR_GEO</t>
  </si>
  <si>
    <t>FEC.ktoe.SK.NMM.CER.LOW_ENTH.HP.AMBIENT</t>
  </si>
  <si>
    <t>FEC.ktoe.SK.NMM.CER.LOW_ENTH.THERM.ELEC</t>
  </si>
  <si>
    <t>Ceramics: Mixing of raw material</t>
  </si>
  <si>
    <t>FEC.ktoe.SK.NMM.CER.MIXING.MECH.ELEC</t>
  </si>
  <si>
    <t>Ceramics: Drying and sintering of raw material</t>
  </si>
  <si>
    <t>Ceramics: Thermal drying and sintering</t>
  </si>
  <si>
    <t>FEC.ktoe.SK.NMM.CER.DRYING.TOTAL.TOTAL</t>
  </si>
  <si>
    <t>FEC.ktoe.SK.NMM.CER.DRYING.THERM.SOLIDS</t>
  </si>
  <si>
    <t>FEC.ktoe.SK.NMM.CER.DRYING.THERM.LPG</t>
  </si>
  <si>
    <t>FEC.ktoe.SK.NMM.CER.DRYING.THERM.DIESEL_LIQBIO</t>
  </si>
  <si>
    <t>FEC.ktoe.SK.NMM.CER.DRYING.THERM.RFO</t>
  </si>
  <si>
    <t>FEC.ktoe.SK.NMM.CER.DRYING.THERM.NG_BIOGAS</t>
  </si>
  <si>
    <t>Ceramics: Steam drying and sintering</t>
  </si>
  <si>
    <t>FEC.ktoe.SK.NMM.CER.DRYING_STEAM.TOTAL.TOTAL</t>
  </si>
  <si>
    <t>FEC.ktoe.SK.NMM.CER.DRYING_STEAM.STEAM.SOLIDS</t>
  </si>
  <si>
    <t>FEC.ktoe.SK.NMM.CER.DRYING_STEAM.STEAM.RFG</t>
  </si>
  <si>
    <t>FEC.ktoe.SK.NMM.CER.DRYING_STEAM.STEAM.LPG</t>
  </si>
  <si>
    <t>FEC.ktoe.SK.NMM.CER.DRYING_STEAM.STEAM.DIESEL_LIQBIO</t>
  </si>
  <si>
    <t>FEC.ktoe.SK.NMM.CER.DRYING_STEAM.STEAM.RFO</t>
  </si>
  <si>
    <t>FEC.ktoe.SK.NMM.CER.DRYING_STEAM.STEAM.OTHER</t>
  </si>
  <si>
    <t>FEC.ktoe.SK.NMM.CER.DRYING_STEAM.STEAM.NG_BIOGAS</t>
  </si>
  <si>
    <t>FEC.ktoe.SK.NMM.CER.DRYING_STEAM.STEAM.DERIVED</t>
  </si>
  <si>
    <t>FEC.ktoe.SK.NMM.CER.DRYING_STEAM.STEAM.BIOMASS_WASTE</t>
  </si>
  <si>
    <t>FEC.ktoe.SK.NMM.CER.DRYING_STEAM.STEAM.STEAM_DISTR</t>
  </si>
  <si>
    <t>Ceramics: Microwave drying and sintering</t>
  </si>
  <si>
    <t>FEC.ktoe.SK.NMM.CER.DRYING_MICROW.MICROW.ELEC</t>
  </si>
  <si>
    <t>Ceramics: Primary production process</t>
  </si>
  <si>
    <t>Ceramics: Thermal kiln</t>
  </si>
  <si>
    <t>FEC.ktoe.SK.NMM.CER.KILN_THERM.TOTAL.TOTAL</t>
  </si>
  <si>
    <t>FEC.ktoe.SK.NMM.CER.KILN_THERM.THERM.SOLIDS</t>
  </si>
  <si>
    <t>FEC.ktoe.SK.NMM.CER.KILN_THERM.THERM.LPG</t>
  </si>
  <si>
    <t>FEC.ktoe.SK.NMM.CER.KILN_THERM.THERM.DIESEL_LIQBIO</t>
  </si>
  <si>
    <t>FEC.ktoe.SK.NMM.CER.KILN_THERM.THERM.RFO</t>
  </si>
  <si>
    <t>FEC.ktoe.SK.NMM.CER.KILN_THERM.THERM.OTHER</t>
  </si>
  <si>
    <t>FEC.ktoe.SK.NMM.CER.KILN_THERM.THERM.NG_BIOGAS</t>
  </si>
  <si>
    <t>FEC.ktoe.SK.NMM.CER.KILN_THERM.THERM.BIOMASS_WASTE</t>
  </si>
  <si>
    <t>Ceramics: Electric kiln</t>
  </si>
  <si>
    <t>FEC.ktoe.SK.NMM.CER.KILN_ELEC.ELEC.ELEC</t>
  </si>
  <si>
    <t>Ceramics: Product finishing</t>
  </si>
  <si>
    <t>Ceramics: Thermal furnace</t>
  </si>
  <si>
    <t>FEC.ktoe.SK.NMM.CER.FINISHING.TOTAL.TOTAL</t>
  </si>
  <si>
    <t>FEC.ktoe.SK.NMM.CER.FINISHING.THERM.SOLIDS</t>
  </si>
  <si>
    <t>FEC.ktoe.SK.NMM.CER.FINISHING.THERM.LPG</t>
  </si>
  <si>
    <t>FEC.ktoe.SK.NMM.CER.FINISHING.THERM.DIESEL_LIQBIO</t>
  </si>
  <si>
    <t>FEC.ktoe.SK.NMM.CER.FINISHING.THERM.RFO</t>
  </si>
  <si>
    <t>FEC.ktoe.SK.NMM.CER.FINISHING.THERM.NG_BIOGAS</t>
  </si>
  <si>
    <t>Ceramics: Electric furnace</t>
  </si>
  <si>
    <t>FEC.ktoe.SK.NMM.CER.FINISHING_ELEC.ELEC.ELEC</t>
  </si>
  <si>
    <t>FEC.ktoe.SK.NMM.GLASS.TOTAL.TOTAL.TOTAL</t>
  </si>
  <si>
    <t>FEC.ktoe.SK.NMM.GLASS.LIGHT.GENERIC.ELEC</t>
  </si>
  <si>
    <t>FEC.ktoe.SK.NMM.GLASS.AIRCOMP.GENERIC.ELEC</t>
  </si>
  <si>
    <t>FEC.ktoe.SK.NMM.GLASS.MOTOR.GENERIC.ELEC</t>
  </si>
  <si>
    <t>FEC.ktoe.SK.NMM.GLASS.FANS.GENERIC.ELEC</t>
  </si>
  <si>
    <t>FEC.ktoe.SK.NMM.GLASS.LOW_ENTH.TOTAL.TOTAL</t>
  </si>
  <si>
    <t>FEC.ktoe.SK.NMM.GLASS.LOW_ENTH.THERM.DIESEL_LIQBIO</t>
  </si>
  <si>
    <t>FEC.ktoe.SK.NMM.GLASS.LOW_ENTH.THERM.NG_BIOGAS</t>
  </si>
  <si>
    <t>FEC.ktoe.SK.NMM.GLASS.LOW_ENTH.THERM.SOLAR_GEO</t>
  </si>
  <si>
    <t>FEC.ktoe.SK.NMM.GLASS.LOW_ENTH.HP.AMBIENT</t>
  </si>
  <si>
    <t>FEC.ktoe.SK.NMM.GLASS.LOW_ENTH.THERM.ELEC</t>
  </si>
  <si>
    <t>Glass: Melting tank</t>
  </si>
  <si>
    <t>Glass: Thermal melting tank</t>
  </si>
  <si>
    <t>FEC.ktoe.SK.NMM.GLASS.MELTING.TOTAL.TOTAL</t>
  </si>
  <si>
    <t>FEC.ktoe.SK.NMM.GLASS.MELTING.THERM.SOLIDS</t>
  </si>
  <si>
    <t>FEC.ktoe.SK.NMM.GLASS.MELTING.THERM.LPG</t>
  </si>
  <si>
    <t>FEC.ktoe.SK.NMM.GLASS.MELTING.THERM.DIESEL_LIQBIO</t>
  </si>
  <si>
    <t>FEC.ktoe.SK.NMM.GLASS.MELTING.THERM.RFO</t>
  </si>
  <si>
    <t>FEC.ktoe.SK.NMM.GLASS.MELTING.THERM.NG_BIOGAS</t>
  </si>
  <si>
    <t>Glass: Electric melting tank</t>
  </si>
  <si>
    <t>FEC.ktoe.SK.NMM.GLASS.MELTING_ELEC.ELEC.ELEC</t>
  </si>
  <si>
    <t>Glass: Forming</t>
  </si>
  <si>
    <t>FEC.ktoe.SK.NMM.GLASS.FORMING.ELEC.ELEC</t>
  </si>
  <si>
    <t>Glass: Annealing</t>
  </si>
  <si>
    <t>Glass: Annealing - thermal</t>
  </si>
  <si>
    <t>FEC.ktoe.SK.NMM.GLASS.ANNEALING.TOTAL.TOTAL</t>
  </si>
  <si>
    <t>FEC.ktoe.SK.NMM.GLASS.ANNEALING.THERM.SOLIDS</t>
  </si>
  <si>
    <t>FEC.ktoe.SK.NMM.GLASS.ANNEALING.THERM.LPG</t>
  </si>
  <si>
    <t>FEC.ktoe.SK.NMM.GLASS.ANNEALING.THERM.DIESEL_LIQBIO</t>
  </si>
  <si>
    <t>FEC.ktoe.SK.NMM.GLASS.ANNEALING.THERM.RFO</t>
  </si>
  <si>
    <t>FEC.ktoe.SK.NMM.GLASS.ANNEALING.THERM.NG_BIOGAS</t>
  </si>
  <si>
    <t>Glass: Annealing - electric</t>
  </si>
  <si>
    <t>FEC.ktoe.SK.NMM.GLASS.ANNEALING_ELEC.ELEC.ELEC</t>
  </si>
  <si>
    <t>Glass: Finishing processes</t>
  </si>
  <si>
    <t>FEC.ktoe.SK.NMM.GLASS.FINISHING.ELEC.ELEC</t>
  </si>
  <si>
    <t>Cement: Grinding, packaging - electric</t>
  </si>
  <si>
    <t>Cement: Precasting - steam</t>
  </si>
  <si>
    <t>UED.ktoe.SK.NMM.CEM.TOTAL.TOTAL.TOTAL</t>
  </si>
  <si>
    <t>UED.ktoe.SK.NMM.CEM.LIGHT.GENERIC.ELEC</t>
  </si>
  <si>
    <t>UED.ktoe.SK.NMM.CEM.AIRCOMP.GENERIC.ELEC</t>
  </si>
  <si>
    <t>UED.ktoe.SK.NMM.CEM.MOTOR.GENERIC.ELEC</t>
  </si>
  <si>
    <t>UED.ktoe.SK.NMM.CEM.FANS.GENERIC.ELEC</t>
  </si>
  <si>
    <t>UED.ktoe.SK.NMM.CEM.LOW_ENTH.TOTAL.TOTAL</t>
  </si>
  <si>
    <t>UED.ktoe.SK.NMM.CEM.LOW_ENTH.THERM.DIESEL_LIQBIO</t>
  </si>
  <si>
    <t>UED.ktoe.SK.NMM.CEM.LOW_ENTH.THERM.NG_BIOGAS</t>
  </si>
  <si>
    <t>UED.ktoe.SK.NMM.CEM.LOW_ENTH.THERM.SOLAR_GEO</t>
  </si>
  <si>
    <t>UED.ktoe.SK.NMM.CEM.LOW_ENTH.HP.AMBIENT</t>
  </si>
  <si>
    <t>UED.ktoe.SK.NMM.CEM.LOW_ENTH.THERM.ELEC</t>
  </si>
  <si>
    <t>UED.ktoe.SK.NMM.CEM.GRINDING_RAW.MECH.ELEC</t>
  </si>
  <si>
    <t>UED.ktoe.SK.NMM.CEM.PREHEAT.TOTAL.TOTAL</t>
  </si>
  <si>
    <t>UED.ktoe.SK.NMM.CEM.PREHEAT.THERM.SOLIDS</t>
  </si>
  <si>
    <t>UED.ktoe.SK.NMM.CEM.PREHEAT.THERM.LPG</t>
  </si>
  <si>
    <t>UED.ktoe.SK.NMM.CEM.PREHEAT.THERM.DIESEL_LIQBIO</t>
  </si>
  <si>
    <t>UED.ktoe.SK.NMM.CEM.PREHEAT.THERM.RFO</t>
  </si>
  <si>
    <t>UED.ktoe.SK.NMM.CEM.PREHEAT.THERM.OTHER</t>
  </si>
  <si>
    <t>UED.ktoe.SK.NMM.CEM.PREHEAT.THERM.NG_BIOGAS</t>
  </si>
  <si>
    <t>UED.ktoe.SK.NMM.CEM.PREHEAT.THERM.BIOMASS_WASTE</t>
  </si>
  <si>
    <t>UED.ktoe.SK.NMM.CEM.KILN.TOTAL.TOTAL</t>
  </si>
  <si>
    <t>UED.ktoe.SK.NMM.CEM.KILN.THERM.SOLIDS</t>
  </si>
  <si>
    <t>UED.ktoe.SK.NMM.CEM.KILN.THERM.LPG</t>
  </si>
  <si>
    <t>UED.ktoe.SK.NMM.CEM.KILN.THERM.DIESEL_LIQBIO</t>
  </si>
  <si>
    <t>UED.ktoe.SK.NMM.CEM.KILN.THERM.RFO</t>
  </si>
  <si>
    <t>UED.ktoe.SK.NMM.CEM.KILN.THERM.OTHER</t>
  </si>
  <si>
    <t>UED.ktoe.SK.NMM.CEM.KILN.THERM.NG_BIOGAS</t>
  </si>
  <si>
    <t>UED.ktoe.SK.NMM.CEM.KILN.THERM.BIOMASS_WASTE</t>
  </si>
  <si>
    <t>UED.ktoe.SK.NMM.CEM.PRECAST.MECH.ELEC</t>
  </si>
  <si>
    <t>UED.ktoe.SK.NMM.CEM.PRECAST_STEAM.TOTAL.TOTAL</t>
  </si>
  <si>
    <t>UED.ktoe.SK.NMM.CEM.PRECAST_STEAM.STEAM.SOLIDS</t>
  </si>
  <si>
    <t>UED.ktoe.SK.NMM.CEM.PRECAST_STEAM.STEAM.RFG</t>
  </si>
  <si>
    <t>UED.ktoe.SK.NMM.CEM.PRECAST_STEAM.STEAM.LPG</t>
  </si>
  <si>
    <t>UED.ktoe.SK.NMM.CEM.PRECAST_STEAM.STEAM.DIESEL_LIQBIO</t>
  </si>
  <si>
    <t>UED.ktoe.SK.NMM.CEM.PRECAST_STEAM.STEAM.RFO</t>
  </si>
  <si>
    <t>UED.ktoe.SK.NMM.CEM.PRECAST_STEAM.STEAM.OTHER</t>
  </si>
  <si>
    <t>UED.ktoe.SK.NMM.CEM.PRECAST_STEAM.STEAM.NG_BIOGAS</t>
  </si>
  <si>
    <t>UED.ktoe.SK.NMM.CEM.PRECAST_STEAM.STEAM.DERIVED</t>
  </si>
  <si>
    <t>UED.ktoe.SK.NMM.CEM.PRECAST_STEAM.STEAM.BIOMASS_WASTE</t>
  </si>
  <si>
    <t>UED.ktoe.SK.NMM.CEM.PRECAST_STEAM.STEAM.STEAM_DISTR</t>
  </si>
  <si>
    <t>UED.ktoe.SK.NMM.CER.TOTAL.TOTAL.TOTAL</t>
  </si>
  <si>
    <t>UED.ktoe.SK.NMM.CER.LIGHT.GENERIC.ELEC</t>
  </si>
  <si>
    <t>UED.ktoe.SK.NMM.CER.AIRCOMP.GENERIC.ELEC</t>
  </si>
  <si>
    <t>UED.ktoe.SK.NMM.CER.MOTOR.GENERIC.ELEC</t>
  </si>
  <si>
    <t>UED.ktoe.SK.NMM.CER.FANS.GENERIC.ELEC</t>
  </si>
  <si>
    <t>UED.ktoe.SK.NMM.CER.LOW_ENTH.TOTAL.TOTAL</t>
  </si>
  <si>
    <t>UED.ktoe.SK.NMM.CER.LOW_ENTH.THERM.DIESEL_LIQBIO</t>
  </si>
  <si>
    <t>UED.ktoe.SK.NMM.CER.LOW_ENTH.THERM.NG_BIOGAS</t>
  </si>
  <si>
    <t>UED.ktoe.SK.NMM.CER.LOW_ENTH.THERM.SOLAR_GEO</t>
  </si>
  <si>
    <t>UED.ktoe.SK.NMM.CER.LOW_ENTH.HP.AMBIENT</t>
  </si>
  <si>
    <t>UED.ktoe.SK.NMM.CER.LOW_ENTH.THERM.ELEC</t>
  </si>
  <si>
    <t>UED.ktoe.SK.NMM.CER.MIXING.MECH.ELEC</t>
  </si>
  <si>
    <t>UED.ktoe.SK.NMM.CER.DRYING.TOTAL.TOTAL</t>
  </si>
  <si>
    <t>UED.ktoe.SK.NMM.CER.DRYING.THERM.SOLIDS</t>
  </si>
  <si>
    <t>UED.ktoe.SK.NMM.CER.DRYING.THERM.LPG</t>
  </si>
  <si>
    <t>UED.ktoe.SK.NMM.CER.DRYING.THERM.DIESEL_LIQBIO</t>
  </si>
  <si>
    <t>UED.ktoe.SK.NMM.CER.DRYING.THERM.RFO</t>
  </si>
  <si>
    <t>UED.ktoe.SK.NMM.CER.DRYING.THERM.NG_BIOGAS</t>
  </si>
  <si>
    <t>UED.ktoe.SK.NMM.CER.DRYING_STEAM.TOTAL.TOTAL</t>
  </si>
  <si>
    <t>UED.ktoe.SK.NMM.CER.DRYING_STEAM.STEAM.SOLIDS</t>
  </si>
  <si>
    <t>UED.ktoe.SK.NMM.CER.DRYING_STEAM.STEAM.RFG</t>
  </si>
  <si>
    <t>UED.ktoe.SK.NMM.CER.DRYING_STEAM.STEAM.LPG</t>
  </si>
  <si>
    <t>UED.ktoe.SK.NMM.CER.DRYING_STEAM.STEAM.DIESEL_LIQBIO</t>
  </si>
  <si>
    <t>UED.ktoe.SK.NMM.CER.DRYING_STEAM.STEAM.RFO</t>
  </si>
  <si>
    <t>UED.ktoe.SK.NMM.CER.DRYING_STEAM.STEAM.OTHER</t>
  </si>
  <si>
    <t>UED.ktoe.SK.NMM.CER.DRYING_STEAM.STEAM.NG_BIOGAS</t>
  </si>
  <si>
    <t>UED.ktoe.SK.NMM.CER.DRYING_STEAM.STEAM.DERIVED</t>
  </si>
  <si>
    <t>UED.ktoe.SK.NMM.CER.DRYING_STEAM.STEAM.BIOMASS_WASTE</t>
  </si>
  <si>
    <t>UED.ktoe.SK.NMM.CER.DRYING_STEAM.STEAM.STEAM_DISTR</t>
  </si>
  <si>
    <t>UED.ktoe.SK.NMM.CER.DRYING_MICROW.MICROW.ELEC</t>
  </si>
  <si>
    <t>UED.ktoe.SK.NMM.CER.KILN_THERM.TOTAL.TOTAL</t>
  </si>
  <si>
    <t>UED.ktoe.SK.NMM.CER.KILN_THERM.THERM.SOLIDS</t>
  </si>
  <si>
    <t>UED.ktoe.SK.NMM.CER.KILN_THERM.THERM.LPG</t>
  </si>
  <si>
    <t>UED.ktoe.SK.NMM.CER.KILN_THERM.THERM.DIESEL_LIQBIO</t>
  </si>
  <si>
    <t>UED.ktoe.SK.NMM.CER.KILN_THERM.THERM.RFO</t>
  </si>
  <si>
    <t>UED.ktoe.SK.NMM.CER.KILN_THERM.THERM.OTHER</t>
  </si>
  <si>
    <t>UED.ktoe.SK.NMM.CER.KILN_THERM.THERM.NG_BIOGAS</t>
  </si>
  <si>
    <t>UED.ktoe.SK.NMM.CER.KILN_THERM.THERM.BIOMASS_WASTE</t>
  </si>
  <si>
    <t>UED.ktoe.SK.NMM.CER.KILN_ELEC.ELEC.ELEC</t>
  </si>
  <si>
    <t>UED.ktoe.SK.NMM.CER.FINISHING.TOTAL.TOTAL</t>
  </si>
  <si>
    <t>UED.ktoe.SK.NMM.CER.FINISHING.THERM.SOLIDS</t>
  </si>
  <si>
    <t>UED.ktoe.SK.NMM.CER.FINISHING.THERM.LPG</t>
  </si>
  <si>
    <t>UED.ktoe.SK.NMM.CER.FINISHING.THERM.DIESEL_LIQBIO</t>
  </si>
  <si>
    <t>UED.ktoe.SK.NMM.CER.FINISHING.THERM.RFO</t>
  </si>
  <si>
    <t>UED.ktoe.SK.NMM.CER.FINISHING.THERM.NG_BIOGAS</t>
  </si>
  <si>
    <t>UED.ktoe.SK.NMM.CER.FINISHING_ELEC.ELEC.ELEC</t>
  </si>
  <si>
    <t>UED.ktoe.SK.NMM.GLASS.TOTAL.TOTAL.TOTAL</t>
  </si>
  <si>
    <t>UED.ktoe.SK.NMM.GLASS.LIGHT.GENERIC.ELEC</t>
  </si>
  <si>
    <t>UED.ktoe.SK.NMM.GLASS.AIRCOMP.GENERIC.ELEC</t>
  </si>
  <si>
    <t>UED.ktoe.SK.NMM.GLASS.MOTOR.GENERIC.ELEC</t>
  </si>
  <si>
    <t>UED.ktoe.SK.NMM.GLASS.FANS.GENERIC.ELEC</t>
  </si>
  <si>
    <t>UED.ktoe.SK.NMM.GLASS.LOW_ENTH.TOTAL.TOTAL</t>
  </si>
  <si>
    <t>UED.ktoe.SK.NMM.GLASS.LOW_ENTH.THERM.DIESEL_LIQBIO</t>
  </si>
  <si>
    <t>UED.ktoe.SK.NMM.GLASS.LOW_ENTH.THERM.NG_BIOGAS</t>
  </si>
  <si>
    <t>UED.ktoe.SK.NMM.GLASS.LOW_ENTH.THERM.SOLAR_GEO</t>
  </si>
  <si>
    <t>UED.ktoe.SK.NMM.GLASS.LOW_ENTH.HP.AMBIENT</t>
  </si>
  <si>
    <t>UED.ktoe.SK.NMM.GLASS.LOW_ENTH.THERM.ELEC</t>
  </si>
  <si>
    <t>UED.ktoe.SK.NMM.GLASS.MELTING.TOTAL.TOTAL</t>
  </si>
  <si>
    <t>UED.ktoe.SK.NMM.GLASS.MELTING.THERM.SOLIDS</t>
  </si>
  <si>
    <t>UED.ktoe.SK.NMM.GLASS.MELTING.THERM.LPG</t>
  </si>
  <si>
    <t>UED.ktoe.SK.NMM.GLASS.MELTING.THERM.DIESEL_LIQBIO</t>
  </si>
  <si>
    <t>UED.ktoe.SK.NMM.GLASS.MELTING.THERM.RFO</t>
  </si>
  <si>
    <t>UED.ktoe.SK.NMM.GLASS.MELTING.THERM.NG_BIOGAS</t>
  </si>
  <si>
    <t>UED.ktoe.SK.NMM.GLASS.MELTING_ELEC.ELEC.ELEC</t>
  </si>
  <si>
    <t>UED.ktoe.SK.NMM.GLASS.FORMING.ELEC.ELEC</t>
  </si>
  <si>
    <t>UED.ktoe.SK.NMM.GLASS.ANNEALING.TOTAL.TOTAL</t>
  </si>
  <si>
    <t>UED.ktoe.SK.NMM.GLASS.ANNEALING.THERM.SOLIDS</t>
  </si>
  <si>
    <t>UED.ktoe.SK.NMM.GLASS.ANNEALING.THERM.LPG</t>
  </si>
  <si>
    <t>UED.ktoe.SK.NMM.GLASS.ANNEALING.THERM.DIESEL_LIQBIO</t>
  </si>
  <si>
    <t>UED.ktoe.SK.NMM.GLASS.ANNEALING.THERM.RFO</t>
  </si>
  <si>
    <t>UED.ktoe.SK.NMM.GLASS.ANNEALING.THERM.NG_BIOGAS</t>
  </si>
  <si>
    <t>UED.ktoe.SK.NMM.GLASS.ANNEALING_ELEC.ELEC.ELEC</t>
  </si>
  <si>
    <t>UED.ktoe.SK.NMM.GLASS.FINISHING.ELEC.ELEC</t>
  </si>
  <si>
    <t>FUEL_EMI.ktCO2.SK.NMM.CEM.LIGHT.GENERIC.ELEC</t>
  </si>
  <si>
    <t>FUEL_EMI.ktCO2.SK.NMM.CEM.AIRCOMP.GENERIC.ELEC</t>
  </si>
  <si>
    <t>FUEL_EMI.ktCO2.SK.NMM.CEM.MOTOR.GENERIC.ELEC</t>
  </si>
  <si>
    <t>FUEL_EMI.ktCO2.SK.NMM.CEM.FANS.GENERIC.ELEC</t>
  </si>
  <si>
    <t>FUEL_EMI.ktCO2.SK.NMM.CEM.LOW_ENTH.TOTAL.TOTAL</t>
  </si>
  <si>
    <t>FUEL_EMI.ktCO2.SK.NMM.CEM.LOW_ENTH.THERM.DIESEL_LIQBIO</t>
  </si>
  <si>
    <t>FUEL_EMI.ktCO2.SK.NMM.CEM.LOW_ENTH.THERM.NG_BIOGAS</t>
  </si>
  <si>
    <t>FUEL_EMI.ktCO2.SK.NMM.CEM.LOW_ENTH.THERM.SOLAR_GEO</t>
  </si>
  <si>
    <t>FUEL_EMI.ktCO2.SK.NMM.CEM.LOW_ENTH.HP.AMBIENT</t>
  </si>
  <si>
    <t>FUEL_EMI.ktCO2.SK.NMM.CEM.LOW_ENTH.THERM.ELEC</t>
  </si>
  <si>
    <t>FUEL_EMI.ktCO2.SK.NMM.CEM.GRINDING_RAW.MECH.ELEC</t>
  </si>
  <si>
    <t>FUEL_EMI.ktCO2.SK.NMM.CEM.PREHEAT.TOTAL.TOTAL</t>
  </si>
  <si>
    <t>FUEL_EMI.ktCO2.SK.NMM.CEM.PREHEAT.THERM.SOLIDS</t>
  </si>
  <si>
    <t>FUEL_EMI.ktCO2.SK.NMM.CEM.PREHEAT.THERM.LPG</t>
  </si>
  <si>
    <t>FUEL_EMI.ktCO2.SK.NMM.CEM.PREHEAT.THERM.DIESEL_LIQBIO</t>
  </si>
  <si>
    <t>FUEL_EMI.ktCO2.SK.NMM.CEM.PREHEAT.THERM.RFO</t>
  </si>
  <si>
    <t>FUEL_EMI.ktCO2.SK.NMM.CEM.PREHEAT.THERM.OTHER</t>
  </si>
  <si>
    <t>FUEL_EMI.ktCO2.SK.NMM.CEM.PREHEAT.THERM.NG_BIOGAS</t>
  </si>
  <si>
    <t>FUEL_EMI.ktCO2.SK.NMM.CEM.PREHEAT.THERM.BIOMASS_WASTE</t>
  </si>
  <si>
    <t>FUEL_EMI.ktCO2.SK.NMM.CEM.KILN.TOTAL.TOTAL</t>
  </si>
  <si>
    <t>FUEL_EMI.ktCO2.SK.NMM.CEM.KILN.THERM.SOLIDS</t>
  </si>
  <si>
    <t>FUEL_EMI.ktCO2.SK.NMM.CEM.KILN.THERM.LPG</t>
  </si>
  <si>
    <t>FUEL_EMI.ktCO2.SK.NMM.CEM.KILN.THERM.DIESEL_LIQBIO</t>
  </si>
  <si>
    <t>FUEL_EMI.ktCO2.SK.NMM.CEM.KILN.THERM.RFO</t>
  </si>
  <si>
    <t>FUEL_EMI.ktCO2.SK.NMM.CEM.KILN.THERM.OTHER</t>
  </si>
  <si>
    <t>FUEL_EMI.ktCO2.SK.NMM.CEM.KILN.THERM.NG_BIOGAS</t>
  </si>
  <si>
    <t>FUEL_EMI.ktCO2.SK.NMM.CEM.KILN.THERM.BIOMASS_WASTE</t>
  </si>
  <si>
    <t>FUEL_EMI.ktCO2.SK.NMM.CEM.PRECAST.MECH.ELEC</t>
  </si>
  <si>
    <t>FUEL_EMI.ktCO2.SK.NMM.CEM.PRECAST_STEAM.TOTAL.TOTAL</t>
  </si>
  <si>
    <t>FUEL_EMI.ktCO2.SK.NMM.CEM.PRECAST_STEAM.STEAM.SOLIDS</t>
  </si>
  <si>
    <t>FUEL_EMI.ktCO2.SK.NMM.CEM.PRECAST_STEAM.STEAM.RFG</t>
  </si>
  <si>
    <t>FUEL_EMI.ktCO2.SK.NMM.CEM.PRECAST_STEAM.STEAM.LPG</t>
  </si>
  <si>
    <t>FUEL_EMI.ktCO2.SK.NMM.CEM.PRECAST_STEAM.STEAM.DIESEL_LIQBIO</t>
  </si>
  <si>
    <t>FUEL_EMI.ktCO2.SK.NMM.CEM.PRECAST_STEAM.STEAM.RFO</t>
  </si>
  <si>
    <t>FUEL_EMI.ktCO2.SK.NMM.CEM.PRECAST_STEAM.STEAM.OTHER</t>
  </si>
  <si>
    <t>FUEL_EMI.ktCO2.SK.NMM.CEM.PRECAST_STEAM.STEAM.NG_BIOGAS</t>
  </si>
  <si>
    <t>FUEL_EMI.ktCO2.SK.NMM.CEM.PRECAST_STEAM.STEAM.DERIVED</t>
  </si>
  <si>
    <t>FUEL_EMI.ktCO2.SK.NMM.CEM.PRECAST_STEAM.STEAM.BIOMASS_WASTE</t>
  </si>
  <si>
    <t>FUEL_EMI.ktCO2.SK.NMM.CEM.PRECAST_STEAM.STEAM.STEAM_DISTR</t>
  </si>
  <si>
    <t>PROCESS_EMI.ktCO2.SK.NMM.CEM</t>
  </si>
  <si>
    <t>FUEL_EMI.ktCO2.SK.NMM.CER.LIGHT.GENERIC.ELEC</t>
  </si>
  <si>
    <t>FUEL_EMI.ktCO2.SK.NMM.CER.AIRCOMP.GENERIC.ELEC</t>
  </si>
  <si>
    <t>FUEL_EMI.ktCO2.SK.NMM.CER.MOTOR.GENERIC.ELEC</t>
  </si>
  <si>
    <t>FUEL_EMI.ktCO2.SK.NMM.CER.FANS.GENERIC.ELEC</t>
  </si>
  <si>
    <t>FUEL_EMI.ktCO2.SK.NMM.CER.LOW_ENTH.TOTAL.TOTAL</t>
  </si>
  <si>
    <t>FUEL_EMI.ktCO2.SK.NMM.CER.LOW_ENTH.THERM.DIESEL_LIQBIO</t>
  </si>
  <si>
    <t>FUEL_EMI.ktCO2.SK.NMM.CER.LOW_ENTH.THERM.NG_BIOGAS</t>
  </si>
  <si>
    <t>FUEL_EMI.ktCO2.SK.NMM.CER.LOW_ENTH.THERM.SOLAR_GEO</t>
  </si>
  <si>
    <t>FUEL_EMI.ktCO2.SK.NMM.CER.LOW_ENTH.HP.AMBIENT</t>
  </si>
  <si>
    <t>FUEL_EMI.ktCO2.SK.NMM.CER.LOW_ENTH.THERM.ELEC</t>
  </si>
  <si>
    <t>FUEL_EMI.ktCO2.SK.NMM.CER.MIXING.MECH.ELEC</t>
  </si>
  <si>
    <t>FUEL_EMI.ktCO2.SK.NMM.CER.DRYING.TOTAL.TOTAL</t>
  </si>
  <si>
    <t>FUEL_EMI.ktCO2.SK.NMM.CER.DRYING.THERM.SOLIDS</t>
  </si>
  <si>
    <t>FUEL_EMI.ktCO2.SK.NMM.CER.DRYING.THERM.LPG</t>
  </si>
  <si>
    <t>FUEL_EMI.ktCO2.SK.NMM.CER.DRYING.THERM.DIESEL_LIQBIO</t>
  </si>
  <si>
    <t>FUEL_EMI.ktCO2.SK.NMM.CER.DRYING.THERM.RFO</t>
  </si>
  <si>
    <t>FUEL_EMI.ktCO2.SK.NMM.CER.DRYING.THERM.NG_BIOGAS</t>
  </si>
  <si>
    <t>FUEL_EMI.ktCO2.SK.NMM.CER.DRYING_STEAM.TOTAL.TOTAL</t>
  </si>
  <si>
    <t>FUEL_EMI.ktCO2.SK.NMM.CER.DRYING_STEAM.STEAM.SOLIDS</t>
  </si>
  <si>
    <t>FUEL_EMI.ktCO2.SK.NMM.CER.DRYING_STEAM.STEAM.RFG</t>
  </si>
  <si>
    <t>FUEL_EMI.ktCO2.SK.NMM.CER.DRYING_STEAM.STEAM.LPG</t>
  </si>
  <si>
    <t>FUEL_EMI.ktCO2.SK.NMM.CER.DRYING_STEAM.STEAM.DIESEL_LIQBIO</t>
  </si>
  <si>
    <t>FUEL_EMI.ktCO2.SK.NMM.CER.DRYING_STEAM.STEAM.RFO</t>
  </si>
  <si>
    <t>FUEL_EMI.ktCO2.SK.NMM.CER.DRYING_STEAM.STEAM.OTHER</t>
  </si>
  <si>
    <t>FUEL_EMI.ktCO2.SK.NMM.CER.DRYING_STEAM.STEAM.NG_BIOGAS</t>
  </si>
  <si>
    <t>FUEL_EMI.ktCO2.SK.NMM.CER.DRYING_STEAM.STEAM.DERIVED</t>
  </si>
  <si>
    <t>FUEL_EMI.ktCO2.SK.NMM.CER.DRYING_STEAM.STEAM.BIOMASS_WASTE</t>
  </si>
  <si>
    <t>FUEL_EMI.ktCO2.SK.NMM.CER.DRYING_STEAM.STEAM.STEAM_DISTR</t>
  </si>
  <si>
    <t>FUEL_EMI.ktCO2.SK.NMM.CER.DRYING_MICROW.MICROW.ELEC</t>
  </si>
  <si>
    <t>FUEL_EMI.ktCO2.SK.NMM.CER.KILN_THERM.TOTAL.TOTAL</t>
  </si>
  <si>
    <t>FUEL_EMI.ktCO2.SK.NMM.CER.KILN_THERM.THERM.SOLIDS</t>
  </si>
  <si>
    <t>FUEL_EMI.ktCO2.SK.NMM.CER.KILN_THERM.THERM.LPG</t>
  </si>
  <si>
    <t>FUEL_EMI.ktCO2.SK.NMM.CER.KILN_THERM.THERM.DIESEL_LIQBIO</t>
  </si>
  <si>
    <t>FUEL_EMI.ktCO2.SK.NMM.CER.KILN_THERM.THERM.RFO</t>
  </si>
  <si>
    <t>FUEL_EMI.ktCO2.SK.NMM.CER.KILN_THERM.THERM.OTHER</t>
  </si>
  <si>
    <t>FUEL_EMI.ktCO2.SK.NMM.CER.KILN_THERM.THERM.NG_BIOGAS</t>
  </si>
  <si>
    <t>FUEL_EMI.ktCO2.SK.NMM.CER.KILN_THERM.THERM.BIOMASS_WASTE</t>
  </si>
  <si>
    <t>FUEL_EMI.ktCO2.SK.NMM.CER.KILN_ELEC.ELEC.ELEC</t>
  </si>
  <si>
    <t>FUEL_EMI.ktCO2.SK.NMM.CER.FINISHING.TOTAL.TOTAL</t>
  </si>
  <si>
    <t>FUEL_EMI.ktCO2.SK.NMM.CER.FINISHING.THERM.SOLIDS</t>
  </si>
  <si>
    <t>FUEL_EMI.ktCO2.SK.NMM.CER.FINISHING.THERM.LPG</t>
  </si>
  <si>
    <t>FUEL_EMI.ktCO2.SK.NMM.CER.FINISHING.THERM.DIESEL_LIQBIO</t>
  </si>
  <si>
    <t>FUEL_EMI.ktCO2.SK.NMM.CER.FINISHING.THERM.RFO</t>
  </si>
  <si>
    <t>FUEL_EMI.ktCO2.SK.NMM.CER.FINISHING.THERM.NG_BIOGAS</t>
  </si>
  <si>
    <t>FUEL_EMI.ktCO2.SK.NMM.CER.FINISHING_ELEC.ELEC.ELEC</t>
  </si>
  <si>
    <t>PROCESS_EMI.ktCO2.SK.NMM.CER</t>
  </si>
  <si>
    <t>FUEL_EMI.ktCO2.SK.NMM.GLASS.LIGHT.GENERIC.ELEC</t>
  </si>
  <si>
    <t>FUEL_EMI.ktCO2.SK.NMM.GLASS.AIRCOMP.GENERIC.ELEC</t>
  </si>
  <si>
    <t>FUEL_EMI.ktCO2.SK.NMM.GLASS.MOTOR.GENERIC.ELEC</t>
  </si>
  <si>
    <t>FUEL_EMI.ktCO2.SK.NMM.GLASS.FANS.GENERIC.ELEC</t>
  </si>
  <si>
    <t>FUEL_EMI.ktCO2.SK.NMM.GLASS.LOW_ENTH.TOTAL.TOTAL</t>
  </si>
  <si>
    <t>FUEL_EMI.ktCO2.SK.NMM.GLASS.LOW_ENTH.THERM.DIESEL_LIQBIO</t>
  </si>
  <si>
    <t>FUEL_EMI.ktCO2.SK.NMM.GLASS.LOW_ENTH.THERM.NG_BIOGAS</t>
  </si>
  <si>
    <t>FUEL_EMI.ktCO2.SK.NMM.GLASS.LOW_ENTH.THERM.SOLAR_GEO</t>
  </si>
  <si>
    <t>FUEL_EMI.ktCO2.SK.NMM.GLASS.LOW_ENTH.HP.AMBIENT</t>
  </si>
  <si>
    <t>FUEL_EMI.ktCO2.SK.NMM.GLASS.LOW_ENTH.THERM.ELEC</t>
  </si>
  <si>
    <t>FUEL_EMI.ktCO2.SK.NMM.GLASS.MELTING.TOTAL.TOTAL</t>
  </si>
  <si>
    <t>FUEL_EMI.ktCO2.SK.NMM.GLASS.MELTING.THERM.SOLIDS</t>
  </si>
  <si>
    <t>FUEL_EMI.ktCO2.SK.NMM.GLASS.MELTING.THERM.LPG</t>
  </si>
  <si>
    <t>FUEL_EMI.ktCO2.SK.NMM.GLASS.MELTING.THERM.DIESEL_LIQBIO</t>
  </si>
  <si>
    <t>FUEL_EMI.ktCO2.SK.NMM.GLASS.MELTING.THERM.RFO</t>
  </si>
  <si>
    <t>FUEL_EMI.ktCO2.SK.NMM.GLASS.MELTING.THERM.NG_BIOGAS</t>
  </si>
  <si>
    <t>FUEL_EMI.ktCO2.SK.NMM.GLASS.MELTING_ELEC.ELEC.ELEC</t>
  </si>
  <si>
    <t>FUEL_EMI.ktCO2.SK.NMM.GLASS.FORMING.ELEC.ELEC</t>
  </si>
  <si>
    <t>FUEL_EMI.ktCO2.SK.NMM.GLASS.ANNEALING.TOTAL.TOTAL</t>
  </si>
  <si>
    <t>FUEL_EMI.ktCO2.SK.NMM.GLASS.ANNEALING.THERM.SOLIDS</t>
  </si>
  <si>
    <t>FUEL_EMI.ktCO2.SK.NMM.GLASS.ANNEALING.THERM.LPG</t>
  </si>
  <si>
    <t>FUEL_EMI.ktCO2.SK.NMM.GLASS.ANNEALING.THERM.DIESEL_LIQBIO</t>
  </si>
  <si>
    <t>FUEL_EMI.ktCO2.SK.NMM.GLASS.ANNEALING.THERM.RFO</t>
  </si>
  <si>
    <t>FUEL_EMI.ktCO2.SK.NMM.GLASS.ANNEALING.THERM.NG_BIOGAS</t>
  </si>
  <si>
    <t>FUEL_EMI.ktCO2.SK.NMM.GLASS.ANNEALING_ELEC.ELEC.ELEC</t>
  </si>
  <si>
    <t>FUEL_EMI.ktCO2.SK.NMM.GLASS.FINISHING.ELEC.ELEC</t>
  </si>
  <si>
    <t>PROCESS_EMI.ktCO2.SK.NMM.GLASS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</si>
  <si>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</si>
  <si>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</si>
  <si>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</si>
  <si>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</si>
  <si>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</si>
  <si>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VA.Meuro2023.SK.PPA.PULP</t>
  </si>
  <si>
    <t>VA.Meuro2023.SK.PPA.PAPER</t>
  </si>
  <si>
    <t>VA.Meuro2023.SK.PPA.PRINT</t>
  </si>
  <si>
    <t>Pulp production (kt)</t>
  </si>
  <si>
    <t>OUTPUT.kt.SK.PPA.PULP</t>
  </si>
  <si>
    <t>Paper production  (kt)</t>
  </si>
  <si>
    <t>OUTPUT.kt.SK.PPA.PAPER</t>
  </si>
  <si>
    <t>Printing and media reproduction (kt paper eq.)</t>
  </si>
  <si>
    <t>OUTPUT.kt.SK.PPA.PRINT</t>
  </si>
  <si>
    <t>CAP.kt.SK.PPA.PULP</t>
  </si>
  <si>
    <t>CAP.kt.SK.PPA.PAPER</t>
  </si>
  <si>
    <t>CAP.kt.SK.PPA.PRINT</t>
  </si>
  <si>
    <t>NEWCAP.kt.SK.PPA.PULP</t>
  </si>
  <si>
    <t>NEWCAP.kt.SK.PPA.PAPER</t>
  </si>
  <si>
    <t>NEWCAP.kt.SK.PPA.PRINT</t>
  </si>
  <si>
    <t>FEC.ktoe.SK.PPA.TOTAL.TOTAL.TOTAL.TOTAL</t>
  </si>
  <si>
    <t>FEC.ktoe.SK.PPA.TOTAL.TOTAL.TOTAL.SOLIDS</t>
  </si>
  <si>
    <t>FEC.ktoe.SK.PPA.TOTAL.TOTAL.TOTAL.RFG</t>
  </si>
  <si>
    <t>FEC.ktoe.SK.PPA.TOTAL.TOTAL.TOTAL.LPG</t>
  </si>
  <si>
    <t>FEC.ktoe.SK.PPA.TOTAL.TOTAL.TOTAL.DIESEL</t>
  </si>
  <si>
    <t>FEC.ktoe.SK.PPA.TOTAL.TOTAL.TOTAL.RFO</t>
  </si>
  <si>
    <t>FEC.ktoe.SK.PPA.TOTAL.TOTAL.TOTAL.OTHER</t>
  </si>
  <si>
    <t>FEC.ktoe.SK.PPA.TOTAL.TOTAL.TOTAL.NG</t>
  </si>
  <si>
    <t>FEC.ktoe.SK.PPA.TOTAL.TOTAL.TOTAL.DERIVED</t>
  </si>
  <si>
    <t>FEC.ktoe.SK.PPA.TOTAL.TOTAL.TOTAL.BIOMASS_WASTE</t>
  </si>
  <si>
    <t>FEC.ktoe.SK.PPA.TOTAL.TOTAL.TOTAL.BIOGAS</t>
  </si>
  <si>
    <t>FEC.ktoe.SK.PPA.TOTAL.TOTAL.TOTAL.LIQBIO</t>
  </si>
  <si>
    <t>FEC.ktoe.SK.PPA.TOTAL.TOTAL.TOTAL.SOLAR</t>
  </si>
  <si>
    <t>FEC.ktoe.SK.PPA.TOTAL.TOTAL.TOTAL.GEO</t>
  </si>
  <si>
    <t>FEC.ktoe.SK.PPA.TOTAL.TOTAL.TOTAL.AMBIENT</t>
  </si>
  <si>
    <t>FEC.ktoe.SK.PPA.TOTAL.TOTAL.TOTAL.STEAM_DISTR</t>
  </si>
  <si>
    <t>FEC.ktoe.SK.PPA.TOTAL.TOTAL.TOTAL.ELEC</t>
  </si>
  <si>
    <t>FEC.ktoe.SK.PPA.PULP.TOTAL.TOTAL.TOTAL</t>
  </si>
  <si>
    <t>FEC.ktoe.SK.PPA.PULP.LIGHT.GENERIC.ELEC</t>
  </si>
  <si>
    <t>FEC.ktoe.SK.PPA.PULP.AIRCOMP.GENERIC.ELEC</t>
  </si>
  <si>
    <t>FEC.ktoe.SK.PPA.PULP.MOTOR.GENERIC.ELEC</t>
  </si>
  <si>
    <t>FEC.ktoe.SK.PPA.PULP.FANS.GENERIC.ELEC</t>
  </si>
  <si>
    <t>FEC.ktoe.SK.PPA.PULP.LOW_ENTH.TOTAL.TOTAL</t>
  </si>
  <si>
    <t>FEC.ktoe.SK.PPA.PULP.LOW_ENTH.THERM.DIESEL_LIQBIO</t>
  </si>
  <si>
    <t>FEC.ktoe.SK.PPA.PULP.LOW_ENTH.THERM.NG_BIOGAS</t>
  </si>
  <si>
    <t>FEC.ktoe.SK.PPA.PULP.LOW_ENTH.THERM.SOLAR_GEO</t>
  </si>
  <si>
    <t>FEC.ktoe.SK.PPA.PULP.LOW_ENTH.HP.AMBIENT</t>
  </si>
  <si>
    <t>FEC.ktoe.SK.PPA.PULP.LOW_ENTH.THERM.ELEC</t>
  </si>
  <si>
    <t>Pulp: Wood preparation, grinding</t>
  </si>
  <si>
    <t>FEC.ktoe.SK.PPA.PULP.PREPARATION.MECH.ELEC</t>
  </si>
  <si>
    <t>Pulp: Pulping</t>
  </si>
  <si>
    <t>Pulp: Pulping thermal</t>
  </si>
  <si>
    <t>FEC.ktoe.SK.PPA.PULP.PULPING.TOTAL.TOTAL</t>
  </si>
  <si>
    <t>FEC.ktoe.SK.PPA.PULP.PULPING.STEAM.SOLIDS</t>
  </si>
  <si>
    <t>FEC.ktoe.SK.PPA.PULP.PULPING.STEAM.RFG</t>
  </si>
  <si>
    <t>FEC.ktoe.SK.PPA.PULP.PULPING.STEAM.LPG</t>
  </si>
  <si>
    <t>FEC.ktoe.SK.PPA.PULP.PULPING.STEAM.DIESEL_LIQBIO</t>
  </si>
  <si>
    <t>FEC.ktoe.SK.PPA.PULP.PULPING.STEAM.RFO</t>
  </si>
  <si>
    <t>FEC.ktoe.SK.PPA.PULP.PULPING.STEAM.OTHER</t>
  </si>
  <si>
    <t>FEC.ktoe.SK.PPA.PULP.PULPING.STEAM.NG_BIOGAS</t>
  </si>
  <si>
    <t>FEC.ktoe.SK.PPA.PULP.PULPING.STEAM.DERIVED</t>
  </si>
  <si>
    <t>FEC.ktoe.SK.PPA.PULP.PULPING.STEAM.BIOMASS_WASTE</t>
  </si>
  <si>
    <t>FEC.ktoe.SK.PPA.PULP.PULPING.STEAM.STEAM_DISTR</t>
  </si>
  <si>
    <t>Pulp: Pulping electric</t>
  </si>
  <si>
    <t>FEC.ktoe.SK.PPA.PULP.PULPING_MECH.MECH.ELEC</t>
  </si>
  <si>
    <t>Pulp: Cleaning</t>
  </si>
  <si>
    <t>FEC.ktoe.SK.PPA.PULP.BLEACHING.THERM.ELEC</t>
  </si>
  <si>
    <t>FEC.ktoe.SK.PPA.PAPER.TOTAL.TOTAL.TOTAL</t>
  </si>
  <si>
    <t>FEC.ktoe.SK.PPA.PAPER.LIGHT.GENERIC.ELEC</t>
  </si>
  <si>
    <t>FEC.ktoe.SK.PPA.PAPER.AIRCOMP.GENERIC.ELEC</t>
  </si>
  <si>
    <t>FEC.ktoe.SK.PPA.PAPER.MOTOR.GENERIC.ELEC</t>
  </si>
  <si>
    <t>FEC.ktoe.SK.PPA.PAPER.FANS.GENERIC.ELEC</t>
  </si>
  <si>
    <t>FEC.ktoe.SK.PPA.PAPER.LOW_ENTH.TOTAL.TOTAL</t>
  </si>
  <si>
    <t>FEC.ktoe.SK.PPA.PAPER.LOW_ENTH.THERM.DIESEL_LIQBIO</t>
  </si>
  <si>
    <t>FEC.ktoe.SK.PPA.PAPER.LOW_ENTH.THERM.NG_BIOGAS</t>
  </si>
  <si>
    <t>FEC.ktoe.SK.PPA.PAPER.LOW_ENTH.THERM.SOLAR_GEO</t>
  </si>
  <si>
    <t>FEC.ktoe.SK.PPA.PAPER.LOW_ENTH.HP.AMBIENT</t>
  </si>
  <si>
    <t>FEC.ktoe.SK.PPA.PAPER.LOW_ENTH.THERM.ELEC</t>
  </si>
  <si>
    <t>Paper: Stock preparation</t>
  </si>
  <si>
    <t>Paper: Stock preparation - Thermal</t>
  </si>
  <si>
    <t>FEC.ktoe.SK.PPA.PAPER.PREPARATION.TOTAL.TOTAL</t>
  </si>
  <si>
    <t>FEC.ktoe.SK.PPA.PAPER.PREPARATION.THERM.SOLIDS</t>
  </si>
  <si>
    <t>FEC.ktoe.SK.PPA.PAPER.PREPARATION.THERM.RFG</t>
  </si>
  <si>
    <t>FEC.ktoe.SK.PPA.PAPER.PREPARATION.THERM.LPG</t>
  </si>
  <si>
    <t>FEC.ktoe.SK.PPA.PAPER.PREPARATION.THERM.DIESEL_LIQBIO</t>
  </si>
  <si>
    <t>FEC.ktoe.SK.PPA.PAPER.PREPARATION.THERM.RFO</t>
  </si>
  <si>
    <t>FEC.ktoe.SK.PPA.PAPER.PREPARATION.THERM.OTHER</t>
  </si>
  <si>
    <t>FEC.ktoe.SK.PPA.PAPER.PREPARATION.THERM.NG_BIOGAS</t>
  </si>
  <si>
    <t>FEC.ktoe.SK.PPA.PAPER.PREPARATION.THERM.DERIVED</t>
  </si>
  <si>
    <t>FEC.ktoe.SK.PPA.PAPER.PREPARATION.THERM.BIOMASS_WASTE</t>
  </si>
  <si>
    <t>FEC.ktoe.SK.PPA.PAPER.PREPARATION.THERM.STEAM_DISTR</t>
  </si>
  <si>
    <t>Paper: Stock preparation - Mechanical</t>
  </si>
  <si>
    <t>FEC.ktoe.SK.PPA.PAPER.PREPARATION_ELEC.MECH.ELEC</t>
  </si>
  <si>
    <t>Paper: Paper machine</t>
  </si>
  <si>
    <t>Paper: Paper machine - Steam use</t>
  </si>
  <si>
    <t>FEC.ktoe.SK.PPA.PAPER.PAPER_MACHINE.TOTAL.TOTAL</t>
  </si>
  <si>
    <t>FEC.ktoe.SK.PPA.PAPER.PAPER_MACHINE.STEAM.SOLIDS</t>
  </si>
  <si>
    <t>FEC.ktoe.SK.PPA.PAPER.PAPER_MACHINE.STEAM.RFG</t>
  </si>
  <si>
    <t>FEC.ktoe.SK.PPA.PAPER.PAPER_MACHINE.STEAM.LPG</t>
  </si>
  <si>
    <t>FEC.ktoe.SK.PPA.PAPER.PAPER_MACHINE.STEAM.DIESEL_LIQBIO</t>
  </si>
  <si>
    <t>FEC.ktoe.SK.PPA.PAPER.PAPER_MACHINE.STEAM.RFO</t>
  </si>
  <si>
    <t>FEC.ktoe.SK.PPA.PAPER.PAPER_MACHINE.STEAM.OTHER</t>
  </si>
  <si>
    <t>FEC.ktoe.SK.PPA.PAPER.PAPER_MACHINE.STEAM.NG_BIOGAS</t>
  </si>
  <si>
    <t>FEC.ktoe.SK.PPA.PAPER.PAPER_MACHINE.STEAM.DERIVED</t>
  </si>
  <si>
    <t>FEC.ktoe.SK.PPA.PAPER.PAPER_MACHINE.STEAM.BIOMASS_WASTE</t>
  </si>
  <si>
    <t>FEC.ktoe.SK.PPA.PAPER.PAPER_MACHINE.STEAM.STEAM_DISTR</t>
  </si>
  <si>
    <t>Paper: Paper machine - Electricity</t>
  </si>
  <si>
    <t>FEC.ktoe.SK.PPA.PAPER.PAPER_MACHINE_ELEC.ELEC.ELEC</t>
  </si>
  <si>
    <t>Paper: Product finishing</t>
  </si>
  <si>
    <t>Paper: Product finishing - Steam use</t>
  </si>
  <si>
    <t>FEC.ktoe.SK.PPA.PAPER.FINISHING.TOTAL.TOTAL</t>
  </si>
  <si>
    <t>FEC.ktoe.SK.PPA.PAPER.FINISHING.STEAM.SOLIDS</t>
  </si>
  <si>
    <t>FEC.ktoe.SK.PPA.PAPER.FINISHING.STEAM.RFG</t>
  </si>
  <si>
    <t>FEC.ktoe.SK.PPA.PAPER.FINISHING.STEAM.LPG</t>
  </si>
  <si>
    <t>FEC.ktoe.SK.PPA.PAPER.FINISHING.STEAM.DIESEL_LIQBIO</t>
  </si>
  <si>
    <t>FEC.ktoe.SK.PPA.PAPER.FINISHING.STEAM.RFO</t>
  </si>
  <si>
    <t>FEC.ktoe.SK.PPA.PAPER.FINISHING.STEAM.OTHER</t>
  </si>
  <si>
    <t>FEC.ktoe.SK.PPA.PAPER.FINISHING.STEAM.NG_BIOGAS</t>
  </si>
  <si>
    <t>FEC.ktoe.SK.PPA.PAPER.FINISHING.STEAM.DERIVED</t>
  </si>
  <si>
    <t>FEC.ktoe.SK.PPA.PAPER.FINISHING.STEAM.BIOMASS_WASTE</t>
  </si>
  <si>
    <t>FEC.ktoe.SK.PPA.PAPER.FINISHING.STEAM.STEAM_DISTR</t>
  </si>
  <si>
    <t>Paper: Product finishing - Electricity</t>
  </si>
  <si>
    <t>FEC.ktoe.SK.PPA.PAPER.FINISHING_ELEC.ELEC.ELEC</t>
  </si>
  <si>
    <t>FEC.ktoe.SK.PPA.PRINT.TOTAL.TOTAL.TOTAL</t>
  </si>
  <si>
    <t>FEC.ktoe.SK.PPA.PRINT.LIGHT.GENERIC.ELEC</t>
  </si>
  <si>
    <t>FEC.ktoe.SK.PPA.PRINT.AIRCOMP.GENERIC.ELEC</t>
  </si>
  <si>
    <t>FEC.ktoe.SK.PPA.PRINT.MOTOR.GENERIC.ELEC</t>
  </si>
  <si>
    <t>FEC.ktoe.SK.PPA.PRINT.FANS.GENERIC.ELEC</t>
  </si>
  <si>
    <t>FEC.ktoe.SK.PPA.PRINT.LOW_ENTH.TOTAL.TOTAL</t>
  </si>
  <si>
    <t>FEC.ktoe.SK.PPA.PRINT.LOW_ENTH.THERM.DIESEL_LIQBIO</t>
  </si>
  <si>
    <t>FEC.ktoe.SK.PPA.PRINT.LOW_ENTH.THERM.NG_BIOGAS</t>
  </si>
  <si>
    <t>FEC.ktoe.SK.PPA.PRINT.LOW_ENTH.THERM.SOLAR_GEO</t>
  </si>
  <si>
    <t>FEC.ktoe.SK.PPA.PRINT.LOW_ENTH.HP.AMBIENT</t>
  </si>
  <si>
    <t>FEC.ktoe.SK.PPA.PRINT.LOW_ENTH.THERM.ELEC</t>
  </si>
  <si>
    <t>Printing and publishing</t>
  </si>
  <si>
    <t>FEC.ktoe.SK.PPA.PRINT.PRINTING.MECH.ELEC</t>
  </si>
  <si>
    <t>UED.ktoe.SK.PPA.PULP.TOTAL.TOTAL.TOTAL</t>
  </si>
  <si>
    <t>UED.ktoe.SK.PPA.PULP.LIGHT.GENERIC.ELEC</t>
  </si>
  <si>
    <t>UED.ktoe.SK.PPA.PULP.AIRCOMP.GENERIC.ELEC</t>
  </si>
  <si>
    <t>UED.ktoe.SK.PPA.PULP.MOTOR.GENERIC.ELEC</t>
  </si>
  <si>
    <t>UED.ktoe.SK.PPA.PULP.FANS.GENERIC.ELEC</t>
  </si>
  <si>
    <t>UED.ktoe.SK.PPA.PULP.LOW_ENTH.TOTAL.TOTAL</t>
  </si>
  <si>
    <t>UED.ktoe.SK.PPA.PULP.LOW_ENTH.THERM.DIESEL_LIQBIO</t>
  </si>
  <si>
    <t>UED.ktoe.SK.PPA.PULP.LOW_ENTH.THERM.NG_BIOGAS</t>
  </si>
  <si>
    <t>UED.ktoe.SK.PPA.PULP.LOW_ENTH.THERM.SOLAR_GEO</t>
  </si>
  <si>
    <t>UED.ktoe.SK.PPA.PULP.LOW_ENTH.HP.AMBIENT</t>
  </si>
  <si>
    <t>UED.ktoe.SK.PPA.PULP.LOW_ENTH.THERM.ELEC</t>
  </si>
  <si>
    <t>UED.ktoe.SK.PPA.PULP.PREPARATION.MECH.ELEC</t>
  </si>
  <si>
    <t>UED.ktoe.SK.PPA.PULP.PULPING.TOTAL.TOTAL</t>
  </si>
  <si>
    <t>UED.ktoe.SK.PPA.PULP.PULPING.STEAM.SOLIDS</t>
  </si>
  <si>
    <t>UED.ktoe.SK.PPA.PULP.PULPING.STEAM.RFG</t>
  </si>
  <si>
    <t>UED.ktoe.SK.PPA.PULP.PULPING.STEAM.LPG</t>
  </si>
  <si>
    <t>UED.ktoe.SK.PPA.PULP.PULPING.STEAM.DIESEL_LIQBIO</t>
  </si>
  <si>
    <t>UED.ktoe.SK.PPA.PULP.PULPING.STEAM.RFO</t>
  </si>
  <si>
    <t>UED.ktoe.SK.PPA.PULP.PULPING.STEAM.OTHER</t>
  </si>
  <si>
    <t>UED.ktoe.SK.PPA.PULP.PULPING.STEAM.NG_BIOGAS</t>
  </si>
  <si>
    <t>UED.ktoe.SK.PPA.PULP.PULPING.STEAM.DERIVED</t>
  </si>
  <si>
    <t>UED.ktoe.SK.PPA.PULP.PULPING.STEAM.BIOMASS_WASTE</t>
  </si>
  <si>
    <t>UED.ktoe.SK.PPA.PULP.PULPING.STEAM.STEAM_DISTR</t>
  </si>
  <si>
    <t>UED.ktoe.SK.PPA.PULP.PULPING_MECH.MECH.ELEC</t>
  </si>
  <si>
    <t>UED.ktoe.SK.PPA.PULP.BLEACHING.THERM.ELEC</t>
  </si>
  <si>
    <t>UED.ktoe.SK.PPA.PAPER.TOTAL.TOTAL.TOTAL</t>
  </si>
  <si>
    <t>UED.ktoe.SK.PPA.PAPER.LIGHT.GENERIC.ELEC</t>
  </si>
  <si>
    <t>UED.ktoe.SK.PPA.PAPER.AIRCOMP.GENERIC.ELEC</t>
  </si>
  <si>
    <t>UED.ktoe.SK.PPA.PAPER.MOTOR.GENERIC.ELEC</t>
  </si>
  <si>
    <t>UED.ktoe.SK.PPA.PAPER.FANS.GENERIC.ELEC</t>
  </si>
  <si>
    <t>UED.ktoe.SK.PPA.PAPER.LOW_ENTH.TOTAL.TOTAL</t>
  </si>
  <si>
    <t>UED.ktoe.SK.PPA.PAPER.LOW_ENTH.THERM.DIESEL_LIQBIO</t>
  </si>
  <si>
    <t>UED.ktoe.SK.PPA.PAPER.LOW_ENTH.THERM.NG_BIOGAS</t>
  </si>
  <si>
    <t>UED.ktoe.SK.PPA.PAPER.LOW_ENTH.THERM.SOLAR_GEO</t>
  </si>
  <si>
    <t>UED.ktoe.SK.PPA.PAPER.LOW_ENTH.HP.AMBIENT</t>
  </si>
  <si>
    <t>UED.ktoe.SK.PPA.PAPER.LOW_ENTH.THERM.ELEC</t>
  </si>
  <si>
    <t>UED.ktoe.SK.PPA.PAPER.PREPARATION.TOTAL.TOTAL</t>
  </si>
  <si>
    <t>UED.ktoe.SK.PPA.PAPER.PREPARATION.THERM.SOLIDS</t>
  </si>
  <si>
    <t>UED.ktoe.SK.PPA.PAPER.PREPARATION.THERM.RFG</t>
  </si>
  <si>
    <t>UED.ktoe.SK.PPA.PAPER.PREPARATION.THERM.LPG</t>
  </si>
  <si>
    <t>UED.ktoe.SK.PPA.PAPER.PREPARATION.THERM.DIESEL_LIQBIO</t>
  </si>
  <si>
    <t>UED.ktoe.SK.PPA.PAPER.PREPARATION.THERM.RFO</t>
  </si>
  <si>
    <t>UED.ktoe.SK.PPA.PAPER.PREPARATION.THERM.OTHER</t>
  </si>
  <si>
    <t>UED.ktoe.SK.PPA.PAPER.PREPARATION.THERM.NG_BIOGAS</t>
  </si>
  <si>
    <t>UED.ktoe.SK.PPA.PAPER.PREPARATION.THERM.DERIVED</t>
  </si>
  <si>
    <t>UED.ktoe.SK.PPA.PAPER.PREPARATION.THERM.BIOMASS_WASTE</t>
  </si>
  <si>
    <t>UED.ktoe.SK.PPA.PAPER.PREPARATION.THERM.STEAM_DISTR</t>
  </si>
  <si>
    <t>UED.ktoe.SK.PPA.PAPER.PREPARATION_ELEC.MECH.ELEC</t>
  </si>
  <si>
    <t>UED.ktoe.SK.PPA.PAPER.PAPER_MACHINE.TOTAL.TOTAL</t>
  </si>
  <si>
    <t>UED.ktoe.SK.PPA.PAPER.PAPER_MACHINE.STEAM.SOLIDS</t>
  </si>
  <si>
    <t>UED.ktoe.SK.PPA.PAPER.PAPER_MACHINE.STEAM.RFG</t>
  </si>
  <si>
    <t>UED.ktoe.SK.PPA.PAPER.PAPER_MACHINE.STEAM.LPG</t>
  </si>
  <si>
    <t>UED.ktoe.SK.PPA.PAPER.PAPER_MACHINE.STEAM.DIESEL_LIQBIO</t>
  </si>
  <si>
    <t>UED.ktoe.SK.PPA.PAPER.PAPER_MACHINE.STEAM.RFO</t>
  </si>
  <si>
    <t>UED.ktoe.SK.PPA.PAPER.PAPER_MACHINE.STEAM.OTHER</t>
  </si>
  <si>
    <t>UED.ktoe.SK.PPA.PAPER.PAPER_MACHINE.STEAM.NG_BIOGAS</t>
  </si>
  <si>
    <t>UED.ktoe.SK.PPA.PAPER.PAPER_MACHINE.STEAM.DERIVED</t>
  </si>
  <si>
    <t>UED.ktoe.SK.PPA.PAPER.PAPER_MACHINE.STEAM.BIOMASS_WASTE</t>
  </si>
  <si>
    <t>UED.ktoe.SK.PPA.PAPER.PAPER_MACHINE.STEAM.STEAM_DISTR</t>
  </si>
  <si>
    <t>UED.ktoe.SK.PPA.PAPER.PAPER_MACHINE_ELEC.ELEC.ELEC</t>
  </si>
  <si>
    <t>UED.ktoe.SK.PPA.PAPER.FINISHING.TOTAL.TOTAL</t>
  </si>
  <si>
    <t>UED.ktoe.SK.PPA.PAPER.FINISHING.STEAM.SOLIDS</t>
  </si>
  <si>
    <t>UED.ktoe.SK.PPA.PAPER.FINISHING.STEAM.RFG</t>
  </si>
  <si>
    <t>UED.ktoe.SK.PPA.PAPER.FINISHING.STEAM.LPG</t>
  </si>
  <si>
    <t>UED.ktoe.SK.PPA.PAPER.FINISHING.STEAM.DIESEL_LIQBIO</t>
  </si>
  <si>
    <t>UED.ktoe.SK.PPA.PAPER.FINISHING.STEAM.RFO</t>
  </si>
  <si>
    <t>UED.ktoe.SK.PPA.PAPER.FINISHING.STEAM.OTHER</t>
  </si>
  <si>
    <t>UED.ktoe.SK.PPA.PAPER.FINISHING.STEAM.NG_BIOGAS</t>
  </si>
  <si>
    <t>UED.ktoe.SK.PPA.PAPER.FINISHING.STEAM.DERIVED</t>
  </si>
  <si>
    <t>UED.ktoe.SK.PPA.PAPER.FINISHING.STEAM.BIOMASS_WASTE</t>
  </si>
  <si>
    <t>UED.ktoe.SK.PPA.PAPER.FINISHING.STEAM.STEAM_DISTR</t>
  </si>
  <si>
    <t>UED.ktoe.SK.PPA.PAPER.FINISHING_ELEC.ELEC.ELEC</t>
  </si>
  <si>
    <t>UED.ktoe.SK.PPA.PRINT.TOTAL.TOTAL.TOTAL</t>
  </si>
  <si>
    <t>UED.ktoe.SK.PPA.PRINT.LIGHT.GENERIC.ELEC</t>
  </si>
  <si>
    <t>UED.ktoe.SK.PPA.PRINT.AIRCOMP.GENERIC.ELEC</t>
  </si>
  <si>
    <t>UED.ktoe.SK.PPA.PRINT.MOTOR.GENERIC.ELEC</t>
  </si>
  <si>
    <t>UED.ktoe.SK.PPA.PRINT.FANS.GENERIC.ELEC</t>
  </si>
  <si>
    <t>UED.ktoe.SK.PPA.PRINT.LOW_ENTH.TOTAL.TOTAL</t>
  </si>
  <si>
    <t>UED.ktoe.SK.PPA.PRINT.LOW_ENTH.THERM.DIESEL_LIQBIO</t>
  </si>
  <si>
    <t>UED.ktoe.SK.PPA.PRINT.LOW_ENTH.THERM.NG_BIOGAS</t>
  </si>
  <si>
    <t>UED.ktoe.SK.PPA.PRINT.LOW_ENTH.THERM.SOLAR_GEO</t>
  </si>
  <si>
    <t>UED.ktoe.SK.PPA.PRINT.LOW_ENTH.HP.AMBIENT</t>
  </si>
  <si>
    <t>UED.ktoe.SK.PPA.PRINT.LOW_ENTH.THERM.ELEC</t>
  </si>
  <si>
    <t>UED.ktoe.SK.PPA.PRINT.PRINTING.MECH.ELEC</t>
  </si>
  <si>
    <t>FUEL_EMI.ktCO2.SK.PPA.PULP.TOTAL.TOTAL.TOTAL</t>
  </si>
  <si>
    <t>FUEL_EMI.ktCO2.SK.PPA.PULP.LIGHT.GENERIC.ELEC</t>
  </si>
  <si>
    <t>FUEL_EMI.ktCO2.SK.PPA.PULP.AIRCOMP.GENERIC.ELEC</t>
  </si>
  <si>
    <t>FUEL_EMI.ktCO2.SK.PPA.PULP.MOTOR.GENERIC.ELEC</t>
  </si>
  <si>
    <t>FUEL_EMI.ktCO2.SK.PPA.PULP.FANS.GENERIC.ELEC</t>
  </si>
  <si>
    <t>FUEL_EMI.ktCO2.SK.PPA.PULP.LOW_ENTH.TOTAL.TOTAL</t>
  </si>
  <si>
    <t>FUEL_EMI.ktCO2.SK.PPA.PULP.LOW_ENTH.THERM.DIESEL_LIQBIO</t>
  </si>
  <si>
    <t>FUEL_EMI.ktCO2.SK.PPA.PULP.LOW_ENTH.THERM.NG_BIOGAS</t>
  </si>
  <si>
    <t>FUEL_EMI.ktCO2.SK.PPA.PULP.LOW_ENTH.THERM.SOLAR_GEO</t>
  </si>
  <si>
    <t>FUEL_EMI.ktCO2.SK.PPA.PULP.LOW_ENTH.HP.AMBIENT</t>
  </si>
  <si>
    <t>FUEL_EMI.ktCO2.SK.PPA.PULP.LOW_ENTH.THERM.ELEC</t>
  </si>
  <si>
    <t>FUEL_EMI.ktCO2.SK.PPA.PULP.PREPARATION.MECH.ELEC</t>
  </si>
  <si>
    <t>FUEL_EMI.ktCO2.SK.PPA.PULP.PULPING.TOTAL.TOTAL</t>
  </si>
  <si>
    <t>FUEL_EMI.ktCO2.SK.PPA.PULP.PULPING.STEAM.SOLIDS</t>
  </si>
  <si>
    <t>FUEL_EMI.ktCO2.SK.PPA.PULP.PULPING.STEAM.RFG</t>
  </si>
  <si>
    <t>FUEL_EMI.ktCO2.SK.PPA.PULP.PULPING.STEAM.LPG</t>
  </si>
  <si>
    <t>FUEL_EMI.ktCO2.SK.PPA.PULP.PULPING.STEAM.DIESEL_LIQBIO</t>
  </si>
  <si>
    <t>FUEL_EMI.ktCO2.SK.PPA.PULP.PULPING.STEAM.RFO</t>
  </si>
  <si>
    <t>FUEL_EMI.ktCO2.SK.PPA.PULP.PULPING.STEAM.OTHER</t>
  </si>
  <si>
    <t>FUEL_EMI.ktCO2.SK.PPA.PULP.PULPING.STEAM.NG_BIOGAS</t>
  </si>
  <si>
    <t>FUEL_EMI.ktCO2.SK.PPA.PULP.PULPING.STEAM.DERIVED</t>
  </si>
  <si>
    <t>FUEL_EMI.ktCO2.SK.PPA.PULP.PULPING.STEAM.BIOMASS_WASTE</t>
  </si>
  <si>
    <t>FUEL_EMI.ktCO2.SK.PPA.PULP.PULPING.STEAM.STEAM_DISTR</t>
  </si>
  <si>
    <t>FUEL_EMI.ktCO2.SK.PPA.PULP.PULPING_MECH.MECH.ELEC</t>
  </si>
  <si>
    <t>FUEL_EMI.ktCO2.SK.PPA.PULP.BLEACHING.THERM.ELEC</t>
  </si>
  <si>
    <t>FUEL_EMI.ktCO2.SK.PPA.PAPER.TOTAL.TOTAL.TOTAL</t>
  </si>
  <si>
    <t>FUEL_EMI.ktCO2.SK.PPA.PAPER.LIGHT.GENERIC.ELEC</t>
  </si>
  <si>
    <t>FUEL_EMI.ktCO2.SK.PPA.PAPER.AIRCOMP.GENERIC.ELEC</t>
  </si>
  <si>
    <t>FUEL_EMI.ktCO2.SK.PPA.PAPER.MOTOR.GENERIC.ELEC</t>
  </si>
  <si>
    <t>FUEL_EMI.ktCO2.SK.PPA.PAPER.FANS.GENERIC.ELEC</t>
  </si>
  <si>
    <t>FUEL_EMI.ktCO2.SK.PPA.PAPER.LOW_ENTH.TOTAL.TOTAL</t>
  </si>
  <si>
    <t>FUEL_EMI.ktCO2.SK.PPA.PAPER.LOW_ENTH.THERM.DIESEL_LIQBIO</t>
  </si>
  <si>
    <t>FUEL_EMI.ktCO2.SK.PPA.PAPER.LOW_ENTH.THERM.NG_BIOGAS</t>
  </si>
  <si>
    <t>FUEL_EMI.ktCO2.SK.PPA.PAPER.LOW_ENTH.THERM.SOLAR_GEO</t>
  </si>
  <si>
    <t>FUEL_EMI.ktCO2.SK.PPA.PAPER.LOW_ENTH.HP.AMBIENT</t>
  </si>
  <si>
    <t>FUEL_EMI.ktCO2.SK.PPA.PAPER.LOW_ENTH.THERM.ELEC</t>
  </si>
  <si>
    <t>FUEL_EMI.ktCO2.SK.PPA.PAPER.PREPARATION.TOTAL.TOTAL</t>
  </si>
  <si>
    <t>FUEL_EMI.ktCO2.SK.PPA.PAPER.PREPARATION.THERM.SOLIDS</t>
  </si>
  <si>
    <t>FUEL_EMI.ktCO2.SK.PPA.PAPER.PREPARATION.THERM.RFG</t>
  </si>
  <si>
    <t>FUEL_EMI.ktCO2.SK.PPA.PAPER.PREPARATION.THERM.LPG</t>
  </si>
  <si>
    <t>FUEL_EMI.ktCO2.SK.PPA.PAPER.PREPARATION.THERM.DIESEL_LIQBIO</t>
  </si>
  <si>
    <t>FUEL_EMI.ktCO2.SK.PPA.PAPER.PREPARATION.THERM.RFO</t>
  </si>
  <si>
    <t>FUEL_EMI.ktCO2.SK.PPA.PAPER.PREPARATION.THERM.OTHER</t>
  </si>
  <si>
    <t>FUEL_EMI.ktCO2.SK.PPA.PAPER.PREPARATION.THERM.NG_BIOGAS</t>
  </si>
  <si>
    <t>FUEL_EMI.ktCO2.SK.PPA.PAPER.PREPARATION.THERM.DERIVED</t>
  </si>
  <si>
    <t>FUEL_EMI.ktCO2.SK.PPA.PAPER.PREPARATION.THERM.BIOMASS_WASTE</t>
  </si>
  <si>
    <t>FUEL_EMI.ktCO2.SK.PPA.PAPER.PREPARATION.THERM.STEAM_DISTR</t>
  </si>
  <si>
    <t>FUEL_EMI.ktCO2.SK.PPA.PAPER.PREPARATION_ELEC.MECH.ELEC</t>
  </si>
  <si>
    <t>FUEL_EMI.ktCO2.SK.PPA.PAPER.PAPER_MACHINE.TOTAL.TOTAL</t>
  </si>
  <si>
    <t>FUEL_EMI.ktCO2.SK.PPA.PAPER.PAPER_MACHINE.STEAM.SOLIDS</t>
  </si>
  <si>
    <t>FUEL_EMI.ktCO2.SK.PPA.PAPER.PAPER_MACHINE.STEAM.RFG</t>
  </si>
  <si>
    <t>FUEL_EMI.ktCO2.SK.PPA.PAPER.PAPER_MACHINE.STEAM.LPG</t>
  </si>
  <si>
    <t>FUEL_EMI.ktCO2.SK.PPA.PAPER.PAPER_MACHINE.STEAM.DIESEL_LIQBIO</t>
  </si>
  <si>
    <t>FUEL_EMI.ktCO2.SK.PPA.PAPER.PAPER_MACHINE.STEAM.RFO</t>
  </si>
  <si>
    <t>FUEL_EMI.ktCO2.SK.PPA.PAPER.PAPER_MACHINE.STEAM.OTHER</t>
  </si>
  <si>
    <t>FUEL_EMI.ktCO2.SK.PPA.PAPER.PAPER_MACHINE.STEAM.NG_BIOGAS</t>
  </si>
  <si>
    <t>FUEL_EMI.ktCO2.SK.PPA.PAPER.PAPER_MACHINE.STEAM.DERIVED</t>
  </si>
  <si>
    <t>FUEL_EMI.ktCO2.SK.PPA.PAPER.PAPER_MACHINE.STEAM.BIOMASS_WASTE</t>
  </si>
  <si>
    <t>FUEL_EMI.ktCO2.SK.PPA.PAPER.PAPER_MACHINE.STEAM.STEAM_DISTR</t>
  </si>
  <si>
    <t>FUEL_EMI.ktCO2.SK.PPA.PAPER.PAPER_MACHINE_ELEC.ELEC.ELEC</t>
  </si>
  <si>
    <t>FUEL_EMI.ktCO2.SK.PPA.PAPER.FINISHING.TOTAL.TOTAL</t>
  </si>
  <si>
    <t>FUEL_EMI.ktCO2.SK.PPA.PAPER.FINISHING.STEAM.SOLIDS</t>
  </si>
  <si>
    <t>FUEL_EMI.ktCO2.SK.PPA.PAPER.FINISHING.STEAM.RFG</t>
  </si>
  <si>
    <t>FUEL_EMI.ktCO2.SK.PPA.PAPER.FINISHING.STEAM.LPG</t>
  </si>
  <si>
    <t>FUEL_EMI.ktCO2.SK.PPA.PAPER.FINISHING.STEAM.DIESEL_LIQBIO</t>
  </si>
  <si>
    <t>FUEL_EMI.ktCO2.SK.PPA.PAPER.FINISHING.STEAM.RFO</t>
  </si>
  <si>
    <t>FUEL_EMI.ktCO2.SK.PPA.PAPER.FINISHING.STEAM.OTHER</t>
  </si>
  <si>
    <t>FUEL_EMI.ktCO2.SK.PPA.PAPER.FINISHING.STEAM.NG_BIOGAS</t>
  </si>
  <si>
    <t>FUEL_EMI.ktCO2.SK.PPA.PAPER.FINISHING.STEAM.DERIVED</t>
  </si>
  <si>
    <t>FUEL_EMI.ktCO2.SK.PPA.PAPER.FINISHING.STEAM.BIOMASS_WASTE</t>
  </si>
  <si>
    <t>FUEL_EMI.ktCO2.SK.PPA.PAPER.FINISHING.STEAM.STEAM_DISTR</t>
  </si>
  <si>
    <t>FUEL_EMI.ktCO2.SK.PPA.PAPER.FINISHING_ELEC.ELEC.ELEC</t>
  </si>
  <si>
    <t>FUEL_EMI.ktCO2.SK.PPA.PRINT.TOTAL.TOTAL.TOTAL</t>
  </si>
  <si>
    <t>FUEL_EMI.ktCO2.SK.PPA.PRINT.LIGHT.GENERIC.ELEC</t>
  </si>
  <si>
    <t>FUEL_EMI.ktCO2.SK.PPA.PRINT.AIRCOMP.GENERIC.ELEC</t>
  </si>
  <si>
    <t>FUEL_EMI.ktCO2.SK.PPA.PRINT.MOTOR.GENERIC.ELEC</t>
  </si>
  <si>
    <t>FUEL_EMI.ktCO2.SK.PPA.PRINT.FANS.GENERIC.ELEC</t>
  </si>
  <si>
    <t>FUEL_EMI.ktCO2.SK.PPA.PRINT.LOW_ENTH.TOTAL.TOTAL</t>
  </si>
  <si>
    <t>FUEL_EMI.ktCO2.SK.PPA.PRINT.LOW_ENTH.THERM.DIESEL_LIQBIO</t>
  </si>
  <si>
    <t>FUEL_EMI.ktCO2.SK.PPA.PRINT.LOW_ENTH.THERM.NG_BIOGAS</t>
  </si>
  <si>
    <t>FUEL_EMI.ktCO2.SK.PPA.PRINT.LOW_ENTH.THERM.SOLAR_GEO</t>
  </si>
  <si>
    <t>FUEL_EMI.ktCO2.SK.PPA.PRINT.LOW_ENTH.HP.AMBIENT</t>
  </si>
  <si>
    <t>FUEL_EMI.ktCO2.SK.PPA.PRINT.LOW_ENTH.THERM.ELEC</t>
  </si>
  <si>
    <t>FUEL_EMI.ktCO2.SK.PPA.PRINT.PRINTING.MECH.ELEC</t>
  </si>
  <si>
    <t>VA.Meuro2023.SK.FBT.FBT</t>
  </si>
  <si>
    <t>Physical output (index)</t>
  </si>
  <si>
    <t>OUTPUT.index.SK.FBT.FBT</t>
  </si>
  <si>
    <t>Installed capacity (production index)</t>
  </si>
  <si>
    <t>CAP.index.SK.FBT.FBT</t>
  </si>
  <si>
    <t>Capacity investment (production index)</t>
  </si>
  <si>
    <t>NEWCAP.index.SK.FBT.FBT</t>
  </si>
  <si>
    <t>Decommissioned capacity (production index)</t>
  </si>
  <si>
    <t>Idle capacity (production index)</t>
  </si>
  <si>
    <t>FEC.ktoe.SK.FBT.FBT.TOTAL.TOTAL.TOTAL</t>
  </si>
  <si>
    <t>FEC.ktoe.SK.FBT.FBT.TOTAL.TOTAL.SOLIDS</t>
  </si>
  <si>
    <t>FEC.ktoe.SK.FBT.FBT.TOTAL.TOTAL.RFG</t>
  </si>
  <si>
    <t>FEC.ktoe.SK.FBT.FBT.TOTAL.TOTAL.LPG</t>
  </si>
  <si>
    <t>FEC.ktoe.SK.FBT.FBT.TOTAL.TOTAL.DIESEL</t>
  </si>
  <si>
    <t>FEC.ktoe.SK.FBT.FBT.TOTAL.TOTAL.RFO</t>
  </si>
  <si>
    <t>FEC.ktoe.SK.FBT.FBT.TOTAL.TOTAL.OTHER</t>
  </si>
  <si>
    <t>FEC.ktoe.SK.FBT.FBT.TOTAL.TOTAL.NG</t>
  </si>
  <si>
    <t>FEC.ktoe.SK.FBT.FBT.TOTAL.TOTAL.DERIVED</t>
  </si>
  <si>
    <t>FEC.ktoe.SK.FBT.FBT.TOTAL.TOTAL.BIOMASS_WASTE</t>
  </si>
  <si>
    <t>FEC.ktoe.SK.FBT.FBT.TOTAL.TOTAL.BIOGAS</t>
  </si>
  <si>
    <t>FEC.ktoe.SK.FBT.FBT.TOTAL.TOTAL.LIQBIO</t>
  </si>
  <si>
    <t>FEC.ktoe.SK.FBT.FBT.TOTAL.TOTAL.SOLAR</t>
  </si>
  <si>
    <t>FEC.ktoe.SK.FBT.FBT.TOTAL.TOTAL.GEO</t>
  </si>
  <si>
    <t>FEC.ktoe.SK.FBT.FBT.TOTAL.TOTAL.AMBIENT</t>
  </si>
  <si>
    <t>FEC.ktoe.SK.FBT.FBT.TOTAL.TOTAL.STEAM_DISTR</t>
  </si>
  <si>
    <t>FEC.ktoe.SK.FBT.FBT.TOTAL.TOTAL.ELEC</t>
  </si>
  <si>
    <t>Energy intensity (toe / physical output index)</t>
  </si>
  <si>
    <t>Useful energy demand intensity (toe useful / physical output index)</t>
  </si>
  <si>
    <t>FEC.ktoe.SK.FBT.FBT.LIGHT.GENERIC.ELEC</t>
  </si>
  <si>
    <t>FEC.ktoe.SK.FBT.FBT.AIRCOMP.GENERIC.ELEC</t>
  </si>
  <si>
    <t>FEC.ktoe.SK.FBT.FBT.MOTOR.GENERIC.ELEC</t>
  </si>
  <si>
    <t>FEC.ktoe.SK.FBT.FBT.FANS.GENERIC.ELEC</t>
  </si>
  <si>
    <t>FEC.ktoe.SK.FBT.FBT.LOW_ENTH.TOTAL.TOTAL</t>
  </si>
  <si>
    <t>FEC.ktoe.SK.FBT.FBT.LOW_ENTH.THERM.DIESEL_LIQBIO</t>
  </si>
  <si>
    <t>FEC.ktoe.SK.FBT.FBT.LOW_ENTH.THERM.NG_BIOGAS</t>
  </si>
  <si>
    <t>FEC.ktoe.SK.FBT.FBT.LOW_ENTH.THERM.SOLAR_GEO</t>
  </si>
  <si>
    <t>FEC.ktoe.SK.FBT.FBT.LOW_ENTH.HP.AMBIENT</t>
  </si>
  <si>
    <t>FEC.ktoe.SK.FBT.FBT.LOW_ENTH.THERM.ELEC</t>
  </si>
  <si>
    <t>Food: Oven (direct heat)</t>
  </si>
  <si>
    <t>Food: Direct Heat - Thermal</t>
  </si>
  <si>
    <t>FEC.ktoe.SK.FBT.FBT.OVEN.THERM.TOTAL</t>
  </si>
  <si>
    <t>FEC.ktoe.SK.FBT.FBT.OVEN.THERM.SOLIDS</t>
  </si>
  <si>
    <t>FEC.ktoe.SK.FBT.FBT.OVEN.THERM.LPG</t>
  </si>
  <si>
    <t>FEC.ktoe.SK.FBT.FBT.OVEN.THERM.DIESEL_LIQBIO</t>
  </si>
  <si>
    <t>FEC.ktoe.SK.FBT.FBT.OVEN.THERM.RFO</t>
  </si>
  <si>
    <t>FEC.ktoe.SK.FBT.FBT.OVEN.THERM.NG_BIOGAS</t>
  </si>
  <si>
    <t>Food: Direct Heat - Electric</t>
  </si>
  <si>
    <t>FEC.ktoe.SK.FBT.FBT.OVEN.ELEC.ELEC</t>
  </si>
  <si>
    <t>Food: Direct Heat - Microwave</t>
  </si>
  <si>
    <t>FEC.ktoe.SK.FBT.FBT.OVEN_MICROW.MICROW.ELEC</t>
  </si>
  <si>
    <t>Food: Specific process heat</t>
  </si>
  <si>
    <t>Food: Process Heat - Thermal</t>
  </si>
  <si>
    <t>FEC.ktoe.SK.FBT.FBT.PROC_HEAT.THERM.TOTAL</t>
  </si>
  <si>
    <t>FEC.ktoe.SK.FBT.FBT.PROC_HEAT.THERM.SOLIDS</t>
  </si>
  <si>
    <t>FEC.ktoe.SK.FBT.FBT.PROC_HEAT.THERM.LPG</t>
  </si>
  <si>
    <t>FEC.ktoe.SK.FBT.FBT.PROC_HEAT.THERM.DIESEL_LIQBIO</t>
  </si>
  <si>
    <t>FEC.ktoe.SK.FBT.FBT.PROC_HEAT.THERM.RFO</t>
  </si>
  <si>
    <t>FEC.ktoe.SK.FBT.FBT.PROC_HEAT.THERM.NG_BIOGAS</t>
  </si>
  <si>
    <t>Food: Process Heat - Electric</t>
  </si>
  <si>
    <t>FEC.ktoe.SK.FBT.FBT.PROC_HEAT.ELEC.ELEC</t>
  </si>
  <si>
    <t>Food: Process Heat - Microwave</t>
  </si>
  <si>
    <t>FEC.ktoe.SK.FBT.FBT.PROC_HEAT_MICROW.MICROW.ELEC</t>
  </si>
  <si>
    <t>Food: Steam processing</t>
  </si>
  <si>
    <t>FEC.ktoe.SK.FBT.FBT.PROCESSING.TOTAL.TOTAL</t>
  </si>
  <si>
    <t>FEC.ktoe.SK.FBT.FBT.PROCESSING.STEAM.SOLIDS</t>
  </si>
  <si>
    <t>FEC.ktoe.SK.FBT.FBT.PROCESSING.STEAM.RFG</t>
  </si>
  <si>
    <t>FEC.ktoe.SK.FBT.FBT.PROCESSING.STEAM.LPG</t>
  </si>
  <si>
    <t>FEC.ktoe.SK.FBT.FBT.PROCESSING.STEAM.DIESEL_LIQBIO</t>
  </si>
  <si>
    <t>FEC.ktoe.SK.FBT.FBT.PROCESSING.STEAM.RFO</t>
  </si>
  <si>
    <t>FEC.ktoe.SK.FBT.FBT.PROCESSING.STEAM.OTHER</t>
  </si>
  <si>
    <t>FEC.ktoe.SK.FBT.FBT.PROCESSING.STEAM.NG_BIOGAS</t>
  </si>
  <si>
    <t>FEC.ktoe.SK.FBT.FBT.PROCESSING.STEAM.DERIVED</t>
  </si>
  <si>
    <t>FEC.ktoe.SK.FBT.FBT.PROCESSING.STEAM.BIOMASS_WASTE</t>
  </si>
  <si>
    <t>FEC.ktoe.SK.FBT.FBT.PROCESSING.STEAM.STEAM_DISTR</t>
  </si>
  <si>
    <t>Food: Drying</t>
  </si>
  <si>
    <t>Food: Thermal drying</t>
  </si>
  <si>
    <t>FEC.ktoe.SK.FBT.FBT.DRYING.TOTAL.TOTAL</t>
  </si>
  <si>
    <t>FEC.ktoe.SK.FBT.FBT.DRYING.THERM.SOLIDS</t>
  </si>
  <si>
    <t>FEC.ktoe.SK.FBT.FBT.DRYING.THERM.LPG</t>
  </si>
  <si>
    <t>FEC.ktoe.SK.FBT.FBT.DRYING.THERM.DIESEL_LIQBIO</t>
  </si>
  <si>
    <t>FEC.ktoe.SK.FBT.FBT.DRYING.THERM.RFO</t>
  </si>
  <si>
    <t>FEC.ktoe.SK.FBT.FBT.DRYING.THERM.NG_BIOGAS</t>
  </si>
  <si>
    <t>Food: Steam drying</t>
  </si>
  <si>
    <t>FEC.ktoe.SK.FBT.FBT.DRYING_STEAM.TOTAL.TOTAL</t>
  </si>
  <si>
    <t>FEC.ktoe.SK.FBT.FBT.DRYING_STEAM.STEAM.SOLIDS</t>
  </si>
  <si>
    <t>FEC.ktoe.SK.FBT.FBT.DRYING_STEAM.STEAM.RFG</t>
  </si>
  <si>
    <t>FEC.ktoe.SK.FBT.FBT.DRYING_STEAM.STEAM.LPG</t>
  </si>
  <si>
    <t>FEC.ktoe.SK.FBT.FBT.DRYING_STEAM.STEAM.DIESEL_LIQBIO</t>
  </si>
  <si>
    <t>FEC.ktoe.SK.FBT.FBT.DRYING_STEAM.STEAM.RFO</t>
  </si>
  <si>
    <t>FEC.ktoe.SK.FBT.FBT.DRYING_STEAM.STEAM.OTHER</t>
  </si>
  <si>
    <t>FEC.ktoe.SK.FBT.FBT.DRYING_STEAM.STEAM.NG_BIOGAS</t>
  </si>
  <si>
    <t>FEC.ktoe.SK.FBT.FBT.DRYING_STEAM.STEAM.DERIVED</t>
  </si>
  <si>
    <t>FEC.ktoe.SK.FBT.FBT.DRYING_STEAM.STEAM.BIOMASS_WASTE</t>
  </si>
  <si>
    <t>FEC.ktoe.SK.FBT.FBT.DRYING_STEAM.STEAM.STEAM_DISTR</t>
  </si>
  <si>
    <t>Food: Electric drying</t>
  </si>
  <si>
    <t>FEC.ktoe.SK.FBT.FBT.DRYING_ELEC.ELEC.ELEC</t>
  </si>
  <si>
    <t>Food: Freeze drying</t>
  </si>
  <si>
    <t>FEC.ktoe.SK.FBT.FBT.DRYING_FREEZE.FREEZE_DRY.ELEC</t>
  </si>
  <si>
    <t>Food: Microwave drying</t>
  </si>
  <si>
    <t>FEC.ktoe.SK.FBT.FBT.DRYING_MICROW.MICROW.ELEC</t>
  </si>
  <si>
    <t>Food: Process cooling and refrigeration</t>
  </si>
  <si>
    <t>Food: Thermal cooling</t>
  </si>
  <si>
    <t>FEC.ktoe.SK.FBT.FBT.PROC_COOL_THERM.THERM.NG_BIOGAS</t>
  </si>
  <si>
    <t>Food: Steam cooling</t>
  </si>
  <si>
    <t>FEC.ktoe.SK.FBT.FBT.PROC_COOL.TOTAL.TOTAL</t>
  </si>
  <si>
    <t>FEC.ktoe.SK.FBT.FBT.PROC_COOL.STEAM.SOLIDS</t>
  </si>
  <si>
    <t>FEC.ktoe.SK.FBT.FBT.PROC_COOL.STEAM.RFG</t>
  </si>
  <si>
    <t>FEC.ktoe.SK.FBT.FBT.PROC_COOL.STEAM.LPG</t>
  </si>
  <si>
    <t>FEC.ktoe.SK.FBT.FBT.PROC_COOL.STEAM.DIESEL_LIQBIO</t>
  </si>
  <si>
    <t>FEC.ktoe.SK.FBT.FBT.PROC_COOL.STEAM.RFO</t>
  </si>
  <si>
    <t>FEC.ktoe.SK.FBT.FBT.PROC_COOL.STEAM.OTHER</t>
  </si>
  <si>
    <t>FEC.ktoe.SK.FBT.FBT.PROC_COOL.STEAM.NG_BIOGAS</t>
  </si>
  <si>
    <t>FEC.ktoe.SK.FBT.FBT.PROC_COOL.STEAM.DERIVED</t>
  </si>
  <si>
    <t>FEC.ktoe.SK.FBT.FBT.PROC_COOL.STEAM.BIOMASS_WASTE</t>
  </si>
  <si>
    <t>FEC.ktoe.SK.FBT.FBT.PROC_COOL.STEAM.STEAM_DISTR</t>
  </si>
  <si>
    <t>Food: Electric cooling</t>
  </si>
  <si>
    <t>FEC.ktoe.SK.FBT.FBT.PROC_COOL_ELEC.ELEC.ELEC</t>
  </si>
  <si>
    <t>Food: Electric machinery</t>
  </si>
  <si>
    <t>FEC.ktoe.SK.FBT.FBT.GENERIC.MECH.ELEC</t>
  </si>
  <si>
    <t>UED.ktoe.SK.FBT.FBT.TOTAL.TOTAL.TOTAL</t>
  </si>
  <si>
    <t>UED.ktoe.SK.FBT.FBT.LIGHT.GENERIC.ELEC</t>
  </si>
  <si>
    <t>UED.ktoe.SK.FBT.FBT.AIRCOMP.GENERIC.ELEC</t>
  </si>
  <si>
    <t>UED.ktoe.SK.FBT.FBT.MOTOR.GENERIC.ELEC</t>
  </si>
  <si>
    <t>UED.ktoe.SK.FBT.FBT.FANS.GENERIC.ELEC</t>
  </si>
  <si>
    <t>UED.ktoe.SK.FBT.FBT.LOW_ENTH.TOTAL.TOTAL</t>
  </si>
  <si>
    <t>UED.ktoe.SK.FBT.FBT.LOW_ENTH.THERM.DIESEL_LIQBIO</t>
  </si>
  <si>
    <t>UED.ktoe.SK.FBT.FBT.LOW_ENTH.THERM.NG_BIOGAS</t>
  </si>
  <si>
    <t>UED.ktoe.SK.FBT.FBT.LOW_ENTH.THERM.SOLAR_GEO</t>
  </si>
  <si>
    <t>UED.ktoe.SK.FBT.FBT.LOW_ENTH.HP.AMBIENT</t>
  </si>
  <si>
    <t>UED.ktoe.SK.FBT.FBT.LOW_ENTH.THERM.ELEC</t>
  </si>
  <si>
    <t>UED.ktoe.SK.FBT.FBT.OVEN.THERM.TOTAL</t>
  </si>
  <si>
    <t>UED.ktoe.SK.FBT.FBT.OVEN.THERM.SOLIDS</t>
  </si>
  <si>
    <t>UED.ktoe.SK.FBT.FBT.OVEN.THERM.LPG</t>
  </si>
  <si>
    <t>UED.ktoe.SK.FBT.FBT.OVEN.THERM.DIESEL_LIQBIO</t>
  </si>
  <si>
    <t>UED.ktoe.SK.FBT.FBT.OVEN.THERM.RFO</t>
  </si>
  <si>
    <t>UED.ktoe.SK.FBT.FBT.OVEN.THERM.NG_BIOGAS</t>
  </si>
  <si>
    <t>UED.ktoe.SK.FBT.FBT.OVEN.ELEC.ELEC</t>
  </si>
  <si>
    <t>UED.ktoe.SK.FBT.FBT.OVEN_MICROW.MICROW.ELEC</t>
  </si>
  <si>
    <t>UED.ktoe.SK.FBT.FBT.PROC_HEAT.THERM.TOTAL</t>
  </si>
  <si>
    <t>UED.ktoe.SK.FBT.FBT.PROC_HEAT.THERM.SOLIDS</t>
  </si>
  <si>
    <t>UED.ktoe.SK.FBT.FBT.PROC_HEAT.THERM.LPG</t>
  </si>
  <si>
    <t>UED.ktoe.SK.FBT.FBT.PROC_HEAT.THERM.DIESEL_LIQBIO</t>
  </si>
  <si>
    <t>UED.ktoe.SK.FBT.FBT.PROC_HEAT.THERM.RFO</t>
  </si>
  <si>
    <t>UED.ktoe.SK.FBT.FBT.PROC_HEAT.THERM.NG_BIOGAS</t>
  </si>
  <si>
    <t>UED.ktoe.SK.FBT.FBT.PROC_HEAT.ELEC.ELEC</t>
  </si>
  <si>
    <t>UED.ktoe.SK.FBT.FBT.PROC_HEAT_MICROW.MICROW.ELEC</t>
  </si>
  <si>
    <t>UED.ktoe.SK.FBT.FBT.PROCESSING.TOTAL.TOTAL</t>
  </si>
  <si>
    <t>UED.ktoe.SK.FBT.FBT.PROCESSING.STEAM.SOLIDS</t>
  </si>
  <si>
    <t>UED.ktoe.SK.FBT.FBT.PROCESSING.STEAM.RFG</t>
  </si>
  <si>
    <t>UED.ktoe.SK.FBT.FBT.PROCESSING.STEAM.LPG</t>
  </si>
  <si>
    <t>UED.ktoe.SK.FBT.FBT.PROCESSING.STEAM.DIESEL_LIQBIO</t>
  </si>
  <si>
    <t>UED.ktoe.SK.FBT.FBT.PROCESSING.STEAM.RFO</t>
  </si>
  <si>
    <t>UED.ktoe.SK.FBT.FBT.PROCESSING.STEAM.OTHER</t>
  </si>
  <si>
    <t>UED.ktoe.SK.FBT.FBT.PROCESSING.STEAM.NG_BIOGAS</t>
  </si>
  <si>
    <t>UED.ktoe.SK.FBT.FBT.PROCESSING.STEAM.DERIVED</t>
  </si>
  <si>
    <t>UED.ktoe.SK.FBT.FBT.PROCESSING.STEAM.BIOMASS_WASTE</t>
  </si>
  <si>
    <t>UED.ktoe.SK.FBT.FBT.PROCESSING.STEAM.STEAM_DISTR</t>
  </si>
  <si>
    <t>UED.ktoe.SK.FBT.FBT.DRYING.TOTAL.TOTAL</t>
  </si>
  <si>
    <t>UED.ktoe.SK.FBT.FBT.DRYING.THERM.SOLIDS</t>
  </si>
  <si>
    <t>UED.ktoe.SK.FBT.FBT.DRYING.THERM.LPG</t>
  </si>
  <si>
    <t>UED.ktoe.SK.FBT.FBT.DRYING.THERM.DIESEL_LIQBIO</t>
  </si>
  <si>
    <t>UED.ktoe.SK.FBT.FBT.DRYING.THERM.RFO</t>
  </si>
  <si>
    <t>UED.ktoe.SK.FBT.FBT.DRYING.THERM.NG_BIOGAS</t>
  </si>
  <si>
    <t>UED.ktoe.SK.FBT.FBT.DRYING_STEAM.TOTAL.TOTAL</t>
  </si>
  <si>
    <t>UED.ktoe.SK.FBT.FBT.DRYING_STEAM.STEAM.SOLIDS</t>
  </si>
  <si>
    <t>UED.ktoe.SK.FBT.FBT.DRYING_STEAM.STEAM.RFG</t>
  </si>
  <si>
    <t>UED.ktoe.SK.FBT.FBT.DRYING_STEAM.STEAM.LPG</t>
  </si>
  <si>
    <t>UED.ktoe.SK.FBT.FBT.DRYING_STEAM.STEAM.DIESEL_LIQBIO</t>
  </si>
  <si>
    <t>UED.ktoe.SK.FBT.FBT.DRYING_STEAM.STEAM.RFO</t>
  </si>
  <si>
    <t>UED.ktoe.SK.FBT.FBT.DRYING_STEAM.STEAM.OTHER</t>
  </si>
  <si>
    <t>UED.ktoe.SK.FBT.FBT.DRYING_STEAM.STEAM.NG_BIOGAS</t>
  </si>
  <si>
    <t>UED.ktoe.SK.FBT.FBT.DRYING_STEAM.STEAM.DERIVED</t>
  </si>
  <si>
    <t>UED.ktoe.SK.FBT.FBT.DRYING_STEAM.STEAM.BIOMASS_WASTE</t>
  </si>
  <si>
    <t>UED.ktoe.SK.FBT.FBT.DRYING_STEAM.STEAM.STEAM_DISTR</t>
  </si>
  <si>
    <t>UED.ktoe.SK.FBT.FBT.DRYING_ELEC.ELEC.ELEC</t>
  </si>
  <si>
    <t>UED.ktoe.SK.FBT.FBT.DRYING_FREEZE.FREEZE_DRY.ELEC</t>
  </si>
  <si>
    <t>UED.ktoe.SK.FBT.FBT.DRYING_MICROW.MICROW.ELEC</t>
  </si>
  <si>
    <t>UED.ktoe.SK.FBT.FBT.PROC_COOL_THERM.THERM.NG_BIOGAS</t>
  </si>
  <si>
    <t>UED.ktoe.SK.FBT.FBT.PROC_COOL.TOTAL.TOTAL</t>
  </si>
  <si>
    <t>UED.ktoe.SK.FBT.FBT.PROC_COOL.STEAM.SOLIDS</t>
  </si>
  <si>
    <t>UED.ktoe.SK.FBT.FBT.PROC_COOL.STEAM.RFG</t>
  </si>
  <si>
    <t>UED.ktoe.SK.FBT.FBT.PROC_COOL.STEAM.LPG</t>
  </si>
  <si>
    <t>UED.ktoe.SK.FBT.FBT.PROC_COOL.STEAM.DIESEL_LIQBIO</t>
  </si>
  <si>
    <t>UED.ktoe.SK.FBT.FBT.PROC_COOL.STEAM.RFO</t>
  </si>
  <si>
    <t>UED.ktoe.SK.FBT.FBT.PROC_COOL.STEAM.OTHER</t>
  </si>
  <si>
    <t>UED.ktoe.SK.FBT.FBT.PROC_COOL.STEAM.NG_BIOGAS</t>
  </si>
  <si>
    <t>UED.ktoe.SK.FBT.FBT.PROC_COOL.STEAM.DERIVED</t>
  </si>
  <si>
    <t>UED.ktoe.SK.FBT.FBT.PROC_COOL.STEAM.BIOMASS_WASTE</t>
  </si>
  <si>
    <t>UED.ktoe.SK.FBT.FBT.PROC_COOL.STEAM.STEAM_DISTR</t>
  </si>
  <si>
    <t>UED.ktoe.SK.FBT.FBT.PROC_COOL_ELEC.ELEC.ELEC</t>
  </si>
  <si>
    <t>UED.ktoe.SK.FBT.FBT.GENERIC.MECH.ELEC</t>
  </si>
  <si>
    <t>FUEL_EMI.ktCO2.SK.FBT.FBT.TOTAL.TOTAL.TOTAL</t>
  </si>
  <si>
    <t>FUEL_EMI.ktCO2.SK.FBT.FBT.LIGHT.GENERIC.ELEC</t>
  </si>
  <si>
    <t>FUEL_EMI.ktCO2.SK.FBT.FBT.AIRCOMP.GENERIC.ELEC</t>
  </si>
  <si>
    <t>FUEL_EMI.ktCO2.SK.FBT.FBT.MOTOR.GENERIC.ELEC</t>
  </si>
  <si>
    <t>FUEL_EMI.ktCO2.SK.FBT.FBT.FANS.GENERIC.ELEC</t>
  </si>
  <si>
    <t>FUEL_EMI.ktCO2.SK.FBT.FBT.LOW_ENTH.TOTAL.TOTAL</t>
  </si>
  <si>
    <t>FUEL_EMI.ktCO2.SK.FBT.FBT.LOW_ENTH.THERM.DIESEL_LIQBIO</t>
  </si>
  <si>
    <t>FUEL_EMI.ktCO2.SK.FBT.FBT.LOW_ENTH.THERM.NG_BIOGAS</t>
  </si>
  <si>
    <t>FUEL_EMI.ktCO2.SK.FBT.FBT.LOW_ENTH.THERM.SOLAR_GEO</t>
  </si>
  <si>
    <t>FUEL_EMI.ktCO2.SK.FBT.FBT.LOW_ENTH.HP.AMBIENT</t>
  </si>
  <si>
    <t>FUEL_EMI.ktCO2.SK.FBT.FBT.LOW_ENTH.THERM.ELEC</t>
  </si>
  <si>
    <t>FUEL_EMI.ktCO2.SK.FBT.FBT.OVEN.THERM.TOTAL</t>
  </si>
  <si>
    <t>FUEL_EMI.ktCO2.SK.FBT.FBT.OVEN.THERM.SOLIDS</t>
  </si>
  <si>
    <t>FUEL_EMI.ktCO2.SK.FBT.FBT.OVEN.THERM.LPG</t>
  </si>
  <si>
    <t>FUEL_EMI.ktCO2.SK.FBT.FBT.OVEN.THERM.DIESEL_LIQBIO</t>
  </si>
  <si>
    <t>FUEL_EMI.ktCO2.SK.FBT.FBT.OVEN.THERM.RFO</t>
  </si>
  <si>
    <t>FUEL_EMI.ktCO2.SK.FBT.FBT.OVEN.THERM.NG_BIOGAS</t>
  </si>
  <si>
    <t>FUEL_EMI.ktCO2.SK.FBT.FBT.OVEN.ELEC.ELEC</t>
  </si>
  <si>
    <t>FUEL_EMI.ktCO2.SK.FBT.FBT.OVEN_MICROW.MICROW.ELEC</t>
  </si>
  <si>
    <t>FUEL_EMI.ktCO2.SK.FBT.FBT.PROC_HEAT.THERM.TOTAL</t>
  </si>
  <si>
    <t>FUEL_EMI.ktCO2.SK.FBT.FBT.PROC_HEAT.THERM.SOLIDS</t>
  </si>
  <si>
    <t>FUEL_EMI.ktCO2.SK.FBT.FBT.PROC_HEAT.THERM.LPG</t>
  </si>
  <si>
    <t>FUEL_EMI.ktCO2.SK.FBT.FBT.PROC_HEAT.THERM.DIESEL_LIQBIO</t>
  </si>
  <si>
    <t>FUEL_EMI.ktCO2.SK.FBT.FBT.PROC_HEAT.THERM.RFO</t>
  </si>
  <si>
    <t>FUEL_EMI.ktCO2.SK.FBT.FBT.PROC_HEAT.THERM.NG_BIOGAS</t>
  </si>
  <si>
    <t>FUEL_EMI.ktCO2.SK.FBT.FBT.PROC_HEAT.ELEC.ELEC</t>
  </si>
  <si>
    <t>FUEL_EMI.ktCO2.SK.FBT.FBT.PROC_HEAT_MICROW.MICROW.ELEC</t>
  </si>
  <si>
    <t>FUEL_EMI.ktCO2.SK.FBT.FBT.PROCESSING.TOTAL.TOTAL</t>
  </si>
  <si>
    <t>FUEL_EMI.ktCO2.SK.FBT.FBT.PROCESSING.STEAM.SOLIDS</t>
  </si>
  <si>
    <t>FUEL_EMI.ktCO2.SK.FBT.FBT.PROCESSING.STEAM.RFG</t>
  </si>
  <si>
    <t>FUEL_EMI.ktCO2.SK.FBT.FBT.PROCESSING.STEAM.LPG</t>
  </si>
  <si>
    <t>FUEL_EMI.ktCO2.SK.FBT.FBT.PROCESSING.STEAM.DIESEL_LIQBIO</t>
  </si>
  <si>
    <t>FUEL_EMI.ktCO2.SK.FBT.FBT.PROCESSING.STEAM.RFO</t>
  </si>
  <si>
    <t>FUEL_EMI.ktCO2.SK.FBT.FBT.PROCESSING.STEAM.OTHER</t>
  </si>
  <si>
    <t>FUEL_EMI.ktCO2.SK.FBT.FBT.PROCESSING.STEAM.NG_BIOGAS</t>
  </si>
  <si>
    <t>FUEL_EMI.ktCO2.SK.FBT.FBT.PROCESSING.STEAM.DERIVED</t>
  </si>
  <si>
    <t>FUEL_EMI.ktCO2.SK.FBT.FBT.PROCESSING.STEAM.BIOMASS_WASTE</t>
  </si>
  <si>
    <t>FUEL_EMI.ktCO2.SK.FBT.FBT.PROCESSING.STEAM.STEAM_DISTR</t>
  </si>
  <si>
    <t>FUEL_EMI.ktCO2.SK.FBT.FBT.DRYING.TOTAL.TOTAL</t>
  </si>
  <si>
    <t>FUEL_EMI.ktCO2.SK.FBT.FBT.DRYING.THERM.SOLIDS</t>
  </si>
  <si>
    <t>FUEL_EMI.ktCO2.SK.FBT.FBT.DRYING.THERM.LPG</t>
  </si>
  <si>
    <t>FUEL_EMI.ktCO2.SK.FBT.FBT.DRYING.THERM.DIESEL_LIQBIO</t>
  </si>
  <si>
    <t>FUEL_EMI.ktCO2.SK.FBT.FBT.DRYING.THERM.RFO</t>
  </si>
  <si>
    <t>FUEL_EMI.ktCO2.SK.FBT.FBT.DRYING.THERM.NG_BIOGAS</t>
  </si>
  <si>
    <t>FUEL_EMI.ktCO2.SK.FBT.FBT.DRYING_STEAM.TOTAL.TOTAL</t>
  </si>
  <si>
    <t>FUEL_EMI.ktCO2.SK.FBT.FBT.DRYING_STEAM.STEAM.SOLIDS</t>
  </si>
  <si>
    <t>FUEL_EMI.ktCO2.SK.FBT.FBT.DRYING_STEAM.STEAM.RFG</t>
  </si>
  <si>
    <t>FUEL_EMI.ktCO2.SK.FBT.FBT.DRYING_STEAM.STEAM.LPG</t>
  </si>
  <si>
    <t>FUEL_EMI.ktCO2.SK.FBT.FBT.DRYING_STEAM.STEAM.DIESEL_LIQBIO</t>
  </si>
  <si>
    <t>FUEL_EMI.ktCO2.SK.FBT.FBT.DRYING_STEAM.STEAM.RFO</t>
  </si>
  <si>
    <t>FUEL_EMI.ktCO2.SK.FBT.FBT.DRYING_STEAM.STEAM.OTHER</t>
  </si>
  <si>
    <t>FUEL_EMI.ktCO2.SK.FBT.FBT.DRYING_STEAM.STEAM.NG_BIOGAS</t>
  </si>
  <si>
    <t>FUEL_EMI.ktCO2.SK.FBT.FBT.DRYING_STEAM.STEAM.DERIVED</t>
  </si>
  <si>
    <t>FUEL_EMI.ktCO2.SK.FBT.FBT.DRYING_STEAM.STEAM.BIOMASS_WASTE</t>
  </si>
  <si>
    <t>FUEL_EMI.ktCO2.SK.FBT.FBT.DRYING_STEAM.STEAM.STEAM_DISTR</t>
  </si>
  <si>
    <t>FUEL_EMI.ktCO2.SK.FBT.FBT.DRYING_ELEC.ELEC.ELEC</t>
  </si>
  <si>
    <t>FUEL_EMI.ktCO2.SK.FBT.FBT.DRYING_FREEZE.FREEZE_DRY.ELEC</t>
  </si>
  <si>
    <t>FUEL_EMI.ktCO2.SK.FBT.FBT.DRYING_MICROW.MICROW.ELEC</t>
  </si>
  <si>
    <t>FUEL_EMI.ktCO2.SK.FBT.FBT.PROC_COOL_THERM.THERM.NG_BIOGAS</t>
  </si>
  <si>
    <t>FUEL_EMI.ktCO2.SK.FBT.FBT.PROC_COOL.TOTAL.TOTAL</t>
  </si>
  <si>
    <t>FUEL_EMI.ktCO2.SK.FBT.FBT.PROC_COOL.STEAM.SOLIDS</t>
  </si>
  <si>
    <t>FUEL_EMI.ktCO2.SK.FBT.FBT.PROC_COOL.STEAM.RFG</t>
  </si>
  <si>
    <t>FUEL_EMI.ktCO2.SK.FBT.FBT.PROC_COOL.STEAM.LPG</t>
  </si>
  <si>
    <t>FUEL_EMI.ktCO2.SK.FBT.FBT.PROC_COOL.STEAM.DIESEL_LIQBIO</t>
  </si>
  <si>
    <t>FUEL_EMI.ktCO2.SK.FBT.FBT.PROC_COOL.STEAM.RFO</t>
  </si>
  <si>
    <t>FUEL_EMI.ktCO2.SK.FBT.FBT.PROC_COOL.STEAM.OTHER</t>
  </si>
  <si>
    <t>FUEL_EMI.ktCO2.SK.FBT.FBT.PROC_COOL.STEAM.NG_BIOGAS</t>
  </si>
  <si>
    <t>FUEL_EMI.ktCO2.SK.FBT.FBT.PROC_COOL.STEAM.DERIVED</t>
  </si>
  <si>
    <t>FUEL_EMI.ktCO2.SK.FBT.FBT.PROC_COOL.STEAM.BIOMASS_WASTE</t>
  </si>
  <si>
    <t>FUEL_EMI.ktCO2.SK.FBT.FBT.PROC_COOL.STEAM.STEAM_DISTR</t>
  </si>
  <si>
    <t>FUEL_EMI.ktCO2.SK.FBT.FBT.PROC_COOL_ELEC.ELEC.ELEC</t>
  </si>
  <si>
    <t>FUEL_EMI.ktCO2.SK.FBT.FBT.GENERIC.MECH.ELEC</t>
  </si>
  <si>
    <t>VA.Meuro2023.SK.TRE.TRE</t>
  </si>
  <si>
    <t>OUTPUT.index.SK.TRE.TRE</t>
  </si>
  <si>
    <t>CAP.index.SK.TRE.TRE</t>
  </si>
  <si>
    <t>NEWCAP.index.SK.TRE.TRE</t>
  </si>
  <si>
    <t>FEC.ktoe.SK.TRE.TRE.TOTAL.TOTAL.TOTAL</t>
  </si>
  <si>
    <t>FEC.ktoe.SK.TRE.TRE.TOTAL.TOTAL.SOLIDS</t>
  </si>
  <si>
    <t>FEC.ktoe.SK.TRE.TRE.TOTAL.TOTAL.RFG</t>
  </si>
  <si>
    <t>FEC.ktoe.SK.TRE.TRE.TOTAL.TOTAL.LPG</t>
  </si>
  <si>
    <t>FEC.ktoe.SK.TRE.TRE.TOTAL.TOTAL.DIESEL</t>
  </si>
  <si>
    <t>FEC.ktoe.SK.TRE.TRE.TOTAL.TOTAL.RFO</t>
  </si>
  <si>
    <t>FEC.ktoe.SK.TRE.TRE.TOTAL.TOTAL.OTHER</t>
  </si>
  <si>
    <t>FEC.ktoe.SK.TRE.TRE.TOTAL.TOTAL.NG</t>
  </si>
  <si>
    <t>FEC.ktoe.SK.TRE.TRE.TOTAL.TOTAL.DERIVED</t>
  </si>
  <si>
    <t>FEC.ktoe.SK.TRE.TRE.TOTAL.TOTAL.BIOMASS_WASTE</t>
  </si>
  <si>
    <t>FEC.ktoe.SK.TRE.TRE.TOTAL.TOTAL.BIOGAS</t>
  </si>
  <si>
    <t>FEC.ktoe.SK.TRE.TRE.TOTAL.TOTAL.LIQBIO</t>
  </si>
  <si>
    <t>FEC.ktoe.SK.TRE.TRE.TOTAL.TOTAL.SOLAR</t>
  </si>
  <si>
    <t>FEC.ktoe.SK.TRE.TRE.TOTAL.TOTAL.GEO</t>
  </si>
  <si>
    <t>FEC.ktoe.SK.TRE.TRE.TOTAL.TOTAL.AMBIENT</t>
  </si>
  <si>
    <t>FEC.ktoe.SK.TRE.TRE.TOTAL.TOTAL.STEAM_DISTR</t>
  </si>
  <si>
    <t>FEC.ktoe.SK.TRE.TRE.TOTAL.TOTAL.ELEC</t>
  </si>
  <si>
    <t>FEC.ktoe.SK.TRE.TRE.LIGHT.GENERIC.ELEC</t>
  </si>
  <si>
    <t>FEC.ktoe.SK.TRE.TRE.AIRCOMP.GENERIC.ELEC</t>
  </si>
  <si>
    <t>FEC.ktoe.SK.TRE.TRE.MOTOR.GENERIC.ELEC</t>
  </si>
  <si>
    <t>FEC.ktoe.SK.TRE.TRE.FANS.GENERIC.ELEC</t>
  </si>
  <si>
    <t>FEC.ktoe.SK.TRE.TRE.LOW_ENTH.TOTAL.TOTAL</t>
  </si>
  <si>
    <t>FEC.ktoe.SK.TRE.TRE.LOW_ENTH.THERM.DIESEL_LIQBIO</t>
  </si>
  <si>
    <t>FEC.ktoe.SK.TRE.TRE.LOW_ENTH.THERM.NG_BIOGAS</t>
  </si>
  <si>
    <t>FEC.ktoe.SK.TRE.TRE.LOW_ENTH.THERM.SOLAR_GEO</t>
  </si>
  <si>
    <t>FEC.ktoe.SK.TRE.TRE.LOW_ENTH.HP.AMBIENT</t>
  </si>
  <si>
    <t>FEC.ktoe.SK.TRE.TRE.LOW_ENTH.THERM.ELEC</t>
  </si>
  <si>
    <t>Trans. Eq.: Foundries</t>
  </si>
  <si>
    <t>Trans. Eq.: Thermal Foundries</t>
  </si>
  <si>
    <t>FEC.ktoe.SK.TRE.TRE.FOUNDRY.THERM.TOTAL</t>
  </si>
  <si>
    <t>FEC.ktoe.SK.TRE.TRE.FOUNDRY.THERM.SOLIDS</t>
  </si>
  <si>
    <t>FEC.ktoe.SK.TRE.TRE.FOUNDRY.THERM.LPG</t>
  </si>
  <si>
    <t>FEC.ktoe.SK.TRE.TRE.FOUNDRY.THERM.DIESEL_LIQBIO</t>
  </si>
  <si>
    <t>FEC.ktoe.SK.TRE.TRE.FOUNDRY.THERM.RFO</t>
  </si>
  <si>
    <t>FEC.ktoe.SK.TRE.TRE.FOUNDRY.THERM.NG_BIOGAS</t>
  </si>
  <si>
    <t>Trans. Eq.: Electric Foundries</t>
  </si>
  <si>
    <t>FEC.ktoe.SK.TRE.TRE.FOUNDRY.ELEC.ELEC</t>
  </si>
  <si>
    <t>Trans. Eq.: Connection techniques</t>
  </si>
  <si>
    <t>Trans. Eq.: Thermal connection</t>
  </si>
  <si>
    <t>FEC.ktoe.SK.TRE.TRE.CONNECTION_THERM.THERM.NG_BIOGAS</t>
  </si>
  <si>
    <t>Trans. Eq.: Electric connection</t>
  </si>
  <si>
    <t>FEC.ktoe.SK.TRE.TRE.CONNECTION_ELEC.ELEC.ELEC</t>
  </si>
  <si>
    <t>Trans. Eq.: Heat treatment</t>
  </si>
  <si>
    <t>Trans. Eq.: Heat treatment - Thermal</t>
  </si>
  <si>
    <t>FEC.ktoe.SK.TRE.TRE.HEAT_TREAT.THERM.TOTAL</t>
  </si>
  <si>
    <t>FEC.ktoe.SK.TRE.TRE.HEAT_TREAT.THERM.SOLIDS</t>
  </si>
  <si>
    <t>FEC.ktoe.SK.TRE.TRE.HEAT_TREAT.THERM.LPG</t>
  </si>
  <si>
    <t>FEC.ktoe.SK.TRE.TRE.HEAT_TREAT.THERM.DIESEL_LIQBIO</t>
  </si>
  <si>
    <t>FEC.ktoe.SK.TRE.TRE.HEAT_TREAT.THERM.RFO</t>
  </si>
  <si>
    <t>FEC.ktoe.SK.TRE.TRE.HEAT_TREAT.THERM.NG_BIOGAS</t>
  </si>
  <si>
    <t>Trans. Eq.: Heat treatment - Electric</t>
  </si>
  <si>
    <t>FEC.ktoe.SK.TRE.TRE.HEAT_TREAT.ELEC.ELEC</t>
  </si>
  <si>
    <t>Trans. Eq.: Steam processing</t>
  </si>
  <si>
    <t>FEC.ktoe.SK.TRE.TRE.PROCESSING.TOTAL.TOTAL</t>
  </si>
  <si>
    <t>FEC.ktoe.SK.TRE.TRE.PROCESSING.STEAM.SOLIDS</t>
  </si>
  <si>
    <t>FEC.ktoe.SK.TRE.TRE.PROCESSING.STEAM.RFG</t>
  </si>
  <si>
    <t>FEC.ktoe.SK.TRE.TRE.PROCESSING.STEAM.LPG</t>
  </si>
  <si>
    <t>FEC.ktoe.SK.TRE.TRE.PROCESSING.STEAM.DIESEL_LIQBIO</t>
  </si>
  <si>
    <t>FEC.ktoe.SK.TRE.TRE.PROCESSING.STEAM.RFO</t>
  </si>
  <si>
    <t>FEC.ktoe.SK.TRE.TRE.PROCESSING.STEAM.OTHER</t>
  </si>
  <si>
    <t>FEC.ktoe.SK.TRE.TRE.PROCESSING.STEAM.NG_BIOGAS</t>
  </si>
  <si>
    <t>FEC.ktoe.SK.TRE.TRE.PROCESSING.STEAM.DERIVED</t>
  </si>
  <si>
    <t>FEC.ktoe.SK.TRE.TRE.PROCESSING.STEAM.BIOMASS_WASTE</t>
  </si>
  <si>
    <t>FEC.ktoe.SK.TRE.TRE.PROCESSING.STEAM.STEAM_DISTR</t>
  </si>
  <si>
    <t>Trans. Eq.: General machinery</t>
  </si>
  <si>
    <t>FEC.ktoe.SK.TRE.TRE.GENERIC.MECH.ELEC</t>
  </si>
  <si>
    <t>Trans. Eq.: Product finishing</t>
  </si>
  <si>
    <t>FEC.ktoe.SK.TRE.TRE.FINISHING.THERM.ELEC</t>
  </si>
  <si>
    <t>UED.ktoe.SK.TRE.TRE.TOTAL.TOTAL.TOTAL</t>
  </si>
  <si>
    <t>UED.ktoe.SK.TRE.TRE.LIGHT.GENERIC.ELEC</t>
  </si>
  <si>
    <t>UED.ktoe.SK.TRE.TRE.AIRCOMP.GENERIC.ELEC</t>
  </si>
  <si>
    <t>UED.ktoe.SK.TRE.TRE.MOTOR.GENERIC.ELEC</t>
  </si>
  <si>
    <t>UED.ktoe.SK.TRE.TRE.FANS.GENERIC.ELEC</t>
  </si>
  <si>
    <t>UED.ktoe.SK.TRE.TRE.LOW_ENTH.TOTAL.TOTAL</t>
  </si>
  <si>
    <t>UED.ktoe.SK.TRE.TRE.LOW_ENTH.THERM.DIESEL_LIQBIO</t>
  </si>
  <si>
    <t>UED.ktoe.SK.TRE.TRE.LOW_ENTH.THERM.NG_BIOGAS</t>
  </si>
  <si>
    <t>UED.ktoe.SK.TRE.TRE.LOW_ENTH.THERM.SOLAR_GEO</t>
  </si>
  <si>
    <t>UED.ktoe.SK.TRE.TRE.LOW_ENTH.HP.AMBIENT</t>
  </si>
  <si>
    <t>UED.ktoe.SK.TRE.TRE.LOW_ENTH.THERM.ELEC</t>
  </si>
  <si>
    <t>UED.ktoe.SK.TRE.TRE.FOUNDRY.THERM.TOTAL</t>
  </si>
  <si>
    <t>UED.ktoe.SK.TRE.TRE.FOUNDRY.THERM.SOLIDS</t>
  </si>
  <si>
    <t>UED.ktoe.SK.TRE.TRE.FOUNDRY.THERM.LPG</t>
  </si>
  <si>
    <t>UED.ktoe.SK.TRE.TRE.FOUNDRY.THERM.DIESEL_LIQBIO</t>
  </si>
  <si>
    <t>UED.ktoe.SK.TRE.TRE.FOUNDRY.THERM.RFO</t>
  </si>
  <si>
    <t>UED.ktoe.SK.TRE.TRE.FOUNDRY.THERM.NG_BIOGAS</t>
  </si>
  <si>
    <t>UED.ktoe.SK.TRE.TRE.FOUNDRY.ELEC.ELEC</t>
  </si>
  <si>
    <t>UED.ktoe.SK.TRE.TRE.CONNECTION_THERM.THERM.NG_BIOGAS</t>
  </si>
  <si>
    <t>UED.ktoe.SK.TRE.TRE.CONNECTION_ELEC.ELEC.ELEC</t>
  </si>
  <si>
    <t>UED.ktoe.SK.TRE.TRE.HEAT_TREAT.THERM.TOTAL</t>
  </si>
  <si>
    <t>UED.ktoe.SK.TRE.TRE.HEAT_TREAT.THERM.SOLIDS</t>
  </si>
  <si>
    <t>UED.ktoe.SK.TRE.TRE.HEAT_TREAT.THERM.LPG</t>
  </si>
  <si>
    <t>UED.ktoe.SK.TRE.TRE.HEAT_TREAT.THERM.DIESEL_LIQBIO</t>
  </si>
  <si>
    <t>UED.ktoe.SK.TRE.TRE.HEAT_TREAT.THERM.RFO</t>
  </si>
  <si>
    <t>UED.ktoe.SK.TRE.TRE.HEAT_TREAT.THERM.NG_BIOGAS</t>
  </si>
  <si>
    <t>UED.ktoe.SK.TRE.TRE.HEAT_TREAT.ELEC.ELEC</t>
  </si>
  <si>
    <t>UED.ktoe.SK.TRE.TRE.PROCESSING.TOTAL.TOTAL</t>
  </si>
  <si>
    <t>UED.ktoe.SK.TRE.TRE.PROCESSING.STEAM.SOLIDS</t>
  </si>
  <si>
    <t>UED.ktoe.SK.TRE.TRE.PROCESSING.STEAM.RFG</t>
  </si>
  <si>
    <t>UED.ktoe.SK.TRE.TRE.PROCESSING.STEAM.LPG</t>
  </si>
  <si>
    <t>UED.ktoe.SK.TRE.TRE.PROCESSING.STEAM.DIESEL_LIQBIO</t>
  </si>
  <si>
    <t>UED.ktoe.SK.TRE.TRE.PROCESSING.STEAM.RFO</t>
  </si>
  <si>
    <t>UED.ktoe.SK.TRE.TRE.PROCESSING.STEAM.OTHER</t>
  </si>
  <si>
    <t>UED.ktoe.SK.TRE.TRE.PROCESSING.STEAM.NG_BIOGAS</t>
  </si>
  <si>
    <t>UED.ktoe.SK.TRE.TRE.PROCESSING.STEAM.DERIVED</t>
  </si>
  <si>
    <t>UED.ktoe.SK.TRE.TRE.PROCESSING.STEAM.BIOMASS_WASTE</t>
  </si>
  <si>
    <t>UED.ktoe.SK.TRE.TRE.PROCESSING.STEAM.STEAM_DISTR</t>
  </si>
  <si>
    <t>UED.ktoe.SK.TRE.TRE.GENERIC.MECH.ELEC</t>
  </si>
  <si>
    <t>UED.ktoe.SK.TRE.TRE.FINISHING.THERM.ELEC</t>
  </si>
  <si>
    <t>FUEL_EMI.ktCO2.SK.TRE.TRE.TOTAL.TOTAL.TOTAL</t>
  </si>
  <si>
    <t>FUEL_EMI.ktCO2.SK.TRE.TRE.LIGHT.GENERIC.ELEC</t>
  </si>
  <si>
    <t>FUEL_EMI.ktCO2.SK.TRE.TRE.AIRCOMP.GENERIC.ELEC</t>
  </si>
  <si>
    <t>FUEL_EMI.ktCO2.SK.TRE.TRE.MOTOR.GENERIC.ELEC</t>
  </si>
  <si>
    <t>FUEL_EMI.ktCO2.SK.TRE.TRE.FANS.GENERIC.ELEC</t>
  </si>
  <si>
    <t>FUEL_EMI.ktCO2.SK.TRE.TRE.LOW_ENTH.TOTAL.TOTAL</t>
  </si>
  <si>
    <t>FUEL_EMI.ktCO2.SK.TRE.TRE.LOW_ENTH.THERM.DIESEL_LIQBIO</t>
  </si>
  <si>
    <t>FUEL_EMI.ktCO2.SK.TRE.TRE.LOW_ENTH.THERM.NG_BIOGAS</t>
  </si>
  <si>
    <t>FUEL_EMI.ktCO2.SK.TRE.TRE.LOW_ENTH.THERM.SOLAR_GEO</t>
  </si>
  <si>
    <t>FUEL_EMI.ktCO2.SK.TRE.TRE.LOW_ENTH.HP.AMBIENT</t>
  </si>
  <si>
    <t>FUEL_EMI.ktCO2.SK.TRE.TRE.LOW_ENTH.THERM.ELEC</t>
  </si>
  <si>
    <t>FUEL_EMI.ktCO2.SK.TRE.TRE.FOUNDRY.THERM.TOTAL</t>
  </si>
  <si>
    <t>FUEL_EMI.ktCO2.SK.TRE.TRE.FOUNDRY.THERM.SOLIDS</t>
  </si>
  <si>
    <t>FUEL_EMI.ktCO2.SK.TRE.TRE.FOUNDRY.THERM.LPG</t>
  </si>
  <si>
    <t>FUEL_EMI.ktCO2.SK.TRE.TRE.FOUNDRY.THERM.DIESEL_LIQBIO</t>
  </si>
  <si>
    <t>FUEL_EMI.ktCO2.SK.TRE.TRE.FOUNDRY.THERM.RFO</t>
  </si>
  <si>
    <t>FUEL_EMI.ktCO2.SK.TRE.TRE.FOUNDRY.THERM.NG_BIOGAS</t>
  </si>
  <si>
    <t>FUEL_EMI.ktCO2.SK.TRE.TRE.FOUNDRY.ELEC.ELEC</t>
  </si>
  <si>
    <t>FUEL_EMI.ktCO2.SK.TRE.TRE.CONNECTION_THERM.THERM.NG_BIOGAS</t>
  </si>
  <si>
    <t>FUEL_EMI.ktCO2.SK.TRE.TRE.CONNECTION_ELEC.ELEC.ELEC</t>
  </si>
  <si>
    <t>FUEL_EMI.ktCO2.SK.TRE.TRE.HEAT_TREAT.THERM.TOTAL</t>
  </si>
  <si>
    <t>FUEL_EMI.ktCO2.SK.TRE.TRE.HEAT_TREAT.THERM.SOLIDS</t>
  </si>
  <si>
    <t>FUEL_EMI.ktCO2.SK.TRE.TRE.HEAT_TREAT.THERM.LPG</t>
  </si>
  <si>
    <t>FUEL_EMI.ktCO2.SK.TRE.TRE.HEAT_TREAT.THERM.DIESEL_LIQBIO</t>
  </si>
  <si>
    <t>FUEL_EMI.ktCO2.SK.TRE.TRE.HEAT_TREAT.THERM.RFO</t>
  </si>
  <si>
    <t>FUEL_EMI.ktCO2.SK.TRE.TRE.HEAT_TREAT.THERM.NG_BIOGAS</t>
  </si>
  <si>
    <t>FUEL_EMI.ktCO2.SK.TRE.TRE.HEAT_TREAT.ELEC.ELEC</t>
  </si>
  <si>
    <t>FUEL_EMI.ktCO2.SK.TRE.TRE.PROCESSING.TOTAL.TOTAL</t>
  </si>
  <si>
    <t>FUEL_EMI.ktCO2.SK.TRE.TRE.PROCESSING.STEAM.SOLIDS</t>
  </si>
  <si>
    <t>FUEL_EMI.ktCO2.SK.TRE.TRE.PROCESSING.STEAM.RFG</t>
  </si>
  <si>
    <t>FUEL_EMI.ktCO2.SK.TRE.TRE.PROCESSING.STEAM.LPG</t>
  </si>
  <si>
    <t>FUEL_EMI.ktCO2.SK.TRE.TRE.PROCESSING.STEAM.DIESEL_LIQBIO</t>
  </si>
  <si>
    <t>FUEL_EMI.ktCO2.SK.TRE.TRE.PROCESSING.STEAM.RFO</t>
  </si>
  <si>
    <t>FUEL_EMI.ktCO2.SK.TRE.TRE.PROCESSING.STEAM.OTHER</t>
  </si>
  <si>
    <t>FUEL_EMI.ktCO2.SK.TRE.TRE.PROCESSING.STEAM.NG_BIOGAS</t>
  </si>
  <si>
    <t>FUEL_EMI.ktCO2.SK.TRE.TRE.PROCESSING.STEAM.DERIVED</t>
  </si>
  <si>
    <t>FUEL_EMI.ktCO2.SK.TRE.TRE.PROCESSING.STEAM.BIOMASS_WASTE</t>
  </si>
  <si>
    <t>FUEL_EMI.ktCO2.SK.TRE.TRE.PROCESSING.STEAM.STEAM_DISTR</t>
  </si>
  <si>
    <t>FUEL_EMI.ktCO2.SK.TRE.TRE.GENERIC.MECH.ELEC</t>
  </si>
  <si>
    <t>FUEL_EMI.ktCO2.SK.TRE.TRE.FINISHING.THERM.ELEC</t>
  </si>
  <si>
    <t>VA.Meuro2023.SK.MAE.MAE</t>
  </si>
  <si>
    <t>OUTPUT.index.SK.MAE.MAE</t>
  </si>
  <si>
    <t>CAP.index.SK.MAE.MAE</t>
  </si>
  <si>
    <t>NEWCAP.index.SK.MAE.MAE</t>
  </si>
  <si>
    <t>FEC.ktoe.SK.MAE.MAE.TOTAL.TOTAL.TOTAL</t>
  </si>
  <si>
    <t>FEC.ktoe.SK.MAE.MAE.TOTAL.TOTAL.SOLIDS</t>
  </si>
  <si>
    <t>FEC.ktoe.SK.MAE.MAE.TOTAL.TOTAL.RFG</t>
  </si>
  <si>
    <t>FEC.ktoe.SK.MAE.MAE.TOTAL.TOTAL.LPG</t>
  </si>
  <si>
    <t>FEC.ktoe.SK.MAE.MAE.TOTAL.TOTAL.DIESEL</t>
  </si>
  <si>
    <t>FEC.ktoe.SK.MAE.MAE.TOTAL.TOTAL.RFO</t>
  </si>
  <si>
    <t>FEC.ktoe.SK.MAE.MAE.TOTAL.TOTAL.OTHER</t>
  </si>
  <si>
    <t>FEC.ktoe.SK.MAE.MAE.TOTAL.TOTAL.NG</t>
  </si>
  <si>
    <t>FEC.ktoe.SK.MAE.MAE.TOTAL.TOTAL.DERIVED</t>
  </si>
  <si>
    <t>FEC.ktoe.SK.MAE.MAE.TOTAL.TOTAL.BIOMASS_WASTE</t>
  </si>
  <si>
    <t>FEC.ktoe.SK.MAE.MAE.TOTAL.TOTAL.BIOGAS</t>
  </si>
  <si>
    <t>FEC.ktoe.SK.MAE.MAE.TOTAL.TOTAL.LIQBIO</t>
  </si>
  <si>
    <t>FEC.ktoe.SK.MAE.MAE.TOTAL.TOTAL.SOLAR</t>
  </si>
  <si>
    <t>FEC.ktoe.SK.MAE.MAE.TOTAL.TOTAL.GEO</t>
  </si>
  <si>
    <t>FEC.ktoe.SK.MAE.MAE.TOTAL.TOTAL.AMBIENT</t>
  </si>
  <si>
    <t>FEC.ktoe.SK.MAE.MAE.TOTAL.TOTAL.STEAM_DISTR</t>
  </si>
  <si>
    <t>FEC.ktoe.SK.MAE.MAE.TOTAL.TOTAL.ELEC</t>
  </si>
  <si>
    <t>FEC.ktoe.SK.MAE.MAE.LIGHT.GENERIC.ELEC</t>
  </si>
  <si>
    <t>FEC.ktoe.SK.MAE.MAE.AIRCOMP.GENERIC.ELEC</t>
  </si>
  <si>
    <t>FEC.ktoe.SK.MAE.MAE.MOTOR.GENERIC.ELEC</t>
  </si>
  <si>
    <t>FEC.ktoe.SK.MAE.MAE.FANS.GENERIC.ELEC</t>
  </si>
  <si>
    <t>FEC.ktoe.SK.MAE.MAE.LOW_ENTH.TOTAL.TOTAL</t>
  </si>
  <si>
    <t>FEC.ktoe.SK.MAE.MAE.LOW_ENTH.THERM.DIESEL_LIQBIO</t>
  </si>
  <si>
    <t>FEC.ktoe.SK.MAE.MAE.LOW_ENTH.THERM.NG_BIOGAS</t>
  </si>
  <si>
    <t>FEC.ktoe.SK.MAE.MAE.LOW_ENTH.THERM.SOLAR_GEO</t>
  </si>
  <si>
    <t>FEC.ktoe.SK.MAE.MAE.LOW_ENTH.HP.AMBIENT</t>
  </si>
  <si>
    <t>FEC.ktoe.SK.MAE.MAE.LOW_ENTH.THERM.ELEC</t>
  </si>
  <si>
    <t>Mach. Eq.: Foundries</t>
  </si>
  <si>
    <t>Mach. Eq.: Thermal Foundries</t>
  </si>
  <si>
    <t>FEC.ktoe.SK.MAE.MAE.FOUNDRY.THERM.TOTAL</t>
  </si>
  <si>
    <t>FEC.ktoe.SK.MAE.MAE.FOUNDRY.THERM.SOLIDS</t>
  </si>
  <si>
    <t>FEC.ktoe.SK.MAE.MAE.FOUNDRY.THERM.LPG</t>
  </si>
  <si>
    <t>FEC.ktoe.SK.MAE.MAE.FOUNDRY.THERM.DIESEL_LIQBIO</t>
  </si>
  <si>
    <t>FEC.ktoe.SK.MAE.MAE.FOUNDRY.THERM.RFO</t>
  </si>
  <si>
    <t>FEC.ktoe.SK.MAE.MAE.FOUNDRY.THERM.NG_BIOGAS</t>
  </si>
  <si>
    <t>Mach. Eq.: Electric Foundries</t>
  </si>
  <si>
    <t>FEC.ktoe.SK.MAE.MAE.FOUNDRY.ELEC.ELEC</t>
  </si>
  <si>
    <t>Mach. Eq.: Connection techniques</t>
  </si>
  <si>
    <t>Mach. Eq.: Thermal connection</t>
  </si>
  <si>
    <t>FEC.ktoe.SK.MAE.MAE.CONNECTION_THERM.THERM.NG_BIOGAS</t>
  </si>
  <si>
    <t>Mach. Eq.: Electric connection</t>
  </si>
  <si>
    <t>FEC.ktoe.SK.MAE.MAE.CONNECTION_ELEC.ELEC.ELEC</t>
  </si>
  <si>
    <t>Mach. Eq.: Heat treatment</t>
  </si>
  <si>
    <t>Mach. Eq.: Heat treatment - Thermal</t>
  </si>
  <si>
    <t>FEC.ktoe.SK.MAE.MAE.HEAT_TREAT.THERM.TOTAL</t>
  </si>
  <si>
    <t>FEC.ktoe.SK.MAE.MAE.HEAT_TREAT.THERM.SOLIDS</t>
  </si>
  <si>
    <t>FEC.ktoe.SK.MAE.MAE.HEAT_TREAT.THERM.LPG</t>
  </si>
  <si>
    <t>FEC.ktoe.SK.MAE.MAE.HEAT_TREAT.THERM.DIESEL_LIQBIO</t>
  </si>
  <si>
    <t>FEC.ktoe.SK.MAE.MAE.HEAT_TREAT.THERM.RFO</t>
  </si>
  <si>
    <t>FEC.ktoe.SK.MAE.MAE.HEAT_TREAT.THERM.NG_BIOGAS</t>
  </si>
  <si>
    <t>Mach. Eq.: Heat treatment - Electric</t>
  </si>
  <si>
    <t>FEC.ktoe.SK.MAE.MAE.HEAT_TREAT.ELEC.ELEC</t>
  </si>
  <si>
    <t>Mach. Eq.: Steam processing</t>
  </si>
  <si>
    <t>FEC.ktoe.SK.MAE.MAE.PROCESSING.TOTAL.TOTAL</t>
  </si>
  <si>
    <t>FEC.ktoe.SK.MAE.MAE.PROCESSING.STEAM.SOLIDS</t>
  </si>
  <si>
    <t>FEC.ktoe.SK.MAE.MAE.PROCESSING.STEAM.RFG</t>
  </si>
  <si>
    <t>FEC.ktoe.SK.MAE.MAE.PROCESSING.STEAM.LPG</t>
  </si>
  <si>
    <t>FEC.ktoe.SK.MAE.MAE.PROCESSING.STEAM.DIESEL_LIQBIO</t>
  </si>
  <si>
    <t>FEC.ktoe.SK.MAE.MAE.PROCESSING.STEAM.RFO</t>
  </si>
  <si>
    <t>FEC.ktoe.SK.MAE.MAE.PROCESSING.STEAM.OTHER</t>
  </si>
  <si>
    <t>FEC.ktoe.SK.MAE.MAE.PROCESSING.STEAM.NG_BIOGAS</t>
  </si>
  <si>
    <t>FEC.ktoe.SK.MAE.MAE.PROCESSING.STEAM.DERIVED</t>
  </si>
  <si>
    <t>FEC.ktoe.SK.MAE.MAE.PROCESSING.STEAM.BIOMASS_WASTE</t>
  </si>
  <si>
    <t>FEC.ktoe.SK.MAE.MAE.PROCESSING.STEAM.STEAM_DISTR</t>
  </si>
  <si>
    <t>Mach. Eq.: General machinery</t>
  </si>
  <si>
    <t>FEC.ktoe.SK.MAE.MAE.GENERIC.MECH.ELEC</t>
  </si>
  <si>
    <t>Mach. Eq.: Product finishing</t>
  </si>
  <si>
    <t>FEC.ktoe.SK.MAE.MAE.FINISHING.THERM.ELEC</t>
  </si>
  <si>
    <t>UED.ktoe.SK.MAE.MAE.TOTAL.TOTAL.TOTAL</t>
  </si>
  <si>
    <t>UED.ktoe.SK.MAE.MAE.LIGHT.GENERIC.ELEC</t>
  </si>
  <si>
    <t>UED.ktoe.SK.MAE.MAE.AIRCOMP.GENERIC.ELEC</t>
  </si>
  <si>
    <t>UED.ktoe.SK.MAE.MAE.MOTOR.GENERIC.ELEC</t>
  </si>
  <si>
    <t>UED.ktoe.SK.MAE.MAE.FANS.GENERIC.ELEC</t>
  </si>
  <si>
    <t>UED.ktoe.SK.MAE.MAE.LOW_ENTH.TOTAL.TOTAL</t>
  </si>
  <si>
    <t>UED.ktoe.SK.MAE.MAE.LOW_ENTH.THERM.DIESEL_LIQBIO</t>
  </si>
  <si>
    <t>UED.ktoe.SK.MAE.MAE.LOW_ENTH.THERM.NG_BIOGAS</t>
  </si>
  <si>
    <t>UED.ktoe.SK.MAE.MAE.LOW_ENTH.THERM.SOLAR_GEO</t>
  </si>
  <si>
    <t>UED.ktoe.SK.MAE.MAE.LOW_ENTH.HP.AMBIENT</t>
  </si>
  <si>
    <t>UED.ktoe.SK.MAE.MAE.LOW_ENTH.THERM.ELEC</t>
  </si>
  <si>
    <t>UED.ktoe.SK.MAE.MAE.FOUNDRY.THERM.TOTAL</t>
  </si>
  <si>
    <t>UED.ktoe.SK.MAE.MAE.FOUNDRY.THERM.SOLIDS</t>
  </si>
  <si>
    <t>UED.ktoe.SK.MAE.MAE.FOUNDRY.THERM.LPG</t>
  </si>
  <si>
    <t>UED.ktoe.SK.MAE.MAE.FOUNDRY.THERM.DIESEL_LIQBIO</t>
  </si>
  <si>
    <t>UED.ktoe.SK.MAE.MAE.FOUNDRY.THERM.RFO</t>
  </si>
  <si>
    <t>UED.ktoe.SK.MAE.MAE.FOUNDRY.THERM.NG_BIOGAS</t>
  </si>
  <si>
    <t>UED.ktoe.SK.MAE.MAE.FOUNDRY.ELEC.ELEC</t>
  </si>
  <si>
    <t>UED.ktoe.SK.MAE.MAE.CONNECTION_THERM.THERM.NG_BIOGAS</t>
  </si>
  <si>
    <t>UED.ktoe.SK.MAE.MAE.CONNECTION_ELEC.ELEC.ELEC</t>
  </si>
  <si>
    <t>UED.ktoe.SK.MAE.MAE.HEAT_TREAT.THERM.TOTAL</t>
  </si>
  <si>
    <t>UED.ktoe.SK.MAE.MAE.HEAT_TREAT.THERM.SOLIDS</t>
  </si>
  <si>
    <t>UED.ktoe.SK.MAE.MAE.HEAT_TREAT.THERM.LPG</t>
  </si>
  <si>
    <t>UED.ktoe.SK.MAE.MAE.HEAT_TREAT.THERM.DIESEL_LIQBIO</t>
  </si>
  <si>
    <t>UED.ktoe.SK.MAE.MAE.HEAT_TREAT.THERM.RFO</t>
  </si>
  <si>
    <t>UED.ktoe.SK.MAE.MAE.HEAT_TREAT.THERM.NG_BIOGAS</t>
  </si>
  <si>
    <t>UED.ktoe.SK.MAE.MAE.HEAT_TREAT.ELEC.ELEC</t>
  </si>
  <si>
    <t>UED.ktoe.SK.MAE.MAE.PROCESSING.TOTAL.TOTAL</t>
  </si>
  <si>
    <t>UED.ktoe.SK.MAE.MAE.PROCESSING.STEAM.SOLIDS</t>
  </si>
  <si>
    <t>UED.ktoe.SK.MAE.MAE.PROCESSING.STEAM.RFG</t>
  </si>
  <si>
    <t>UED.ktoe.SK.MAE.MAE.PROCESSING.STEAM.LPG</t>
  </si>
  <si>
    <t>UED.ktoe.SK.MAE.MAE.PROCESSING.STEAM.DIESEL_LIQBIO</t>
  </si>
  <si>
    <t>UED.ktoe.SK.MAE.MAE.PROCESSING.STEAM.RFO</t>
  </si>
  <si>
    <t>UED.ktoe.SK.MAE.MAE.PROCESSING.STEAM.OTHER</t>
  </si>
  <si>
    <t>UED.ktoe.SK.MAE.MAE.PROCESSING.STEAM.NG_BIOGAS</t>
  </si>
  <si>
    <t>UED.ktoe.SK.MAE.MAE.PROCESSING.STEAM.DERIVED</t>
  </si>
  <si>
    <t>UED.ktoe.SK.MAE.MAE.PROCESSING.STEAM.BIOMASS_WASTE</t>
  </si>
  <si>
    <t>UED.ktoe.SK.MAE.MAE.PROCESSING.STEAM.STEAM_DISTR</t>
  </si>
  <si>
    <t>UED.ktoe.SK.MAE.MAE.GENERIC.MECH.ELEC</t>
  </si>
  <si>
    <t>UED.ktoe.SK.MAE.MAE.FINISHING.THERM.ELEC</t>
  </si>
  <si>
    <t>FUEL_EMI.ktCO2.SK.MAE.MAE.TOTAL.TOTAL.TOTAL</t>
  </si>
  <si>
    <t>FUEL_EMI.ktCO2.SK.MAE.MAE.LIGHT.GENERIC.ELEC</t>
  </si>
  <si>
    <t>FUEL_EMI.ktCO2.SK.MAE.MAE.AIRCOMP.GENERIC.ELEC</t>
  </si>
  <si>
    <t>FUEL_EMI.ktCO2.SK.MAE.MAE.MOTOR.GENERIC.ELEC</t>
  </si>
  <si>
    <t>FUEL_EMI.ktCO2.SK.MAE.MAE.FANS.GENERIC.ELEC</t>
  </si>
  <si>
    <t>FUEL_EMI.ktCO2.SK.MAE.MAE.LOW_ENTH.TOTAL.TOTAL</t>
  </si>
  <si>
    <t>FUEL_EMI.ktCO2.SK.MAE.MAE.LOW_ENTH.THERM.DIESEL_LIQBIO</t>
  </si>
  <si>
    <t>FUEL_EMI.ktCO2.SK.MAE.MAE.LOW_ENTH.THERM.NG_BIOGAS</t>
  </si>
  <si>
    <t>FUEL_EMI.ktCO2.SK.MAE.MAE.LOW_ENTH.THERM.SOLAR_GEO</t>
  </si>
  <si>
    <t>FUEL_EMI.ktCO2.SK.MAE.MAE.LOW_ENTH.HP.AMBIENT</t>
  </si>
  <si>
    <t>FUEL_EMI.ktCO2.SK.MAE.MAE.LOW_ENTH.THERM.ELEC</t>
  </si>
  <si>
    <t>FUEL_EMI.ktCO2.SK.MAE.MAE.FOUNDRY.THERM.TOTAL</t>
  </si>
  <si>
    <t>FUEL_EMI.ktCO2.SK.MAE.MAE.FOUNDRY.THERM.SOLIDS</t>
  </si>
  <si>
    <t>FUEL_EMI.ktCO2.SK.MAE.MAE.FOUNDRY.THERM.LPG</t>
  </si>
  <si>
    <t>FUEL_EMI.ktCO2.SK.MAE.MAE.FOUNDRY.THERM.DIESEL_LIQBIO</t>
  </si>
  <si>
    <t>FUEL_EMI.ktCO2.SK.MAE.MAE.FOUNDRY.THERM.RFO</t>
  </si>
  <si>
    <t>FUEL_EMI.ktCO2.SK.MAE.MAE.FOUNDRY.THERM.NG_BIOGAS</t>
  </si>
  <si>
    <t>FUEL_EMI.ktCO2.SK.MAE.MAE.FOUNDRY.ELEC.ELEC</t>
  </si>
  <si>
    <t>FUEL_EMI.ktCO2.SK.MAE.MAE.CONNECTION_THERM.THERM.NG_BIOGAS</t>
  </si>
  <si>
    <t>FUEL_EMI.ktCO2.SK.MAE.MAE.CONNECTION_ELEC.ELEC.ELEC</t>
  </si>
  <si>
    <t>FUEL_EMI.ktCO2.SK.MAE.MAE.HEAT_TREAT.THERM.TOTAL</t>
  </si>
  <si>
    <t>FUEL_EMI.ktCO2.SK.MAE.MAE.HEAT_TREAT.THERM.SOLIDS</t>
  </si>
  <si>
    <t>FUEL_EMI.ktCO2.SK.MAE.MAE.HEAT_TREAT.THERM.LPG</t>
  </si>
  <si>
    <t>FUEL_EMI.ktCO2.SK.MAE.MAE.HEAT_TREAT.THERM.DIESEL_LIQBIO</t>
  </si>
  <si>
    <t>FUEL_EMI.ktCO2.SK.MAE.MAE.HEAT_TREAT.THERM.RFO</t>
  </si>
  <si>
    <t>FUEL_EMI.ktCO2.SK.MAE.MAE.HEAT_TREAT.THERM.NG_BIOGAS</t>
  </si>
  <si>
    <t>FUEL_EMI.ktCO2.SK.MAE.MAE.HEAT_TREAT.ELEC.ELEC</t>
  </si>
  <si>
    <t>FUEL_EMI.ktCO2.SK.MAE.MAE.PROCESSING.TOTAL.TOTAL</t>
  </si>
  <si>
    <t>FUEL_EMI.ktCO2.SK.MAE.MAE.PROCESSING.STEAM.SOLIDS</t>
  </si>
  <si>
    <t>FUEL_EMI.ktCO2.SK.MAE.MAE.PROCESSING.STEAM.RFG</t>
  </si>
  <si>
    <t>FUEL_EMI.ktCO2.SK.MAE.MAE.PROCESSING.STEAM.LPG</t>
  </si>
  <si>
    <t>FUEL_EMI.ktCO2.SK.MAE.MAE.PROCESSING.STEAM.DIESEL_LIQBIO</t>
  </si>
  <si>
    <t>FUEL_EMI.ktCO2.SK.MAE.MAE.PROCESSING.STEAM.RFO</t>
  </si>
  <si>
    <t>FUEL_EMI.ktCO2.SK.MAE.MAE.PROCESSING.STEAM.OTHER</t>
  </si>
  <si>
    <t>FUEL_EMI.ktCO2.SK.MAE.MAE.PROCESSING.STEAM.NG_BIOGAS</t>
  </si>
  <si>
    <t>FUEL_EMI.ktCO2.SK.MAE.MAE.PROCESSING.STEAM.DERIVED</t>
  </si>
  <si>
    <t>FUEL_EMI.ktCO2.SK.MAE.MAE.PROCESSING.STEAM.BIOMASS_WASTE</t>
  </si>
  <si>
    <t>FUEL_EMI.ktCO2.SK.MAE.MAE.PROCESSING.STEAM.STEAM_DISTR</t>
  </si>
  <si>
    <t>FUEL_EMI.ktCO2.SK.MAE.MAE.GENERIC.MECH.ELEC</t>
  </si>
  <si>
    <t>FUEL_EMI.ktCO2.SK.MAE.MAE.FINISHING.THERM.ELEC</t>
  </si>
  <si>
    <t>VA.Meuro2023.SK.TEL.TEL</t>
  </si>
  <si>
    <t>OUTPUT.index.SK.TEL.TEL</t>
  </si>
  <si>
    <t>CAP.index.SK.TEL.TEL</t>
  </si>
  <si>
    <t>NEWCAP.index.SK.TEL.TEL</t>
  </si>
  <si>
    <t>FEC.ktoe.SK.TEL.TEL.TOTAL.TOTAL.TOTAL</t>
  </si>
  <si>
    <t>FEC.ktoe.SK.TEL.TEL.TOTAL.TOTAL.SOLIDS</t>
  </si>
  <si>
    <t>FEC.ktoe.SK.TEL.TEL.TOTAL.TOTAL.RFG</t>
  </si>
  <si>
    <t>FEC.ktoe.SK.TEL.TEL.TOTAL.TOTAL.LPG</t>
  </si>
  <si>
    <t>FEC.ktoe.SK.TEL.TEL.TOTAL.TOTAL.DIESEL</t>
  </si>
  <si>
    <t>FEC.ktoe.SK.TEL.TEL.TOTAL.TOTAL.RFO</t>
  </si>
  <si>
    <t>FEC.ktoe.SK.TEL.TEL.TOTAL.TOTAL.OTHER</t>
  </si>
  <si>
    <t>FEC.ktoe.SK.TEL.TEL.TOTAL.TOTAL.NG</t>
  </si>
  <si>
    <t>FEC.ktoe.SK.TEL.TEL.TOTAL.TOTAL.DERIVED</t>
  </si>
  <si>
    <t>FEC.ktoe.SK.TEL.TEL.TOTAL.TOTAL.BIOMASS_WASTE</t>
  </si>
  <si>
    <t>FEC.ktoe.SK.TEL.TEL.TOTAL.TOTAL.BIOGAS</t>
  </si>
  <si>
    <t>FEC.ktoe.SK.TEL.TEL.TOTAL.TOTAL.LIQBIO</t>
  </si>
  <si>
    <t>FEC.ktoe.SK.TEL.TEL.TOTAL.TOTAL.SOLAR</t>
  </si>
  <si>
    <t>FEC.ktoe.SK.TEL.TEL.TOTAL.TOTAL.GEO</t>
  </si>
  <si>
    <t>FEC.ktoe.SK.TEL.TEL.TOTAL.TOTAL.AMBIENT</t>
  </si>
  <si>
    <t>FEC.ktoe.SK.TEL.TEL.TOTAL.TOTAL.STEAM_DISTR</t>
  </si>
  <si>
    <t>FEC.ktoe.SK.TEL.TEL.TOTAL.TOTAL.ELEC</t>
  </si>
  <si>
    <t>FEC.ktoe.SK.TEL.TEL.LIGHT.GENERIC.ELEC</t>
  </si>
  <si>
    <t>FEC.ktoe.SK.TEL.TEL.AIRCOMP.GENERIC.ELEC</t>
  </si>
  <si>
    <t>FEC.ktoe.SK.TEL.TEL.MOTOR.GENERIC.ELEC</t>
  </si>
  <si>
    <t>FEC.ktoe.SK.TEL.TEL.FANS.GENERIC.ELEC</t>
  </si>
  <si>
    <t>FEC.ktoe.SK.TEL.TEL.LOW_ENTH.TOTAL.TOTAL</t>
  </si>
  <si>
    <t>FEC.ktoe.SK.TEL.TEL.LOW_ENTH.THERM.DIESEL_LIQBIO</t>
  </si>
  <si>
    <t>FEC.ktoe.SK.TEL.TEL.LOW_ENTH.THERM.NG_BIOGAS</t>
  </si>
  <si>
    <t>FEC.ktoe.SK.TEL.TEL.LOW_ENTH.THERM.SOLAR_GEO</t>
  </si>
  <si>
    <t>FEC.ktoe.SK.TEL.TEL.LOW_ENTH.HP.AMBIENT</t>
  </si>
  <si>
    <t>FEC.ktoe.SK.TEL.TEL.LOW_ENTH.THERM.ELEC</t>
  </si>
  <si>
    <t>Textiles: Pretreatment with steam</t>
  </si>
  <si>
    <t>FEC.ktoe.SK.TEL.TEL.PRETREAT.TOTAL.TOTAL</t>
  </si>
  <si>
    <t>FEC.ktoe.SK.TEL.TEL.PRETREAT.STEAM.SOLIDS</t>
  </si>
  <si>
    <t>FEC.ktoe.SK.TEL.TEL.PRETREAT.STEAM.RFG</t>
  </si>
  <si>
    <t>FEC.ktoe.SK.TEL.TEL.PRETREAT.STEAM.LPG</t>
  </si>
  <si>
    <t>FEC.ktoe.SK.TEL.TEL.PRETREAT.STEAM.DIESEL_LIQBIO</t>
  </si>
  <si>
    <t>FEC.ktoe.SK.TEL.TEL.PRETREAT.STEAM.RFO</t>
  </si>
  <si>
    <t>FEC.ktoe.SK.TEL.TEL.PRETREAT.STEAM.OTHER</t>
  </si>
  <si>
    <t>FEC.ktoe.SK.TEL.TEL.PRETREAT.STEAM.NG_BIOGAS</t>
  </si>
  <si>
    <t>FEC.ktoe.SK.TEL.TEL.PRETREAT.STEAM.DERIVED</t>
  </si>
  <si>
    <t>FEC.ktoe.SK.TEL.TEL.PRETREAT.STEAM.BIOMASS_WASTE</t>
  </si>
  <si>
    <t>FEC.ktoe.SK.TEL.TEL.PRETREAT.STEAM.STEAM_DISTR</t>
  </si>
  <si>
    <t>Textiles: Wet processing with steam</t>
  </si>
  <si>
    <t>FEC.ktoe.SK.TEL.TEL.PROCESSING.TOTAL.TOTAL</t>
  </si>
  <si>
    <t>FEC.ktoe.SK.TEL.TEL.PROCESSING.STEAM.SOLIDS</t>
  </si>
  <si>
    <t>FEC.ktoe.SK.TEL.TEL.PROCESSING.STEAM.RFG</t>
  </si>
  <si>
    <t>FEC.ktoe.SK.TEL.TEL.PROCESSING.STEAM.LPG</t>
  </si>
  <si>
    <t>FEC.ktoe.SK.TEL.TEL.PROCESSING.STEAM.DIESEL_LIQBIO</t>
  </si>
  <si>
    <t>FEC.ktoe.SK.TEL.TEL.PROCESSING.STEAM.RFO</t>
  </si>
  <si>
    <t>FEC.ktoe.SK.TEL.TEL.PROCESSING.STEAM.OTHER</t>
  </si>
  <si>
    <t>FEC.ktoe.SK.TEL.TEL.PROCESSING.STEAM.NG_BIOGAS</t>
  </si>
  <si>
    <t>FEC.ktoe.SK.TEL.TEL.PROCESSING.STEAM.DERIVED</t>
  </si>
  <si>
    <t>FEC.ktoe.SK.TEL.TEL.PROCESSING.STEAM.BIOMASS_WASTE</t>
  </si>
  <si>
    <t>FEC.ktoe.SK.TEL.TEL.PROCESSING.STEAM.STEAM_DISTR</t>
  </si>
  <si>
    <t>Textiles: Electric general machinery</t>
  </si>
  <si>
    <t>FEC.ktoe.SK.TEL.TEL.GENERIC.MECH.ELEC</t>
  </si>
  <si>
    <t>Textiles: Drying</t>
  </si>
  <si>
    <t>Textiles: Thermal drying</t>
  </si>
  <si>
    <t>FEC.ktoe.SK.TEL.TEL.DRYING.TOTAL.TOTAL</t>
  </si>
  <si>
    <t>FEC.ktoe.SK.TEL.TEL.DRYING.THERM.SOLIDS</t>
  </si>
  <si>
    <t>FEC.ktoe.SK.TEL.TEL.DRYING.THERM.LPG</t>
  </si>
  <si>
    <t>FEC.ktoe.SK.TEL.TEL.DRYING.THERM.DIESEL_LIQBIO</t>
  </si>
  <si>
    <t>FEC.ktoe.SK.TEL.TEL.DRYING.THERM.RFO</t>
  </si>
  <si>
    <t>FEC.ktoe.SK.TEL.TEL.DRYING.THERM.NG_BIOGAS</t>
  </si>
  <si>
    <t>Textiles: Steam drying</t>
  </si>
  <si>
    <t>FEC.ktoe.SK.TEL.TEL.DRYING_STEAM.TOTAL.TOTAL</t>
  </si>
  <si>
    <t>FEC.ktoe.SK.TEL.TEL.DRYING_STEAM.STEAM.SOLIDS</t>
  </si>
  <si>
    <t>FEC.ktoe.SK.TEL.TEL.DRYING_STEAM.STEAM.RFG</t>
  </si>
  <si>
    <t>FEC.ktoe.SK.TEL.TEL.DRYING_STEAM.STEAM.LPG</t>
  </si>
  <si>
    <t>FEC.ktoe.SK.TEL.TEL.DRYING_STEAM.STEAM.DIESEL_LIQBIO</t>
  </si>
  <si>
    <t>FEC.ktoe.SK.TEL.TEL.DRYING_STEAM.STEAM.RFO</t>
  </si>
  <si>
    <t>FEC.ktoe.SK.TEL.TEL.DRYING_STEAM.STEAM.OTHER</t>
  </si>
  <si>
    <t>FEC.ktoe.SK.TEL.TEL.DRYING_STEAM.STEAM.NG_BIOGAS</t>
  </si>
  <si>
    <t>FEC.ktoe.SK.TEL.TEL.DRYING_STEAM.STEAM.DERIVED</t>
  </si>
  <si>
    <t>FEC.ktoe.SK.TEL.TEL.DRYING_STEAM.STEAM.BIOMASS_WASTE</t>
  </si>
  <si>
    <t>FEC.ktoe.SK.TEL.TEL.DRYING_STEAM.STEAM.STEAM_DISTR</t>
  </si>
  <si>
    <t>Textiles: Electric drying</t>
  </si>
  <si>
    <t>FEC.ktoe.SK.TEL.TEL.DRYING_ELEC.ELEC.ELEC</t>
  </si>
  <si>
    <t>Textiles: Microwave drying</t>
  </si>
  <si>
    <t>FEC.ktoe.SK.TEL.TEL.DRYING_MICROW.MICROW.ELEC</t>
  </si>
  <si>
    <t>Textiles: Finishing Electric</t>
  </si>
  <si>
    <t>FEC.ktoe.SK.TEL.TEL.FINISHING.THERM.ELEC</t>
  </si>
  <si>
    <t>UED.ktoe.SK.TEL.TEL.TOTAL.TOTAL.TOTAL</t>
  </si>
  <si>
    <t>UED.ktoe.SK.TEL.TEL.LIGHT.GENERIC.ELEC</t>
  </si>
  <si>
    <t>UED.ktoe.SK.TEL.TEL.AIRCOMP.GENERIC.ELEC</t>
  </si>
  <si>
    <t>UED.ktoe.SK.TEL.TEL.MOTOR.GENERIC.ELEC</t>
  </si>
  <si>
    <t>UED.ktoe.SK.TEL.TEL.FANS.GENERIC.ELEC</t>
  </si>
  <si>
    <t>UED.ktoe.SK.TEL.TEL.LOW_ENTH.TOTAL.TOTAL</t>
  </si>
  <si>
    <t>UED.ktoe.SK.TEL.TEL.LOW_ENTH.THERM.DIESEL_LIQBIO</t>
  </si>
  <si>
    <t>UED.ktoe.SK.TEL.TEL.LOW_ENTH.THERM.NG_BIOGAS</t>
  </si>
  <si>
    <t>UED.ktoe.SK.TEL.TEL.LOW_ENTH.THERM.SOLAR_GEO</t>
  </si>
  <si>
    <t>UED.ktoe.SK.TEL.TEL.LOW_ENTH.HP.AMBIENT</t>
  </si>
  <si>
    <t>UED.ktoe.SK.TEL.TEL.LOW_ENTH.THERM.ELEC</t>
  </si>
  <si>
    <t>UED.ktoe.SK.TEL.TEL.PRETREAT.TOTAL.TOTAL</t>
  </si>
  <si>
    <t>UED.ktoe.SK.TEL.TEL.PRETREAT.STEAM.SOLIDS</t>
  </si>
  <si>
    <t>UED.ktoe.SK.TEL.TEL.PRETREAT.STEAM.RFG</t>
  </si>
  <si>
    <t>UED.ktoe.SK.TEL.TEL.PRETREAT.STEAM.LPG</t>
  </si>
  <si>
    <t>UED.ktoe.SK.TEL.TEL.PRETREAT.STEAM.DIESEL_LIQBIO</t>
  </si>
  <si>
    <t>UED.ktoe.SK.TEL.TEL.PRETREAT.STEAM.RFO</t>
  </si>
  <si>
    <t>UED.ktoe.SK.TEL.TEL.PRETREAT.STEAM.OTHER</t>
  </si>
  <si>
    <t>UED.ktoe.SK.TEL.TEL.PRETREAT.STEAM.NG_BIOGAS</t>
  </si>
  <si>
    <t>UED.ktoe.SK.TEL.TEL.PRETREAT.STEAM.DERIVED</t>
  </si>
  <si>
    <t>UED.ktoe.SK.TEL.TEL.PRETREAT.STEAM.BIOMASS_WASTE</t>
  </si>
  <si>
    <t>UED.ktoe.SK.TEL.TEL.PRETREAT.STEAM.STEAM_DISTR</t>
  </si>
  <si>
    <t>UED.ktoe.SK.TEL.TEL.PROCESSING.TOTAL.TOTAL</t>
  </si>
  <si>
    <t>UED.ktoe.SK.TEL.TEL.PROCESSING.STEAM.SOLIDS</t>
  </si>
  <si>
    <t>UED.ktoe.SK.TEL.TEL.PROCESSING.STEAM.RFG</t>
  </si>
  <si>
    <t>UED.ktoe.SK.TEL.TEL.PROCESSING.STEAM.LPG</t>
  </si>
  <si>
    <t>UED.ktoe.SK.TEL.TEL.PROCESSING.STEAM.DIESEL_LIQBIO</t>
  </si>
  <si>
    <t>UED.ktoe.SK.TEL.TEL.PROCESSING.STEAM.RFO</t>
  </si>
  <si>
    <t>UED.ktoe.SK.TEL.TEL.PROCESSING.STEAM.OTHER</t>
  </si>
  <si>
    <t>UED.ktoe.SK.TEL.TEL.PROCESSING.STEAM.NG_BIOGAS</t>
  </si>
  <si>
    <t>UED.ktoe.SK.TEL.TEL.PROCESSING.STEAM.DERIVED</t>
  </si>
  <si>
    <t>UED.ktoe.SK.TEL.TEL.PROCESSING.STEAM.BIOMASS_WASTE</t>
  </si>
  <si>
    <t>UED.ktoe.SK.TEL.TEL.PROCESSING.STEAM.STEAM_DISTR</t>
  </si>
  <si>
    <t>UED.ktoe.SK.TEL.TEL.GENERIC.MECH.ELEC</t>
  </si>
  <si>
    <t>UED.ktoe.SK.TEL.TEL.DRYING.TOTAL.TOTAL</t>
  </si>
  <si>
    <t>UED.ktoe.SK.TEL.TEL.DRYING.THERM.SOLIDS</t>
  </si>
  <si>
    <t>UED.ktoe.SK.TEL.TEL.DRYING.THERM.LPG</t>
  </si>
  <si>
    <t>UED.ktoe.SK.TEL.TEL.DRYING.THERM.DIESEL_LIQBIO</t>
  </si>
  <si>
    <t>UED.ktoe.SK.TEL.TEL.DRYING.THERM.RFO</t>
  </si>
  <si>
    <t>UED.ktoe.SK.TEL.TEL.DRYING.THERM.NG_BIOGAS</t>
  </si>
  <si>
    <t>UED.ktoe.SK.TEL.TEL.DRYING_STEAM.TOTAL.TOTAL</t>
  </si>
  <si>
    <t>UED.ktoe.SK.TEL.TEL.DRYING_STEAM.STEAM.SOLIDS</t>
  </si>
  <si>
    <t>UED.ktoe.SK.TEL.TEL.DRYING_STEAM.STEAM.RFG</t>
  </si>
  <si>
    <t>UED.ktoe.SK.TEL.TEL.DRYING_STEAM.STEAM.LPG</t>
  </si>
  <si>
    <t>UED.ktoe.SK.TEL.TEL.DRYING_STEAM.STEAM.DIESEL_LIQBIO</t>
  </si>
  <si>
    <t>UED.ktoe.SK.TEL.TEL.DRYING_STEAM.STEAM.RFO</t>
  </si>
  <si>
    <t>UED.ktoe.SK.TEL.TEL.DRYING_STEAM.STEAM.OTHER</t>
  </si>
  <si>
    <t>UED.ktoe.SK.TEL.TEL.DRYING_STEAM.STEAM.NG_BIOGAS</t>
  </si>
  <si>
    <t>UED.ktoe.SK.TEL.TEL.DRYING_STEAM.STEAM.DERIVED</t>
  </si>
  <si>
    <t>UED.ktoe.SK.TEL.TEL.DRYING_STEAM.STEAM.BIOMASS_WASTE</t>
  </si>
  <si>
    <t>UED.ktoe.SK.TEL.TEL.DRYING_STEAM.STEAM.STEAM_DISTR</t>
  </si>
  <si>
    <t>UED.ktoe.SK.TEL.TEL.DRYING_ELEC.ELEC.ELEC</t>
  </si>
  <si>
    <t>UED.ktoe.SK.TEL.TEL.DRYING_MICROW.MICROW.ELEC</t>
  </si>
  <si>
    <t>UED.ktoe.SK.TEL.TEL.FINISHING.THERM.ELEC</t>
  </si>
  <si>
    <t>FUEL_EMI.ktCO2.SK.TEL.TEL.TOTAL.TOTAL.TOTAL</t>
  </si>
  <si>
    <t>FUEL_EMI.ktCO2.SK.TEL.TEL.LIGHT.GENERIC.ELEC</t>
  </si>
  <si>
    <t>FUEL_EMI.ktCO2.SK.TEL.TEL.AIRCOMP.GENERIC.ELEC</t>
  </si>
  <si>
    <t>FUEL_EMI.ktCO2.SK.TEL.TEL.MOTOR.GENERIC.ELEC</t>
  </si>
  <si>
    <t>FUEL_EMI.ktCO2.SK.TEL.TEL.FANS.GENERIC.ELEC</t>
  </si>
  <si>
    <t>FUEL_EMI.ktCO2.SK.TEL.TEL.LOW_ENTH.TOTAL.TOTAL</t>
  </si>
  <si>
    <t>FUEL_EMI.ktCO2.SK.TEL.TEL.LOW_ENTH.THERM.DIESEL_LIQBIO</t>
  </si>
  <si>
    <t>FUEL_EMI.ktCO2.SK.TEL.TEL.LOW_ENTH.THERM.NG_BIOGAS</t>
  </si>
  <si>
    <t>FUEL_EMI.ktCO2.SK.TEL.TEL.LOW_ENTH.THERM.SOLAR_GEO</t>
  </si>
  <si>
    <t>FUEL_EMI.ktCO2.SK.TEL.TEL.LOW_ENTH.HP.AMBIENT</t>
  </si>
  <si>
    <t>FUEL_EMI.ktCO2.SK.TEL.TEL.LOW_ENTH.THERM.ELEC</t>
  </si>
  <si>
    <t>FUEL_EMI.ktCO2.SK.TEL.TEL.PRETREAT.TOTAL.TOTAL</t>
  </si>
  <si>
    <t>FUEL_EMI.ktCO2.SK.TEL.TEL.PRETREAT.STEAM.SOLIDS</t>
  </si>
  <si>
    <t>FUEL_EMI.ktCO2.SK.TEL.TEL.PRETREAT.STEAM.RFG</t>
  </si>
  <si>
    <t>FUEL_EMI.ktCO2.SK.TEL.TEL.PRETREAT.STEAM.LPG</t>
  </si>
  <si>
    <t>FUEL_EMI.ktCO2.SK.TEL.TEL.PRETREAT.STEAM.DIESEL_LIQBIO</t>
  </si>
  <si>
    <t>FUEL_EMI.ktCO2.SK.TEL.TEL.PRETREAT.STEAM.RFO</t>
  </si>
  <si>
    <t>FUEL_EMI.ktCO2.SK.TEL.TEL.PRETREAT.STEAM.OTHER</t>
  </si>
  <si>
    <t>FUEL_EMI.ktCO2.SK.TEL.TEL.PRETREAT.STEAM.NG_BIOGAS</t>
  </si>
  <si>
    <t>FUEL_EMI.ktCO2.SK.TEL.TEL.PRETREAT.STEAM.DERIVED</t>
  </si>
  <si>
    <t>FUEL_EMI.ktCO2.SK.TEL.TEL.PRETREAT.STEAM.BIOMASS_WASTE</t>
  </si>
  <si>
    <t>FUEL_EMI.ktCO2.SK.TEL.TEL.PRETREAT.STEAM.STEAM_DISTR</t>
  </si>
  <si>
    <t>FUEL_EMI.ktCO2.SK.TEL.TEL.PROCESSING.TOTAL.TOTAL</t>
  </si>
  <si>
    <t>FUEL_EMI.ktCO2.SK.TEL.TEL.PROCESSING.STEAM.SOLIDS</t>
  </si>
  <si>
    <t>FUEL_EMI.ktCO2.SK.TEL.TEL.PROCESSING.STEAM.RFG</t>
  </si>
  <si>
    <t>FUEL_EMI.ktCO2.SK.TEL.TEL.PROCESSING.STEAM.LPG</t>
  </si>
  <si>
    <t>FUEL_EMI.ktCO2.SK.TEL.TEL.PROCESSING.STEAM.DIESEL_LIQBIO</t>
  </si>
  <si>
    <t>FUEL_EMI.ktCO2.SK.TEL.TEL.PROCESSING.STEAM.RFO</t>
  </si>
  <si>
    <t>FUEL_EMI.ktCO2.SK.TEL.TEL.PROCESSING.STEAM.OTHER</t>
  </si>
  <si>
    <t>FUEL_EMI.ktCO2.SK.TEL.TEL.PROCESSING.STEAM.NG_BIOGAS</t>
  </si>
  <si>
    <t>FUEL_EMI.ktCO2.SK.TEL.TEL.PROCESSING.STEAM.DERIVED</t>
  </si>
  <si>
    <t>FUEL_EMI.ktCO2.SK.TEL.TEL.PROCESSING.STEAM.BIOMASS_WASTE</t>
  </si>
  <si>
    <t>FUEL_EMI.ktCO2.SK.TEL.TEL.PROCESSING.STEAM.STEAM_DISTR</t>
  </si>
  <si>
    <t>FUEL_EMI.ktCO2.SK.TEL.TEL.GENERIC.MECH.ELEC</t>
  </si>
  <si>
    <t>FUEL_EMI.ktCO2.SK.TEL.TEL.DRYING.TOTAL.TOTAL</t>
  </si>
  <si>
    <t>FUEL_EMI.ktCO2.SK.TEL.TEL.DRYING.THERM.SOLIDS</t>
  </si>
  <si>
    <t>FUEL_EMI.ktCO2.SK.TEL.TEL.DRYING.THERM.LPG</t>
  </si>
  <si>
    <t>FUEL_EMI.ktCO2.SK.TEL.TEL.DRYING.THERM.DIESEL_LIQBIO</t>
  </si>
  <si>
    <t>FUEL_EMI.ktCO2.SK.TEL.TEL.DRYING.THERM.RFO</t>
  </si>
  <si>
    <t>FUEL_EMI.ktCO2.SK.TEL.TEL.DRYING.THERM.NG_BIOGAS</t>
  </si>
  <si>
    <t>FUEL_EMI.ktCO2.SK.TEL.TEL.DRYING_STEAM.TOTAL.TOTAL</t>
  </si>
  <si>
    <t>FUEL_EMI.ktCO2.SK.TEL.TEL.DRYING_STEAM.STEAM.SOLIDS</t>
  </si>
  <si>
    <t>FUEL_EMI.ktCO2.SK.TEL.TEL.DRYING_STEAM.STEAM.RFG</t>
  </si>
  <si>
    <t>FUEL_EMI.ktCO2.SK.TEL.TEL.DRYING_STEAM.STEAM.LPG</t>
  </si>
  <si>
    <t>FUEL_EMI.ktCO2.SK.TEL.TEL.DRYING_STEAM.STEAM.DIESEL_LIQBIO</t>
  </si>
  <si>
    <t>FUEL_EMI.ktCO2.SK.TEL.TEL.DRYING_STEAM.STEAM.RFO</t>
  </si>
  <si>
    <t>FUEL_EMI.ktCO2.SK.TEL.TEL.DRYING_STEAM.STEAM.OTHER</t>
  </si>
  <si>
    <t>FUEL_EMI.ktCO2.SK.TEL.TEL.DRYING_STEAM.STEAM.NG_BIOGAS</t>
  </si>
  <si>
    <t>FUEL_EMI.ktCO2.SK.TEL.TEL.DRYING_STEAM.STEAM.DERIVED</t>
  </si>
  <si>
    <t>FUEL_EMI.ktCO2.SK.TEL.TEL.DRYING_STEAM.STEAM.BIOMASS_WASTE</t>
  </si>
  <si>
    <t>FUEL_EMI.ktCO2.SK.TEL.TEL.DRYING_STEAM.STEAM.STEAM_DISTR</t>
  </si>
  <si>
    <t>FUEL_EMI.ktCO2.SK.TEL.TEL.DRYING_ELEC.ELEC.ELEC</t>
  </si>
  <si>
    <t>FUEL_EMI.ktCO2.SK.TEL.TEL.DRYING_MICROW.MICROW.ELEC</t>
  </si>
  <si>
    <t>FUEL_EMI.ktCO2.SK.TEL.TEL.FINISHING.THERM.ELEC</t>
  </si>
  <si>
    <t>VA.Meuro2023.SK.WWP.WWP</t>
  </si>
  <si>
    <t>OUTPUT.index.SK.WWP.WWP</t>
  </si>
  <si>
    <t>CAP.index.SK.WWP.WWP</t>
  </si>
  <si>
    <t>NEWCAP.index.SK.WWP.WWP</t>
  </si>
  <si>
    <t>FEC.ktoe.SK.WWP.WWP.TOTAL.TOTAL.TOTAL</t>
  </si>
  <si>
    <t>FEC.ktoe.SK.WWP.WWP.TOTAL.TOTAL.SOLIDS</t>
  </si>
  <si>
    <t>FEC.ktoe.SK.WWP.WWP.TOTAL.TOTAL.RFG</t>
  </si>
  <si>
    <t>FEC.ktoe.SK.WWP.WWP.TOTAL.TOTAL.LPG</t>
  </si>
  <si>
    <t>FEC.ktoe.SK.WWP.WWP.TOTAL.TOTAL.DIESEL</t>
  </si>
  <si>
    <t>FEC.ktoe.SK.WWP.WWP.TOTAL.TOTAL.RFO</t>
  </si>
  <si>
    <t>FEC.ktoe.SK.WWP.WWP.TOTAL.TOTAL.OTHER</t>
  </si>
  <si>
    <t>FEC.ktoe.SK.WWP.WWP.TOTAL.TOTAL.NG</t>
  </si>
  <si>
    <t>FEC.ktoe.SK.WWP.WWP.TOTAL.TOTAL.DERIVED</t>
  </si>
  <si>
    <t>FEC.ktoe.SK.WWP.WWP.TOTAL.TOTAL.BIOMASS_WASTE</t>
  </si>
  <si>
    <t>FEC.ktoe.SK.WWP.WWP.TOTAL.TOTAL.BIOGAS</t>
  </si>
  <si>
    <t>FEC.ktoe.SK.WWP.WWP.TOTAL.TOTAL.LIQBIO</t>
  </si>
  <si>
    <t>FEC.ktoe.SK.WWP.WWP.TOTAL.TOTAL.SOLAR</t>
  </si>
  <si>
    <t>FEC.ktoe.SK.WWP.WWP.TOTAL.TOTAL.GEO</t>
  </si>
  <si>
    <t>FEC.ktoe.SK.WWP.WWP.TOTAL.TOTAL.AMBIENT</t>
  </si>
  <si>
    <t>FEC.ktoe.SK.WWP.WWP.TOTAL.TOTAL.STEAM_DISTR</t>
  </si>
  <si>
    <t>FEC.ktoe.SK.WWP.WWP.TOTAL.TOTAL.ELEC</t>
  </si>
  <si>
    <t>FEC.ktoe.SK.WWP.WWP.LIGHT.GENERIC.ELEC</t>
  </si>
  <si>
    <t>FEC.ktoe.SK.WWP.WWP.AIRCOMP.GENERIC.ELEC</t>
  </si>
  <si>
    <t>FEC.ktoe.SK.WWP.WWP.MOTOR.GENERIC.ELEC</t>
  </si>
  <si>
    <t>FEC.ktoe.SK.WWP.WWP.FANS.GENERIC.ELEC</t>
  </si>
  <si>
    <t>FEC.ktoe.SK.WWP.WWP.LOW_ENTH.TOTAL.TOTAL</t>
  </si>
  <si>
    <t>FEC.ktoe.SK.WWP.WWP.LOW_ENTH.THERM.DIESEL_LIQBIO</t>
  </si>
  <si>
    <t>FEC.ktoe.SK.WWP.WWP.LOW_ENTH.THERM.NG_BIOGAS</t>
  </si>
  <si>
    <t>FEC.ktoe.SK.WWP.WWP.LOW_ENTH.THERM.SOLAR_GEO</t>
  </si>
  <si>
    <t>FEC.ktoe.SK.WWP.WWP.LOW_ENTH.HP.AMBIENT</t>
  </si>
  <si>
    <t>FEC.ktoe.SK.WWP.WWP.LOW_ENTH.THERM.ELEC</t>
  </si>
  <si>
    <t>Wood: Specific processes with steam</t>
  </si>
  <si>
    <t>FEC.ktoe.SK.WWP.WWP.PROCESSING.TOTAL.TOTAL</t>
  </si>
  <si>
    <t>FEC.ktoe.SK.WWP.WWP.PROCESSING.STEAM.SOLIDS</t>
  </si>
  <si>
    <t>FEC.ktoe.SK.WWP.WWP.PROCESSING.STEAM.RFG</t>
  </si>
  <si>
    <t>FEC.ktoe.SK.WWP.WWP.PROCESSING.STEAM.LPG</t>
  </si>
  <si>
    <t>FEC.ktoe.SK.WWP.WWP.PROCESSING.STEAM.DIESEL_LIQBIO</t>
  </si>
  <si>
    <t>FEC.ktoe.SK.WWP.WWP.PROCESSING.STEAM.RFO</t>
  </si>
  <si>
    <t>FEC.ktoe.SK.WWP.WWP.PROCESSING.STEAM.OTHER</t>
  </si>
  <si>
    <t>FEC.ktoe.SK.WWP.WWP.PROCESSING.STEAM.NG_BIOGAS</t>
  </si>
  <si>
    <t>FEC.ktoe.SK.WWP.WWP.PROCESSING.STEAM.DERIVED</t>
  </si>
  <si>
    <t>FEC.ktoe.SK.WWP.WWP.PROCESSING.STEAM.BIOMASS_WASTE</t>
  </si>
  <si>
    <t>FEC.ktoe.SK.WWP.WWP.PROCESSING.STEAM.STEAM_DISTR</t>
  </si>
  <si>
    <t>Wood: Electric mechanical processes</t>
  </si>
  <si>
    <t>FEC.ktoe.SK.WWP.WWP.GENERIC.MECH.ELEC</t>
  </si>
  <si>
    <t>Wood: Drying</t>
  </si>
  <si>
    <t>Wood: Thermal drying</t>
  </si>
  <si>
    <t>FEC.ktoe.SK.WWP.WWP.DRYING.TOTAL.TOTAL</t>
  </si>
  <si>
    <t>FEC.ktoe.SK.WWP.WWP.DRYING.THERM.SOLIDS</t>
  </si>
  <si>
    <t>FEC.ktoe.SK.WWP.WWP.DRYING.THERM.LPG</t>
  </si>
  <si>
    <t>FEC.ktoe.SK.WWP.WWP.DRYING.THERM.DIESEL_LIQBIO</t>
  </si>
  <si>
    <t>FEC.ktoe.SK.WWP.WWP.DRYING.THERM.RFO</t>
  </si>
  <si>
    <t>FEC.ktoe.SK.WWP.WWP.DRYING.THERM.NG_BIOGAS</t>
  </si>
  <si>
    <t>Wood: Steam drying</t>
  </si>
  <si>
    <t>FEC.ktoe.SK.WWP.WWP.DRYING_STEAM.TOTAL.TOTAL</t>
  </si>
  <si>
    <t>FEC.ktoe.SK.WWP.WWP.DRYING_STEAM.STEAM.SOLIDS</t>
  </si>
  <si>
    <t>FEC.ktoe.SK.WWP.WWP.DRYING_STEAM.STEAM.RFG</t>
  </si>
  <si>
    <t>FEC.ktoe.SK.WWP.WWP.DRYING_STEAM.STEAM.LPG</t>
  </si>
  <si>
    <t>FEC.ktoe.SK.WWP.WWP.DRYING_STEAM.STEAM.DIESEL_LIQBIO</t>
  </si>
  <si>
    <t>FEC.ktoe.SK.WWP.WWP.DRYING_STEAM.STEAM.RFO</t>
  </si>
  <si>
    <t>FEC.ktoe.SK.WWP.WWP.DRYING_STEAM.STEAM.OTHER</t>
  </si>
  <si>
    <t>FEC.ktoe.SK.WWP.WWP.DRYING_STEAM.STEAM.NG_BIOGAS</t>
  </si>
  <si>
    <t>FEC.ktoe.SK.WWP.WWP.DRYING_STEAM.STEAM.DERIVED</t>
  </si>
  <si>
    <t>FEC.ktoe.SK.WWP.WWP.DRYING_STEAM.STEAM.BIOMASS_WASTE</t>
  </si>
  <si>
    <t>FEC.ktoe.SK.WWP.WWP.DRYING_STEAM.STEAM.STEAM_DISTR</t>
  </si>
  <si>
    <t>Wood: Electric drying</t>
  </si>
  <si>
    <t>FEC.ktoe.SK.WWP.WWP.DRYING_ELEC.ELEC.ELEC</t>
  </si>
  <si>
    <t>Wood: Microwave drying</t>
  </si>
  <si>
    <t>FEC.ktoe.SK.WWP.WWP.DRYING_MICROW.MICROW.ELEC</t>
  </si>
  <si>
    <t>Wood: Finishing Electric</t>
  </si>
  <si>
    <t>FEC.ktoe.SK.WWP.WWP.FINISHING.ELEC.ELEC</t>
  </si>
  <si>
    <t>UED.ktoe.SK.WWP.WWP.TOTAL.TOTAL.TOTAL</t>
  </si>
  <si>
    <t>UED.ktoe.SK.WWP.WWP.LIGHT.GENERIC.ELEC</t>
  </si>
  <si>
    <t>UED.ktoe.SK.WWP.WWP.AIRCOMP.GENERIC.ELEC</t>
  </si>
  <si>
    <t>UED.ktoe.SK.WWP.WWP.MOTOR.GENERIC.ELEC</t>
  </si>
  <si>
    <t>UED.ktoe.SK.WWP.WWP.FANS.GENERIC.ELEC</t>
  </si>
  <si>
    <t>UED.ktoe.SK.WWP.WWP.LOW_ENTH.TOTAL.TOTAL</t>
  </si>
  <si>
    <t>UED.ktoe.SK.WWP.WWP.LOW_ENTH.THERM.DIESEL_LIQBIO</t>
  </si>
  <si>
    <t>UED.ktoe.SK.WWP.WWP.LOW_ENTH.THERM.NG_BIOGAS</t>
  </si>
  <si>
    <t>UED.ktoe.SK.WWP.WWP.LOW_ENTH.THERM.SOLAR_GEO</t>
  </si>
  <si>
    <t>UED.ktoe.SK.WWP.WWP.LOW_ENTH.HP.AMBIENT</t>
  </si>
  <si>
    <t>UED.ktoe.SK.WWP.WWP.LOW_ENTH.THERM.ELEC</t>
  </si>
  <si>
    <t>UED.ktoe.SK.WWP.WWP.PROCESSING.TOTAL.TOTAL</t>
  </si>
  <si>
    <t>UED.ktoe.SK.WWP.WWP.PROCESSING.STEAM.SOLIDS</t>
  </si>
  <si>
    <t>UED.ktoe.SK.WWP.WWP.PROCESSING.STEAM.RFG</t>
  </si>
  <si>
    <t>UED.ktoe.SK.WWP.WWP.PROCESSING.STEAM.LPG</t>
  </si>
  <si>
    <t>UED.ktoe.SK.WWP.WWP.PROCESSING.STEAM.DIESEL_LIQBIO</t>
  </si>
  <si>
    <t>UED.ktoe.SK.WWP.WWP.PROCESSING.STEAM.RFO</t>
  </si>
  <si>
    <t>UED.ktoe.SK.WWP.WWP.PROCESSING.STEAM.OTHER</t>
  </si>
  <si>
    <t>UED.ktoe.SK.WWP.WWP.PROCESSING.STEAM.NG_BIOGAS</t>
  </si>
  <si>
    <t>UED.ktoe.SK.WWP.WWP.PROCESSING.STEAM.DERIVED</t>
  </si>
  <si>
    <t>UED.ktoe.SK.WWP.WWP.PROCESSING.STEAM.BIOMASS_WASTE</t>
  </si>
  <si>
    <t>UED.ktoe.SK.WWP.WWP.PROCESSING.STEAM.STEAM_DISTR</t>
  </si>
  <si>
    <t>UED.ktoe.SK.WWP.WWP.GENERIC.MECH.ELEC</t>
  </si>
  <si>
    <t>UED.ktoe.SK.WWP.WWP.DRYING.TOTAL.TOTAL</t>
  </si>
  <si>
    <t>UED.ktoe.SK.WWP.WWP.DRYING.THERM.SOLIDS</t>
  </si>
  <si>
    <t>UED.ktoe.SK.WWP.WWP.DRYING.THERM.LPG</t>
  </si>
  <si>
    <t>UED.ktoe.SK.WWP.WWP.DRYING.THERM.DIESEL_LIQBIO</t>
  </si>
  <si>
    <t>UED.ktoe.SK.WWP.WWP.DRYING.THERM.RFO</t>
  </si>
  <si>
    <t>UED.ktoe.SK.WWP.WWP.DRYING.THERM.NG_BIOGAS</t>
  </si>
  <si>
    <t>UED.ktoe.SK.WWP.WWP.DRYING_STEAM.TOTAL.TOTAL</t>
  </si>
  <si>
    <t>UED.ktoe.SK.WWP.WWP.DRYING_STEAM.STEAM.SOLIDS</t>
  </si>
  <si>
    <t>UED.ktoe.SK.WWP.WWP.DRYING_STEAM.STEAM.RFG</t>
  </si>
  <si>
    <t>UED.ktoe.SK.WWP.WWP.DRYING_STEAM.STEAM.LPG</t>
  </si>
  <si>
    <t>UED.ktoe.SK.WWP.WWP.DRYING_STEAM.STEAM.DIESEL_LIQBIO</t>
  </si>
  <si>
    <t>UED.ktoe.SK.WWP.WWP.DRYING_STEAM.STEAM.RFO</t>
  </si>
  <si>
    <t>UED.ktoe.SK.WWP.WWP.DRYING_STEAM.STEAM.OTHER</t>
  </si>
  <si>
    <t>UED.ktoe.SK.WWP.WWP.DRYING_STEAM.STEAM.NG_BIOGAS</t>
  </si>
  <si>
    <t>UED.ktoe.SK.WWP.WWP.DRYING_STEAM.STEAM.DERIVED</t>
  </si>
  <si>
    <t>UED.ktoe.SK.WWP.WWP.DRYING_STEAM.STEAM.BIOMASS_WASTE</t>
  </si>
  <si>
    <t>UED.ktoe.SK.WWP.WWP.DRYING_STEAM.STEAM.STEAM_DISTR</t>
  </si>
  <si>
    <t>UED.ktoe.SK.WWP.WWP.DRYING_ELEC.ELEC.ELEC</t>
  </si>
  <si>
    <t>UED.ktoe.SK.WWP.WWP.DRYING_MICROW.MICROW.ELEC</t>
  </si>
  <si>
    <t>UED.ktoe.SK.WWP.WWP.FINISHING.ELEC.ELEC</t>
  </si>
  <si>
    <t>FUEL_EMI.ktCO2.SK.WWP.WWP.TOTAL.TOTAL.TOTAL</t>
  </si>
  <si>
    <t>FUEL_EMI.ktCO2.SK.WWP.WWP.LIGHT.GENERIC.ELEC</t>
  </si>
  <si>
    <t>FUEL_EMI.ktCO2.SK.WWP.WWP.AIRCOMP.GENERIC.ELEC</t>
  </si>
  <si>
    <t>FUEL_EMI.ktCO2.SK.WWP.WWP.MOTOR.GENERIC.ELEC</t>
  </si>
  <si>
    <t>FUEL_EMI.ktCO2.SK.WWP.WWP.FANS.GENERIC.ELEC</t>
  </si>
  <si>
    <t>FUEL_EMI.ktCO2.SK.WWP.WWP.LOW_ENTH.TOTAL.TOTAL</t>
  </si>
  <si>
    <t>FUEL_EMI.ktCO2.SK.WWP.WWP.LOW_ENTH.THERM.DIESEL_LIQBIO</t>
  </si>
  <si>
    <t>FUEL_EMI.ktCO2.SK.WWP.WWP.LOW_ENTH.THERM.NG_BIOGAS</t>
  </si>
  <si>
    <t>FUEL_EMI.ktCO2.SK.WWP.WWP.LOW_ENTH.THERM.SOLAR_GEO</t>
  </si>
  <si>
    <t>FUEL_EMI.ktCO2.SK.WWP.WWP.LOW_ENTH.HP.AMBIENT</t>
  </si>
  <si>
    <t>FUEL_EMI.ktCO2.SK.WWP.WWP.LOW_ENTH.THERM.ELEC</t>
  </si>
  <si>
    <t>FUEL_EMI.ktCO2.SK.WWP.WWP.PROCESSING.TOTAL.TOTAL</t>
  </si>
  <si>
    <t>FUEL_EMI.ktCO2.SK.WWP.WWP.PROCESSING.STEAM.SOLIDS</t>
  </si>
  <si>
    <t>FUEL_EMI.ktCO2.SK.WWP.WWP.PROCESSING.STEAM.RFG</t>
  </si>
  <si>
    <t>FUEL_EMI.ktCO2.SK.WWP.WWP.PROCESSING.STEAM.LPG</t>
  </si>
  <si>
    <t>FUEL_EMI.ktCO2.SK.WWP.WWP.PROCESSING.STEAM.DIESEL_LIQBIO</t>
  </si>
  <si>
    <t>FUEL_EMI.ktCO2.SK.WWP.WWP.PROCESSING.STEAM.RFO</t>
  </si>
  <si>
    <t>FUEL_EMI.ktCO2.SK.WWP.WWP.PROCESSING.STEAM.OTHER</t>
  </si>
  <si>
    <t>FUEL_EMI.ktCO2.SK.WWP.WWP.PROCESSING.STEAM.NG_BIOGAS</t>
  </si>
  <si>
    <t>FUEL_EMI.ktCO2.SK.WWP.WWP.PROCESSING.STEAM.DERIVED</t>
  </si>
  <si>
    <t>FUEL_EMI.ktCO2.SK.WWP.WWP.PROCESSING.STEAM.BIOMASS_WASTE</t>
  </si>
  <si>
    <t>FUEL_EMI.ktCO2.SK.WWP.WWP.PROCESSING.STEAM.STEAM_DISTR</t>
  </si>
  <si>
    <t>FUEL_EMI.ktCO2.SK.WWP.WWP.GENERIC.MECH.ELEC</t>
  </si>
  <si>
    <t>FUEL_EMI.ktCO2.SK.WWP.WWP.DRYING.TOTAL.TOTAL</t>
  </si>
  <si>
    <t>FUEL_EMI.ktCO2.SK.WWP.WWP.DRYING.THERM.SOLIDS</t>
  </si>
  <si>
    <t>FUEL_EMI.ktCO2.SK.WWP.WWP.DRYING.THERM.LPG</t>
  </si>
  <si>
    <t>FUEL_EMI.ktCO2.SK.WWP.WWP.DRYING.THERM.DIESEL_LIQBIO</t>
  </si>
  <si>
    <t>FUEL_EMI.ktCO2.SK.WWP.WWP.DRYING.THERM.RFO</t>
  </si>
  <si>
    <t>FUEL_EMI.ktCO2.SK.WWP.WWP.DRYING.THERM.NG_BIOGAS</t>
  </si>
  <si>
    <t>FUEL_EMI.ktCO2.SK.WWP.WWP.DRYING_STEAM.TOTAL.TOTAL</t>
  </si>
  <si>
    <t>FUEL_EMI.ktCO2.SK.WWP.WWP.DRYING_STEAM.STEAM.SOLIDS</t>
  </si>
  <si>
    <t>FUEL_EMI.ktCO2.SK.WWP.WWP.DRYING_STEAM.STEAM.RFG</t>
  </si>
  <si>
    <t>FUEL_EMI.ktCO2.SK.WWP.WWP.DRYING_STEAM.STEAM.LPG</t>
  </si>
  <si>
    <t>FUEL_EMI.ktCO2.SK.WWP.WWP.DRYING_STEAM.STEAM.DIESEL_LIQBIO</t>
  </si>
  <si>
    <t>FUEL_EMI.ktCO2.SK.WWP.WWP.DRYING_STEAM.STEAM.RFO</t>
  </si>
  <si>
    <t>FUEL_EMI.ktCO2.SK.WWP.WWP.DRYING_STEAM.STEAM.OTHER</t>
  </si>
  <si>
    <t>FUEL_EMI.ktCO2.SK.WWP.WWP.DRYING_STEAM.STEAM.NG_BIOGAS</t>
  </si>
  <si>
    <t>FUEL_EMI.ktCO2.SK.WWP.WWP.DRYING_STEAM.STEAM.DERIVED</t>
  </si>
  <si>
    <t>FUEL_EMI.ktCO2.SK.WWP.WWP.DRYING_STEAM.STEAM.BIOMASS_WASTE</t>
  </si>
  <si>
    <t>FUEL_EMI.ktCO2.SK.WWP.WWP.DRYING_STEAM.STEAM.STEAM_DISTR</t>
  </si>
  <si>
    <t>FUEL_EMI.ktCO2.SK.WWP.WWP.DRYING_ELEC.ELEC.ELEC</t>
  </si>
  <si>
    <t>FUEL_EMI.ktCO2.SK.WWP.WWP.DRYING_MICROW.MICROW.ELEC</t>
  </si>
  <si>
    <t>FUEL_EMI.ktCO2.SK.WWP.WWP.FINISHING.ELEC.ELEC</t>
  </si>
  <si>
    <t>VA.Meuro2023.SK.OIS.OIS</t>
  </si>
  <si>
    <t>OUTPUT.index.SK.OIS.OIS</t>
  </si>
  <si>
    <t>CAP.index.SK.OIS.OIS</t>
  </si>
  <si>
    <t>NEWCAP.index.SK.OIS.OIS</t>
  </si>
  <si>
    <t>Energy consumption (ktoe)*</t>
  </si>
  <si>
    <t>FEC.ktoe.SK.OIS.OIS.TOTAL.TOTAL.TOTAL</t>
  </si>
  <si>
    <t>FEC.ktoe.SK.OIS.OIS.TOTAL.TOTAL.SOLIDS</t>
  </si>
  <si>
    <t>FEC.ktoe.SK.OIS.OIS.TOTAL.TOTAL.RFG</t>
  </si>
  <si>
    <t>FEC.ktoe.SK.OIS.OIS.TOTAL.TOTAL.LPG</t>
  </si>
  <si>
    <t>FEC.ktoe.SK.OIS.OIS.TOTAL.TOTAL.DIESEL</t>
  </si>
  <si>
    <t>FEC.ktoe.SK.OIS.OIS.TOTAL.TOTAL.RFO</t>
  </si>
  <si>
    <t>FEC.ktoe.SK.OIS.OIS.TOTAL.TOTAL.OTHER</t>
  </si>
  <si>
    <t>FEC.ktoe.SK.OIS.OIS.TOTAL.TOTAL.NG</t>
  </si>
  <si>
    <t>FEC.ktoe.SK.OIS.OIS.TOTAL.TOTAL.DERIVED</t>
  </si>
  <si>
    <t>FEC.ktoe.SK.OIS.OIS.TOTAL.TOTAL.BIOMASS_WASTE</t>
  </si>
  <si>
    <t>FEC.ktoe.SK.OIS.OIS.TOTAL.TOTAL.BIOGAS</t>
  </si>
  <si>
    <t>FEC.ktoe.SK.OIS.OIS.TOTAL.TOTAL.LIQBIO</t>
  </si>
  <si>
    <t>FEC.ktoe.SK.OIS.OIS.TOTAL.TOTAL.SOLAR</t>
  </si>
  <si>
    <t>FEC.ktoe.SK.OIS.OIS.TOTAL.TOTAL.GEO</t>
  </si>
  <si>
    <t>FEC.ktoe.SK.OIS.OIS.TOTAL.TOTAL.AMBIENT</t>
  </si>
  <si>
    <t>FEC.ktoe.SK.OIS.OIS.TOTAL.TOTAL.STEAM_DISTR</t>
  </si>
  <si>
    <t>FEC.ktoe.SK.OIS.OIS.TOTAL.TOTAL.ELEC</t>
  </si>
  <si>
    <t>*Energy consumption includes consumption in Mining and Quarrying and Construction sectors</t>
  </si>
  <si>
    <t>FEC.ktoe.SK.OIS.OIS.LIGHT.GENERIC.ELEC</t>
  </si>
  <si>
    <t>FEC.ktoe.SK.OIS.OIS.AIRCOMP.GENERIC.ELEC</t>
  </si>
  <si>
    <t>FEC.ktoe.SK.OIS.OIS.MOTOR.GENERIC.ELEC</t>
  </si>
  <si>
    <t>FEC.ktoe.SK.OIS.OIS.FANS.GENERIC.ELEC</t>
  </si>
  <si>
    <t>FEC.ktoe.SK.OIS.OIS.LOW_ENTH.TOTAL.TOTAL</t>
  </si>
  <si>
    <t>FEC.ktoe.SK.OIS.OIS.LOW_ENTH.THERM.DIESEL_LIQBIO</t>
  </si>
  <si>
    <t>FEC.ktoe.SK.OIS.OIS.LOW_ENTH.THERM.NG_BIOGAS</t>
  </si>
  <si>
    <t>FEC.ktoe.SK.OIS.OIS.LOW_ENTH.THERM.SOLAR_GEO</t>
  </si>
  <si>
    <t>FEC.ktoe.SK.OIS.OIS.LOW_ENTH.HP.AMBIENT</t>
  </si>
  <si>
    <t>FEC.ktoe.SK.OIS.OIS.LOW_ENTH.THERM.ELEC</t>
  </si>
  <si>
    <t>Other Industrial sectors: Steam processing</t>
  </si>
  <si>
    <t>FEC.ktoe.SK.OIS.OIS.PROCESSING.TOTAL.TOTAL</t>
  </si>
  <si>
    <t>FEC.ktoe.SK.OIS.OIS.PROCESSING.STEAM.SOLIDS</t>
  </si>
  <si>
    <t>FEC.ktoe.SK.OIS.OIS.PROCESSING.STEAM.RFG</t>
  </si>
  <si>
    <t>FEC.ktoe.SK.OIS.OIS.PROCESSING.STEAM.LPG</t>
  </si>
  <si>
    <t>FEC.ktoe.SK.OIS.OIS.PROCESSING.STEAM.DIESEL_LIQBIO</t>
  </si>
  <si>
    <t>FEC.ktoe.SK.OIS.OIS.PROCESSING.STEAM.RFO</t>
  </si>
  <si>
    <t>FEC.ktoe.SK.OIS.OIS.PROCESSING.STEAM.OTHER</t>
  </si>
  <si>
    <t>FEC.ktoe.SK.OIS.OIS.PROCESSING.STEAM.NG_BIOGAS</t>
  </si>
  <si>
    <t>FEC.ktoe.SK.OIS.OIS.PROCESSING.STEAM.DERIVED</t>
  </si>
  <si>
    <t>FEC.ktoe.SK.OIS.OIS.PROCESSING.STEAM.BIOMASS_WASTE</t>
  </si>
  <si>
    <t>FEC.ktoe.SK.OIS.OIS.PROCESSING.STEAM.STEAM_DISTR</t>
  </si>
  <si>
    <t>Other Industrial sectors: Process heating</t>
  </si>
  <si>
    <t>Other Industrial sectors: Thermal processing</t>
  </si>
  <si>
    <t>FEC.ktoe.SK.OIS.OIS.PROC_HEAT.TOTAL.TOTAL</t>
  </si>
  <si>
    <t>FEC.ktoe.SK.OIS.OIS.PROC_HEAT.THERM.SOLIDS</t>
  </si>
  <si>
    <t>FEC.ktoe.SK.OIS.OIS.PROC_HEAT.THERM.LPG</t>
  </si>
  <si>
    <t>FEC.ktoe.SK.OIS.OIS.PROC_HEAT.THERM.DIESEL_LIQBIO</t>
  </si>
  <si>
    <t>FEC.ktoe.SK.OIS.OIS.PROC_HEAT.THERM.RFO</t>
  </si>
  <si>
    <t>FEC.ktoe.SK.OIS.OIS.PROC_HEAT.THERM.NG_BIOGAS</t>
  </si>
  <si>
    <t>Other Industrial sectors: Electric processing</t>
  </si>
  <si>
    <t>FEC.ktoe.SK.OIS.OIS.PROC_HEAT_ELEC.ELEC.ELEC</t>
  </si>
  <si>
    <t>Other Industrial sectors: Drying</t>
  </si>
  <si>
    <t>Other Industries: Thermal drying</t>
  </si>
  <si>
    <t>FEC.ktoe.SK.OIS.OIS.DRYING.TOTAL.TOTAL</t>
  </si>
  <si>
    <t>FEC.ktoe.SK.OIS.OIS.DRYING.THERM.SOLIDS</t>
  </si>
  <si>
    <t>FEC.ktoe.SK.OIS.OIS.DRYING.THERM.LPG</t>
  </si>
  <si>
    <t>FEC.ktoe.SK.OIS.OIS.DRYING.THERM.DIESEL_LIQBIO</t>
  </si>
  <si>
    <t>FEC.ktoe.SK.OIS.OIS.DRYING.THERM.RFO</t>
  </si>
  <si>
    <t>FEC.ktoe.SK.OIS.OIS.DRYING.THERM.NG_BIOGAS</t>
  </si>
  <si>
    <t>Other Industries: Steam drying</t>
  </si>
  <si>
    <t>FEC.ktoe.SK.OIS.OIS.DRYING_STEAM.TOTAL.TOTAL</t>
  </si>
  <si>
    <t>FEC.ktoe.SK.OIS.OIS.DRYING_STEAM.STEAM.SOLIDS</t>
  </si>
  <si>
    <t>FEC.ktoe.SK.OIS.OIS.DRYING_STEAM.STEAM.RFG</t>
  </si>
  <si>
    <t>FEC.ktoe.SK.OIS.OIS.DRYING_STEAM.STEAM.LPG</t>
  </si>
  <si>
    <t>FEC.ktoe.SK.OIS.OIS.DRYING_STEAM.STEAM.DIESEL_LIQBIO</t>
  </si>
  <si>
    <t>FEC.ktoe.SK.OIS.OIS.DRYING_STEAM.STEAM.RFO</t>
  </si>
  <si>
    <t>FEC.ktoe.SK.OIS.OIS.DRYING_STEAM.STEAM.OTHER</t>
  </si>
  <si>
    <t>FEC.ktoe.SK.OIS.OIS.DRYING_STEAM.STEAM.NG_BIOGAS</t>
  </si>
  <si>
    <t>FEC.ktoe.SK.OIS.OIS.DRYING_STEAM.STEAM.DERIVED</t>
  </si>
  <si>
    <t>FEC.ktoe.SK.OIS.OIS.DRYING_STEAM.STEAM.BIOMASS_WASTE</t>
  </si>
  <si>
    <t>FEC.ktoe.SK.OIS.OIS.DRYING_STEAM.STEAM.STEAM_DISTR</t>
  </si>
  <si>
    <t>Other Industries: Electric drying</t>
  </si>
  <si>
    <t>FEC.ktoe.SK.OIS.OIS.DRYING_ELEC.ELEC.ELEC</t>
  </si>
  <si>
    <t>Other Industrial sectors: Process Cooling</t>
  </si>
  <si>
    <t>Other Industries: Thermal cooling</t>
  </si>
  <si>
    <t>FEC.ktoe.SK.OIS.OIS.PROC_COOL_THERM.THERM.NG_BIOGAS</t>
  </si>
  <si>
    <t>Other Industries: Steam cooling</t>
  </si>
  <si>
    <t>FEC.ktoe.SK.OIS.OIS.PROC_COOL_STEAM.TOTAL.TOTAL</t>
  </si>
  <si>
    <t>FEC.ktoe.SK.OIS.OIS.PROC_COOL_STEAM.STEAM.SOLIDS</t>
  </si>
  <si>
    <t>FEC.ktoe.SK.OIS.OIS.PROC_COOL_STEAM.STEAM.RFG</t>
  </si>
  <si>
    <t>FEC.ktoe.SK.OIS.OIS.PROC_COOL_STEAM.STEAM.LPG</t>
  </si>
  <si>
    <t>FEC.ktoe.SK.OIS.OIS.PROC_COOL_STEAM.STEAM.DIESEL_LIQBIO</t>
  </si>
  <si>
    <t>FEC.ktoe.SK.OIS.OIS.PROC_COOL_STEAM.STEAM.RFO</t>
  </si>
  <si>
    <t>FEC.ktoe.SK.OIS.OIS.PROC_COOL_STEAM.STEAM.OTHER</t>
  </si>
  <si>
    <t>FEC.ktoe.SK.OIS.OIS.PROC_COOL_STEAM.STEAM.NG_BIOGAS</t>
  </si>
  <si>
    <t>FEC.ktoe.SK.OIS.OIS.PROC_COOL_STEAM.STEAM.DERIVED</t>
  </si>
  <si>
    <t>FEC.ktoe.SK.OIS.OIS.PROC_COOL_STEAM.STEAM.BIOMASS_WASTE</t>
  </si>
  <si>
    <t>FEC.ktoe.SK.OIS.OIS.PROC_COOL_STEAM.STEAM.STEAM_DISTR</t>
  </si>
  <si>
    <t>Other Industries: Electric cooling</t>
  </si>
  <si>
    <t>FEC.ktoe.SK.OIS.OIS.PROC_COOL_ELEC.ELEC.ELEC</t>
  </si>
  <si>
    <t>Other Industrial sectors: Diesel motors (incl. biofuels)</t>
  </si>
  <si>
    <t>FEC.ktoe.SK.OIS.OIS.MOTOR.MECH.DIESEL_LIQBIO</t>
  </si>
  <si>
    <t>Other Industrial sectors: Electric machinery</t>
  </si>
  <si>
    <t>FEC.ktoe.SK.OIS.OIS.GENERIC.MECH.ELEC</t>
  </si>
  <si>
    <t>Other Industrial sectors: Diesel motors</t>
  </si>
  <si>
    <t>UED.ktoe.SK.OIS.OIS.TOTAL.TOTAL.TOTAL</t>
  </si>
  <si>
    <t>UED.ktoe.SK.OIS.OIS.LIGHT.GENERIC.ELEC</t>
  </si>
  <si>
    <t>UED.ktoe.SK.OIS.OIS.AIRCOMP.GENERIC.ELEC</t>
  </si>
  <si>
    <t>UED.ktoe.SK.OIS.OIS.MOTOR.GENERIC.ELEC</t>
  </si>
  <si>
    <t>UED.ktoe.SK.OIS.OIS.FANS.GENERIC.ELEC</t>
  </si>
  <si>
    <t>UED.ktoe.SK.OIS.OIS.LOW_ENTH.TOTAL.TOTAL</t>
  </si>
  <si>
    <t>UED.ktoe.SK.OIS.OIS.LOW_ENTH.THERM.DIESEL_LIQBIO</t>
  </si>
  <si>
    <t>UED.ktoe.SK.OIS.OIS.LOW_ENTH.THERM.NG_BIOGAS</t>
  </si>
  <si>
    <t>UED.ktoe.SK.OIS.OIS.LOW_ENTH.THERM.SOLAR_GEO</t>
  </si>
  <si>
    <t>UED.ktoe.SK.OIS.OIS.LOW_ENTH.HP.AMBIENT</t>
  </si>
  <si>
    <t>UED.ktoe.SK.OIS.OIS.LOW_ENTH.THERM.ELEC</t>
  </si>
  <si>
    <t>UED.ktoe.SK.OIS.OIS.PROCESSING.TOTAL.TOTAL</t>
  </si>
  <si>
    <t>UED.ktoe.SK.OIS.OIS.PROCESSING.STEAM.SOLIDS</t>
  </si>
  <si>
    <t>UED.ktoe.SK.OIS.OIS.PROCESSING.STEAM.RFG</t>
  </si>
  <si>
    <t>UED.ktoe.SK.OIS.OIS.PROCESSING.STEAM.LPG</t>
  </si>
  <si>
    <t>UED.ktoe.SK.OIS.OIS.PROCESSING.STEAM.DIESEL_LIQBIO</t>
  </si>
  <si>
    <t>UED.ktoe.SK.OIS.OIS.PROCESSING.STEAM.RFO</t>
  </si>
  <si>
    <t>UED.ktoe.SK.OIS.OIS.PROCESSING.STEAM.OTHER</t>
  </si>
  <si>
    <t>UED.ktoe.SK.OIS.OIS.PROCESSING.STEAM.NG_BIOGAS</t>
  </si>
  <si>
    <t>UED.ktoe.SK.OIS.OIS.PROCESSING.STEAM.DERIVED</t>
  </si>
  <si>
    <t>UED.ktoe.SK.OIS.OIS.PROCESSING.STEAM.BIOMASS_WASTE</t>
  </si>
  <si>
    <t>UED.ktoe.SK.OIS.OIS.PROCESSING.STEAM.STEAM_DISTR</t>
  </si>
  <si>
    <t>UED.ktoe.SK.OIS.OIS.PROC_HEAT.TOTAL.TOTAL</t>
  </si>
  <si>
    <t>UED.ktoe.SK.OIS.OIS.PROC_HEAT.THERM.SOLIDS</t>
  </si>
  <si>
    <t>UED.ktoe.SK.OIS.OIS.PROC_HEAT.THERM.LPG</t>
  </si>
  <si>
    <t>UED.ktoe.SK.OIS.OIS.PROC_HEAT.THERM.DIESEL_LIQBIO</t>
  </si>
  <si>
    <t>UED.ktoe.SK.OIS.OIS.PROC_HEAT.THERM.RFO</t>
  </si>
  <si>
    <t>UED.ktoe.SK.OIS.OIS.PROC_HEAT.THERM.NG_BIOGAS</t>
  </si>
  <si>
    <t>UED.ktoe.SK.OIS.OIS.PROC_HEAT_ELEC.ELEC.ELEC</t>
  </si>
  <si>
    <t>UED.ktoe.SK.OIS.OIS.DRYING.TOTAL.TOTAL</t>
  </si>
  <si>
    <t>UED.ktoe.SK.OIS.OIS.DRYING.THERM.SOLIDS</t>
  </si>
  <si>
    <t>UED.ktoe.SK.OIS.OIS.DRYING.THERM.LPG</t>
  </si>
  <si>
    <t>UED.ktoe.SK.OIS.OIS.DRYING.THERM.DIESEL_LIQBIO</t>
  </si>
  <si>
    <t>UED.ktoe.SK.OIS.OIS.DRYING.THERM.RFO</t>
  </si>
  <si>
    <t>UED.ktoe.SK.OIS.OIS.DRYING.THERM.NG_BIOGAS</t>
  </si>
  <si>
    <t>UED.ktoe.SK.OIS.OIS.DRYING_STEAM.TOTAL.TOTAL</t>
  </si>
  <si>
    <t>UED.ktoe.SK.OIS.OIS.DRYING_STEAM.STEAM.SOLIDS</t>
  </si>
  <si>
    <t>UED.ktoe.SK.OIS.OIS.DRYING_STEAM.STEAM.RFG</t>
  </si>
  <si>
    <t>UED.ktoe.SK.OIS.OIS.DRYING_STEAM.STEAM.LPG</t>
  </si>
  <si>
    <t>UED.ktoe.SK.OIS.OIS.DRYING_STEAM.STEAM.DIESEL_LIQBIO</t>
  </si>
  <si>
    <t>UED.ktoe.SK.OIS.OIS.DRYING_STEAM.STEAM.RFO</t>
  </si>
  <si>
    <t>UED.ktoe.SK.OIS.OIS.DRYING_STEAM.STEAM.OTHER</t>
  </si>
  <si>
    <t>UED.ktoe.SK.OIS.OIS.DRYING_STEAM.STEAM.NG_BIOGAS</t>
  </si>
  <si>
    <t>UED.ktoe.SK.OIS.OIS.DRYING_STEAM.STEAM.DERIVED</t>
  </si>
  <si>
    <t>UED.ktoe.SK.OIS.OIS.DRYING_STEAM.STEAM.BIOMASS_WASTE</t>
  </si>
  <si>
    <t>UED.ktoe.SK.OIS.OIS.DRYING_STEAM.STEAM.STEAM_DISTR</t>
  </si>
  <si>
    <t>UED.ktoe.SK.OIS.OIS.DRYING_ELEC.ELEC.ELEC</t>
  </si>
  <si>
    <t>UED.ktoe.SK.OIS.OIS.PROC_COOL_THERM.THERM.NG_BIOGAS</t>
  </si>
  <si>
    <t>UED.ktoe.SK.OIS.OIS.PROC_COOL_STEAM.TOTAL.TOTAL</t>
  </si>
  <si>
    <t>UED.ktoe.SK.OIS.OIS.PROC_COOL_STEAM.STEAM.SOLIDS</t>
  </si>
  <si>
    <t>UED.ktoe.SK.OIS.OIS.PROC_COOL_STEAM.STEAM.RFG</t>
  </si>
  <si>
    <t>UED.ktoe.SK.OIS.OIS.PROC_COOL_STEAM.STEAM.LPG</t>
  </si>
  <si>
    <t>UED.ktoe.SK.OIS.OIS.PROC_COOL_STEAM.STEAM.DIESEL_LIQBIO</t>
  </si>
  <si>
    <t>UED.ktoe.SK.OIS.OIS.PROC_COOL_STEAM.STEAM.RFO</t>
  </si>
  <si>
    <t>UED.ktoe.SK.OIS.OIS.PROC_COOL_STEAM.STEAM.OTHER</t>
  </si>
  <si>
    <t>UED.ktoe.SK.OIS.OIS.PROC_COOL_STEAM.STEAM.NG_BIOGAS</t>
  </si>
  <si>
    <t>UED.ktoe.SK.OIS.OIS.PROC_COOL_STEAM.STEAM.DERIVED</t>
  </si>
  <si>
    <t>UED.ktoe.SK.OIS.OIS.PROC_COOL_STEAM.STEAM.BIOMASS_WASTE</t>
  </si>
  <si>
    <t>UED.ktoe.SK.OIS.OIS.PROC_COOL_STEAM.STEAM.STEAM_DISTR</t>
  </si>
  <si>
    <t>UED.ktoe.SK.OIS.OIS.PROC_COOL_ELEC.ELEC.ELEC</t>
  </si>
  <si>
    <t>UED.ktoe.SK.OIS.OIS.MOTOR.MECH.DIESEL_LIQBIO</t>
  </si>
  <si>
    <t>UED.ktoe.SK.OIS.OIS.GENERIC.MECH.ELEC</t>
  </si>
  <si>
    <t>FUEL_EMI.ktCO2.SK.OIS.OIS.TOTAL.TOTAL.TOTAL</t>
  </si>
  <si>
    <t>FUEL_EMI.ktCO2.SK.OIS.OIS.LIGHT.GENERIC.ELEC</t>
  </si>
  <si>
    <t>FUEL_EMI.ktCO2.SK.OIS.OIS.AIRCOMP.GENERIC.ELEC</t>
  </si>
  <si>
    <t>FUEL_EMI.ktCO2.SK.OIS.OIS.MOTOR.GENERIC.ELEC</t>
  </si>
  <si>
    <t>FUEL_EMI.ktCO2.SK.OIS.OIS.FANS.GENERIC.ELEC</t>
  </si>
  <si>
    <t>FUEL_EMI.ktCO2.SK.OIS.OIS.LOW_ENTH.TOTAL.TOTAL</t>
  </si>
  <si>
    <t>FUEL_EMI.ktCO2.SK.OIS.OIS.LOW_ENTH.THERM.DIESEL_LIQBIO</t>
  </si>
  <si>
    <t>FUEL_EMI.ktCO2.SK.OIS.OIS.LOW_ENTH.THERM.NG_BIOGAS</t>
  </si>
  <si>
    <t>FUEL_EMI.ktCO2.SK.OIS.OIS.LOW_ENTH.THERM.SOLAR_GEO</t>
  </si>
  <si>
    <t>FUEL_EMI.ktCO2.SK.OIS.OIS.LOW_ENTH.HP.AMBIENT</t>
  </si>
  <si>
    <t>FUEL_EMI.ktCO2.SK.OIS.OIS.LOW_ENTH.THERM.ELEC</t>
  </si>
  <si>
    <t>FUEL_EMI.ktCO2.SK.OIS.OIS.PROCESSING.TOTAL.TOTAL</t>
  </si>
  <si>
    <t>FUEL_EMI.ktCO2.SK.OIS.OIS.PROCESSING.STEAM.SOLIDS</t>
  </si>
  <si>
    <t>FUEL_EMI.ktCO2.SK.OIS.OIS.PROCESSING.STEAM.RFG</t>
  </si>
  <si>
    <t>FUEL_EMI.ktCO2.SK.OIS.OIS.PROCESSING.STEAM.LPG</t>
  </si>
  <si>
    <t>FUEL_EMI.ktCO2.SK.OIS.OIS.PROCESSING.STEAM.DIESEL_LIQBIO</t>
  </si>
  <si>
    <t>FUEL_EMI.ktCO2.SK.OIS.OIS.PROCESSING.STEAM.RFO</t>
  </si>
  <si>
    <t>FUEL_EMI.ktCO2.SK.OIS.OIS.PROCESSING.STEAM.OTHER</t>
  </si>
  <si>
    <t>FUEL_EMI.ktCO2.SK.OIS.OIS.PROCESSING.STEAM.NG_BIOGAS</t>
  </si>
  <si>
    <t>FUEL_EMI.ktCO2.SK.OIS.OIS.PROCESSING.STEAM.DERIVED</t>
  </si>
  <si>
    <t>FUEL_EMI.ktCO2.SK.OIS.OIS.PROCESSING.STEAM.BIOMASS_WASTE</t>
  </si>
  <si>
    <t>FUEL_EMI.ktCO2.SK.OIS.OIS.PROCESSING.STEAM.STEAM_DISTR</t>
  </si>
  <si>
    <t>FUEL_EMI.ktCO2.SK.OIS.OIS.PROC_HEAT.TOTAL.TOTAL</t>
  </si>
  <si>
    <t>FUEL_EMI.ktCO2.SK.OIS.OIS.PROC_HEAT.THERM.SOLIDS</t>
  </si>
  <si>
    <t>FUEL_EMI.ktCO2.SK.OIS.OIS.PROC_HEAT.THERM.LPG</t>
  </si>
  <si>
    <t>FUEL_EMI.ktCO2.SK.OIS.OIS.PROC_HEAT.THERM.DIESEL_LIQBIO</t>
  </si>
  <si>
    <t>FUEL_EMI.ktCO2.SK.OIS.OIS.PROC_HEAT.THERM.RFO</t>
  </si>
  <si>
    <t>FUEL_EMI.ktCO2.SK.OIS.OIS.PROC_HEAT.THERM.NG_BIOGAS</t>
  </si>
  <si>
    <t>FUEL_EMI.ktCO2.SK.OIS.OIS.PROC_HEAT_ELEC.ELEC.ELEC</t>
  </si>
  <si>
    <t>FUEL_EMI.ktCO2.SK.OIS.OIS.DRYING.TOTAL.TOTAL</t>
  </si>
  <si>
    <t>FUEL_EMI.ktCO2.SK.OIS.OIS.DRYING.THERM.SOLIDS</t>
  </si>
  <si>
    <t>FUEL_EMI.ktCO2.SK.OIS.OIS.DRYING.THERM.LPG</t>
  </si>
  <si>
    <t>FUEL_EMI.ktCO2.SK.OIS.OIS.DRYING.THERM.DIESEL_LIQBIO</t>
  </si>
  <si>
    <t>FUEL_EMI.ktCO2.SK.OIS.OIS.DRYING.THERM.RFO</t>
  </si>
  <si>
    <t>FUEL_EMI.ktCO2.SK.OIS.OIS.DRYING.THERM.NG_BIOGAS</t>
  </si>
  <si>
    <t>FUEL_EMI.ktCO2.SK.OIS.OIS.DRYING_STEAM.TOTAL.TOTAL</t>
  </si>
  <si>
    <t>FUEL_EMI.ktCO2.SK.OIS.OIS.DRYING_STEAM.STEAM.SOLIDS</t>
  </si>
  <si>
    <t>FUEL_EMI.ktCO2.SK.OIS.OIS.DRYING_STEAM.STEAM.RFG</t>
  </si>
  <si>
    <t>FUEL_EMI.ktCO2.SK.OIS.OIS.DRYING_STEAM.STEAM.LPG</t>
  </si>
  <si>
    <t>FUEL_EMI.ktCO2.SK.OIS.OIS.DRYING_STEAM.STEAM.DIESEL_LIQBIO</t>
  </si>
  <si>
    <t>FUEL_EMI.ktCO2.SK.OIS.OIS.DRYING_STEAM.STEAM.RFO</t>
  </si>
  <si>
    <t>FUEL_EMI.ktCO2.SK.OIS.OIS.DRYING_STEAM.STEAM.OTHER</t>
  </si>
  <si>
    <t>FUEL_EMI.ktCO2.SK.OIS.OIS.DRYING_STEAM.STEAM.NG_BIOGAS</t>
  </si>
  <si>
    <t>FUEL_EMI.ktCO2.SK.OIS.OIS.DRYING_STEAM.STEAM.DERIVED</t>
  </si>
  <si>
    <t>FUEL_EMI.ktCO2.SK.OIS.OIS.DRYING_STEAM.STEAM.BIOMASS_WASTE</t>
  </si>
  <si>
    <t>FUEL_EMI.ktCO2.SK.OIS.OIS.DRYING_STEAM.STEAM.STEAM_DISTR</t>
  </si>
  <si>
    <t>FUEL_EMI.ktCO2.SK.OIS.OIS.DRYING_ELEC.ELEC.ELEC</t>
  </si>
  <si>
    <t>FUEL_EMI.ktCO2.SK.OIS.OIS.PROC_COOL_THERM.THERM.NG_BIOGAS</t>
  </si>
  <si>
    <t>FUEL_EMI.ktCO2.SK.OIS.OIS.PROC_COOL_STEAM.TOTAL.TOTAL</t>
  </si>
  <si>
    <t>FUEL_EMI.ktCO2.SK.OIS.OIS.PROC_COOL_STEAM.STEAM.SOLIDS</t>
  </si>
  <si>
    <t>FUEL_EMI.ktCO2.SK.OIS.OIS.PROC_COOL_STEAM.STEAM.RFG</t>
  </si>
  <si>
    <t>FUEL_EMI.ktCO2.SK.OIS.OIS.PROC_COOL_STEAM.STEAM.LPG</t>
  </si>
  <si>
    <t>FUEL_EMI.ktCO2.SK.OIS.OIS.PROC_COOL_STEAM.STEAM.DIESEL_LIQBIO</t>
  </si>
  <si>
    <t>FUEL_EMI.ktCO2.SK.OIS.OIS.PROC_COOL_STEAM.STEAM.RFO</t>
  </si>
  <si>
    <t>FUEL_EMI.ktCO2.SK.OIS.OIS.PROC_COOL_STEAM.STEAM.OTHER</t>
  </si>
  <si>
    <t>FUEL_EMI.ktCO2.SK.OIS.OIS.PROC_COOL_STEAM.STEAM.NG_BIOGAS</t>
  </si>
  <si>
    <t>FUEL_EMI.ktCO2.SK.OIS.OIS.PROC_COOL_STEAM.STEAM.DERIVED</t>
  </si>
  <si>
    <t>FUEL_EMI.ktCO2.SK.OIS.OIS.PROC_COOL_STEAM.STEAM.BIOMASS_WASTE</t>
  </si>
  <si>
    <t>FUEL_EMI.ktCO2.SK.OIS.OIS.PROC_COOL_STEAM.STEAM.STEAM_DISTR</t>
  </si>
  <si>
    <t>FUEL_EMI.ktCO2.SK.OIS.OIS.PROC_COOL_ELEC.ELEC.ELEC</t>
  </si>
  <si>
    <t>FUEL_EMI.ktCO2.SK.OIS.OIS.MOTOR.MECH.DIESEL_LIQBIO</t>
  </si>
  <si>
    <t>FUEL_EMI.ktCO2.SK.OIS.OIS.GENERIC.MECH.ELEC</t>
  </si>
  <si>
    <t>Slovak Republic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</si>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</sst>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45967.480405092596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SK: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14039.15473707041</v>
      </c>
      <c r="C3" s="203">
        <f>ISI!C$3+NFM!C$3+CHI!C$3+NMM!C$3+PPA!C$3+FBT!C$3+TRE!C$3+MAE!C$3+TEL!C$3+WWP!C$3+OIS!C$3</f>
        <v>15199.586580955824</v>
      </c>
      <c r="D3" s="203">
        <f>ISI!D$3+NFM!D$3+CHI!D$3+NMM!D$3+PPA!D$3+FBT!D$3+TRE!D$3+MAE!D$3+TEL!D$3+WWP!D$3+OIS!D$3</f>
        <v>15207.078897659747</v>
      </c>
      <c r="E3" s="203">
        <f>ISI!E$3+NFM!E$3+CHI!E$3+NMM!E$3+PPA!E$3+FBT!E$3+TRE!E$3+MAE!E$3+TEL!E$3+WWP!E$3+OIS!E$3</f>
        <v>15920.405462962961</v>
      </c>
      <c r="F3" s="203">
        <f>ISI!F$3+NFM!F$3+CHI!F$3+NMM!F$3+PPA!F$3+FBT!F$3+TRE!F$3+MAE!F$3+TEL!F$3+WWP!F$3+OIS!F$3</f>
        <v>16777.853858859296</v>
      </c>
      <c r="G3" s="203">
        <f>ISI!G$3+NFM!G$3+CHI!G$3+NMM!G$3+PPA!G$3+FBT!G$3+TRE!G$3+MAE!G$3+TEL!G$3+WWP!G$3+OIS!G$3</f>
        <v>18312.061662208893</v>
      </c>
      <c r="H3" s="203">
        <f>ISI!H$3+NFM!H$3+CHI!H$3+NMM!H$3+PPA!H$3+FBT!H$3+TRE!H$3+MAE!H$3+TEL!H$3+WWP!H$3+OIS!H$3</f>
        <v>20700.706289771857</v>
      </c>
      <c r="I3" s="203">
        <f>ISI!I$3+NFM!I$3+CHI!I$3+NMM!I$3+PPA!I$3+FBT!I$3+TRE!I$3+MAE!I$3+TEL!I$3+WWP!I$3+OIS!I$3</f>
        <v>22955.66065726586</v>
      </c>
      <c r="J3" s="203">
        <f>ISI!J$3+NFM!J$3+CHI!J$3+NMM!J$3+PPA!J$3+FBT!J$3+TRE!J$3+MAE!J$3+TEL!J$3+WWP!J$3+OIS!J$3</f>
        <v>24590.624976334067</v>
      </c>
      <c r="K3" s="203">
        <f>ISI!K$3+NFM!K$3+CHI!K$3+NMM!K$3+PPA!K$3+FBT!K$3+TRE!K$3+MAE!K$3+TEL!K$3+WWP!K$3+OIS!K$3</f>
        <v>20308.898021043897</v>
      </c>
      <c r="L3" s="203">
        <f>ISI!L$3+NFM!L$3+CHI!L$3+NMM!L$3+PPA!L$3+FBT!L$3+TRE!L$3+MAE!L$3+TEL!L$3+WWP!L$3+OIS!L$3</f>
        <v>22808.253111425242</v>
      </c>
      <c r="M3" s="203">
        <f>ISI!M$3+NFM!M$3+CHI!M$3+NMM!M$3+PPA!M$3+FBT!M$3+TRE!M$3+MAE!M$3+TEL!M$3+WWP!M$3+OIS!M$3</f>
        <v>23474.41874188311</v>
      </c>
      <c r="N3" s="203">
        <f>ISI!N$3+NFM!N$3+CHI!N$3+NMM!N$3+PPA!N$3+FBT!N$3+TRE!N$3+MAE!N$3+TEL!N$3+WWP!N$3+OIS!N$3</f>
        <v>23739.470608598211</v>
      </c>
      <c r="O3" s="203">
        <f>ISI!O$3+NFM!O$3+CHI!O$3+NMM!O$3+PPA!O$3+FBT!O$3+TRE!O$3+MAE!O$3+TEL!O$3+WWP!O$3+OIS!O$3</f>
        <v>22306.894993872589</v>
      </c>
      <c r="P3" s="203">
        <f>ISI!P$3+NFM!P$3+CHI!P$3+NMM!P$3+PPA!P$3+FBT!P$3+TRE!P$3+MAE!P$3+TEL!P$3+WWP!P$3+OIS!P$3</f>
        <v>25008.188529192645</v>
      </c>
      <c r="Q3" s="203">
        <f>ISI!Q$3+NFM!Q$3+CHI!Q$3+NMM!Q$3+PPA!Q$3+FBT!Q$3+TRE!Q$3+MAE!Q$3+TEL!Q$3+WWP!Q$3+OIS!Q$3</f>
        <v>26864.25051885737</v>
      </c>
      <c r="R3" s="203">
        <f>ISI!R$3+NFM!R$3+CHI!R$3+NMM!R$3+PPA!R$3+FBT!R$3+TRE!R$3+MAE!R$3+TEL!R$3+WWP!R$3+OIS!R$3</f>
        <v>26493.70810246317</v>
      </c>
      <c r="S3" s="203">
        <f>ISI!S$3+NFM!S$3+CHI!S$3+NMM!S$3+PPA!S$3+FBT!S$3+TRE!S$3+MAE!S$3+TEL!S$3+WWP!S$3+OIS!S$3</f>
        <v>26509.832263044715</v>
      </c>
      <c r="T3" s="203">
        <f>ISI!T$3+NFM!T$3+CHI!T$3+NMM!T$3+PPA!T$3+FBT!T$3+TRE!T$3+MAE!T$3+TEL!T$3+WWP!T$3+OIS!T$3</f>
        <v>28550.420621760593</v>
      </c>
      <c r="U3" s="203">
        <f>ISI!U$3+NFM!U$3+CHI!U$3+NMM!U$3+PPA!U$3+FBT!U$3+TRE!U$3+MAE!U$3+TEL!U$3+WWP!U$3+OIS!U$3</f>
        <v>28822.002271630037</v>
      </c>
      <c r="V3" s="203">
        <f>ISI!V$3+NFM!V$3+CHI!V$3+NMM!V$3+PPA!V$3+FBT!V$3+TRE!V$3+MAE!V$3+TEL!V$3+WWP!V$3+OIS!V$3</f>
        <v>27330.228410407028</v>
      </c>
      <c r="W3" s="203">
        <f>ISI!W$3+NFM!W$3+CHI!W$3+NMM!W$3+PPA!W$3+FBT!W$3+TRE!W$3+MAE!W$3+TEL!W$3+WWP!W$3+OIS!W$3</f>
        <v>28661.099880592974</v>
      </c>
      <c r="X3" s="203">
        <f>ISI!X$3+NFM!X$3+CHI!X$3+NMM!X$3+PPA!X$3+FBT!X$3+TRE!X$3+MAE!X$3+TEL!X$3+WWP!X$3+OIS!X$3</f>
        <v>28419.853712939945</v>
      </c>
      <c r="Y3" s="203">
        <f>ISI!Y$3+NFM!Y$3+CHI!Y$3+NMM!Y$3+PPA!Y$3+FBT!Y$3+TRE!Y$3+MAE!Y$3+TEL!Y$3+WWP!Y$3+OIS!Y$3</f>
        <v>28845.7</v>
      </c>
    </row>
    <row r="4" spans="1:25" ht="12" customHeight="1" x14ac:dyDescent="0.25">
      <c r="A4" s="12" t="s">
        <v>14</v>
      </c>
      <c r="B4" s="204">
        <f>ISI!B$3</f>
        <v>779.67344115987578</v>
      </c>
      <c r="C4" s="204">
        <f>ISI!C$3</f>
        <v>907.18227172665411</v>
      </c>
      <c r="D4" s="204">
        <f>ISI!D$3</f>
        <v>796.64321841020069</v>
      </c>
      <c r="E4" s="204">
        <f>ISI!E$3</f>
        <v>945.97256528014736</v>
      </c>
      <c r="F4" s="204">
        <f>ISI!F$3</f>
        <v>1224.2808683618759</v>
      </c>
      <c r="G4" s="204">
        <f>ISI!G$3</f>
        <v>1287.6900543554966</v>
      </c>
      <c r="H4" s="204">
        <f>ISI!H$3</f>
        <v>1408.6604237496945</v>
      </c>
      <c r="I4" s="204">
        <f>ISI!I$3</f>
        <v>1417.1026780740667</v>
      </c>
      <c r="J4" s="204">
        <f>ISI!J$3</f>
        <v>1094.9032797785721</v>
      </c>
      <c r="K4" s="204">
        <f>ISI!K$3</f>
        <v>548.29381457277896</v>
      </c>
      <c r="L4" s="204">
        <f>ISI!L$3</f>
        <v>477.46977163270685</v>
      </c>
      <c r="M4" s="204">
        <f>ISI!M$3</f>
        <v>305.23383374139019</v>
      </c>
      <c r="N4" s="204">
        <f>ISI!N$3</f>
        <v>786.83568418820187</v>
      </c>
      <c r="O4" s="204">
        <f>ISI!O$3</f>
        <v>758.62354470817536</v>
      </c>
      <c r="P4" s="204">
        <f>ISI!P$3</f>
        <v>773.21886802259235</v>
      </c>
      <c r="Q4" s="204">
        <f>ISI!Q$3</f>
        <v>773.76491987983025</v>
      </c>
      <c r="R4" s="204">
        <f>ISI!R$3</f>
        <v>816.04877080636186</v>
      </c>
      <c r="S4" s="204">
        <f>ISI!S$3</f>
        <v>936.68055993323242</v>
      </c>
      <c r="T4" s="204">
        <f>ISI!T$3</f>
        <v>1154.7423642407271</v>
      </c>
      <c r="U4" s="204">
        <f>ISI!U$3</f>
        <v>649.52015915945094</v>
      </c>
      <c r="V4" s="204">
        <f>ISI!V$3</f>
        <v>640.82801860145139</v>
      </c>
      <c r="W4" s="204">
        <f>ISI!W$3</f>
        <v>1409.8377688367059</v>
      </c>
      <c r="X4" s="204">
        <f>ISI!X$3</f>
        <v>1727.4258980380359</v>
      </c>
      <c r="Y4" s="204">
        <f>ISI!Y$3</f>
        <v>1029.4675582496147</v>
      </c>
    </row>
    <row r="5" spans="1:25" ht="12" customHeight="1" x14ac:dyDescent="0.25">
      <c r="A5" s="13" t="s">
        <v>18</v>
      </c>
      <c r="B5" s="205">
        <f>NFM!B$3</f>
        <v>372.97890815100607</v>
      </c>
      <c r="C5" s="205">
        <f>NFM!C$3</f>
        <v>433.97637438976767</v>
      </c>
      <c r="D5" s="205">
        <f>NFM!D$3</f>
        <v>381.09688249289991</v>
      </c>
      <c r="E5" s="205">
        <f>NFM!E$3</f>
        <v>452.53281170397935</v>
      </c>
      <c r="F5" s="205">
        <f>NFM!F$3</f>
        <v>585.66948346024742</v>
      </c>
      <c r="G5" s="205">
        <f>NFM!G$3</f>
        <v>616.00306635549373</v>
      </c>
      <c r="H5" s="205">
        <f>NFM!H$3</f>
        <v>673.87267421099523</v>
      </c>
      <c r="I5" s="205">
        <f>NFM!I$3</f>
        <v>677.9112660547205</v>
      </c>
      <c r="J5" s="205">
        <f>NFM!J$3</f>
        <v>523.77804381184228</v>
      </c>
      <c r="K5" s="205">
        <f>NFM!K$3</f>
        <v>260.68123337207146</v>
      </c>
      <c r="L5" s="205">
        <f>NFM!L$3</f>
        <v>850.19492702697096</v>
      </c>
      <c r="M5" s="205">
        <f>NFM!M$3</f>
        <v>727.22509077159668</v>
      </c>
      <c r="N5" s="205">
        <f>NFM!N$3</f>
        <v>330.38420155581269</v>
      </c>
      <c r="O5" s="205">
        <f>NFM!O$3</f>
        <v>278.09098806394718</v>
      </c>
      <c r="P5" s="205">
        <f>NFM!P$3</f>
        <v>214.52352698025135</v>
      </c>
      <c r="Q5" s="205">
        <f>NFM!Q$3</f>
        <v>365.73176412016971</v>
      </c>
      <c r="R5" s="205">
        <f>NFM!R$3</f>
        <v>429.65257173834755</v>
      </c>
      <c r="S5" s="205">
        <f>NFM!S$3</f>
        <v>309.99830911438653</v>
      </c>
      <c r="T5" s="205">
        <f>NFM!T$3</f>
        <v>252.92844462348469</v>
      </c>
      <c r="U5" s="205">
        <f>NFM!U$3</f>
        <v>333.06106659694939</v>
      </c>
      <c r="V5" s="205">
        <f>NFM!V$3</f>
        <v>276.82857761821026</v>
      </c>
      <c r="W5" s="205">
        <f>NFM!W$3</f>
        <v>283.94406571996524</v>
      </c>
      <c r="X5" s="205">
        <f>NFM!X$3</f>
        <v>171.52839848390636</v>
      </c>
      <c r="Y5" s="205">
        <f>NFM!Y$3</f>
        <v>155.03244175038529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184.06904228845937</v>
      </c>
      <c r="C7" s="204">
        <f>NFM!C$5</f>
        <v>202.53652476043095</v>
      </c>
      <c r="D7" s="204">
        <f>NFM!D$5</f>
        <v>177.85769625289112</v>
      </c>
      <c r="E7" s="204">
        <f>NFM!E$5</f>
        <v>211.19680340080626</v>
      </c>
      <c r="F7" s="204">
        <f>NFM!F$5</f>
        <v>273.33161166911674</v>
      </c>
      <c r="G7" s="204">
        <f>NFM!G$5</f>
        <v>287.48827739031987</v>
      </c>
      <c r="H7" s="204">
        <f>NFM!H$5</f>
        <v>314.49599015068196</v>
      </c>
      <c r="I7" s="204">
        <f>NFM!I$5</f>
        <v>316.3807986453935</v>
      </c>
      <c r="J7" s="204">
        <f>NFM!J$5</f>
        <v>244.44691232013884</v>
      </c>
      <c r="K7" s="204">
        <f>NFM!K$5</f>
        <v>169.12023463707811</v>
      </c>
      <c r="L7" s="204">
        <f>NFM!L$5</f>
        <v>800.89358908663723</v>
      </c>
      <c r="M7" s="204">
        <f>NFM!M$5</f>
        <v>690.85553477922974</v>
      </c>
      <c r="N7" s="204">
        <f>NFM!N$5</f>
        <v>311.76575229778172</v>
      </c>
      <c r="O7" s="204">
        <f>NFM!O$5</f>
        <v>263.23486874491107</v>
      </c>
      <c r="P7" s="204">
        <f>NFM!P$5</f>
        <v>197.85031429367007</v>
      </c>
      <c r="Q7" s="204">
        <f>NFM!Q$5</f>
        <v>330.81276355279584</v>
      </c>
      <c r="R7" s="204">
        <f>NFM!R$5</f>
        <v>373.30995932540509</v>
      </c>
      <c r="S7" s="204">
        <f>NFM!S$5</f>
        <v>267.61257072439651</v>
      </c>
      <c r="T7" s="204">
        <f>NFM!T$5</f>
        <v>199.70430825243076</v>
      </c>
      <c r="U7" s="204">
        <f>NFM!U$5</f>
        <v>271.81552989814918</v>
      </c>
      <c r="V7" s="204">
        <f>NFM!V$5</f>
        <v>208.42248222546118</v>
      </c>
      <c r="W7" s="204">
        <f>NFM!W$5</f>
        <v>272.18929091521568</v>
      </c>
      <c r="X7" s="204">
        <f>NFM!X$5</f>
        <v>158.22686436143692</v>
      </c>
      <c r="Y7" s="204">
        <f>NFM!Y$5</f>
        <v>147.91089115905788</v>
      </c>
    </row>
    <row r="8" spans="1:25" ht="12" customHeight="1" x14ac:dyDescent="0.25">
      <c r="A8" s="14" t="s">
        <v>47</v>
      </c>
      <c r="B8" s="204">
        <f>NFM!B$8</f>
        <v>188.9098658625467</v>
      </c>
      <c r="C8" s="204">
        <f>NFM!C$8</f>
        <v>231.43984962933669</v>
      </c>
      <c r="D8" s="204">
        <f>NFM!D$8</f>
        <v>203.23918624000879</v>
      </c>
      <c r="E8" s="204">
        <f>NFM!E$8</f>
        <v>241.33600830317309</v>
      </c>
      <c r="F8" s="204">
        <f>NFM!F$8</f>
        <v>312.33787179113068</v>
      </c>
      <c r="G8" s="204">
        <f>NFM!G$8</f>
        <v>328.51478896517392</v>
      </c>
      <c r="H8" s="204">
        <f>NFM!H$8</f>
        <v>359.37668406031332</v>
      </c>
      <c r="I8" s="204">
        <f>NFM!I$8</f>
        <v>361.530467409327</v>
      </c>
      <c r="J8" s="204">
        <f>NFM!J$8</f>
        <v>279.33113149170339</v>
      </c>
      <c r="K8" s="204">
        <f>NFM!K$8</f>
        <v>91.560998734993348</v>
      </c>
      <c r="L8" s="204">
        <f>NFM!L$8</f>
        <v>49.301337940333717</v>
      </c>
      <c r="M8" s="204">
        <f>NFM!M$8</f>
        <v>36.369555992366941</v>
      </c>
      <c r="N8" s="204">
        <f>NFM!N$8</f>
        <v>18.618449258030981</v>
      </c>
      <c r="O8" s="204">
        <f>NFM!O$8</f>
        <v>14.856119319036109</v>
      </c>
      <c r="P8" s="204">
        <f>NFM!P$8</f>
        <v>16.67321268658128</v>
      </c>
      <c r="Q8" s="204">
        <f>NFM!Q$8</f>
        <v>34.919000567373871</v>
      </c>
      <c r="R8" s="204">
        <f>NFM!R$8</f>
        <v>56.342612412942472</v>
      </c>
      <c r="S8" s="204">
        <f>NFM!S$8</f>
        <v>42.385738389990017</v>
      </c>
      <c r="T8" s="204">
        <f>NFM!T$8</f>
        <v>53.224136371053923</v>
      </c>
      <c r="U8" s="204">
        <f>NFM!U$8</f>
        <v>61.245536698800208</v>
      </c>
      <c r="V8" s="204">
        <f>NFM!V$8</f>
        <v>68.40609539274908</v>
      </c>
      <c r="W8" s="204">
        <f>NFM!W$8</f>
        <v>11.754774804749561</v>
      </c>
      <c r="X8" s="204">
        <f>NFM!X$8</f>
        <v>13.30153412246943</v>
      </c>
      <c r="Y8" s="204">
        <f>NFM!Y$8</f>
        <v>7.1215505913274049</v>
      </c>
    </row>
    <row r="9" spans="1:25" ht="12" customHeight="1" x14ac:dyDescent="0.25">
      <c r="A9" s="13" t="s">
        <v>19</v>
      </c>
      <c r="B9" s="205">
        <f>CHI!B$3</f>
        <v>850.11687599818583</v>
      </c>
      <c r="C9" s="205">
        <f>CHI!C$3</f>
        <v>872.79365248294357</v>
      </c>
      <c r="D9" s="205">
        <f>CHI!D$3</f>
        <v>881.64695405497594</v>
      </c>
      <c r="E9" s="205">
        <f>CHI!E$3</f>
        <v>637.84584656084633</v>
      </c>
      <c r="F9" s="205">
        <f>CHI!F$3</f>
        <v>584.51261908691265</v>
      </c>
      <c r="G9" s="205">
        <f>CHI!G$3</f>
        <v>669.56714478569029</v>
      </c>
      <c r="H9" s="205">
        <f>CHI!H$3</f>
        <v>774.1280602835011</v>
      </c>
      <c r="I9" s="205">
        <f>CHI!I$3</f>
        <v>760.23316287878777</v>
      </c>
      <c r="J9" s="205">
        <f>CHI!J$3</f>
        <v>772.50461086824714</v>
      </c>
      <c r="K9" s="205">
        <f>CHI!K$3</f>
        <v>721.58112476027566</v>
      </c>
      <c r="L9" s="205">
        <f>CHI!L$3</f>
        <v>549.96056419410422</v>
      </c>
      <c r="M9" s="205">
        <f>CHI!M$3</f>
        <v>686.83349431818169</v>
      </c>
      <c r="N9" s="205">
        <f>CHI!N$3</f>
        <v>599.39691648907967</v>
      </c>
      <c r="O9" s="205">
        <f>CHI!O$3</f>
        <v>379.79171119535903</v>
      </c>
      <c r="P9" s="205">
        <f>CHI!P$3</f>
        <v>559.49689174491334</v>
      </c>
      <c r="Q9" s="205">
        <f>CHI!Q$3</f>
        <v>708.21097600000007</v>
      </c>
      <c r="R9" s="205">
        <f>CHI!R$3</f>
        <v>639.87424061373474</v>
      </c>
      <c r="S9" s="205">
        <f>CHI!S$3</f>
        <v>585.84090476190465</v>
      </c>
      <c r="T9" s="205">
        <f>CHI!T$3</f>
        <v>505.33742829131916</v>
      </c>
      <c r="U9" s="205">
        <f>CHI!U$3</f>
        <v>574.54539915608609</v>
      </c>
      <c r="V9" s="205">
        <f>CHI!V$3</f>
        <v>544.26529155097171</v>
      </c>
      <c r="W9" s="205">
        <f>CHI!W$3</f>
        <v>526.96755077227886</v>
      </c>
      <c r="X9" s="205">
        <f>CHI!X$3</f>
        <v>605.16125933116859</v>
      </c>
      <c r="Y9" s="205">
        <f>CHI!Y$3</f>
        <v>572.9</v>
      </c>
    </row>
    <row r="10" spans="1:25" ht="12" customHeight="1" x14ac:dyDescent="0.25">
      <c r="A10" s="14" t="s">
        <v>59</v>
      </c>
      <c r="B10" s="204">
        <f>CHI!B$5</f>
        <v>432.09501795976479</v>
      </c>
      <c r="C10" s="204">
        <f>CHI!C$5</f>
        <v>436.57547315038153</v>
      </c>
      <c r="D10" s="204">
        <f>CHI!D$5</f>
        <v>446.0598209585919</v>
      </c>
      <c r="E10" s="204">
        <f>CHI!E$5</f>
        <v>378.15419800203841</v>
      </c>
      <c r="F10" s="204">
        <f>CHI!F$5</f>
        <v>374.45638865122072</v>
      </c>
      <c r="G10" s="204">
        <f>CHI!G$5</f>
        <v>393.82208407391852</v>
      </c>
      <c r="H10" s="204">
        <f>CHI!H$5</f>
        <v>423.54927977202289</v>
      </c>
      <c r="I10" s="204">
        <f>CHI!I$5</f>
        <v>417.06896644391048</v>
      </c>
      <c r="J10" s="204">
        <f>CHI!J$5</f>
        <v>520.54460525866864</v>
      </c>
      <c r="K10" s="204">
        <f>CHI!K$5</f>
        <v>357.89040795369073</v>
      </c>
      <c r="L10" s="204">
        <f>CHI!L$5</f>
        <v>258.02234610871142</v>
      </c>
      <c r="M10" s="204">
        <f>CHI!M$5</f>
        <v>380.06860243515348</v>
      </c>
      <c r="N10" s="204">
        <f>CHI!N$5</f>
        <v>235.14718636235349</v>
      </c>
      <c r="O10" s="204">
        <f>CHI!O$5</f>
        <v>191.35943525613149</v>
      </c>
      <c r="P10" s="204">
        <f>CHI!P$5</f>
        <v>141.19824151565581</v>
      </c>
      <c r="Q10" s="204">
        <f>CHI!Q$5</f>
        <v>428.23543152936293</v>
      </c>
      <c r="R10" s="204">
        <f>CHI!R$5</f>
        <v>341.77704810337229</v>
      </c>
      <c r="S10" s="204">
        <f>CHI!S$5</f>
        <v>315.10486214865068</v>
      </c>
      <c r="T10" s="204">
        <f>CHI!T$5</f>
        <v>263.68801582202002</v>
      </c>
      <c r="U10" s="204">
        <f>CHI!U$5</f>
        <v>321.65946068829379</v>
      </c>
      <c r="V10" s="204">
        <f>CHI!V$5</f>
        <v>268.54510567860819</v>
      </c>
      <c r="W10" s="204">
        <f>CHI!W$5</f>
        <v>251.78232592906281</v>
      </c>
      <c r="X10" s="204">
        <f>CHI!X$5</f>
        <v>309.86895635865278</v>
      </c>
      <c r="Y10" s="204">
        <f>CHI!Y$5</f>
        <v>257.4883288888156</v>
      </c>
    </row>
    <row r="11" spans="1:25" ht="12" customHeight="1" x14ac:dyDescent="0.25">
      <c r="A11" s="14" t="s">
        <v>49</v>
      </c>
      <c r="B11" s="204">
        <f>CHI!B$6</f>
        <v>267.40445558953797</v>
      </c>
      <c r="C11" s="204">
        <f>CHI!C$6</f>
        <v>277.50563063342292</v>
      </c>
      <c r="D11" s="204">
        <f>CHI!D$6</f>
        <v>299.3842855462467</v>
      </c>
      <c r="E11" s="204">
        <f>CHI!E$6</f>
        <v>157.60141046356989</v>
      </c>
      <c r="F11" s="204">
        <f>CHI!F$6</f>
        <v>150.8725957905898</v>
      </c>
      <c r="G11" s="204">
        <f>CHI!G$6</f>
        <v>187.2486550418426</v>
      </c>
      <c r="H11" s="204">
        <f>CHI!H$6</f>
        <v>248.55516771704279</v>
      </c>
      <c r="I11" s="204">
        <f>CHI!I$6</f>
        <v>234.6263886697258</v>
      </c>
      <c r="J11" s="204">
        <f>CHI!J$6</f>
        <v>129.17316918637849</v>
      </c>
      <c r="K11" s="204">
        <f>CHI!K$6</f>
        <v>189.03963714038471</v>
      </c>
      <c r="L11" s="204">
        <f>CHI!L$6</f>
        <v>101.7662111103523</v>
      </c>
      <c r="M11" s="204">
        <f>CHI!M$6</f>
        <v>114.1409592531581</v>
      </c>
      <c r="N11" s="204">
        <f>CHI!N$6</f>
        <v>176.0224667676803</v>
      </c>
      <c r="O11" s="204">
        <f>CHI!O$6</f>
        <v>158.76309974491329</v>
      </c>
      <c r="P11" s="204">
        <f>CHI!P$6</f>
        <v>318.11579502505072</v>
      </c>
      <c r="Q11" s="204">
        <f>CHI!Q$6</f>
        <v>203.71884847063711</v>
      </c>
      <c r="R11" s="204">
        <f>CHI!R$6</f>
        <v>189.86173607528551</v>
      </c>
      <c r="S11" s="204">
        <f>CHI!S$6</f>
        <v>178.20040372436509</v>
      </c>
      <c r="T11" s="204">
        <f>CHI!T$6</f>
        <v>150.08421702371041</v>
      </c>
      <c r="U11" s="204">
        <f>CHI!U$6</f>
        <v>160.39448924453359</v>
      </c>
      <c r="V11" s="204">
        <f>CHI!V$6</f>
        <v>178.1126805450202</v>
      </c>
      <c r="W11" s="204">
        <f>CHI!W$6</f>
        <v>171.57401756623139</v>
      </c>
      <c r="X11" s="204">
        <f>CHI!X$6</f>
        <v>192.05826219991181</v>
      </c>
      <c r="Y11" s="204">
        <f>CHI!Y$6</f>
        <v>188.71167111118439</v>
      </c>
    </row>
    <row r="12" spans="1:25" ht="12" customHeight="1" x14ac:dyDescent="0.25">
      <c r="A12" s="14" t="s">
        <v>50</v>
      </c>
      <c r="B12" s="204">
        <f>CHI!B$7</f>
        <v>150.61740244888301</v>
      </c>
      <c r="C12" s="204">
        <f>CHI!C$7</f>
        <v>158.71254869913909</v>
      </c>
      <c r="D12" s="204">
        <f>CHI!D$7</f>
        <v>136.20284755013731</v>
      </c>
      <c r="E12" s="204">
        <f>CHI!E$7</f>
        <v>102.09023809523811</v>
      </c>
      <c r="F12" s="204">
        <f>CHI!F$7</f>
        <v>59.183634645102238</v>
      </c>
      <c r="G12" s="204">
        <f>CHI!G$7</f>
        <v>88.496405669929132</v>
      </c>
      <c r="H12" s="204">
        <f>CHI!H$7</f>
        <v>102.02361279443539</v>
      </c>
      <c r="I12" s="204">
        <f>CHI!I$7</f>
        <v>108.5378077651515</v>
      </c>
      <c r="J12" s="204">
        <f>CHI!J$7</f>
        <v>122.7868364232</v>
      </c>
      <c r="K12" s="204">
        <f>CHI!K$7</f>
        <v>174.65107966620019</v>
      </c>
      <c r="L12" s="204">
        <f>CHI!L$7</f>
        <v>190.17200697504049</v>
      </c>
      <c r="M12" s="204">
        <f>CHI!M$7</f>
        <v>192.6239326298701</v>
      </c>
      <c r="N12" s="204">
        <f>CHI!N$7</f>
        <v>188.22726335904591</v>
      </c>
      <c r="O12" s="204">
        <f>CHI!O$7</f>
        <v>29.669176194314261</v>
      </c>
      <c r="P12" s="204">
        <f>CHI!P$7</f>
        <v>100.1828552042068</v>
      </c>
      <c r="Q12" s="204">
        <f>CHI!Q$7</f>
        <v>76.256695999999991</v>
      </c>
      <c r="R12" s="204">
        <f>CHI!R$7</f>
        <v>108.2354564350769</v>
      </c>
      <c r="S12" s="204">
        <f>CHI!S$7</f>
        <v>92.535638888888897</v>
      </c>
      <c r="T12" s="204">
        <f>CHI!T$7</f>
        <v>91.565195445588756</v>
      </c>
      <c r="U12" s="204">
        <f>CHI!U$7</f>
        <v>92.491449223258712</v>
      </c>
      <c r="V12" s="204">
        <f>CHI!V$7</f>
        <v>97.607505327343318</v>
      </c>
      <c r="W12" s="204">
        <f>CHI!W$7</f>
        <v>103.6112072769847</v>
      </c>
      <c r="X12" s="204">
        <f>CHI!X$7</f>
        <v>103.234040772604</v>
      </c>
      <c r="Y12" s="204">
        <f>CHI!Y$7</f>
        <v>126.7</v>
      </c>
    </row>
    <row r="13" spans="1:25" ht="12" customHeight="1" x14ac:dyDescent="0.25">
      <c r="A13" s="13" t="s">
        <v>20</v>
      </c>
      <c r="B13" s="205">
        <f>NMM!B$3</f>
        <v>761.41129009996644</v>
      </c>
      <c r="C13" s="205">
        <f>NMM!C$3</f>
        <v>776.76378494460164</v>
      </c>
      <c r="D13" s="205">
        <f>NMM!D$3</f>
        <v>832.37705441944809</v>
      </c>
      <c r="E13" s="205">
        <f>NMM!E$3</f>
        <v>801.45199735449717</v>
      </c>
      <c r="F13" s="205">
        <f>NMM!F$3</f>
        <v>788.58729239494096</v>
      </c>
      <c r="G13" s="205">
        <f>NMM!G$3</f>
        <v>834.87175160310494</v>
      </c>
      <c r="H13" s="205">
        <f>NMM!H$3</f>
        <v>905.00332507772566</v>
      </c>
      <c r="I13" s="205">
        <f>NMM!I$3</f>
        <v>1050.2399384469695</v>
      </c>
      <c r="J13" s="205">
        <f>NMM!J$3</f>
        <v>1038.7064722337448</v>
      </c>
      <c r="K13" s="205">
        <f>NMM!K$3</f>
        <v>732.24892759031786</v>
      </c>
      <c r="L13" s="205">
        <f>NMM!L$3</f>
        <v>676.69652589329007</v>
      </c>
      <c r="M13" s="205">
        <f>NMM!M$3</f>
        <v>759.78696428571402</v>
      </c>
      <c r="N13" s="205">
        <f>NMM!N$3</f>
        <v>644.80377384918597</v>
      </c>
      <c r="O13" s="205">
        <f>NMM!O$3</f>
        <v>604.80484392568917</v>
      </c>
      <c r="P13" s="205">
        <f>NMM!P$3</f>
        <v>671.00133111148807</v>
      </c>
      <c r="Q13" s="205">
        <f>NMM!Q$3</f>
        <v>683.40775999999994</v>
      </c>
      <c r="R13" s="205">
        <f>NMM!R$3</f>
        <v>743.20796891160489</v>
      </c>
      <c r="S13" s="205">
        <f>NMM!S$3</f>
        <v>789.49784126984116</v>
      </c>
      <c r="T13" s="205">
        <f>NMM!T$3</f>
        <v>785.5397326758623</v>
      </c>
      <c r="U13" s="205">
        <f>NMM!U$3</f>
        <v>862.25496792749118</v>
      </c>
      <c r="V13" s="205">
        <f>NMM!V$3</f>
        <v>817.37157827735371</v>
      </c>
      <c r="W13" s="205">
        <f>NMM!W$3</f>
        <v>827.93909668122683</v>
      </c>
      <c r="X13" s="205">
        <f>NMM!X$3</f>
        <v>837.35504301543176</v>
      </c>
      <c r="Y13" s="205">
        <f>NMM!Y$3</f>
        <v>800.90000000000009</v>
      </c>
    </row>
    <row r="14" spans="1:25" ht="12" customHeight="1" x14ac:dyDescent="0.25">
      <c r="A14" s="14" t="s">
        <v>51</v>
      </c>
      <c r="B14" s="204">
        <f>NMM!B$4</f>
        <v>300.43112674645761</v>
      </c>
      <c r="C14" s="204">
        <f>NMM!C$4</f>
        <v>378.90645316747322</v>
      </c>
      <c r="D14" s="204">
        <f>NMM!D$4</f>
        <v>405.87784438138709</v>
      </c>
      <c r="E14" s="204">
        <f>NMM!E$4</f>
        <v>407.2634523471848</v>
      </c>
      <c r="F14" s="204">
        <f>NMM!F$4</f>
        <v>482.17448994215272</v>
      </c>
      <c r="G14" s="204">
        <f>NMM!G$4</f>
        <v>493.68136482086578</v>
      </c>
      <c r="H14" s="204">
        <f>NMM!H$4</f>
        <v>532.65883366208027</v>
      </c>
      <c r="I14" s="204">
        <f>NMM!I$4</f>
        <v>566.97053128993639</v>
      </c>
      <c r="J14" s="204">
        <f>NMM!J$4</f>
        <v>579.56270071756353</v>
      </c>
      <c r="K14" s="204">
        <f>NMM!K$4</f>
        <v>431.1933378598539</v>
      </c>
      <c r="L14" s="204">
        <f>NMM!L$4</f>
        <v>348.23502504461192</v>
      </c>
      <c r="M14" s="204">
        <f>NMM!M$4</f>
        <v>397.0534534944328</v>
      </c>
      <c r="N14" s="204">
        <f>NMM!N$4</f>
        <v>348.89210845996979</v>
      </c>
      <c r="O14" s="204">
        <f>NMM!O$4</f>
        <v>359.79464034865163</v>
      </c>
      <c r="P14" s="204">
        <f>NMM!P$4</f>
        <v>335.45892903483451</v>
      </c>
      <c r="Q14" s="204">
        <f>NMM!Q$4</f>
        <v>331.41691398870933</v>
      </c>
      <c r="R14" s="204">
        <f>NMM!R$4</f>
        <v>345.33750549068952</v>
      </c>
      <c r="S14" s="204">
        <f>NMM!S$4</f>
        <v>387.64664626613501</v>
      </c>
      <c r="T14" s="204">
        <f>NMM!T$4</f>
        <v>374.01774435650083</v>
      </c>
      <c r="U14" s="204">
        <f>NMM!U$4</f>
        <v>402.6165858700104</v>
      </c>
      <c r="V14" s="204">
        <f>NMM!V$4</f>
        <v>417.24744736138592</v>
      </c>
      <c r="W14" s="204">
        <f>NMM!W$4</f>
        <v>438.78915171605428</v>
      </c>
      <c r="X14" s="204">
        <f>NMM!X$4</f>
        <v>432.26320313995473</v>
      </c>
      <c r="Y14" s="204">
        <f>NMM!Y$4</f>
        <v>411.90329573447428</v>
      </c>
    </row>
    <row r="15" spans="1:25" ht="12" customHeight="1" x14ac:dyDescent="0.25">
      <c r="A15" s="14" t="s">
        <v>52</v>
      </c>
      <c r="B15" s="204">
        <f>NMM!B$5</f>
        <v>328.08382507636412</v>
      </c>
      <c r="C15" s="204">
        <f>NMM!C$5</f>
        <v>233.99964644162151</v>
      </c>
      <c r="D15" s="204">
        <f>NMM!D$5</f>
        <v>254.9490197102987</v>
      </c>
      <c r="E15" s="204">
        <f>NMM!E$5</f>
        <v>220.58450701644651</v>
      </c>
      <c r="F15" s="204">
        <f>NMM!F$5</f>
        <v>95.892215202909881</v>
      </c>
      <c r="G15" s="204">
        <f>NMM!G$5</f>
        <v>129.71104185272819</v>
      </c>
      <c r="H15" s="204">
        <f>NMM!H$5</f>
        <v>151.85502777036311</v>
      </c>
      <c r="I15" s="204">
        <f>NMM!I$5</f>
        <v>237.62627953334339</v>
      </c>
      <c r="J15" s="204">
        <f>NMM!J$5</f>
        <v>236.5649121138253</v>
      </c>
      <c r="K15" s="204">
        <f>NMM!K$5</f>
        <v>144.26472742655531</v>
      </c>
      <c r="L15" s="204">
        <f>NMM!L$5</f>
        <v>159.0453186515083</v>
      </c>
      <c r="M15" s="204">
        <f>NMM!M$5</f>
        <v>182.00366881509939</v>
      </c>
      <c r="N15" s="204">
        <f>NMM!N$5</f>
        <v>127.79130241957439</v>
      </c>
      <c r="O15" s="204">
        <f>NMM!O$5</f>
        <v>53.621075526282709</v>
      </c>
      <c r="P15" s="204">
        <f>NMM!P$5</f>
        <v>146.51297247644999</v>
      </c>
      <c r="Q15" s="204">
        <f>NMM!Q$5</f>
        <v>138.9012730321723</v>
      </c>
      <c r="R15" s="204">
        <f>NMM!R$5</f>
        <v>158.97222477367021</v>
      </c>
      <c r="S15" s="204">
        <f>NMM!S$5</f>
        <v>176.23814483463039</v>
      </c>
      <c r="T15" s="204">
        <f>NMM!T$5</f>
        <v>179.34847037755611</v>
      </c>
      <c r="U15" s="204">
        <f>NMM!U$5</f>
        <v>185.2939270046098</v>
      </c>
      <c r="V15" s="204">
        <f>NMM!V$5</f>
        <v>168.07623275447071</v>
      </c>
      <c r="W15" s="204">
        <f>NMM!W$5</f>
        <v>173.04553997890861</v>
      </c>
      <c r="X15" s="204">
        <f>NMM!X$5</f>
        <v>196.47384620058139</v>
      </c>
      <c r="Y15" s="204">
        <f>NMM!Y$5</f>
        <v>205.67344483339821</v>
      </c>
    </row>
    <row r="16" spans="1:25" ht="12" customHeight="1" x14ac:dyDescent="0.25">
      <c r="A16" s="14" t="s">
        <v>60</v>
      </c>
      <c r="B16" s="204">
        <f>NMM!B$6</f>
        <v>132.89633827714459</v>
      </c>
      <c r="C16" s="204">
        <f>NMM!C$6</f>
        <v>163.85768533550689</v>
      </c>
      <c r="D16" s="204">
        <f>NMM!D$6</f>
        <v>171.55019032776221</v>
      </c>
      <c r="E16" s="204">
        <f>NMM!E$6</f>
        <v>173.60403799086589</v>
      </c>
      <c r="F16" s="204">
        <f>NMM!F$6</f>
        <v>210.52058724987839</v>
      </c>
      <c r="G16" s="204">
        <f>NMM!G$6</f>
        <v>211.479344929511</v>
      </c>
      <c r="H16" s="204">
        <f>NMM!H$6</f>
        <v>220.48946364528231</v>
      </c>
      <c r="I16" s="204">
        <f>NMM!I$6</f>
        <v>245.64312762368971</v>
      </c>
      <c r="J16" s="204">
        <f>NMM!J$6</f>
        <v>222.5788594023559</v>
      </c>
      <c r="K16" s="204">
        <f>NMM!K$6</f>
        <v>156.7908623039086</v>
      </c>
      <c r="L16" s="204">
        <f>NMM!L$6</f>
        <v>169.4161821971698</v>
      </c>
      <c r="M16" s="204">
        <f>NMM!M$6</f>
        <v>180.72984197618189</v>
      </c>
      <c r="N16" s="204">
        <f>NMM!N$6</f>
        <v>168.1203629696418</v>
      </c>
      <c r="O16" s="204">
        <f>NMM!O$6</f>
        <v>191.38912805075481</v>
      </c>
      <c r="P16" s="204">
        <f>NMM!P$6</f>
        <v>189.0294296002036</v>
      </c>
      <c r="Q16" s="204">
        <f>NMM!Q$6</f>
        <v>213.08957297911829</v>
      </c>
      <c r="R16" s="204">
        <f>NMM!R$6</f>
        <v>238.89823864724519</v>
      </c>
      <c r="S16" s="204">
        <f>NMM!S$6</f>
        <v>225.61305016907579</v>
      </c>
      <c r="T16" s="204">
        <f>NMM!T$6</f>
        <v>232.1735179418053</v>
      </c>
      <c r="U16" s="204">
        <f>NMM!U$6</f>
        <v>274.34445505287101</v>
      </c>
      <c r="V16" s="204">
        <f>NMM!V$6</f>
        <v>232.0478981614971</v>
      </c>
      <c r="W16" s="204">
        <f>NMM!W$6</f>
        <v>216.104404986264</v>
      </c>
      <c r="X16" s="204">
        <f>NMM!X$6</f>
        <v>208.61799367489559</v>
      </c>
      <c r="Y16" s="204">
        <f>NMM!Y$6</f>
        <v>183.3232594321276</v>
      </c>
    </row>
    <row r="17" spans="1:25" ht="12" customHeight="1" x14ac:dyDescent="0.25">
      <c r="A17" s="13" t="s">
        <v>21</v>
      </c>
      <c r="B17" s="205">
        <f>PPA!B$3</f>
        <v>756.72888380621885</v>
      </c>
      <c r="C17" s="205">
        <f>PPA!C$3</f>
        <v>862.0122313232863</v>
      </c>
      <c r="D17" s="205">
        <f>PPA!D$3</f>
        <v>734.31100418334916</v>
      </c>
      <c r="E17" s="205">
        <f>PPA!E$3</f>
        <v>638.28212962962971</v>
      </c>
      <c r="F17" s="205">
        <f>PPA!F$3</f>
        <v>558.18678829159978</v>
      </c>
      <c r="G17" s="205">
        <f>PPA!G$3</f>
        <v>564.37330408369883</v>
      </c>
      <c r="H17" s="205">
        <f>PPA!H$3</f>
        <v>653.15968804342083</v>
      </c>
      <c r="I17" s="205">
        <f>PPA!I$3</f>
        <v>671.84122159090907</v>
      </c>
      <c r="J17" s="205">
        <f>PPA!J$3</f>
        <v>630.49286405650037</v>
      </c>
      <c r="K17" s="205">
        <f>PPA!K$3</f>
        <v>582.62615456383151</v>
      </c>
      <c r="L17" s="205">
        <f>PPA!L$3</f>
        <v>602.91468782566517</v>
      </c>
      <c r="M17" s="205">
        <f>PPA!M$3</f>
        <v>609.32879870129841</v>
      </c>
      <c r="N17" s="205">
        <f>PPA!N$3</f>
        <v>658.1354383647988</v>
      </c>
      <c r="O17" s="205">
        <f>PPA!O$3</f>
        <v>603.49204851886134</v>
      </c>
      <c r="P17" s="205">
        <f>PPA!P$3</f>
        <v>611.10225211291481</v>
      </c>
      <c r="Q17" s="205">
        <f>PPA!Q$3</f>
        <v>659.26420399999984</v>
      </c>
      <c r="R17" s="205">
        <f>PPA!R$3</f>
        <v>675.90856637914578</v>
      </c>
      <c r="S17" s="205">
        <f>PPA!S$3</f>
        <v>615.94443650793653</v>
      </c>
      <c r="T17" s="205">
        <f>PPA!T$3</f>
        <v>653.89075237087582</v>
      </c>
      <c r="U17" s="205">
        <f>PPA!U$3</f>
        <v>614.11326609775028</v>
      </c>
      <c r="V17" s="205">
        <f>PPA!V$3</f>
        <v>517.7335756390504</v>
      </c>
      <c r="W17" s="205">
        <f>PPA!W$3</f>
        <v>479.32065384788586</v>
      </c>
      <c r="X17" s="205">
        <f>PPA!X$3</f>
        <v>534.49838650286222</v>
      </c>
      <c r="Y17" s="205">
        <f>PPA!Y$3</f>
        <v>548.6</v>
      </c>
    </row>
    <row r="18" spans="1:25" ht="12" customHeight="1" x14ac:dyDescent="0.25">
      <c r="A18" s="14" t="s">
        <v>54</v>
      </c>
      <c r="B18" s="204">
        <f>PPA!B$5</f>
        <v>41.180097134059253</v>
      </c>
      <c r="C18" s="204">
        <f>PPA!C$5</f>
        <v>49.903300323172779</v>
      </c>
      <c r="D18" s="204">
        <f>PPA!D$5</f>
        <v>39.120211040817161</v>
      </c>
      <c r="E18" s="204">
        <f>PPA!E$5</f>
        <v>35.226172419002701</v>
      </c>
      <c r="F18" s="204">
        <f>PPA!F$5</f>
        <v>27.478730704097519</v>
      </c>
      <c r="G18" s="204">
        <f>PPA!G$5</f>
        <v>30.41093487535602</v>
      </c>
      <c r="H18" s="204">
        <f>PPA!H$5</f>
        <v>34.376479633687516</v>
      </c>
      <c r="I18" s="204">
        <f>PPA!I$5</f>
        <v>36.490199777984913</v>
      </c>
      <c r="J18" s="204">
        <f>PPA!J$5</f>
        <v>33.423101672582042</v>
      </c>
      <c r="K18" s="204">
        <f>PPA!K$5</f>
        <v>33.629864924061742</v>
      </c>
      <c r="L18" s="204">
        <f>PPA!L$5</f>
        <v>28.31137470341471</v>
      </c>
      <c r="M18" s="204">
        <f>PPA!M$5</f>
        <v>32.671521972265673</v>
      </c>
      <c r="N18" s="204">
        <f>PPA!N$5</f>
        <v>35.72859886691537</v>
      </c>
      <c r="O18" s="204">
        <f>PPA!O$5</f>
        <v>32.830657612263202</v>
      </c>
      <c r="P18" s="204">
        <f>PPA!P$5</f>
        <v>31.901074543090541</v>
      </c>
      <c r="Q18" s="204">
        <f>PPA!Q$5</f>
        <v>35.397094085965499</v>
      </c>
      <c r="R18" s="204">
        <f>PPA!R$5</f>
        <v>35.906736965935288</v>
      </c>
      <c r="S18" s="204">
        <f>PPA!S$5</f>
        <v>32.27908399970412</v>
      </c>
      <c r="T18" s="204">
        <f>PPA!T$5</f>
        <v>31.95441805399933</v>
      </c>
      <c r="U18" s="204">
        <f>PPA!U$5</f>
        <v>32.124654166044188</v>
      </c>
      <c r="V18" s="204">
        <f>PPA!V$5</f>
        <v>24.971189690013791</v>
      </c>
      <c r="W18" s="204">
        <f>PPA!W$5</f>
        <v>22.075984860477028</v>
      </c>
      <c r="X18" s="204">
        <f>PPA!X$5</f>
        <v>26.533297908883831</v>
      </c>
      <c r="Y18" s="204">
        <f>PPA!Y$5</f>
        <v>26.979296661519669</v>
      </c>
    </row>
    <row r="19" spans="1:25" ht="12" customHeight="1" x14ac:dyDescent="0.25">
      <c r="A19" s="14" t="s">
        <v>61</v>
      </c>
      <c r="B19" s="204">
        <f>PPA!B$6</f>
        <v>515.50598445594017</v>
      </c>
      <c r="C19" s="204">
        <f>PPA!C$6</f>
        <v>602.99950664769324</v>
      </c>
      <c r="D19" s="204">
        <f>PPA!D$6</f>
        <v>505.6911791597322</v>
      </c>
      <c r="E19" s="204">
        <f>PPA!E$6</f>
        <v>405.20158551750518</v>
      </c>
      <c r="F19" s="204">
        <f>PPA!F$6</f>
        <v>347.21899632994439</v>
      </c>
      <c r="G19" s="204">
        <f>PPA!G$6</f>
        <v>350.2905838556598</v>
      </c>
      <c r="H19" s="204">
        <f>PPA!H$6</f>
        <v>398.91971576073729</v>
      </c>
      <c r="I19" s="204">
        <f>PPA!I$6</f>
        <v>410.31076139625748</v>
      </c>
      <c r="J19" s="204">
        <f>PPA!J$6</f>
        <v>361.31903645137419</v>
      </c>
      <c r="K19" s="204">
        <f>PPA!K$6</f>
        <v>365.04507417302011</v>
      </c>
      <c r="L19" s="204">
        <f>PPA!L$6</f>
        <v>352.71328350928269</v>
      </c>
      <c r="M19" s="204">
        <f>PPA!M$6</f>
        <v>368.90721179396797</v>
      </c>
      <c r="N19" s="204">
        <f>PPA!N$6</f>
        <v>401.18040654573679</v>
      </c>
      <c r="O19" s="204">
        <f>PPA!O$6</f>
        <v>367.83450055166207</v>
      </c>
      <c r="P19" s="204">
        <f>PPA!P$6</f>
        <v>372.25315078794108</v>
      </c>
      <c r="Q19" s="204">
        <f>PPA!Q$6</f>
        <v>423.33046991403438</v>
      </c>
      <c r="R19" s="204">
        <f>PPA!R$6</f>
        <v>448.56947378446381</v>
      </c>
      <c r="S19" s="204">
        <f>PPA!S$6</f>
        <v>385.11292790505769</v>
      </c>
      <c r="T19" s="204">
        <f>PPA!T$6</f>
        <v>397.95377930382091</v>
      </c>
      <c r="U19" s="204">
        <f>PPA!U$6</f>
        <v>402.24814380553522</v>
      </c>
      <c r="V19" s="204">
        <f>PPA!V$6</f>
        <v>332.84185976433702</v>
      </c>
      <c r="W19" s="204">
        <f>PPA!W$6</f>
        <v>289.47055812146561</v>
      </c>
      <c r="X19" s="204">
        <f>PPA!X$6</f>
        <v>360.12510934850582</v>
      </c>
      <c r="Y19" s="204">
        <f>PPA!Y$6</f>
        <v>382.22070333848029</v>
      </c>
    </row>
    <row r="20" spans="1:25" ht="12" customHeight="1" x14ac:dyDescent="0.25">
      <c r="A20" s="14" t="s">
        <v>62</v>
      </c>
      <c r="B20" s="204">
        <f>PPA!B$7</f>
        <v>200.04280221621951</v>
      </c>
      <c r="C20" s="204">
        <f>PPA!C$7</f>
        <v>209.10942435242029</v>
      </c>
      <c r="D20" s="204">
        <f>PPA!D$7</f>
        <v>189.49961398279979</v>
      </c>
      <c r="E20" s="204">
        <f>PPA!E$7</f>
        <v>197.85437169312181</v>
      </c>
      <c r="F20" s="204">
        <f>PPA!F$7</f>
        <v>183.48906125755789</v>
      </c>
      <c r="G20" s="204">
        <f>PPA!G$7</f>
        <v>183.671785352683</v>
      </c>
      <c r="H20" s="204">
        <f>PPA!H$7</f>
        <v>219.8634926489961</v>
      </c>
      <c r="I20" s="204">
        <f>PPA!I$7</f>
        <v>225.04026041666671</v>
      </c>
      <c r="J20" s="204">
        <f>PPA!J$7</f>
        <v>235.7507259325441</v>
      </c>
      <c r="K20" s="204">
        <f>PPA!K$7</f>
        <v>183.9512154667496</v>
      </c>
      <c r="L20" s="204">
        <f>PPA!L$7</f>
        <v>221.89002961296779</v>
      </c>
      <c r="M20" s="204">
        <f>PPA!M$7</f>
        <v>207.75006493506481</v>
      </c>
      <c r="N20" s="204">
        <f>PPA!N$7</f>
        <v>221.22643295214661</v>
      </c>
      <c r="O20" s="204">
        <f>PPA!O$7</f>
        <v>202.82689035493601</v>
      </c>
      <c r="P20" s="204">
        <f>PPA!P$7</f>
        <v>206.94802678188319</v>
      </c>
      <c r="Q20" s="204">
        <f>PPA!Q$7</f>
        <v>200.53664000000001</v>
      </c>
      <c r="R20" s="204">
        <f>PPA!R$7</f>
        <v>191.43235562874671</v>
      </c>
      <c r="S20" s="204">
        <f>PPA!S$7</f>
        <v>198.5524246031747</v>
      </c>
      <c r="T20" s="204">
        <f>PPA!T$7</f>
        <v>223.9825550130555</v>
      </c>
      <c r="U20" s="204">
        <f>PPA!U$7</f>
        <v>179.74046812617081</v>
      </c>
      <c r="V20" s="204">
        <f>PPA!V$7</f>
        <v>159.92052618469961</v>
      </c>
      <c r="W20" s="204">
        <f>PPA!W$7</f>
        <v>167.77411086594319</v>
      </c>
      <c r="X20" s="204">
        <f>PPA!X$7</f>
        <v>147.83997924547259</v>
      </c>
      <c r="Y20" s="204">
        <f>PPA!Y$7</f>
        <v>139.40000000000009</v>
      </c>
    </row>
    <row r="21" spans="1:25" ht="12" customHeight="1" x14ac:dyDescent="0.25">
      <c r="A21" s="15" t="s">
        <v>63</v>
      </c>
      <c r="B21" s="206">
        <f>FBT!B$3</f>
        <v>1454.40742157462</v>
      </c>
      <c r="C21" s="206">
        <f>FBT!C$3</f>
        <v>1816.7948307645529</v>
      </c>
      <c r="D21" s="206">
        <f>FBT!D$3</f>
        <v>1352.553494802233</v>
      </c>
      <c r="E21" s="206">
        <f>FBT!E$3</f>
        <v>1248.8602843915339</v>
      </c>
      <c r="F21" s="206">
        <f>FBT!F$3</f>
        <v>1275.516192819528</v>
      </c>
      <c r="G21" s="206">
        <f>FBT!G$3</f>
        <v>1337.2790190122621</v>
      </c>
      <c r="H21" s="206">
        <f>FBT!H$3</f>
        <v>1465.003462085682</v>
      </c>
      <c r="I21" s="206">
        <f>FBT!I$3</f>
        <v>1425.046756628788</v>
      </c>
      <c r="J21" s="206">
        <f>FBT!J$3</f>
        <v>1415.0656668474851</v>
      </c>
      <c r="K21" s="206">
        <f>FBT!K$3</f>
        <v>1214.078022080547</v>
      </c>
      <c r="L21" s="206">
        <f>FBT!L$3</f>
        <v>1204.7403448311441</v>
      </c>
      <c r="M21" s="206">
        <f>FBT!M$3</f>
        <v>1318.784561688311</v>
      </c>
      <c r="N21" s="206">
        <f>FBT!N$3</f>
        <v>1313.762939840522</v>
      </c>
      <c r="O21" s="206">
        <f>FBT!O$3</f>
        <v>1171.669900594047</v>
      </c>
      <c r="P21" s="206">
        <f>FBT!P$3</f>
        <v>1176.2599359390119</v>
      </c>
      <c r="Q21" s="206">
        <f>FBT!Q$3</f>
        <v>1267.734588</v>
      </c>
      <c r="R21" s="206">
        <f>FBT!R$3</f>
        <v>1102.6238725938119</v>
      </c>
      <c r="S21" s="206">
        <f>FBT!S$3</f>
        <v>1157.6771230158729</v>
      </c>
      <c r="T21" s="206">
        <f>FBT!T$3</f>
        <v>1415.610727909843</v>
      </c>
      <c r="U21" s="206">
        <f>FBT!U$3</f>
        <v>1473.24773978694</v>
      </c>
      <c r="V21" s="206">
        <f>FBT!V$3</f>
        <v>1516.932601496268</v>
      </c>
      <c r="W21" s="206">
        <f>FBT!W$3</f>
        <v>1497.3720574593599</v>
      </c>
      <c r="X21" s="206">
        <f>FBT!X$3</f>
        <v>1493.9677066247109</v>
      </c>
      <c r="Y21" s="206">
        <f>FBT!Y$3</f>
        <v>1618.4</v>
      </c>
    </row>
    <row r="22" spans="1:25" ht="12" customHeight="1" x14ac:dyDescent="0.25">
      <c r="A22" s="12" t="s">
        <v>64</v>
      </c>
      <c r="B22" s="204">
        <f>TRE!B$3</f>
        <v>893.29906737385875</v>
      </c>
      <c r="C22" s="204">
        <f>TRE!C$3</f>
        <v>1017.716011326707</v>
      </c>
      <c r="D22" s="204">
        <f>TRE!D$3</f>
        <v>1098.150263030325</v>
      </c>
      <c r="E22" s="204">
        <f>TRE!E$3</f>
        <v>1582.1805489417991</v>
      </c>
      <c r="F22" s="204">
        <f>TRE!F$3</f>
        <v>1654.5685685565541</v>
      </c>
      <c r="G22" s="204">
        <f>TRE!G$3</f>
        <v>1610.00379120261</v>
      </c>
      <c r="H22" s="204">
        <f>TRE!H$3</f>
        <v>1763.774484902777</v>
      </c>
      <c r="I22" s="204">
        <f>TRE!I$3</f>
        <v>2476.3798816287881</v>
      </c>
      <c r="J22" s="204">
        <f>TRE!J$3</f>
        <v>2601.6776540412902</v>
      </c>
      <c r="K22" s="204">
        <f>TRE!K$3</f>
        <v>1684.8290136318869</v>
      </c>
      <c r="L22" s="204">
        <f>TRE!L$3</f>
        <v>2689.7699970077492</v>
      </c>
      <c r="M22" s="204">
        <f>TRE!M$3</f>
        <v>2758.979760551947</v>
      </c>
      <c r="N22" s="204">
        <f>TRE!N$3</f>
        <v>2807.8333423377449</v>
      </c>
      <c r="O22" s="204">
        <f>TRE!O$3</f>
        <v>3006.170202095585</v>
      </c>
      <c r="P22" s="204">
        <f>TRE!P$3</f>
        <v>3739.4139317680629</v>
      </c>
      <c r="Q22" s="204">
        <f>TRE!Q$3</f>
        <v>4068.2551519999988</v>
      </c>
      <c r="R22" s="204">
        <f>TRE!R$3</f>
        <v>3983.7801841605828</v>
      </c>
      <c r="S22" s="204">
        <f>TRE!S$3</f>
        <v>3668.704325396825</v>
      </c>
      <c r="T22" s="204">
        <f>TRE!T$3</f>
        <v>4490.4084099358379</v>
      </c>
      <c r="U22" s="204">
        <f>TRE!U$3</f>
        <v>5498.6853071959731</v>
      </c>
      <c r="V22" s="204">
        <f>TRE!V$3</f>
        <v>5220.5410735865235</v>
      </c>
      <c r="W22" s="204">
        <f>TRE!W$3</f>
        <v>4320.6586355653626</v>
      </c>
      <c r="X22" s="204">
        <f>TRE!X$3</f>
        <v>4134.6613463662834</v>
      </c>
      <c r="Y22" s="204">
        <f>TRE!Y$3</f>
        <v>4762.1000000000004</v>
      </c>
    </row>
    <row r="23" spans="1:25" ht="12" customHeight="1" x14ac:dyDescent="0.25">
      <c r="A23" s="12" t="s">
        <v>65</v>
      </c>
      <c r="B23" s="204">
        <f>MAE!B$3</f>
        <v>2537.8642112112311</v>
      </c>
      <c r="C23" s="204">
        <f>MAE!C$3</f>
        <v>2840.0269180334099</v>
      </c>
      <c r="D23" s="204">
        <f>MAE!D$3</f>
        <v>2752.2450185826879</v>
      </c>
      <c r="E23" s="204">
        <f>MAE!E$3</f>
        <v>3110.6982804232798</v>
      </c>
      <c r="F23" s="204">
        <f>MAE!F$3</f>
        <v>3326.5557319250438</v>
      </c>
      <c r="G23" s="204">
        <f>MAE!G$3</f>
        <v>3848.944301946226</v>
      </c>
      <c r="H23" s="204">
        <f>MAE!H$3</f>
        <v>4471.8322548347996</v>
      </c>
      <c r="I23" s="204">
        <f>MAE!I$3</f>
        <v>4958.6942045454543</v>
      </c>
      <c r="J23" s="204">
        <f>MAE!J$3</f>
        <v>5558.3846751119472</v>
      </c>
      <c r="K23" s="204">
        <f>MAE!K$3</f>
        <v>3868.035892810864</v>
      </c>
      <c r="L23" s="204">
        <f>MAE!L$3</f>
        <v>4919.6967301918139</v>
      </c>
      <c r="M23" s="204">
        <f>MAE!M$3</f>
        <v>5725.8434456168816</v>
      </c>
      <c r="N23" s="204">
        <f>MAE!N$3</f>
        <v>5495.2857139998596</v>
      </c>
      <c r="O23" s="204">
        <f>MAE!O$3</f>
        <v>5300.9365732310416</v>
      </c>
      <c r="P23" s="204">
        <f>MAE!P$3</f>
        <v>6295.8539648961741</v>
      </c>
      <c r="Q23" s="204">
        <f>MAE!Q$3</f>
        <v>6629.3191359999983</v>
      </c>
      <c r="R23" s="204">
        <f>MAE!R$3</f>
        <v>6368.4046833422026</v>
      </c>
      <c r="S23" s="204">
        <f>MAE!S$3</f>
        <v>6169.1298492063488</v>
      </c>
      <c r="T23" s="204">
        <f>MAE!T$3</f>
        <v>6755.7185389386614</v>
      </c>
      <c r="U23" s="204">
        <f>MAE!U$3</f>
        <v>6976.176919147003</v>
      </c>
      <c r="V23" s="204">
        <f>MAE!V$3</f>
        <v>6017.5878970139183</v>
      </c>
      <c r="W23" s="204">
        <f>MAE!W$3</f>
        <v>6196.8294645832393</v>
      </c>
      <c r="X23" s="204">
        <f>MAE!X$3</f>
        <v>6063.5369531014621</v>
      </c>
      <c r="Y23" s="204">
        <f>MAE!Y$3</f>
        <v>6374.7</v>
      </c>
    </row>
    <row r="24" spans="1:25" ht="12" customHeight="1" x14ac:dyDescent="0.25">
      <c r="A24" s="12" t="s">
        <v>66</v>
      </c>
      <c r="B24" s="204">
        <f>TEL!B$3</f>
        <v>1013.740962596368</v>
      </c>
      <c r="C24" s="204">
        <f>TEL!C$3</f>
        <v>881.56922784545509</v>
      </c>
      <c r="D24" s="204">
        <f>TEL!D$3</f>
        <v>859.61762392947549</v>
      </c>
      <c r="E24" s="204">
        <f>TEL!E$3</f>
        <v>840.71747354497336</v>
      </c>
      <c r="F24" s="204">
        <f>TEL!F$3</f>
        <v>780.07593356638108</v>
      </c>
      <c r="G24" s="204">
        <f>TEL!G$3</f>
        <v>874.945595680054</v>
      </c>
      <c r="H24" s="204">
        <f>TEL!H$3</f>
        <v>832.52658481319486</v>
      </c>
      <c r="I24" s="204">
        <f>TEL!I$3</f>
        <v>880.79602272727266</v>
      </c>
      <c r="J24" s="204">
        <f>TEL!J$3</f>
        <v>635.82532095259364</v>
      </c>
      <c r="K24" s="204">
        <f>TEL!K$3</f>
        <v>540.63877675840979</v>
      </c>
      <c r="L24" s="204">
        <f>TEL!L$3</f>
        <v>876.26142369243792</v>
      </c>
      <c r="M24" s="204">
        <f>TEL!M$3</f>
        <v>776.11783279220765</v>
      </c>
      <c r="N24" s="204">
        <f>TEL!N$3</f>
        <v>762.41281427899673</v>
      </c>
      <c r="O24" s="204">
        <f>TEL!O$3</f>
        <v>725.97585997591966</v>
      </c>
      <c r="P24" s="204">
        <f>TEL!P$3</f>
        <v>849.38210483251339</v>
      </c>
      <c r="Q24" s="204">
        <f>TEL!Q$3</f>
        <v>853.86390399999993</v>
      </c>
      <c r="R24" s="204">
        <f>TEL!R$3</f>
        <v>785.07137678612662</v>
      </c>
      <c r="S24" s="204">
        <f>TEL!S$3</f>
        <v>689.50176190476179</v>
      </c>
      <c r="T24" s="204">
        <f>TEL!T$3</f>
        <v>830.48991953096936</v>
      </c>
      <c r="U24" s="204">
        <f>TEL!U$3</f>
        <v>778.62572234100924</v>
      </c>
      <c r="V24" s="204">
        <f>TEL!V$3</f>
        <v>690.31143418540069</v>
      </c>
      <c r="W24" s="204">
        <f>TEL!W$3</f>
        <v>642.22313684874132</v>
      </c>
      <c r="X24" s="204">
        <f>TEL!X$3</f>
        <v>657.16471730325043</v>
      </c>
      <c r="Y24" s="204">
        <f>TEL!Y$3</f>
        <v>593.20000000000005</v>
      </c>
    </row>
    <row r="25" spans="1:25" ht="12" customHeight="1" x14ac:dyDescent="0.25">
      <c r="A25" s="12" t="s">
        <v>67</v>
      </c>
      <c r="B25" s="204">
        <f>WWP!B$3</f>
        <v>317.88336060886883</v>
      </c>
      <c r="C25" s="204">
        <f>WWP!C$3</f>
        <v>335.47770957258791</v>
      </c>
      <c r="D25" s="204">
        <f>WWP!D$3</f>
        <v>346.07367003608812</v>
      </c>
      <c r="E25" s="204">
        <f>WWP!E$3</f>
        <v>377.38485449735452</v>
      </c>
      <c r="F25" s="204">
        <f>WWP!F$3</f>
        <v>453.47728084257272</v>
      </c>
      <c r="G25" s="204">
        <f>WWP!G$3</f>
        <v>501.10857801777479</v>
      </c>
      <c r="H25" s="204">
        <f>WWP!H$3</f>
        <v>629.17457975443949</v>
      </c>
      <c r="I25" s="204">
        <f>WWP!I$3</f>
        <v>675.74545928030295</v>
      </c>
      <c r="J25" s="204">
        <f>WWP!J$3</f>
        <v>717.07512471148834</v>
      </c>
      <c r="K25" s="204">
        <f>WWP!K$3</f>
        <v>565.80385010107284</v>
      </c>
      <c r="L25" s="204">
        <f>WWP!L$3</f>
        <v>580.31729830679853</v>
      </c>
      <c r="M25" s="204">
        <f>WWP!M$3</f>
        <v>550.29672483766228</v>
      </c>
      <c r="N25" s="204">
        <f>WWP!N$3</f>
        <v>476.37601224600053</v>
      </c>
      <c r="O25" s="204">
        <f>WWP!O$3</f>
        <v>474.96937819039368</v>
      </c>
      <c r="P25" s="204">
        <f>WWP!P$3</f>
        <v>636.77328596944619</v>
      </c>
      <c r="Q25" s="204">
        <f>WWP!Q$3</f>
        <v>651.34828399999992</v>
      </c>
      <c r="R25" s="204">
        <f>WWP!R$3</f>
        <v>570.45517185978088</v>
      </c>
      <c r="S25" s="204">
        <f>WWP!S$3</f>
        <v>621.83425793650792</v>
      </c>
      <c r="T25" s="204">
        <f>WWP!T$3</f>
        <v>588.45045184962282</v>
      </c>
      <c r="U25" s="204">
        <f>WWP!U$3</f>
        <v>617.85785918371209</v>
      </c>
      <c r="V25" s="204">
        <f>WWP!V$3</f>
        <v>653.06966781362132</v>
      </c>
      <c r="W25" s="204">
        <f>WWP!W$3</f>
        <v>663.13549061106858</v>
      </c>
      <c r="X25" s="204">
        <f>WWP!X$3</f>
        <v>682.78000870351138</v>
      </c>
      <c r="Y25" s="204">
        <f>WWP!Y$3</f>
        <v>597.6</v>
      </c>
    </row>
    <row r="26" spans="1:25" ht="12" customHeight="1" x14ac:dyDescent="0.25">
      <c r="A26" s="16" t="s">
        <v>68</v>
      </c>
      <c r="B26" s="207">
        <f>OIS!B$3</f>
        <v>4301.0503144902104</v>
      </c>
      <c r="C26" s="207">
        <f>OIS!C$3</f>
        <v>4455.2735685458574</v>
      </c>
      <c r="D26" s="207">
        <f>OIS!D$3</f>
        <v>5172.3637137180658</v>
      </c>
      <c r="E26" s="207">
        <f>OIS!E$3</f>
        <v>5284.4786706349196</v>
      </c>
      <c r="F26" s="207">
        <f>OIS!F$3</f>
        <v>5546.4230995536391</v>
      </c>
      <c r="G26" s="207">
        <f>OIS!G$3</f>
        <v>6167.2750551664831</v>
      </c>
      <c r="H26" s="207">
        <f>OIS!H$3</f>
        <v>7123.5707520156247</v>
      </c>
      <c r="I26" s="207">
        <f>OIS!I$3</f>
        <v>7961.6700654098013</v>
      </c>
      <c r="J26" s="207">
        <f>OIS!J$3</f>
        <v>9602.2112639203551</v>
      </c>
      <c r="K26" s="207">
        <f>OIS!K$3</f>
        <v>9590.0812108018436</v>
      </c>
      <c r="L26" s="207">
        <f>OIS!L$3</f>
        <v>9380.2308408225599</v>
      </c>
      <c r="M26" s="207">
        <f>OIS!M$3</f>
        <v>9255.9882345779188</v>
      </c>
      <c r="N26" s="207">
        <f>OIS!N$3</f>
        <v>9864.2437714480111</v>
      </c>
      <c r="O26" s="207">
        <f>OIS!O$3</f>
        <v>9002.369943373571</v>
      </c>
      <c r="P26" s="207">
        <f>OIS!P$3</f>
        <v>9481.1624358152767</v>
      </c>
      <c r="Q26" s="207">
        <f>OIS!Q$3</f>
        <v>10203.349830857371</v>
      </c>
      <c r="R26" s="207">
        <f>OIS!R$3</f>
        <v>10378.680695271471</v>
      </c>
      <c r="S26" s="207">
        <f>OIS!S$3</f>
        <v>10965.0228939971</v>
      </c>
      <c r="T26" s="207">
        <f>OIS!T$3</f>
        <v>11117.30385139339</v>
      </c>
      <c r="U26" s="207">
        <f>OIS!U$3</f>
        <v>10443.91386503767</v>
      </c>
      <c r="V26" s="207">
        <f>OIS!V$3</f>
        <v>10434.758694624261</v>
      </c>
      <c r="W26" s="207">
        <f>OIS!W$3</f>
        <v>11812.87195966714</v>
      </c>
      <c r="X26" s="207">
        <f>OIS!X$3</f>
        <v>11511.773995469321</v>
      </c>
      <c r="Y26" s="207">
        <f>OIS!Y$3</f>
        <v>11792.8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3503.0415305245051</v>
      </c>
      <c r="C29" s="208">
        <f>ISI!C25+NFM!C43+CHI!C32+NMM!C31+PPA!C32+FBT!C12+TRE!C12+MAE!C12+TEL!C12+WWP!C12+OIS!C12</f>
        <v>3503.494067067928</v>
      </c>
      <c r="D29" s="208">
        <f>ISI!D25+NFM!D43+CHI!D32+NMM!D31+PPA!D32+FBT!D12+TRE!D12+MAE!D12+TEL!D12+WWP!D12+OIS!D12</f>
        <v>3626.1014617368869</v>
      </c>
      <c r="E29" s="208">
        <f>ISI!E25+NFM!E43+CHI!E32+NMM!E31+PPA!E32+FBT!E12+TRE!E12+MAE!E12+TEL!E12+WWP!E12+OIS!E12</f>
        <v>3663.399226139295</v>
      </c>
      <c r="F29" s="208">
        <f>ISI!F25+NFM!F43+CHI!F32+NMM!F31+PPA!F32+FBT!F12+TRE!F12+MAE!F12+TEL!F12+WWP!F12+OIS!F12</f>
        <v>3446.6052450558909</v>
      </c>
      <c r="G29" s="208">
        <f>ISI!G25+NFM!G43+CHI!G32+NMM!G31+PPA!G32+FBT!G12+TRE!G12+MAE!G12+TEL!G12+WWP!G12+OIS!G12</f>
        <v>3590.7957007738596</v>
      </c>
      <c r="H29" s="208">
        <f>ISI!H25+NFM!H43+CHI!H32+NMM!H31+PPA!H32+FBT!H12+TRE!H12+MAE!H12+TEL!H12+WWP!H12+OIS!H12</f>
        <v>3565.9936371453141</v>
      </c>
      <c r="I29" s="208">
        <f>ISI!I25+NFM!I43+CHI!I32+NMM!I31+PPA!I32+FBT!I12+TRE!I12+MAE!I12+TEL!I12+WWP!I12+OIS!I12</f>
        <v>3662.817196904557</v>
      </c>
      <c r="J29" s="208">
        <f>ISI!J25+NFM!J43+CHI!J32+NMM!J31+PPA!J32+FBT!J12+TRE!J12+MAE!J12+TEL!J12+WWP!J12+OIS!J12</f>
        <v>3651.5719690455717</v>
      </c>
      <c r="K29" s="208">
        <f>ISI!K25+NFM!K43+CHI!K32+NMM!K31+PPA!K32+FBT!K12+TRE!K12+MAE!K12+TEL!K12+WWP!K12+OIS!K12</f>
        <v>3118.5432502149615</v>
      </c>
      <c r="L29" s="208">
        <f>ISI!L25+NFM!L43+CHI!L32+NMM!L31+PPA!L32+FBT!L12+TRE!L12+MAE!L12+TEL!L12+WWP!L12+OIS!L12</f>
        <v>3224.086414445399</v>
      </c>
      <c r="M29" s="208">
        <f>ISI!M25+NFM!M43+CHI!M32+NMM!M31+PPA!M32+FBT!M12+TRE!M12+MAE!M12+TEL!M12+WWP!M12+OIS!M12</f>
        <v>3255.330782459157</v>
      </c>
      <c r="N29" s="208">
        <f>ISI!N25+NFM!N43+CHI!N32+NMM!N31+PPA!N32+FBT!N12+TRE!N12+MAE!N12+TEL!N12+WWP!N12+OIS!N12</f>
        <v>3233.8168529664667</v>
      </c>
      <c r="O29" s="208">
        <f>ISI!O25+NFM!O43+CHI!O32+NMM!O31+PPA!O32+FBT!O12+TRE!O12+MAE!O12+TEL!O12+WWP!O12+OIS!O12</f>
        <v>3114.8171109200339</v>
      </c>
      <c r="P29" s="208">
        <f>ISI!P25+NFM!P43+CHI!P32+NMM!P31+PPA!P32+FBT!P12+TRE!P12+MAE!P12+TEL!P12+WWP!P12+OIS!P12</f>
        <v>3241.627944969905</v>
      </c>
      <c r="Q29" s="208">
        <f>ISI!Q25+NFM!Q43+CHI!Q32+NMM!Q31+PPA!Q32+FBT!Q12+TRE!Q12+MAE!Q12+TEL!Q12+WWP!Q12+OIS!Q12</f>
        <v>3333.3706792777302</v>
      </c>
      <c r="R29" s="208">
        <f>ISI!R25+NFM!R43+CHI!R32+NMM!R31+PPA!R32+FBT!R12+TRE!R12+MAE!R12+TEL!R12+WWP!R12+OIS!R12</f>
        <v>3308.5760103181428</v>
      </c>
      <c r="S29" s="208">
        <f>ISI!S25+NFM!S43+CHI!S32+NMM!S31+PPA!S32+FBT!S12+TRE!S12+MAE!S12+TEL!S12+WWP!S12+OIS!S12</f>
        <v>3452.4416165090279</v>
      </c>
      <c r="T29" s="208">
        <f>ISI!T25+NFM!T43+CHI!T32+NMM!T31+PPA!T32+FBT!T12+TRE!T12+MAE!T12+TEL!T12+WWP!T12+OIS!T12</f>
        <v>3662.5393809114357</v>
      </c>
      <c r="U29" s="208">
        <f>ISI!U25+NFM!U43+CHI!U32+NMM!U31+PPA!U32+FBT!U12+TRE!U12+MAE!U12+TEL!U12+WWP!U12+OIS!U12</f>
        <v>3463.6800515907134</v>
      </c>
      <c r="V29" s="208">
        <f>ISI!V25+NFM!V43+CHI!V32+NMM!V31+PPA!V32+FBT!V12+TRE!V12+MAE!V12+TEL!V12+WWP!V12+OIS!V12</f>
        <v>3138.177128116939</v>
      </c>
      <c r="W29" s="208">
        <f>ISI!W25+NFM!W43+CHI!W32+NMM!W31+PPA!W32+FBT!W12+TRE!W12+MAE!W12+TEL!W12+WWP!W12+OIS!W12</f>
        <v>3382.392347377473</v>
      </c>
      <c r="X29" s="208">
        <f>ISI!X25+NFM!X43+CHI!X32+NMM!X31+PPA!X32+FBT!X12+TRE!X12+MAE!X12+TEL!X12+WWP!X12+OIS!X12</f>
        <v>3167.9593293207213</v>
      </c>
      <c r="Y29" s="208">
        <f>ISI!Y25+NFM!Y43+CHI!Y32+NMM!Y31+PPA!Y32+FBT!Y12+TRE!Y12+MAE!Y12+TEL!Y12+WWP!Y12+OIS!Y12</f>
        <v>2869.4795356835766</v>
      </c>
    </row>
    <row r="30" spans="1:25" ht="12" customHeight="1" x14ac:dyDescent="0.25">
      <c r="A30" s="17" t="s">
        <v>28</v>
      </c>
      <c r="B30" s="209">
        <f t="shared" ref="B30:Y30" si="0">B31+B32</f>
        <v>620.57317282889062</v>
      </c>
      <c r="C30" s="209">
        <f t="shared" si="0"/>
        <v>591.03319002579553</v>
      </c>
      <c r="D30" s="209">
        <f t="shared" si="0"/>
        <v>528.72175408426483</v>
      </c>
      <c r="E30" s="209">
        <f t="shared" si="0"/>
        <v>568.70885640584697</v>
      </c>
      <c r="F30" s="209">
        <f t="shared" si="0"/>
        <v>547.82579535683578</v>
      </c>
      <c r="G30" s="209">
        <f t="shared" si="0"/>
        <v>560.65571797076507</v>
      </c>
      <c r="H30" s="209">
        <f t="shared" si="0"/>
        <v>559.57583834909701</v>
      </c>
      <c r="I30" s="209">
        <f t="shared" si="0"/>
        <v>525.3680137575235</v>
      </c>
      <c r="J30" s="209">
        <f t="shared" si="0"/>
        <v>582.07274290627674</v>
      </c>
      <c r="K30" s="209">
        <f t="shared" si="0"/>
        <v>453.46844368013763</v>
      </c>
      <c r="L30" s="209">
        <f t="shared" si="0"/>
        <v>378.04462596732594</v>
      </c>
      <c r="M30" s="209">
        <f t="shared" si="0"/>
        <v>361.05554600171973</v>
      </c>
      <c r="N30" s="209">
        <f t="shared" si="0"/>
        <v>354.72785898538274</v>
      </c>
      <c r="O30" s="209">
        <f t="shared" si="0"/>
        <v>315.12269991401541</v>
      </c>
      <c r="P30" s="209">
        <f t="shared" si="0"/>
        <v>320.36173688736022</v>
      </c>
      <c r="Q30" s="209">
        <f t="shared" si="0"/>
        <v>313.44995700773859</v>
      </c>
      <c r="R30" s="209">
        <f t="shared" si="0"/>
        <v>284.71238177128117</v>
      </c>
      <c r="S30" s="209">
        <f t="shared" si="0"/>
        <v>299.32226999140153</v>
      </c>
      <c r="T30" s="209">
        <f t="shared" si="0"/>
        <v>311.44385210662074</v>
      </c>
      <c r="U30" s="209">
        <f t="shared" si="0"/>
        <v>280.39656061908852</v>
      </c>
      <c r="V30" s="209">
        <f t="shared" si="0"/>
        <v>255.17987962166811</v>
      </c>
      <c r="W30" s="209">
        <f t="shared" si="0"/>
        <v>268.78288907996568</v>
      </c>
      <c r="X30" s="209">
        <f t="shared" si="0"/>
        <v>212.35709372312982</v>
      </c>
      <c r="Y30" s="209">
        <f t="shared" si="0"/>
        <v>154.84067067927776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599.1503869303524</v>
      </c>
      <c r="C31" s="204">
        <f>ISI!C27+NFM!C44+CHI!C33+NMM!C32+PPA!C33+FBT!C13+TRE!C13+MAE!C13+TEL!C13+WWP!C13+OIS!C13</f>
        <v>537.94196044711964</v>
      </c>
      <c r="D31" s="204">
        <f>ISI!D27+NFM!D44+CHI!D33+NMM!D32+PPA!D33+FBT!D13+TRE!D13+MAE!D13+TEL!D13+WWP!D13+OIS!D13</f>
        <v>476.49819432502153</v>
      </c>
      <c r="E31" s="204">
        <f>ISI!E27+NFM!E44+CHI!E33+NMM!E32+PPA!E33+FBT!E13+TRE!E13+MAE!E13+TEL!E13+WWP!E13+OIS!E13</f>
        <v>517.45588993981085</v>
      </c>
      <c r="F31" s="204">
        <f>ISI!F27+NFM!F44+CHI!F33+NMM!F32+PPA!F33+FBT!F13+TRE!F13+MAE!F13+TEL!F13+WWP!F13+OIS!F13</f>
        <v>491.85812553740328</v>
      </c>
      <c r="G31" s="204">
        <f>ISI!G27+NFM!G44+CHI!G33+NMM!G32+PPA!G33+FBT!G13+TRE!G13+MAE!G13+TEL!G13+WWP!G13+OIS!G13</f>
        <v>520.72484952708498</v>
      </c>
      <c r="H31" s="204">
        <f>ISI!H27+NFM!H44+CHI!H33+NMM!H32+PPA!H33+FBT!H13+TRE!H13+MAE!H13+TEL!H13+WWP!H13+OIS!H13</f>
        <v>509.70515907136701</v>
      </c>
      <c r="I31" s="204">
        <f>ISI!I27+NFM!I44+CHI!I33+NMM!I32+PPA!I33+FBT!I13+TRE!I13+MAE!I13+TEL!I13+WWP!I13+OIS!I13</f>
        <v>467.3656921754083</v>
      </c>
      <c r="J31" s="204">
        <f>ISI!J27+NFM!J44+CHI!J33+NMM!J32+PPA!J33+FBT!J13+TRE!J13+MAE!J13+TEL!J13+WWP!J13+OIS!J13</f>
        <v>473.33697334479785</v>
      </c>
      <c r="K31" s="204">
        <f>ISI!K27+NFM!K44+CHI!K33+NMM!K32+PPA!K33+FBT!K13+TRE!K13+MAE!K13+TEL!K13+WWP!K13+OIS!K13</f>
        <v>429.85004299226142</v>
      </c>
      <c r="L31" s="204">
        <f>ISI!L27+NFM!L44+CHI!L33+NMM!L32+PPA!L33+FBT!L13+TRE!L13+MAE!L13+TEL!L13+WWP!L13+OIS!L13</f>
        <v>341.61848667239906</v>
      </c>
      <c r="M31" s="204">
        <f>ISI!M27+NFM!M44+CHI!M33+NMM!M32+PPA!M33+FBT!M13+TRE!M13+MAE!M13+TEL!M13+WWP!M13+OIS!M13</f>
        <v>335.39871023215824</v>
      </c>
      <c r="N31" s="204">
        <f>ISI!N27+NFM!N44+CHI!N33+NMM!N32+PPA!N33+FBT!N13+TRE!N13+MAE!N13+TEL!N13+WWP!N13+OIS!N13</f>
        <v>323.02493551160802</v>
      </c>
      <c r="O31" s="204">
        <f>ISI!O27+NFM!O44+CHI!O33+NMM!O32+PPA!O33+FBT!O13+TRE!O13+MAE!O13+TEL!O13+WWP!O13+OIS!O13</f>
        <v>296.49079965606182</v>
      </c>
      <c r="P31" s="204">
        <f>ISI!P27+NFM!P44+CHI!P33+NMM!P32+PPA!P33+FBT!P13+TRE!P13+MAE!P13+TEL!P13+WWP!P13+OIS!P13</f>
        <v>299.06276870163367</v>
      </c>
      <c r="Q31" s="204">
        <f>ISI!Q27+NFM!Q44+CHI!Q33+NMM!Q32+PPA!Q33+FBT!Q13+TRE!Q13+MAE!Q13+TEL!Q13+WWP!Q13+OIS!Q13</f>
        <v>289.88091143594153</v>
      </c>
      <c r="R31" s="204">
        <f>ISI!R27+NFM!R44+CHI!R33+NMM!R32+PPA!R33+FBT!R13+TRE!R13+MAE!R13+TEL!R13+WWP!R13+OIS!R13</f>
        <v>251.08529664660361</v>
      </c>
      <c r="S31" s="204">
        <f>ISI!S27+NFM!S44+CHI!S33+NMM!S32+PPA!S33+FBT!S13+TRE!S13+MAE!S13+TEL!S13+WWP!S13+OIS!S13</f>
        <v>267.48942390369734</v>
      </c>
      <c r="T31" s="204">
        <f>ISI!T27+NFM!T44+CHI!T33+NMM!T32+PPA!T33+FBT!T13+TRE!T13+MAE!T13+TEL!T13+WWP!T13+OIS!T13</f>
        <v>287.15752364574371</v>
      </c>
      <c r="U31" s="204">
        <f>ISI!U27+NFM!U44+CHI!U33+NMM!U32+PPA!U33+FBT!U13+TRE!U13+MAE!U13+TEL!U13+WWP!U13+OIS!U13</f>
        <v>252.32734307824586</v>
      </c>
      <c r="V31" s="204">
        <f>ISI!V27+NFM!V44+CHI!V33+NMM!V32+PPA!V33+FBT!V13+TRE!V13+MAE!V13+TEL!V13+WWP!V13+OIS!V13</f>
        <v>232.24282029234737</v>
      </c>
      <c r="W31" s="204">
        <f>ISI!W27+NFM!W44+CHI!W33+NMM!W32+PPA!W33+FBT!W13+TRE!W13+MAE!W13+TEL!W13+WWP!W13+OIS!W13</f>
        <v>243.67437661220987</v>
      </c>
      <c r="X31" s="204">
        <f>ISI!X27+NFM!X44+CHI!X33+NMM!X32+PPA!X33+FBT!X13+TRE!X13+MAE!X13+TEL!X13+WWP!X13+OIS!X13</f>
        <v>203.62459157351674</v>
      </c>
      <c r="Y31" s="204">
        <f>ISI!Y27+NFM!Y44+CHI!Y33+NMM!Y32+PPA!Y33+FBT!Y13+TRE!Y13+MAE!Y13+TEL!Y13+WWP!Y13+OIS!Y13</f>
        <v>152.1507308684437</v>
      </c>
    </row>
    <row r="32" spans="1:25" ht="12" customHeight="1" x14ac:dyDescent="0.25">
      <c r="A32" s="18" t="s">
        <v>42</v>
      </c>
      <c r="B32" s="204">
        <f>ISI!B28</f>
        <v>21.422785898538262</v>
      </c>
      <c r="C32" s="204">
        <f>ISI!C28</f>
        <v>53.091229578675843</v>
      </c>
      <c r="D32" s="204">
        <f>ISI!D28</f>
        <v>52.223559759243336</v>
      </c>
      <c r="E32" s="204">
        <f>ISI!E28</f>
        <v>51.252966466036114</v>
      </c>
      <c r="F32" s="204">
        <f>ISI!F28</f>
        <v>55.967669819432501</v>
      </c>
      <c r="G32" s="204">
        <f>ISI!G28</f>
        <v>39.930868443680133</v>
      </c>
      <c r="H32" s="204">
        <f>ISI!H28</f>
        <v>49.870679277730012</v>
      </c>
      <c r="I32" s="204">
        <f>ISI!I28</f>
        <v>58.002321582115208</v>
      </c>
      <c r="J32" s="204">
        <f>ISI!J28</f>
        <v>108.7357695614789</v>
      </c>
      <c r="K32" s="204">
        <f>ISI!K28</f>
        <v>23.618400687876179</v>
      </c>
      <c r="L32" s="204">
        <f>ISI!L28</f>
        <v>36.426139294926912</v>
      </c>
      <c r="M32" s="204">
        <f>ISI!M28</f>
        <v>25.656835769561479</v>
      </c>
      <c r="N32" s="204">
        <f>ISI!N28</f>
        <v>31.702923473774721</v>
      </c>
      <c r="O32" s="204">
        <f>ISI!O28</f>
        <v>18.631900257953571</v>
      </c>
      <c r="P32" s="204">
        <f>ISI!P28</f>
        <v>21.298968185726569</v>
      </c>
      <c r="Q32" s="204">
        <f>ISI!Q28</f>
        <v>23.56904557179708</v>
      </c>
      <c r="R32" s="204">
        <f>ISI!R28</f>
        <v>33.627085124677563</v>
      </c>
      <c r="S32" s="204">
        <f>ISI!S28</f>
        <v>31.832846087704208</v>
      </c>
      <c r="T32" s="204">
        <f>ISI!T28</f>
        <v>24.286328460877041</v>
      </c>
      <c r="U32" s="204">
        <f>ISI!U28</f>
        <v>28.069217540842651</v>
      </c>
      <c r="V32" s="204">
        <f>ISI!V28</f>
        <v>22.937059329320721</v>
      </c>
      <c r="W32" s="204">
        <f>ISI!W28</f>
        <v>25.108512467755801</v>
      </c>
      <c r="X32" s="204">
        <f>ISI!X28</f>
        <v>8.7325021496130688</v>
      </c>
      <c r="Y32" s="204">
        <f>ISI!Y28</f>
        <v>2.68993981083405</v>
      </c>
    </row>
    <row r="33" spans="1:25" ht="12" customHeight="1" x14ac:dyDescent="0.25">
      <c r="A33" s="19" t="s">
        <v>29</v>
      </c>
      <c r="B33" s="205">
        <f t="shared" ref="B33:Y33" si="1">SUM(B34:B38)</f>
        <v>220.45210662080822</v>
      </c>
      <c r="C33" s="205">
        <f t="shared" si="1"/>
        <v>375.0887360275151</v>
      </c>
      <c r="D33" s="205">
        <f t="shared" si="1"/>
        <v>421.48873602751502</v>
      </c>
      <c r="E33" s="205">
        <f t="shared" si="1"/>
        <v>346.77308684436798</v>
      </c>
      <c r="F33" s="205">
        <f t="shared" si="1"/>
        <v>301.85331040412723</v>
      </c>
      <c r="G33" s="205">
        <f t="shared" si="1"/>
        <v>314.30421324161648</v>
      </c>
      <c r="H33" s="205">
        <f t="shared" si="1"/>
        <v>253.92184006878756</v>
      </c>
      <c r="I33" s="205">
        <f t="shared" si="1"/>
        <v>252.11926053310401</v>
      </c>
      <c r="J33" s="205">
        <f t="shared" si="1"/>
        <v>269.74763542562334</v>
      </c>
      <c r="K33" s="205">
        <f t="shared" si="1"/>
        <v>132.44127257093723</v>
      </c>
      <c r="L33" s="205">
        <f t="shared" si="1"/>
        <v>107.07867583834908</v>
      </c>
      <c r="M33" s="205">
        <f t="shared" si="1"/>
        <v>106.55889939810834</v>
      </c>
      <c r="N33" s="205">
        <f t="shared" si="1"/>
        <v>166.62596732588133</v>
      </c>
      <c r="O33" s="205">
        <f t="shared" si="1"/>
        <v>66.007480653482375</v>
      </c>
      <c r="P33" s="205">
        <f t="shared" si="1"/>
        <v>72.689595872742899</v>
      </c>
      <c r="Q33" s="205">
        <f t="shared" si="1"/>
        <v>113.54600171969045</v>
      </c>
      <c r="R33" s="205">
        <f t="shared" si="1"/>
        <v>114.96638005159073</v>
      </c>
      <c r="S33" s="205">
        <f t="shared" si="1"/>
        <v>140.80928632846087</v>
      </c>
      <c r="T33" s="205">
        <f t="shared" si="1"/>
        <v>299.48684436801375</v>
      </c>
      <c r="U33" s="205">
        <f t="shared" si="1"/>
        <v>288.96457437661212</v>
      </c>
      <c r="V33" s="205">
        <f t="shared" si="1"/>
        <v>300.40722269991403</v>
      </c>
      <c r="W33" s="205">
        <f t="shared" si="1"/>
        <v>314.66173688736018</v>
      </c>
      <c r="X33" s="205">
        <f t="shared" si="1"/>
        <v>321.71246775580397</v>
      </c>
      <c r="Y33" s="205">
        <f t="shared" si="1"/>
        <v>323.26715391229573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100.49441100601889</v>
      </c>
      <c r="C34" s="204">
        <f>ISI!C30+NFM!C46+CHI!C35+NMM!C34+PPA!C35+FBT!C15+TRE!C15+MAE!C15+TEL!C15+WWP!C15+OIS!C15</f>
        <v>44.926913155631993</v>
      </c>
      <c r="D34" s="204">
        <f>ISI!D30+NFM!D46+CHI!D35+NMM!D34+PPA!D35+FBT!D15+TRE!D15+MAE!D15+TEL!D15+WWP!D15+OIS!D15</f>
        <v>20.098882201203779</v>
      </c>
      <c r="E34" s="204">
        <f>ISI!E30+NFM!E46+CHI!E35+NMM!E34+PPA!E35+FBT!E15+TRE!E15+MAE!E15+TEL!E15+WWP!E15+OIS!E15</f>
        <v>43.744625967325881</v>
      </c>
      <c r="F34" s="204">
        <f>ISI!F30+NFM!F46+CHI!F35+NMM!F34+PPA!F35+FBT!F15+TRE!F15+MAE!F15+TEL!F15+WWP!F15+OIS!F15</f>
        <v>75.886156491831471</v>
      </c>
      <c r="G34" s="204">
        <f>ISI!G30+NFM!G46+CHI!G35+NMM!G34+PPA!G35+FBT!G15+TRE!G15+MAE!G15+TEL!G15+WWP!G15+OIS!G15</f>
        <v>43.890283748925192</v>
      </c>
      <c r="H34" s="204">
        <f>ISI!H30+NFM!H46+CHI!H35+NMM!H34+PPA!H35+FBT!H15+TRE!H15+MAE!H15+TEL!H15+WWP!H15+OIS!H15</f>
        <v>5.6153052450558896</v>
      </c>
      <c r="I34" s="204">
        <f>ISI!I30+NFM!I46+CHI!I35+NMM!I34+PPA!I35+FBT!I15+TRE!I15+MAE!I15+TEL!I15+WWP!I15+OIS!I15</f>
        <v>7.9249355116079103</v>
      </c>
      <c r="J34" s="204">
        <f>ISI!J30+NFM!J46+CHI!J35+NMM!J34+PPA!J35+FBT!J15+TRE!J15+MAE!J15+TEL!J15+WWP!J15+OIS!J15</f>
        <v>10.189165950128981</v>
      </c>
      <c r="K34" s="204">
        <f>ISI!K30+NFM!K46+CHI!K35+NMM!K34+PPA!K35+FBT!K15+TRE!K15+MAE!K15+TEL!K15+WWP!K15+OIS!K15</f>
        <v>3.3319002579535679</v>
      </c>
      <c r="L34" s="204">
        <f>ISI!L30+NFM!L46+CHI!L35+NMM!L34+PPA!L35+FBT!L15+TRE!L15+MAE!L15+TEL!L15+WWP!L15+OIS!L15</f>
        <v>3.3319002579535679</v>
      </c>
      <c r="M34" s="204">
        <f>ISI!M30+NFM!M46+CHI!M35+NMM!M34+PPA!M35+FBT!M15+TRE!M15+MAE!M15+TEL!M15+WWP!M15+OIS!M15</f>
        <v>3.998280309544282</v>
      </c>
      <c r="N34" s="204">
        <f>ISI!N30+NFM!N46+CHI!N35+NMM!N34+PPA!N35+FBT!N15+TRE!N15+MAE!N15+TEL!N15+WWP!N15+OIS!N15</f>
        <v>1.999140154772141</v>
      </c>
      <c r="O34" s="204">
        <f>ISI!O30+NFM!O46+CHI!O35+NMM!O34+PPA!O35+FBT!O15+TRE!O15+MAE!O15+TEL!O15+WWP!O15+OIS!O15</f>
        <v>4.6646603611349953</v>
      </c>
      <c r="P34" s="204">
        <f>ISI!P30+NFM!P46+CHI!P35+NMM!P34+PPA!P35+FBT!P15+TRE!P15+MAE!P15+TEL!P15+WWP!P15+OIS!P15</f>
        <v>2.1257093723129841</v>
      </c>
      <c r="Q34" s="204">
        <f>ISI!Q30+NFM!Q46+CHI!Q35+NMM!Q34+PPA!Q35+FBT!Q15+TRE!Q15+MAE!Q15+TEL!Q15+WWP!Q15+OIS!Q15</f>
        <v>53.310404127257087</v>
      </c>
      <c r="R34" s="204">
        <f>ISI!R30+NFM!R46+CHI!R35+NMM!R34+PPA!R35+FBT!R15+TRE!R15+MAE!R15+TEL!R15+WWP!R15+OIS!R15</f>
        <v>51.977644024075673</v>
      </c>
      <c r="S34" s="204">
        <f>ISI!S30+NFM!S46+CHI!S35+NMM!S34+PPA!S35+FBT!S15+TRE!S15+MAE!S15+TEL!S15+WWP!S15+OIS!S15</f>
        <v>73.528718830610487</v>
      </c>
      <c r="T34" s="204">
        <f>ISI!T30+NFM!T46+CHI!T35+NMM!T34+PPA!T35+FBT!T15+TRE!T15+MAE!T15+TEL!T15+WWP!T15+OIS!T15</f>
        <v>81.298366294067065</v>
      </c>
      <c r="U34" s="204">
        <f>ISI!U30+NFM!U46+CHI!U35+NMM!U34+PPA!U35+FBT!U15+TRE!U15+MAE!U15+TEL!U15+WWP!U15+OIS!U15</f>
        <v>75.300945829750646</v>
      </c>
      <c r="V34" s="204">
        <f>ISI!V30+NFM!V46+CHI!V35+NMM!V34+PPA!V35+FBT!V15+TRE!V15+MAE!V15+TEL!V15+WWP!V15+OIS!V15</f>
        <v>82.631126397248494</v>
      </c>
      <c r="W34" s="204">
        <f>ISI!W30+NFM!W46+CHI!W35+NMM!W34+PPA!W35+FBT!W15+TRE!W15+MAE!W15+TEL!W15+WWP!W15+OIS!W15</f>
        <v>88.628546861564914</v>
      </c>
      <c r="X34" s="204">
        <f>ISI!X30+NFM!X46+CHI!X35+NMM!X34+PPA!X35+FBT!X15+TRE!X15+MAE!X15+TEL!X15+WWP!X15+OIS!X15</f>
        <v>81.298366294067065</v>
      </c>
      <c r="Y34" s="204">
        <f>ISI!Y30+NFM!Y46+CHI!Y35+NMM!Y34+PPA!Y35+FBT!Y15+TRE!Y15+MAE!Y15+TEL!Y15+WWP!Y15+OIS!Y15</f>
        <v>87.295786758383485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9.8903697334479794</v>
      </c>
      <c r="C35" s="204">
        <f>ISI!C31+NFM!C47+CHI!C36+NMM!C35+PPA!C36+FBT!C16+TRE!C16+MAE!C16+TEL!C16+WWP!C16+OIS!C16</f>
        <v>5.4934651762682707</v>
      </c>
      <c r="D35" s="204">
        <f>ISI!D31+NFM!D47+CHI!D36+NMM!D35+PPA!D36+FBT!D16+TRE!D16+MAE!D16+TEL!D16+WWP!D16+OIS!D16</f>
        <v>39.55288048151332</v>
      </c>
      <c r="E35" s="204">
        <f>ISI!E31+NFM!E47+CHI!E36+NMM!E35+PPA!E36+FBT!E16+TRE!E16+MAE!E16+TEL!E16+WWP!E16+OIS!E16</f>
        <v>7.6908856405846926</v>
      </c>
      <c r="F35" s="204">
        <f>ISI!F31+NFM!F47+CHI!F36+NMM!F35+PPA!F36+FBT!F16+TRE!F16+MAE!F16+TEL!F16+WWP!F16+OIS!F16</f>
        <v>3.2960447119518479</v>
      </c>
      <c r="G35" s="204">
        <f>ISI!G31+NFM!G47+CHI!G36+NMM!G35+PPA!G36+FBT!G16+TRE!G16+MAE!G16+TEL!G16+WWP!G16+OIS!G16</f>
        <v>20.875150472914875</v>
      </c>
      <c r="H35" s="204">
        <f>ISI!H31+NFM!H47+CHI!H36+NMM!H35+PPA!H36+FBT!H16+TRE!H16+MAE!H16+TEL!H16+WWP!H16+OIS!H16</f>
        <v>6.5921754084264812</v>
      </c>
      <c r="I35" s="204">
        <f>ISI!I31+NFM!I47+CHI!I36+NMM!I35+PPA!I36+FBT!I16+TRE!I16+MAE!I16+TEL!I16+WWP!I16+OIS!I16</f>
        <v>6.592175408426483</v>
      </c>
      <c r="J35" s="204">
        <f>ISI!J31+NFM!J47+CHI!J36+NMM!J35+PPA!J36+FBT!J16+TRE!J16+MAE!J16+TEL!J16+WWP!J16+OIS!J16</f>
        <v>35.158125537403265</v>
      </c>
      <c r="K35" s="204">
        <f>ISI!K31+NFM!K47+CHI!K36+NMM!K35+PPA!K36+FBT!K16+TRE!K16+MAE!K16+TEL!K16+WWP!K16+OIS!K16</f>
        <v>31.862080825451415</v>
      </c>
      <c r="L35" s="204">
        <f>ISI!L31+NFM!L47+CHI!L36+NMM!L35+PPA!L36+FBT!L16+TRE!L16+MAE!L16+TEL!L16+WWP!L16+OIS!L16</f>
        <v>4.3947549441100593</v>
      </c>
      <c r="M35" s="204">
        <f>ISI!M31+NFM!M47+CHI!M36+NMM!M35+PPA!M36+FBT!M16+TRE!M16+MAE!M16+TEL!M16+WWP!M16+OIS!M16</f>
        <v>2.1974204643164219</v>
      </c>
      <c r="N35" s="204">
        <f>ISI!N31+NFM!N47+CHI!N36+NMM!N35+PPA!N36+FBT!N16+TRE!N16+MAE!N16+TEL!N16+WWP!N16+OIS!N16</f>
        <v>4.3948409286328447</v>
      </c>
      <c r="O35" s="204">
        <f>ISI!O31+NFM!O47+CHI!O36+NMM!O35+PPA!O36+FBT!O16+TRE!O16+MAE!O16+TEL!O16+WWP!O16+OIS!O16</f>
        <v>4.3948409286328447</v>
      </c>
      <c r="P35" s="204">
        <f>ISI!P31+NFM!P47+CHI!P36+NMM!P35+PPA!P36+FBT!P16+TRE!P16+MAE!P16+TEL!P16+WWP!P16+OIS!P16</f>
        <v>3.2961306964746329</v>
      </c>
      <c r="Q35" s="204">
        <f>ISI!Q31+NFM!Q47+CHI!Q36+NMM!Q35+PPA!Q36+FBT!Q16+TRE!Q16+MAE!Q16+TEL!Q16+WWP!Q16+OIS!Q16</f>
        <v>3.2961306964746329</v>
      </c>
      <c r="R35" s="204">
        <f>ISI!R31+NFM!R47+CHI!R36+NMM!R35+PPA!R36+FBT!R16+TRE!R16+MAE!R16+TEL!R16+WWP!R16+OIS!R16</f>
        <v>3.2961306964746329</v>
      </c>
      <c r="S35" s="204">
        <f>ISI!S31+NFM!S47+CHI!S36+NMM!S35+PPA!S36+FBT!S16+TRE!S16+MAE!S16+TEL!S16+WWP!S16+OIS!S16</f>
        <v>6.5922613929492666</v>
      </c>
      <c r="T35" s="204">
        <f>ISI!T31+NFM!T47+CHI!T36+NMM!T35+PPA!T36+FBT!T16+TRE!T16+MAE!T16+TEL!T16+WWP!T16+OIS!T16</f>
        <v>3.2961306964746329</v>
      </c>
      <c r="U35" s="204">
        <f>ISI!U31+NFM!U47+CHI!U36+NMM!U35+PPA!U36+FBT!U16+TRE!U16+MAE!U16+TEL!U16+WWP!U16+OIS!U16</f>
        <v>3.2961306964746329</v>
      </c>
      <c r="V35" s="204">
        <f>ISI!V31+NFM!V47+CHI!V36+NMM!V35+PPA!V36+FBT!V16+TRE!V16+MAE!V16+TEL!V16+WWP!V16+OIS!V16</f>
        <v>4.3948409286328447</v>
      </c>
      <c r="W35" s="204">
        <f>ISI!W31+NFM!W47+CHI!W36+NMM!W35+PPA!W36+FBT!W16+TRE!W16+MAE!W16+TEL!W16+WWP!W16+OIS!W16</f>
        <v>4.3948409286328447</v>
      </c>
      <c r="X35" s="204">
        <f>ISI!X31+NFM!X47+CHI!X36+NMM!X35+PPA!X36+FBT!X16+TRE!X16+MAE!X16+TEL!X16+WWP!X16+OIS!X16</f>
        <v>6.5922613929492666</v>
      </c>
      <c r="Y35" s="204">
        <f>ISI!Y31+NFM!Y47+CHI!Y36+NMM!Y35+PPA!Y36+FBT!Y16+TRE!Y16+MAE!Y16+TEL!Y16+WWP!Y16+OIS!Y16</f>
        <v>8.7896818572656912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31.838091143594156</v>
      </c>
      <c r="C36" s="204">
        <f>ISI!C32+NFM!C48+CHI!C37+NMM!C36+PPA!C37+FBT!C17+TRE!C17+MAE!C17+TEL!C17+WWP!C17+OIS!C17</f>
        <v>24.64866723989681</v>
      </c>
      <c r="D36" s="204">
        <f>ISI!D32+NFM!D48+CHI!D37+NMM!D36+PPA!D37+FBT!D17+TRE!D17+MAE!D17+TEL!D17+WWP!D17+OIS!D17</f>
        <v>26.70283748925193</v>
      </c>
      <c r="E36" s="204">
        <f>ISI!E32+NFM!E48+CHI!E37+NMM!E36+PPA!E37+FBT!E17+TRE!E17+MAE!E17+TEL!E17+WWP!E17+OIS!E17</f>
        <v>23.621754084264825</v>
      </c>
      <c r="F36" s="204">
        <f>ISI!F32+NFM!F48+CHI!F37+NMM!F36+PPA!F37+FBT!F17+TRE!F17+MAE!F17+TEL!F17+WWP!F17+OIS!F17</f>
        <v>38.000257953568351</v>
      </c>
      <c r="G36" s="204">
        <f>ISI!G32+NFM!G48+CHI!G37+NMM!G36+PPA!G37+FBT!G17+TRE!G17+MAE!G17+TEL!G17+WWP!G17+OIS!G17</f>
        <v>19.513585554600162</v>
      </c>
      <c r="H36" s="204">
        <f>ISI!H32+NFM!H48+CHI!H37+NMM!H36+PPA!H37+FBT!H17+TRE!H17+MAE!H17+TEL!H17+WWP!H17+OIS!H17</f>
        <v>18.486586414445398</v>
      </c>
      <c r="I36" s="204">
        <f>ISI!I32+NFM!I48+CHI!I37+NMM!I36+PPA!I37+FBT!I17+TRE!I17+MAE!I17+TEL!I17+WWP!I17+OIS!I17</f>
        <v>21.56775580395529</v>
      </c>
      <c r="J36" s="204">
        <f>ISI!J32+NFM!J48+CHI!J37+NMM!J36+PPA!J37+FBT!J17+TRE!J17+MAE!J17+TEL!J17+WWP!J17+OIS!J17</f>
        <v>18.486586414445402</v>
      </c>
      <c r="K36" s="204">
        <f>ISI!K32+NFM!K48+CHI!K37+NMM!K36+PPA!K37+FBT!K17+TRE!K17+MAE!K17+TEL!K17+WWP!K17+OIS!K17</f>
        <v>16.432588134135855</v>
      </c>
      <c r="L36" s="204">
        <f>ISI!L32+NFM!L48+CHI!L37+NMM!L36+PPA!L37+FBT!L17+TRE!L17+MAE!L17+TEL!L17+WWP!L17+OIS!L17</f>
        <v>16.432502149613075</v>
      </c>
      <c r="M36" s="204">
        <f>ISI!M32+NFM!M48+CHI!M37+NMM!M36+PPA!M37+FBT!M17+TRE!M17+MAE!M17+TEL!M17+WWP!M17+OIS!M17</f>
        <v>18.486586414445398</v>
      </c>
      <c r="N36" s="204">
        <f>ISI!N32+NFM!N48+CHI!N37+NMM!N36+PPA!N37+FBT!N17+TRE!N17+MAE!N17+TEL!N17+WWP!N17+OIS!N17</f>
        <v>20.189595872742899</v>
      </c>
      <c r="O36" s="204">
        <f>ISI!O32+NFM!O48+CHI!O37+NMM!O36+PPA!O37+FBT!O17+TRE!O17+MAE!O17+TEL!O17+WWP!O17+OIS!O17</f>
        <v>12.046431642304386</v>
      </c>
      <c r="P36" s="204">
        <f>ISI!P32+NFM!P48+CHI!P37+NMM!P36+PPA!P37+FBT!P17+TRE!P17+MAE!P17+TEL!P17+WWP!P17+OIS!P17</f>
        <v>17.019948409286329</v>
      </c>
      <c r="Q36" s="204">
        <f>ISI!Q32+NFM!Q48+CHI!Q37+NMM!Q36+PPA!Q37+FBT!Q17+TRE!Q17+MAE!Q17+TEL!Q17+WWP!Q17+OIS!Q17</f>
        <v>12.073344797936372</v>
      </c>
      <c r="R36" s="204">
        <f>ISI!R32+NFM!R48+CHI!R37+NMM!R36+PPA!R37+FBT!R17+TRE!R17+MAE!R17+TEL!R17+WWP!R17+OIS!R17</f>
        <v>10.060447119518486</v>
      </c>
      <c r="S36" s="204">
        <f>ISI!S32+NFM!S48+CHI!S37+NMM!S36+PPA!S37+FBT!S17+TRE!S17+MAE!S17+TEL!S17+WWP!S17+OIS!S17</f>
        <v>17.105245055889938</v>
      </c>
      <c r="T36" s="204">
        <f>ISI!T32+NFM!T48+CHI!T37+NMM!T36+PPA!T37+FBT!T17+TRE!T17+MAE!T17+TEL!T17+WWP!T17+OIS!T17</f>
        <v>23.134135855545999</v>
      </c>
      <c r="U36" s="204">
        <f>ISI!U32+NFM!U48+CHI!U37+NMM!U36+PPA!U37+FBT!U17+TRE!U17+MAE!U17+TEL!U17+WWP!U17+OIS!U17</f>
        <v>16.0932932072227</v>
      </c>
      <c r="V36" s="204">
        <f>ISI!V32+NFM!V48+CHI!V37+NMM!V36+PPA!V37+FBT!V17+TRE!V17+MAE!V17+TEL!V17+WWP!V17+OIS!V17</f>
        <v>13.06775580395529</v>
      </c>
      <c r="W36" s="204">
        <f>ISI!W32+NFM!W48+CHI!W37+NMM!W36+PPA!W37+FBT!W17+TRE!W17+MAE!W17+TEL!W17+WWP!W17+OIS!W17</f>
        <v>13.351418744625965</v>
      </c>
      <c r="X36" s="204">
        <f>ISI!X32+NFM!X48+CHI!X37+NMM!X36+PPA!X37+FBT!X17+TRE!X17+MAE!X17+TEL!X17+WWP!X17+OIS!X17</f>
        <v>9.051590713671537</v>
      </c>
      <c r="Y36" s="204">
        <f>ISI!Y32+NFM!Y48+CHI!Y37+NMM!Y36+PPA!Y37+FBT!Y17+TRE!Y17+MAE!Y17+TEL!Y17+WWP!Y17+OIS!Y17</f>
        <v>14.068271711092002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77.19501289767841</v>
      </c>
      <c r="C37" s="204">
        <f>ISI!C33+NFM!C49+CHI!C38+NMM!C37+PPA!C38+FBT!C18+TRE!C18+MAE!C18+TEL!C18+WWP!C18+OIS!C18</f>
        <v>237.37463456577817</v>
      </c>
      <c r="D37" s="204">
        <f>ISI!D33+NFM!D49+CHI!D38+NMM!D37+PPA!D38+FBT!D18+TRE!D18+MAE!D18+TEL!D18+WWP!D18+OIS!D18</f>
        <v>263.42785898538261</v>
      </c>
      <c r="E37" s="204">
        <f>ISI!E33+NFM!E49+CHI!E38+NMM!E37+PPA!E38+FBT!E18+TRE!E18+MAE!E18+TEL!E18+WWP!E18+OIS!E18</f>
        <v>221.93559759243337</v>
      </c>
      <c r="F37" s="204">
        <f>ISI!F33+NFM!F49+CHI!F38+NMM!F37+PPA!F38+FBT!F18+TRE!F18+MAE!F18+TEL!F18+WWP!F18+OIS!F18</f>
        <v>131.23147033533962</v>
      </c>
      <c r="G37" s="204">
        <f>ISI!G33+NFM!G49+CHI!G38+NMM!G37+PPA!G38+FBT!G18+TRE!G18+MAE!G18+TEL!G18+WWP!G18+OIS!G18</f>
        <v>185.26784178847805</v>
      </c>
      <c r="H37" s="204">
        <f>ISI!H33+NFM!H49+CHI!H38+NMM!H37+PPA!H38+FBT!H18+TRE!H18+MAE!H18+TEL!H18+WWP!H18+OIS!H18</f>
        <v>186.23293207222696</v>
      </c>
      <c r="I37" s="204">
        <f>ISI!I33+NFM!I49+CHI!I38+NMM!I37+PPA!I38+FBT!I18+TRE!I18+MAE!I18+TEL!I18+WWP!I18+OIS!I18</f>
        <v>200.62261392949267</v>
      </c>
      <c r="J37" s="204">
        <f>ISI!J33+NFM!J49+CHI!J38+NMM!J37+PPA!J38+FBT!J18+TRE!J18+MAE!J18+TEL!J18+WWP!J18+OIS!J18</f>
        <v>190.57730008598449</v>
      </c>
      <c r="K37" s="204">
        <f>ISI!K33+NFM!K49+CHI!K38+NMM!K37+PPA!K38+FBT!K18+TRE!K18+MAE!K18+TEL!K18+WWP!K18+OIS!K18</f>
        <v>48.336371453138426</v>
      </c>
      <c r="L37" s="204">
        <f>ISI!L33+NFM!L49+CHI!L38+NMM!L37+PPA!L38+FBT!L18+TRE!L18+MAE!L18+TEL!L18+WWP!L18+OIS!L18</f>
        <v>57.894840928632846</v>
      </c>
      <c r="M37" s="204">
        <f>ISI!M33+NFM!M49+CHI!M38+NMM!M37+PPA!M38+FBT!M18+TRE!M18+MAE!M18+TEL!M18+WWP!M18+OIS!M18</f>
        <v>41.494325021496124</v>
      </c>
      <c r="N37" s="204">
        <f>ISI!N33+NFM!N49+CHI!N38+NMM!N37+PPA!N38+FBT!N18+TRE!N18+MAE!N18+TEL!N18+WWP!N18+OIS!N18</f>
        <v>94.573258813413574</v>
      </c>
      <c r="O37" s="204">
        <f>ISI!O33+NFM!O49+CHI!O38+NMM!O37+PPA!O38+FBT!O18+TRE!O18+MAE!O18+TEL!O18+WWP!O18+OIS!O18</f>
        <v>0</v>
      </c>
      <c r="P37" s="204">
        <f>ISI!P33+NFM!P49+CHI!P38+NMM!P37+PPA!P38+FBT!P18+TRE!P18+MAE!P18+TEL!P18+WWP!P18+OIS!P18</f>
        <v>0.96491831470335332</v>
      </c>
      <c r="Q37" s="204">
        <f>ISI!Q33+NFM!Q49+CHI!Q38+NMM!Q37+PPA!Q38+FBT!Q18+TRE!Q18+MAE!Q18+TEL!Q18+WWP!Q18+OIS!Q18</f>
        <v>1.9298366294067066</v>
      </c>
      <c r="R37" s="204">
        <f>ISI!R33+NFM!R49+CHI!R38+NMM!R37+PPA!R38+FBT!R18+TRE!R18+MAE!R18+TEL!R18+WWP!R18+OIS!R18</f>
        <v>0.96491831470335332</v>
      </c>
      <c r="S37" s="204">
        <f>ISI!S33+NFM!S49+CHI!S38+NMM!S37+PPA!S38+FBT!S18+TRE!S18+MAE!S18+TEL!S18+WWP!S18+OIS!S18</f>
        <v>0.96491831470335332</v>
      </c>
      <c r="T37" s="204">
        <f>ISI!T33+NFM!T49+CHI!T38+NMM!T37+PPA!T38+FBT!T18+TRE!T18+MAE!T18+TEL!T18+WWP!T18+OIS!T18</f>
        <v>146.67050730868445</v>
      </c>
      <c r="U37" s="204">
        <f>ISI!U33+NFM!U49+CHI!U38+NMM!U37+PPA!U38+FBT!U18+TRE!U18+MAE!U18+TEL!U18+WWP!U18+OIS!U18</f>
        <v>143.77566638005155</v>
      </c>
      <c r="V37" s="204">
        <f>ISI!V33+NFM!V49+CHI!V38+NMM!V37+PPA!V38+FBT!V18+TRE!V18+MAE!V18+TEL!V18+WWP!V18+OIS!V18</f>
        <v>150.53018056749784</v>
      </c>
      <c r="W37" s="204">
        <f>ISI!W33+NFM!W49+CHI!W38+NMM!W37+PPA!W38+FBT!W18+TRE!W18+MAE!W18+TEL!W18+WWP!W18+OIS!W18</f>
        <v>153.42502149613063</v>
      </c>
      <c r="X37" s="204">
        <f>ISI!X33+NFM!X49+CHI!X38+NMM!X37+PPA!X38+FBT!X18+TRE!X18+MAE!X18+TEL!X18+WWP!X18+OIS!X18</f>
        <v>172.72381771281169</v>
      </c>
      <c r="Y37" s="204">
        <f>ISI!Y33+NFM!Y49+CHI!Y38+NMM!Y37+PPA!Y38+FBT!Y18+TRE!Y18+MAE!Y18+TEL!Y18+WWP!Y18+OIS!Y18</f>
        <v>171.7588993981083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1.034221840068787</v>
      </c>
      <c r="C38" s="204">
        <f>ISI!C34+NFM!C50+CHI!C39+NMM!C38+PPA!C39+FBT!C19+TRE!C19+MAE!C19+TEL!C19+WWP!C19+OIS!C19</f>
        <v>62.645055889939812</v>
      </c>
      <c r="D38" s="204">
        <f>ISI!D34+NFM!D50+CHI!D39+NMM!D38+PPA!D39+FBT!D19+TRE!D19+MAE!D19+TEL!D19+WWP!D19+OIS!D19</f>
        <v>71.706276870163379</v>
      </c>
      <c r="E38" s="204">
        <f>ISI!E34+NFM!E50+CHI!E39+NMM!E38+PPA!E39+FBT!E19+TRE!E19+MAE!E19+TEL!E19+WWP!E19+OIS!E19</f>
        <v>49.78022355975925</v>
      </c>
      <c r="F38" s="204">
        <f>ISI!F34+NFM!F50+CHI!F39+NMM!F38+PPA!F39+FBT!F19+TRE!F19+MAE!F19+TEL!F19+WWP!F19+OIS!F19</f>
        <v>53.43938091143594</v>
      </c>
      <c r="G38" s="204">
        <f>ISI!G34+NFM!G50+CHI!G39+NMM!G38+PPA!G39+FBT!G19+TRE!G19+MAE!G19+TEL!G19+WWP!G19+OIS!G19</f>
        <v>44.757351676698207</v>
      </c>
      <c r="H38" s="204">
        <f>ISI!H34+NFM!H50+CHI!H39+NMM!H38+PPA!H39+FBT!H19+TRE!H19+MAE!H19+TEL!H19+WWP!H19+OIS!H19</f>
        <v>36.994840928632854</v>
      </c>
      <c r="I38" s="204">
        <f>ISI!I34+NFM!I50+CHI!I39+NMM!I38+PPA!I39+FBT!I19+TRE!I19+MAE!I19+TEL!I19+WWP!I19+OIS!I19</f>
        <v>15.411779879621671</v>
      </c>
      <c r="J38" s="204">
        <f>ISI!J34+NFM!J50+CHI!J39+NMM!J38+PPA!J39+FBT!J19+TRE!J19+MAE!J19+TEL!J19+WWP!J19+OIS!J19</f>
        <v>15.336457437661215</v>
      </c>
      <c r="K38" s="204">
        <f>ISI!K34+NFM!K50+CHI!K39+NMM!K38+PPA!K39+FBT!K19+TRE!K19+MAE!K19+TEL!K19+WWP!K19+OIS!K19</f>
        <v>32.478331900257956</v>
      </c>
      <c r="L38" s="204">
        <f>ISI!L34+NFM!L50+CHI!L39+NMM!L38+PPA!L39+FBT!L19+TRE!L19+MAE!L19+TEL!L19+WWP!L19+OIS!L19</f>
        <v>25.024677558039549</v>
      </c>
      <c r="M38" s="204">
        <f>ISI!M34+NFM!M50+CHI!M39+NMM!M38+PPA!M39+FBT!M19+TRE!M19+MAE!M19+TEL!M19+WWP!M19+OIS!M19</f>
        <v>40.382287188306101</v>
      </c>
      <c r="N38" s="204">
        <f>ISI!N34+NFM!N50+CHI!N39+NMM!N38+PPA!N39+FBT!N19+TRE!N19+MAE!N19+TEL!N19+WWP!N19+OIS!N19</f>
        <v>45.469131556319866</v>
      </c>
      <c r="O38" s="204">
        <f>ISI!O34+NFM!O50+CHI!O39+NMM!O38+PPA!O39+FBT!O19+TRE!O19+MAE!O19+TEL!O19+WWP!O19+OIS!O19</f>
        <v>44.901547721410147</v>
      </c>
      <c r="P38" s="204">
        <f>ISI!P34+NFM!P50+CHI!P39+NMM!P38+PPA!P39+FBT!P19+TRE!P19+MAE!P19+TEL!P19+WWP!P19+OIS!P19</f>
        <v>49.282889079965607</v>
      </c>
      <c r="Q38" s="204">
        <f>ISI!Q34+NFM!Q50+CHI!Q39+NMM!Q38+PPA!Q39+FBT!Q19+TRE!Q19+MAE!Q19+TEL!Q19+WWP!Q19+OIS!Q19</f>
        <v>42.936285468615644</v>
      </c>
      <c r="R38" s="204">
        <f>ISI!R34+NFM!R50+CHI!R39+NMM!R38+PPA!R39+FBT!R19+TRE!R19+MAE!R19+TEL!R19+WWP!R19+OIS!R19</f>
        <v>48.667239896818579</v>
      </c>
      <c r="S38" s="204">
        <f>ISI!S34+NFM!S50+CHI!S39+NMM!S38+PPA!S39+FBT!S19+TRE!S19+MAE!S19+TEL!S19+WWP!S19+OIS!S19</f>
        <v>42.618142734307817</v>
      </c>
      <c r="T38" s="204">
        <f>ISI!T34+NFM!T50+CHI!T39+NMM!T38+PPA!T39+FBT!T19+TRE!T19+MAE!T19+TEL!T19+WWP!T19+OIS!T19</f>
        <v>45.087704213241622</v>
      </c>
      <c r="U38" s="204">
        <f>ISI!U34+NFM!U50+CHI!U39+NMM!U38+PPA!U39+FBT!U19+TRE!U19+MAE!U19+TEL!U19+WWP!U19+OIS!U19</f>
        <v>50.498538263112628</v>
      </c>
      <c r="V38" s="204">
        <f>ISI!V34+NFM!V50+CHI!V39+NMM!V38+PPA!V39+FBT!V19+TRE!V19+MAE!V19+TEL!V19+WWP!V19+OIS!V19</f>
        <v>49.783319002579539</v>
      </c>
      <c r="W38" s="204">
        <f>ISI!W34+NFM!W50+CHI!W39+NMM!W38+PPA!W39+FBT!W19+TRE!W19+MAE!W19+TEL!W19+WWP!W19+OIS!W19</f>
        <v>54.86190885640584</v>
      </c>
      <c r="X38" s="204">
        <f>ISI!X34+NFM!X50+CHI!X39+NMM!X38+PPA!X39+FBT!X19+TRE!X19+MAE!X19+TEL!X19+WWP!X19+OIS!X19</f>
        <v>52.046431642304391</v>
      </c>
      <c r="Y38" s="204">
        <f>ISI!Y34+NFM!Y50+CHI!Y39+NMM!Y38+PPA!Y39+FBT!Y19+TRE!Y19+MAE!Y19+TEL!Y19+WWP!Y19+OIS!Y19</f>
        <v>41.354514187446256</v>
      </c>
    </row>
    <row r="39" spans="1:25" ht="12" customHeight="1" x14ac:dyDescent="0.25">
      <c r="A39" s="19" t="s">
        <v>72</v>
      </c>
      <c r="B39" s="205">
        <f t="shared" ref="B39:Y39" si="2">B40+B41</f>
        <v>1487.2145313843505</v>
      </c>
      <c r="C39" s="205">
        <f t="shared" si="2"/>
        <v>1426.3327601031815</v>
      </c>
      <c r="D39" s="205">
        <f t="shared" si="2"/>
        <v>1645.3090283748925</v>
      </c>
      <c r="E39" s="205">
        <f t="shared" si="2"/>
        <v>1436.0322441960448</v>
      </c>
      <c r="F39" s="205">
        <f t="shared" si="2"/>
        <v>1281.4250214961307</v>
      </c>
      <c r="G39" s="205">
        <f t="shared" si="2"/>
        <v>1387.3889079965606</v>
      </c>
      <c r="H39" s="205">
        <f t="shared" si="2"/>
        <v>1410.1103181427345</v>
      </c>
      <c r="I39" s="205">
        <f t="shared" si="2"/>
        <v>1435.3539122957868</v>
      </c>
      <c r="J39" s="205">
        <f t="shared" si="2"/>
        <v>1332.5881341358556</v>
      </c>
      <c r="K39" s="205">
        <f t="shared" si="2"/>
        <v>1109.5227858985381</v>
      </c>
      <c r="L39" s="205">
        <f t="shared" si="2"/>
        <v>1303.9719690455718</v>
      </c>
      <c r="M39" s="205">
        <f t="shared" si="2"/>
        <v>1331.4344797936371</v>
      </c>
      <c r="N39" s="205">
        <f t="shared" si="2"/>
        <v>1240.0067067927773</v>
      </c>
      <c r="O39" s="205">
        <f t="shared" si="2"/>
        <v>1218.1141014617369</v>
      </c>
      <c r="P39" s="205">
        <f t="shared" si="2"/>
        <v>1232.7314703353393</v>
      </c>
      <c r="Q39" s="205">
        <f t="shared" si="2"/>
        <v>1189.8848667239895</v>
      </c>
      <c r="R39" s="205">
        <f t="shared" si="2"/>
        <v>1220.399828030954</v>
      </c>
      <c r="S39" s="205">
        <f t="shared" si="2"/>
        <v>1288.8554600171967</v>
      </c>
      <c r="T39" s="205">
        <f t="shared" si="2"/>
        <v>1328.7319002579534</v>
      </c>
      <c r="U39" s="205">
        <f t="shared" si="2"/>
        <v>1184.2815133276013</v>
      </c>
      <c r="V39" s="205">
        <f t="shared" si="2"/>
        <v>1112.2384350816853</v>
      </c>
      <c r="W39" s="205">
        <f t="shared" si="2"/>
        <v>1231.4989681857267</v>
      </c>
      <c r="X39" s="205">
        <f t="shared" si="2"/>
        <v>1202.5512467755802</v>
      </c>
      <c r="Y39" s="205">
        <f t="shared" si="2"/>
        <v>1109.5036113499568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1117.1109200343935</v>
      </c>
      <c r="C40" s="204">
        <f>ISI!C36+NFM!C52+CHI!C41+NMM!C40+PPA!C41+FBT!C21+TRE!C21+MAE!C21+TEL!C21+WWP!C21+OIS!C21</f>
        <v>1060.5546001719692</v>
      </c>
      <c r="D40" s="204">
        <f>ISI!D36+NFM!D52+CHI!D41+NMM!D40+PPA!D41+FBT!D21+TRE!D21+MAE!D21+TEL!D21+WWP!D21+OIS!D21</f>
        <v>1249.1401547721409</v>
      </c>
      <c r="E40" s="204">
        <f>ISI!E36+NFM!E52+CHI!E41+NMM!E40+PPA!E41+FBT!E21+TRE!E21+MAE!E21+TEL!E21+WWP!E21+OIS!E21</f>
        <v>1004.9441100601892</v>
      </c>
      <c r="F40" s="204">
        <f>ISI!F36+NFM!F52+CHI!F41+NMM!F40+PPA!F41+FBT!F21+TRE!F21+MAE!F21+TEL!F21+WWP!F21+OIS!F21</f>
        <v>854.81513327601033</v>
      </c>
      <c r="G40" s="204">
        <f>ISI!G36+NFM!G52+CHI!G41+NMM!G40+PPA!G41+FBT!G21+TRE!G21+MAE!G21+TEL!G21+WWP!G21+OIS!G21</f>
        <v>969.13155631986251</v>
      </c>
      <c r="H40" s="204">
        <f>ISI!H36+NFM!H52+CHI!H41+NMM!H40+PPA!H41+FBT!H21+TRE!H21+MAE!H21+TEL!H21+WWP!H21+OIS!H21</f>
        <v>953.93379191745498</v>
      </c>
      <c r="I40" s="204">
        <f>ISI!I36+NFM!I52+CHI!I41+NMM!I40+PPA!I41+FBT!I21+TRE!I21+MAE!I21+TEL!I21+WWP!I21+OIS!I21</f>
        <v>977.40756663800516</v>
      </c>
      <c r="J40" s="204">
        <f>ISI!J36+NFM!J52+CHI!J41+NMM!J40+PPA!J41+FBT!J21+TRE!J21+MAE!J21+TEL!J21+WWP!J21+OIS!J21</f>
        <v>946.34565778159936</v>
      </c>
      <c r="K40" s="204">
        <f>ISI!K36+NFM!K52+CHI!K41+NMM!K40+PPA!K41+FBT!K21+TRE!K21+MAE!K21+TEL!K21+WWP!K21+OIS!K21</f>
        <v>755.28804815133265</v>
      </c>
      <c r="L40" s="204">
        <f>ISI!L36+NFM!L52+CHI!L41+NMM!L40+PPA!L41+FBT!L21+TRE!L21+MAE!L21+TEL!L21+WWP!L21+OIS!L21</f>
        <v>888.13413585554599</v>
      </c>
      <c r="M40" s="204">
        <f>ISI!M36+NFM!M52+CHI!M41+NMM!M40+PPA!M41+FBT!M21+TRE!M21+MAE!M21+TEL!M21+WWP!M21+OIS!M21</f>
        <v>927.92347377472061</v>
      </c>
      <c r="N40" s="204">
        <f>ISI!N36+NFM!N52+CHI!N41+NMM!N40+PPA!N41+FBT!N21+TRE!N21+MAE!N21+TEL!N21+WWP!N21+OIS!N21</f>
        <v>860.40412725709371</v>
      </c>
      <c r="O40" s="204">
        <f>ISI!O36+NFM!O52+CHI!O41+NMM!O40+PPA!O41+FBT!O21+TRE!O21+MAE!O21+TEL!O21+WWP!O21+OIS!O21</f>
        <v>837.68271711091995</v>
      </c>
      <c r="P40" s="204">
        <f>ISI!P36+NFM!P52+CHI!P41+NMM!P40+PPA!P41+FBT!P21+TRE!P21+MAE!P21+TEL!P21+WWP!P21+OIS!P21</f>
        <v>818.85210662080806</v>
      </c>
      <c r="Q40" s="204">
        <f>ISI!Q36+NFM!Q52+CHI!Q41+NMM!Q40+PPA!Q41+FBT!Q21+TRE!Q21+MAE!Q21+TEL!Q21+WWP!Q21+OIS!Q21</f>
        <v>788.67153912295782</v>
      </c>
      <c r="R40" s="204">
        <f>ISI!R36+NFM!R52+CHI!R41+NMM!R40+PPA!R41+FBT!R21+TRE!R21+MAE!R21+TEL!R21+WWP!R21+OIS!R21</f>
        <v>792.41186586414415</v>
      </c>
      <c r="S40" s="204">
        <f>ISI!S36+NFM!S52+CHI!S41+NMM!S40+PPA!S41+FBT!S21+TRE!S21+MAE!S21+TEL!S21+WWP!S21+OIS!S21</f>
        <v>854.87962166809962</v>
      </c>
      <c r="T40" s="204">
        <f>ISI!T36+NFM!T52+CHI!T41+NMM!T40+PPA!T41+FBT!T21+TRE!T21+MAE!T21+TEL!T21+WWP!T21+OIS!T21</f>
        <v>887.5142734307824</v>
      </c>
      <c r="U40" s="204">
        <f>ISI!U36+NFM!U52+CHI!U41+NMM!U40+PPA!U41+FBT!U21+TRE!U21+MAE!U21+TEL!U21+WWP!U21+OIS!U21</f>
        <v>839.17308684436819</v>
      </c>
      <c r="V40" s="204">
        <f>ISI!V36+NFM!V52+CHI!V41+NMM!V40+PPA!V41+FBT!V21+TRE!V21+MAE!V21+TEL!V21+WWP!V21+OIS!V21</f>
        <v>821.50567497850398</v>
      </c>
      <c r="W40" s="204">
        <f>ISI!W36+NFM!W52+CHI!W41+NMM!W40+PPA!W41+FBT!W21+TRE!W21+MAE!W21+TEL!W21+WWP!W21+OIS!W21</f>
        <v>831.55159071367154</v>
      </c>
      <c r="X40" s="204">
        <f>ISI!X36+NFM!X52+CHI!X41+NMM!X40+PPA!X41+FBT!X21+TRE!X21+MAE!X21+TEL!X21+WWP!X21+OIS!X21</f>
        <v>766.42106620808249</v>
      </c>
      <c r="Y40" s="204">
        <f>ISI!Y36+NFM!Y52+CHI!Y41+NMM!Y40+PPA!Y41+FBT!Y21+TRE!Y21+MAE!Y21+TEL!Y21+WWP!Y21+OIS!Y21</f>
        <v>726.41874462596729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370.10361134995691</v>
      </c>
      <c r="C41" s="204">
        <f>ISI!C37+NFM!C53+CHI!C42+NMM!C41+PPA!C42+FBT!C22+TRE!C22+MAE!C22+TEL!C22+WWP!C22+OIS!C22</f>
        <v>365.77815993121237</v>
      </c>
      <c r="D41" s="204">
        <f>ISI!D37+NFM!D53+CHI!D42+NMM!D41+PPA!D42+FBT!D22+TRE!D22+MAE!D22+TEL!D22+WWP!D22+OIS!D22</f>
        <v>396.16887360275143</v>
      </c>
      <c r="E41" s="204">
        <f>ISI!E37+NFM!E53+CHI!E42+NMM!E41+PPA!E42+FBT!E22+TRE!E22+MAE!E22+TEL!E22+WWP!E22+OIS!E22</f>
        <v>431.08813413585551</v>
      </c>
      <c r="F41" s="204">
        <f>ISI!F37+NFM!F53+CHI!F42+NMM!F41+PPA!F42+FBT!F22+TRE!F22+MAE!F22+TEL!F22+WWP!F22+OIS!F22</f>
        <v>426.60988822012047</v>
      </c>
      <c r="G41" s="204">
        <f>ISI!G37+NFM!G53+CHI!G42+NMM!G41+PPA!G42+FBT!G22+TRE!G22+MAE!G22+TEL!G22+WWP!G22+OIS!G22</f>
        <v>418.25735167669819</v>
      </c>
      <c r="H41" s="204">
        <f>ISI!H37+NFM!H53+CHI!H42+NMM!H41+PPA!H42+FBT!H22+TRE!H22+MAE!H22+TEL!H22+WWP!H22+OIS!H22</f>
        <v>456.17652622527947</v>
      </c>
      <c r="I41" s="204">
        <f>ISI!I37+NFM!I53+CHI!I42+NMM!I41+PPA!I42+FBT!I22+TRE!I22+MAE!I22+TEL!I22+WWP!I22+OIS!I22</f>
        <v>457.94634565778154</v>
      </c>
      <c r="J41" s="204">
        <f>ISI!J37+NFM!J53+CHI!J42+NMM!J41+PPA!J42+FBT!J22+TRE!J22+MAE!J22+TEL!J22+WWP!J22+OIS!J22</f>
        <v>386.24247635425621</v>
      </c>
      <c r="K41" s="204">
        <f>ISI!K37+NFM!K53+CHI!K42+NMM!K41+PPA!K42+FBT!K22+TRE!K22+MAE!K22+TEL!K22+WWP!K22+OIS!K22</f>
        <v>354.23473774720549</v>
      </c>
      <c r="L41" s="204">
        <f>ISI!L37+NFM!L53+CHI!L42+NMM!L41+PPA!L42+FBT!L22+TRE!L22+MAE!L22+TEL!L22+WWP!L22+OIS!L22</f>
        <v>415.83783319002572</v>
      </c>
      <c r="M41" s="204">
        <f>ISI!M37+NFM!M53+CHI!M42+NMM!M41+PPA!M42+FBT!M22+TRE!M22+MAE!M22+TEL!M22+WWP!M22+OIS!M22</f>
        <v>403.51100601891659</v>
      </c>
      <c r="N41" s="204">
        <f>ISI!N37+NFM!N53+CHI!N42+NMM!N41+PPA!N42+FBT!N22+TRE!N22+MAE!N22+TEL!N22+WWP!N22+OIS!N22</f>
        <v>379.60257953568362</v>
      </c>
      <c r="O41" s="204">
        <f>ISI!O37+NFM!O53+CHI!O42+NMM!O41+PPA!O42+FBT!O22+TRE!O22+MAE!O22+TEL!O22+WWP!O22+OIS!O22</f>
        <v>380.43138435081693</v>
      </c>
      <c r="P41" s="204">
        <f>ISI!P37+NFM!P53+CHI!P42+NMM!P41+PPA!P42+FBT!P22+TRE!P22+MAE!P22+TEL!P22+WWP!P22+OIS!P22</f>
        <v>413.87936371453128</v>
      </c>
      <c r="Q41" s="204">
        <f>ISI!Q37+NFM!Q53+CHI!Q42+NMM!Q41+PPA!Q42+FBT!Q22+TRE!Q22+MAE!Q22+TEL!Q22+WWP!Q22+OIS!Q22</f>
        <v>401.21332760103178</v>
      </c>
      <c r="R41" s="204">
        <f>ISI!R37+NFM!R53+CHI!R42+NMM!R41+PPA!R42+FBT!R22+TRE!R22+MAE!R22+TEL!R22+WWP!R22+OIS!R22</f>
        <v>427.98796216680989</v>
      </c>
      <c r="S41" s="204">
        <f>ISI!S37+NFM!S53+CHI!S42+NMM!S41+PPA!S42+FBT!S22+TRE!S22+MAE!S22+TEL!S22+WWP!S22+OIS!S22</f>
        <v>433.9758383490971</v>
      </c>
      <c r="T41" s="204">
        <f>ISI!T37+NFM!T53+CHI!T42+NMM!T41+PPA!T42+FBT!T22+TRE!T22+MAE!T22+TEL!T22+WWP!T22+OIS!T22</f>
        <v>441.2176268271711</v>
      </c>
      <c r="U41" s="204">
        <f>ISI!U37+NFM!U53+CHI!U42+NMM!U41+PPA!U42+FBT!U22+TRE!U22+MAE!U22+TEL!U22+WWP!U22+OIS!U22</f>
        <v>345.10842648323302</v>
      </c>
      <c r="V41" s="204">
        <f>ISI!V37+NFM!V53+CHI!V42+NMM!V41+PPA!V42+FBT!V22+TRE!V22+MAE!V22+TEL!V22+WWP!V22+OIS!V22</f>
        <v>290.73276010318142</v>
      </c>
      <c r="W41" s="204">
        <f>ISI!W37+NFM!W53+CHI!W42+NMM!W41+PPA!W42+FBT!W22+TRE!W22+MAE!W22+TEL!W22+WWP!W22+OIS!W22</f>
        <v>399.94737747205511</v>
      </c>
      <c r="X41" s="204">
        <f>ISI!X37+NFM!X53+CHI!X42+NMM!X41+PPA!X42+FBT!X22+TRE!X22+MAE!X22+TEL!X22+WWP!X22+OIS!X22</f>
        <v>436.13018056749769</v>
      </c>
      <c r="Y41" s="204">
        <f>ISI!Y37+NFM!Y53+CHI!Y42+NMM!Y41+PPA!Y42+FBT!Y22+TRE!Y22+MAE!Y22+TEL!Y22+WWP!Y22+OIS!Y22</f>
        <v>383.08486672398959</v>
      </c>
    </row>
    <row r="42" spans="1:25" ht="12" customHeight="1" x14ac:dyDescent="0.25">
      <c r="A42" s="19" t="s">
        <v>37</v>
      </c>
      <c r="B42" s="205">
        <f t="shared" ref="B42:Y42" si="3">SUM(B43:B48)</f>
        <v>319.36087704213242</v>
      </c>
      <c r="C42" s="205">
        <f t="shared" si="3"/>
        <v>258.0969045571797</v>
      </c>
      <c r="D42" s="205">
        <f t="shared" si="3"/>
        <v>229.86534823731725</v>
      </c>
      <c r="E42" s="205">
        <f t="shared" si="3"/>
        <v>275.43714531384353</v>
      </c>
      <c r="F42" s="205">
        <f t="shared" si="3"/>
        <v>294.28211521926045</v>
      </c>
      <c r="G42" s="205">
        <f t="shared" si="3"/>
        <v>297.69776440240747</v>
      </c>
      <c r="H42" s="205">
        <f t="shared" si="3"/>
        <v>257.95356835769564</v>
      </c>
      <c r="I42" s="205">
        <f t="shared" si="3"/>
        <v>340.52244196044711</v>
      </c>
      <c r="J42" s="205">
        <f t="shared" si="3"/>
        <v>318.04720550300942</v>
      </c>
      <c r="K42" s="205">
        <f t="shared" si="3"/>
        <v>414.7319862424763</v>
      </c>
      <c r="L42" s="205">
        <f t="shared" si="3"/>
        <v>388.93671539122965</v>
      </c>
      <c r="M42" s="205">
        <f t="shared" si="3"/>
        <v>384.27936371453126</v>
      </c>
      <c r="N42" s="205">
        <f t="shared" si="3"/>
        <v>291.72639724849523</v>
      </c>
      <c r="O42" s="205">
        <f t="shared" si="3"/>
        <v>356.26259673258812</v>
      </c>
      <c r="P42" s="205">
        <f t="shared" si="3"/>
        <v>441.33955288048145</v>
      </c>
      <c r="Q42" s="205">
        <f t="shared" si="3"/>
        <v>568.76362854686147</v>
      </c>
      <c r="R42" s="205">
        <f t="shared" si="3"/>
        <v>521.83069647463458</v>
      </c>
      <c r="S42" s="205">
        <f t="shared" si="3"/>
        <v>527.10894239036975</v>
      </c>
      <c r="T42" s="205">
        <f t="shared" si="3"/>
        <v>559.87867583834895</v>
      </c>
      <c r="U42" s="205">
        <f t="shared" si="3"/>
        <v>587.8773860705071</v>
      </c>
      <c r="V42" s="205">
        <f t="shared" si="3"/>
        <v>503.87128116938953</v>
      </c>
      <c r="W42" s="205">
        <f t="shared" si="3"/>
        <v>501.65150472914871</v>
      </c>
      <c r="X42" s="205">
        <f t="shared" si="3"/>
        <v>515.00619088564054</v>
      </c>
      <c r="Y42" s="205">
        <f t="shared" si="3"/>
        <v>469.31900257953572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319.36087704213242</v>
      </c>
      <c r="C43" s="204">
        <f>ISI!C39+NFM!C55+CHI!C44+NMM!C43+PPA!C44+FBT!C24+TRE!C24+MAE!C24+TEL!C24+WWP!C24+OIS!C24</f>
        <v>258.02527944969904</v>
      </c>
      <c r="D43" s="204">
        <f>ISI!D39+NFM!D55+CHI!D44+NMM!D43+PPA!D44+FBT!D24+TRE!D24+MAE!D24+TEL!D24+WWP!D24+OIS!D24</f>
        <v>229.79372312983659</v>
      </c>
      <c r="E43" s="204">
        <f>ISI!E39+NFM!E55+CHI!E44+NMM!E43+PPA!E44+FBT!E24+TRE!E24+MAE!E24+TEL!E24+WWP!E24+OIS!E24</f>
        <v>275.36552020636287</v>
      </c>
      <c r="F43" s="204">
        <f>ISI!F39+NFM!F55+CHI!F44+NMM!F43+PPA!F44+FBT!F24+TRE!F24+MAE!F24+TEL!F24+WWP!F24+OIS!F24</f>
        <v>294.11496130696469</v>
      </c>
      <c r="G43" s="204">
        <f>ISI!G39+NFM!G55+CHI!G44+NMM!G43+PPA!G44+FBT!G24+TRE!G24+MAE!G24+TEL!G24+WWP!G24+OIS!G24</f>
        <v>297.33946689595865</v>
      </c>
      <c r="H43" s="204">
        <f>ISI!H39+NFM!H55+CHI!H44+NMM!H43+PPA!H44+FBT!H24+TRE!H24+MAE!H24+TEL!H24+WWP!H24+OIS!H24</f>
        <v>257.54754944110061</v>
      </c>
      <c r="I43" s="204">
        <f>ISI!I39+NFM!I55+CHI!I44+NMM!I43+PPA!I44+FBT!I24+TRE!I24+MAE!I24+TEL!I24+WWP!I24+OIS!I24</f>
        <v>340.11642304385208</v>
      </c>
      <c r="J43" s="204">
        <f>ISI!J39+NFM!J55+CHI!J44+NMM!J43+PPA!J44+FBT!J24+TRE!J24+MAE!J24+TEL!J24+WWP!J24+OIS!J24</f>
        <v>317.6650902837489</v>
      </c>
      <c r="K43" s="204">
        <f>ISI!K39+NFM!K55+CHI!K44+NMM!K43+PPA!K44+FBT!K24+TRE!K24+MAE!K24+TEL!K24+WWP!K24+OIS!K24</f>
        <v>413.58555460017192</v>
      </c>
      <c r="L43" s="204">
        <f>ISI!L39+NFM!L55+CHI!L44+NMM!L43+PPA!L44+FBT!L24+TRE!L24+MAE!L24+TEL!L24+WWP!L24+OIS!L24</f>
        <v>388.43508168529672</v>
      </c>
      <c r="M43" s="204">
        <f>ISI!M39+NFM!M55+CHI!M44+NMM!M43+PPA!M44+FBT!M24+TRE!M24+MAE!M24+TEL!M24+WWP!M24+OIS!M24</f>
        <v>383.87325881341349</v>
      </c>
      <c r="N43" s="204">
        <f>ISI!N39+NFM!N55+CHI!N44+NMM!N43+PPA!N44+FBT!N24+TRE!N24+MAE!N24+TEL!N24+WWP!N24+OIS!N24</f>
        <v>291.67858985382628</v>
      </c>
      <c r="O43" s="204">
        <f>ISI!O39+NFM!O55+CHI!O44+NMM!O43+PPA!O44+FBT!O24+TRE!O24+MAE!O24+TEL!O24+WWP!O24+OIS!O24</f>
        <v>356.21478933791917</v>
      </c>
      <c r="P43" s="204">
        <f>ISI!P39+NFM!P55+CHI!P44+NMM!P43+PPA!P44+FBT!P24+TRE!P24+MAE!P24+TEL!P24+WWP!P24+OIS!P24</f>
        <v>441.2917454858125</v>
      </c>
      <c r="Q43" s="204">
        <f>ISI!Q39+NFM!Q55+CHI!Q44+NMM!Q43+PPA!Q44+FBT!Q24+TRE!Q24+MAE!Q24+TEL!Q24+WWP!Q24+OIS!Q24</f>
        <v>568.69200343938087</v>
      </c>
      <c r="R43" s="204">
        <f>ISI!R39+NFM!R55+CHI!R44+NMM!R43+PPA!R44+FBT!R24+TRE!R24+MAE!R24+TEL!R24+WWP!R24+OIS!R24</f>
        <v>521.73516766981948</v>
      </c>
      <c r="S43" s="204">
        <f>ISI!S39+NFM!S55+CHI!S44+NMM!S43+PPA!S44+FBT!S24+TRE!S24+MAE!S24+TEL!S24+WWP!S24+OIS!S24</f>
        <v>527.03731728288915</v>
      </c>
      <c r="T43" s="204">
        <f>ISI!T39+NFM!T55+CHI!T44+NMM!T43+PPA!T44+FBT!T24+TRE!T24+MAE!T24+TEL!T24+WWP!T24+OIS!T24</f>
        <v>559.78306104901105</v>
      </c>
      <c r="U43" s="204">
        <f>ISI!U39+NFM!U55+CHI!U44+NMM!U43+PPA!U44+FBT!U24+TRE!U24+MAE!U24+TEL!U24+WWP!U24+OIS!U24</f>
        <v>586.62940670679257</v>
      </c>
      <c r="V43" s="204">
        <f>ISI!V39+NFM!V55+CHI!V44+NMM!V43+PPA!V44+FBT!V24+TRE!V24+MAE!V24+TEL!V24+WWP!V24+OIS!V24</f>
        <v>502.62760103181432</v>
      </c>
      <c r="W43" s="204">
        <f>ISI!W39+NFM!W55+CHI!W44+NMM!W43+PPA!W44+FBT!W24+TRE!W24+MAE!W24+TEL!W24+WWP!W24+OIS!W24</f>
        <v>499.95236457437659</v>
      </c>
      <c r="X43" s="204">
        <f>ISI!X39+NFM!X55+CHI!X44+NMM!X43+PPA!X44+FBT!X24+TRE!X24+MAE!X24+TEL!X24+WWP!X24+OIS!X24</f>
        <v>512.70662080825446</v>
      </c>
      <c r="Y43" s="204">
        <f>ISI!Y39+NFM!Y55+CHI!Y44+NMM!Y43+PPA!Y44+FBT!Y24+TRE!Y24+MAE!Y24+TEL!Y24+WWP!Y24+OIS!Y24</f>
        <v>466.13164230438525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7.1625107480653469E-2</v>
      </c>
      <c r="D44" s="204">
        <f>ISI!D40+NFM!D56+CHI!D45+NMM!D44+PPA!D45+FBT!D25+TRE!D25+MAE!D25+TEL!D25+WWP!D25+OIS!D25</f>
        <v>7.1625107480653469E-2</v>
      </c>
      <c r="E44" s="204">
        <f>ISI!E40+NFM!E56+CHI!E45+NMM!E44+PPA!E45+FBT!E25+TRE!E25+MAE!E25+TEL!E25+WWP!E25+OIS!E25</f>
        <v>7.1625107480653469E-2</v>
      </c>
      <c r="F44" s="204">
        <f>ISI!F40+NFM!F56+CHI!F45+NMM!F44+PPA!F45+FBT!F25+TRE!F25+MAE!F25+TEL!F25+WWP!F25+OIS!F25</f>
        <v>0.16715391229578669</v>
      </c>
      <c r="G44" s="204">
        <f>ISI!G40+NFM!G56+CHI!G45+NMM!G44+PPA!G45+FBT!G25+TRE!G25+MAE!G25+TEL!G25+WWP!G25+OIS!G25</f>
        <v>0.35829750644883918</v>
      </c>
      <c r="H44" s="204">
        <f>ISI!H40+NFM!H56+CHI!H45+NMM!H44+PPA!H45+FBT!H25+TRE!H25+MAE!H25+TEL!H25+WWP!H25+OIS!H25</f>
        <v>0.40601891659501288</v>
      </c>
      <c r="I44" s="204">
        <f>ISI!I40+NFM!I56+CHI!I45+NMM!I44+PPA!I45+FBT!I25+TRE!I25+MAE!I25+TEL!I25+WWP!I25+OIS!I25</f>
        <v>0.40601891659501288</v>
      </c>
      <c r="J44" s="204">
        <f>ISI!J40+NFM!J56+CHI!J45+NMM!J44+PPA!J45+FBT!J25+TRE!J25+MAE!J25+TEL!J25+WWP!J25+OIS!J25</f>
        <v>0.3821152192605331</v>
      </c>
      <c r="K44" s="204">
        <f>ISI!K40+NFM!K56+CHI!K45+NMM!K44+PPA!K45+FBT!K25+TRE!K25+MAE!K25+TEL!K25+WWP!K25+OIS!K25</f>
        <v>1.146431642304385</v>
      </c>
      <c r="L44" s="204">
        <f>ISI!L40+NFM!L56+CHI!L45+NMM!L44+PPA!L45+FBT!L25+TRE!L25+MAE!L25+TEL!L25+WWP!L25+OIS!L25</f>
        <v>0.50163370593293199</v>
      </c>
      <c r="M44" s="204">
        <f>ISI!M40+NFM!M56+CHI!M45+NMM!M44+PPA!M45+FBT!M25+TRE!M25+MAE!M25+TEL!M25+WWP!M25+OIS!M25</f>
        <v>0.40610490111779879</v>
      </c>
      <c r="N44" s="204">
        <f>ISI!N40+NFM!N56+CHI!N45+NMM!N44+PPA!N45+FBT!N25+TRE!N25+MAE!N25+TEL!N25+WWP!N25+OIS!N25</f>
        <v>4.7807394668959592E-2</v>
      </c>
      <c r="O44" s="204">
        <f>ISI!O40+NFM!O56+CHI!O45+NMM!O44+PPA!O45+FBT!O25+TRE!O25+MAE!O25+TEL!O25+WWP!O25+OIS!O25</f>
        <v>4.7807394668959592E-2</v>
      </c>
      <c r="P44" s="204">
        <f>ISI!P40+NFM!P56+CHI!P45+NMM!P44+PPA!P45+FBT!P25+TRE!P25+MAE!P25+TEL!P25+WWP!P25+OIS!P25</f>
        <v>4.7807394668959592E-2</v>
      </c>
      <c r="Q44" s="204">
        <f>ISI!Q40+NFM!Q56+CHI!Q45+NMM!Q44+PPA!Q45+FBT!Q25+TRE!Q25+MAE!Q25+TEL!Q25+WWP!Q25+OIS!Q25</f>
        <v>7.1625107480653469E-2</v>
      </c>
      <c r="R44" s="204">
        <f>ISI!R40+NFM!R56+CHI!R45+NMM!R44+PPA!R45+FBT!R25+TRE!R25+MAE!R25+TEL!R25+WWP!R25+OIS!R25</f>
        <v>9.5528804815133275E-2</v>
      </c>
      <c r="S44" s="204">
        <f>ISI!S40+NFM!S56+CHI!S45+NMM!S44+PPA!S45+FBT!S25+TRE!S25+MAE!S25+TEL!S25+WWP!S25+OIS!S25</f>
        <v>7.1625107480653469E-2</v>
      </c>
      <c r="T44" s="204">
        <f>ISI!T40+NFM!T56+CHI!T45+NMM!T44+PPA!T45+FBT!T25+TRE!T25+MAE!T25+TEL!T25+WWP!T25+OIS!T25</f>
        <v>9.5614789337919184E-2</v>
      </c>
      <c r="U44" s="204">
        <f>ISI!U40+NFM!U56+CHI!U45+NMM!U44+PPA!U45+FBT!U25+TRE!U25+MAE!U25+TEL!U25+WWP!U25+OIS!U25</f>
        <v>0.23886500429922619</v>
      </c>
      <c r="V44" s="204">
        <f>ISI!V40+NFM!V56+CHI!V45+NMM!V44+PPA!V45+FBT!V25+TRE!V25+MAE!V25+TEL!V25+WWP!V25+OIS!V25</f>
        <v>7.1625107480653469E-2</v>
      </c>
      <c r="W44" s="204">
        <f>ISI!W40+NFM!W56+CHI!W45+NMM!W44+PPA!W45+FBT!W25+TRE!W25+MAE!W25+TEL!W25+WWP!W25+OIS!W25</f>
        <v>7.1625107480653469E-2</v>
      </c>
      <c r="X44" s="204">
        <f>ISI!X40+NFM!X56+CHI!X45+NMM!X44+PPA!X45+FBT!X25+TRE!X25+MAE!X25+TEL!X25+WWP!X25+OIS!X25</f>
        <v>0.19105760963026647</v>
      </c>
      <c r="Y44" s="204">
        <f>ISI!Y40+NFM!Y56+CHI!Y45+NMM!Y44+PPA!Y45+FBT!Y25+TRE!Y25+MAE!Y25+TEL!Y25+WWP!Y25+OIS!Y25</f>
        <v>0.90765262252794487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0</v>
      </c>
      <c r="X45" s="204">
        <f>ISI!X41+NFM!X57+CHI!X46+NMM!X45+PPA!X46+FBT!X26+TRE!X26+MAE!X26+TEL!X26+WWP!X26+OIS!X26</f>
        <v>0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1.0091143594153051</v>
      </c>
      <c r="V48" s="204">
        <f>ISI!V44+NFM!V60+CHI!V49+NMM!V48+PPA!V49+FBT!V29+TRE!V29+MAE!V29+TEL!V29+WWP!V29+OIS!V29</f>
        <v>1.1720550300945827</v>
      </c>
      <c r="W48" s="204">
        <f>ISI!W44+NFM!W60+CHI!W49+NMM!W48+PPA!W49+FBT!W29+TRE!W29+MAE!W29+TEL!W29+WWP!W29+OIS!W29</f>
        <v>1.627515047291487</v>
      </c>
      <c r="X48" s="204">
        <f>ISI!X44+NFM!X60+CHI!X49+NMM!X48+PPA!X49+FBT!X29+TRE!X29+MAE!X29+TEL!X29+WWP!X29+OIS!X29</f>
        <v>2.108512467755804</v>
      </c>
      <c r="Y48" s="204">
        <f>ISI!Y44+NFM!Y60+CHI!Y49+NMM!Y48+PPA!Y49+FBT!Y29+TRE!Y29+MAE!Y29+TEL!Y29+WWP!Y29+OIS!Y29</f>
        <v>2.2797076526225277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17.865606190885643</v>
      </c>
      <c r="C49" s="206">
        <f>ISI!C45+NFM!C61+CHI!C50+NMM!C49+PPA!C50+FBT!C30+TRE!C30+MAE!C30+TEL!C30+WWP!C30+OIS!C30</f>
        <v>20.612295786758381</v>
      </c>
      <c r="D49" s="206">
        <f>ISI!D45+NFM!D61+CHI!D50+NMM!D49+PPA!D50+FBT!D30+TRE!D30+MAE!D30+TEL!D30+WWP!D30+OIS!D30</f>
        <v>25.222184006878759</v>
      </c>
      <c r="E49" s="206">
        <f>ISI!E45+NFM!E61+CHI!E50+NMM!E49+PPA!E50+FBT!E30+TRE!E30+MAE!E30+TEL!E30+WWP!E30+OIS!E30</f>
        <v>155.10653482373175</v>
      </c>
      <c r="F49" s="206">
        <f>ISI!F45+NFM!F61+CHI!F50+NMM!F49+PPA!F50+FBT!F30+TRE!F30+MAE!F30+TEL!F30+WWP!F30+OIS!F30</f>
        <v>99.120980223559755</v>
      </c>
      <c r="G49" s="206">
        <f>ISI!G45+NFM!G61+CHI!G50+NMM!G49+PPA!G50+FBT!G30+TRE!G30+MAE!G30+TEL!G30+WWP!G30+OIS!G30</f>
        <v>81.995872742906272</v>
      </c>
      <c r="H49" s="206">
        <f>ISI!H45+NFM!H61+CHI!H50+NMM!H49+PPA!H50+FBT!H30+TRE!H30+MAE!H30+TEL!H30+WWP!H30+OIS!H30</f>
        <v>65.945399828030943</v>
      </c>
      <c r="I49" s="206">
        <f>ISI!I45+NFM!I61+CHI!I50+NMM!I49+PPA!I50+FBT!I30+TRE!I30+MAE!I30+TEL!I30+WWP!I30+OIS!I30</f>
        <v>61.646173688736013</v>
      </c>
      <c r="J49" s="206">
        <f>ISI!J45+NFM!J61+CHI!J50+NMM!J49+PPA!J50+FBT!J30+TRE!J30+MAE!J30+TEL!J30+WWP!J30+OIS!J30</f>
        <v>68.978675838349105</v>
      </c>
      <c r="K49" s="206">
        <f>ISI!K45+NFM!K61+CHI!K50+NMM!K49+PPA!K50+FBT!K30+TRE!K30+MAE!K30+TEL!K30+WWP!K30+OIS!K30</f>
        <v>82.49742046431642</v>
      </c>
      <c r="L49" s="206">
        <f>ISI!L45+NFM!L61+CHI!L50+NMM!L49+PPA!L50+FBT!L30+TRE!L30+MAE!L30+TEL!L30+WWP!L30+OIS!L30</f>
        <v>106.50154772141013</v>
      </c>
      <c r="M49" s="206">
        <f>ISI!M45+NFM!M61+CHI!M50+NMM!M49+PPA!M50+FBT!M30+TRE!M30+MAE!M30+TEL!M30+WWP!M30+OIS!M30</f>
        <v>105.45047291487533</v>
      </c>
      <c r="N49" s="206">
        <f>ISI!N45+NFM!N61+CHI!N50+NMM!N49+PPA!N50+FBT!N30+TRE!N30+MAE!N30+TEL!N30+WWP!N30+OIS!N30</f>
        <v>156.82622527944969</v>
      </c>
      <c r="O49" s="206">
        <f>ISI!O45+NFM!O61+CHI!O50+NMM!O49+PPA!O50+FBT!O30+TRE!O30+MAE!O30+TEL!O30+WWP!O30+OIS!O30</f>
        <v>145.98263112639725</v>
      </c>
      <c r="P49" s="206">
        <f>ISI!P45+NFM!P61+CHI!P50+NMM!P49+PPA!P50+FBT!P30+TRE!P30+MAE!P30+TEL!P30+WWP!P30+OIS!P30</f>
        <v>122.31298366294065</v>
      </c>
      <c r="Q49" s="206">
        <f>ISI!Q45+NFM!Q61+CHI!Q50+NMM!Q49+PPA!Q50+FBT!Q30+TRE!Q30+MAE!Q30+TEL!Q30+WWP!Q30+OIS!Q30</f>
        <v>149.87583834909714</v>
      </c>
      <c r="R49" s="206">
        <f>ISI!R45+NFM!R61+CHI!R50+NMM!R49+PPA!R50+FBT!R30+TRE!R30+MAE!R30+TEL!R30+WWP!R30+OIS!R30</f>
        <v>127.54376612209802</v>
      </c>
      <c r="S49" s="206">
        <f>ISI!S45+NFM!S61+CHI!S50+NMM!S49+PPA!S50+FBT!S30+TRE!S30+MAE!S30+TEL!S30+WWP!S30+OIS!S30</f>
        <v>133.92089423903693</v>
      </c>
      <c r="T49" s="206">
        <f>ISI!T45+NFM!T61+CHI!T50+NMM!T49+PPA!T50+FBT!T30+TRE!T30+MAE!T30+TEL!T30+WWP!T30+OIS!T30</f>
        <v>62.912123817712825</v>
      </c>
      <c r="U49" s="206">
        <f>ISI!U45+NFM!U61+CHI!U50+NMM!U49+PPA!U50+FBT!U30+TRE!U30+MAE!U30+TEL!U30+WWP!U30+OIS!U30</f>
        <v>69.193551160791046</v>
      </c>
      <c r="V49" s="206">
        <f>ISI!V45+NFM!V61+CHI!V50+NMM!V49+PPA!V50+FBT!V30+TRE!V30+MAE!V30+TEL!V30+WWP!V30+OIS!V30</f>
        <v>63.556835769561481</v>
      </c>
      <c r="W49" s="206">
        <f>ISI!W45+NFM!W61+CHI!W50+NMM!W49+PPA!W50+FBT!W30+TRE!W30+MAE!W30+TEL!W30+WWP!W30+OIS!W30</f>
        <v>67.688907996560602</v>
      </c>
      <c r="X49" s="206">
        <f>ISI!X45+NFM!X61+CHI!X50+NMM!X49+PPA!X50+FBT!X30+TRE!X30+MAE!X30+TEL!X30+WWP!X30+OIS!X30</f>
        <v>62.935941530524495</v>
      </c>
      <c r="Y49" s="206">
        <f>ISI!Y45+NFM!Y61+CHI!Y50+NMM!Y49+PPA!Y50+FBT!Y30+TRE!Y30+MAE!Y30+TEL!Y30+WWP!Y30+OIS!Y30</f>
        <v>51.328116938950984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837.57523645743765</v>
      </c>
      <c r="C50" s="207">
        <f>ISI!C46+NFM!C62+CHI!C51+NMM!C50+PPA!C51+FBT!C31+TRE!C31+MAE!C31+TEL!C31+WWP!C31+OIS!C31</f>
        <v>832.33018056749768</v>
      </c>
      <c r="D50" s="207">
        <f>ISI!D46+NFM!D62+CHI!D51+NMM!D50+PPA!D51+FBT!D31+TRE!D31+MAE!D31+TEL!D31+WWP!D31+OIS!D31</f>
        <v>775.49441100601882</v>
      </c>
      <c r="E50" s="207">
        <f>ISI!E46+NFM!E62+CHI!E51+NMM!E50+PPA!E51+FBT!E31+TRE!E31+MAE!E31+TEL!E31+WWP!E31+OIS!E31</f>
        <v>881.34135855545981</v>
      </c>
      <c r="F50" s="207">
        <f>ISI!F46+NFM!F62+CHI!F51+NMM!F50+PPA!F51+FBT!F31+TRE!F31+MAE!F31+TEL!F31+WWP!F31+OIS!F31</f>
        <v>922.0980223559759</v>
      </c>
      <c r="G50" s="207">
        <f>ISI!G46+NFM!G62+CHI!G51+NMM!G50+PPA!G51+FBT!G31+TRE!G31+MAE!G31+TEL!G31+WWP!G31+OIS!G31</f>
        <v>948.75322441960429</v>
      </c>
      <c r="H50" s="207">
        <f>ISI!H46+NFM!H62+CHI!H51+NMM!H50+PPA!H51+FBT!H31+TRE!H31+MAE!H31+TEL!H31+WWP!H31+OIS!H31</f>
        <v>1018.4866723989682</v>
      </c>
      <c r="I50" s="207">
        <f>ISI!I46+NFM!I62+CHI!I51+NMM!I50+PPA!I51+FBT!I31+TRE!I31+MAE!I31+TEL!I31+WWP!I31+OIS!I31</f>
        <v>1047.8073946689594</v>
      </c>
      <c r="J50" s="207">
        <f>ISI!J46+NFM!J62+CHI!J51+NMM!J50+PPA!J51+FBT!J31+TRE!J31+MAE!J31+TEL!J31+WWP!J31+OIS!J31</f>
        <v>1080.1375752364575</v>
      </c>
      <c r="K50" s="207">
        <f>ISI!K46+NFM!K62+CHI!K51+NMM!K50+PPA!K51+FBT!K31+TRE!K31+MAE!K31+TEL!K31+WWP!K31+OIS!K31</f>
        <v>925.88134135855546</v>
      </c>
      <c r="L50" s="207">
        <f>ISI!L46+NFM!L62+CHI!L51+NMM!L50+PPA!L51+FBT!L31+TRE!L31+MAE!L31+TEL!L31+WWP!L31+OIS!L31</f>
        <v>939.55288048151328</v>
      </c>
      <c r="M50" s="207">
        <f>ISI!M46+NFM!M62+CHI!M51+NMM!M50+PPA!M51+FBT!M31+TRE!M31+MAE!M31+TEL!M31+WWP!M31+OIS!M31</f>
        <v>966.55202063628553</v>
      </c>
      <c r="N50" s="207">
        <f>ISI!N46+NFM!N62+CHI!N51+NMM!N50+PPA!N51+FBT!N31+TRE!N31+MAE!N31+TEL!N31+WWP!N31+OIS!N31</f>
        <v>1023.9036973344797</v>
      </c>
      <c r="O50" s="207">
        <f>ISI!O46+NFM!O62+CHI!O51+NMM!O50+PPA!O51+FBT!O31+TRE!O31+MAE!O31+TEL!O31+WWP!O31+OIS!O31</f>
        <v>1013.3276010318142</v>
      </c>
      <c r="P50" s="207">
        <f>ISI!P46+NFM!P62+CHI!P51+NMM!P50+PPA!P51+FBT!P31+TRE!P31+MAE!P31+TEL!P31+WWP!P31+OIS!P31</f>
        <v>1052.1926053310403</v>
      </c>
      <c r="Q50" s="207">
        <f>ISI!Q46+NFM!Q62+CHI!Q51+NMM!Q50+PPA!Q51+FBT!Q31+TRE!Q31+MAE!Q31+TEL!Q31+WWP!Q31+OIS!Q31</f>
        <v>997.85038693035244</v>
      </c>
      <c r="R50" s="207">
        <f>ISI!R46+NFM!R62+CHI!R51+NMM!R50+PPA!R51+FBT!R31+TRE!R31+MAE!R31+TEL!R31+WWP!R31+OIS!R31</f>
        <v>1039.1229578675839</v>
      </c>
      <c r="S50" s="207">
        <f>ISI!S46+NFM!S62+CHI!S51+NMM!S50+PPA!S51+FBT!S31+TRE!S31+MAE!S31+TEL!S31+WWP!S31+OIS!S31</f>
        <v>1062.4247635425625</v>
      </c>
      <c r="T50" s="207">
        <f>ISI!T46+NFM!T62+CHI!T51+NMM!T50+PPA!T51+FBT!T31+TRE!T31+MAE!T31+TEL!T31+WWP!T31+OIS!T31</f>
        <v>1100.0859845227858</v>
      </c>
      <c r="U50" s="207">
        <f>ISI!U46+NFM!U62+CHI!U51+NMM!U50+PPA!U51+FBT!U31+TRE!U31+MAE!U31+TEL!U31+WWP!U31+OIS!U31</f>
        <v>1052.9664660361136</v>
      </c>
      <c r="V50" s="207">
        <f>ISI!V46+NFM!V62+CHI!V51+NMM!V50+PPA!V51+FBT!V31+TRE!V31+MAE!V31+TEL!V31+WWP!V31+OIS!V31</f>
        <v>902.92347377472038</v>
      </c>
      <c r="W50" s="207">
        <f>ISI!W46+NFM!W62+CHI!W51+NMM!W50+PPA!W51+FBT!W31+TRE!W31+MAE!W31+TEL!W31+WWP!W31+OIS!W31</f>
        <v>998.10834049871028</v>
      </c>
      <c r="X50" s="207">
        <f>ISI!X46+NFM!X62+CHI!X51+NMM!X50+PPA!X51+FBT!X31+TRE!X31+MAE!X31+TEL!X31+WWP!X31+OIS!X31</f>
        <v>853.39638865004304</v>
      </c>
      <c r="Y50" s="207">
        <f>ISI!Y46+NFM!Y62+CHI!Y51+NMM!Y50+PPA!Y51+FBT!Y31+TRE!Y31+MAE!Y31+TEL!Y31+WWP!Y31+OIS!Y31</f>
        <v>761.22098022355976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3503.0415305245051</v>
      </c>
      <c r="C51" s="210">
        <f t="shared" si="4"/>
        <v>3503.4940670679271</v>
      </c>
      <c r="D51" s="210">
        <f t="shared" si="4"/>
        <v>3626.1014617368869</v>
      </c>
      <c r="E51" s="210">
        <f t="shared" si="4"/>
        <v>3663.399226139295</v>
      </c>
      <c r="F51" s="210">
        <f t="shared" si="4"/>
        <v>3446.6052450558909</v>
      </c>
      <c r="G51" s="210">
        <f t="shared" si="4"/>
        <v>3590.7957007738605</v>
      </c>
      <c r="H51" s="210">
        <f t="shared" si="4"/>
        <v>3565.9936371453132</v>
      </c>
      <c r="I51" s="210">
        <f t="shared" si="4"/>
        <v>3662.8171969045561</v>
      </c>
      <c r="J51" s="210">
        <f t="shared" si="4"/>
        <v>3651.5719690455712</v>
      </c>
      <c r="K51" s="210">
        <f t="shared" si="4"/>
        <v>3118.5432502149615</v>
      </c>
      <c r="L51" s="210">
        <f t="shared" si="4"/>
        <v>3224.0864144453994</v>
      </c>
      <c r="M51" s="210">
        <f t="shared" si="4"/>
        <v>3255.3307824591566</v>
      </c>
      <c r="N51" s="210">
        <f t="shared" si="4"/>
        <v>3233.8168529664658</v>
      </c>
      <c r="O51" s="210">
        <f t="shared" si="4"/>
        <v>3114.8171109200343</v>
      </c>
      <c r="P51" s="210">
        <f t="shared" si="4"/>
        <v>3241.6279449699045</v>
      </c>
      <c r="Q51" s="210">
        <f t="shared" si="4"/>
        <v>3333.3706792777302</v>
      </c>
      <c r="R51" s="210">
        <f t="shared" si="4"/>
        <v>3308.5760103181428</v>
      </c>
      <c r="S51" s="210">
        <f t="shared" si="4"/>
        <v>3452.4416165090279</v>
      </c>
      <c r="T51" s="210">
        <f t="shared" si="4"/>
        <v>3662.5393809114353</v>
      </c>
      <c r="U51" s="210">
        <f t="shared" si="4"/>
        <v>3463.6800515907139</v>
      </c>
      <c r="V51" s="210">
        <f t="shared" si="4"/>
        <v>3138.1771281169395</v>
      </c>
      <c r="W51" s="210">
        <f t="shared" si="4"/>
        <v>3382.392347377473</v>
      </c>
      <c r="X51" s="210">
        <f t="shared" si="4"/>
        <v>3167.9593293207213</v>
      </c>
      <c r="Y51" s="210">
        <f t="shared" si="4"/>
        <v>2869.4795356835766</v>
      </c>
    </row>
    <row r="52" spans="1:25" ht="12" customHeight="1" x14ac:dyDescent="0.25">
      <c r="A52" s="17" t="s">
        <v>14</v>
      </c>
      <c r="B52" s="209">
        <f>ISI!B$47</f>
        <v>907.08971220474416</v>
      </c>
      <c r="C52" s="209">
        <f>ISI!C$47</f>
        <v>958.44617368873583</v>
      </c>
      <c r="D52" s="209">
        <f>ISI!D$47</f>
        <v>975.59879621668097</v>
      </c>
      <c r="E52" s="209">
        <f>ISI!E$47</f>
        <v>1080.8055030094581</v>
      </c>
      <c r="F52" s="209">
        <f>ISI!F$47</f>
        <v>1080.4214961306971</v>
      </c>
      <c r="G52" s="209">
        <f>ISI!G$47</f>
        <v>1036.9428202923475</v>
      </c>
      <c r="H52" s="209">
        <f>ISI!H$47</f>
        <v>1138.2121238177126</v>
      </c>
      <c r="I52" s="209">
        <f>ISI!I$47</f>
        <v>1131.7191745485807</v>
      </c>
      <c r="J52" s="209">
        <f>ISI!J$47</f>
        <v>1063.8222699914008</v>
      </c>
      <c r="K52" s="209">
        <f>ISI!K$47</f>
        <v>862.20627687016326</v>
      </c>
      <c r="L52" s="209">
        <f>ISI!L$47</f>
        <v>1013.200343938091</v>
      </c>
      <c r="M52" s="209">
        <f>ISI!M$47</f>
        <v>1017.1828030954425</v>
      </c>
      <c r="N52" s="209">
        <f>ISI!N$47</f>
        <v>1034.6287188306103</v>
      </c>
      <c r="O52" s="209">
        <f>ISI!O$47</f>
        <v>1051.7420464316422</v>
      </c>
      <c r="P52" s="209">
        <f>ISI!P$47</f>
        <v>1057.7710232158206</v>
      </c>
      <c r="Q52" s="209">
        <f>ISI!Q$47</f>
        <v>998.4736887360275</v>
      </c>
      <c r="R52" s="209">
        <f>ISI!R$47</f>
        <v>990.63946689595844</v>
      </c>
      <c r="S52" s="209">
        <f>ISI!S$47</f>
        <v>1054.7588134135858</v>
      </c>
      <c r="T52" s="209">
        <f>ISI!T$47</f>
        <v>1069.8132416165085</v>
      </c>
      <c r="U52" s="209">
        <f>ISI!U$47</f>
        <v>893.83626024312719</v>
      </c>
      <c r="V52" s="209">
        <f>ISI!V$47</f>
        <v>756.36148834465416</v>
      </c>
      <c r="W52" s="209">
        <f>ISI!W$47</f>
        <v>911.65926293456664</v>
      </c>
      <c r="X52" s="209">
        <f>ISI!X$47</f>
        <v>877.90343995868636</v>
      </c>
      <c r="Y52" s="209">
        <f>ISI!Y$47</f>
        <v>774.68264139293376</v>
      </c>
    </row>
    <row r="53" spans="1:25" ht="12" customHeight="1" x14ac:dyDescent="0.25">
      <c r="A53" s="18" t="s">
        <v>43</v>
      </c>
      <c r="B53" s="204">
        <f>ISI!B$48</f>
        <v>870.58085659591961</v>
      </c>
      <c r="C53" s="204">
        <f>ISI!C$48</f>
        <v>921.94764120303375</v>
      </c>
      <c r="D53" s="204">
        <f>ISI!D$48</f>
        <v>941.94042836061249</v>
      </c>
      <c r="E53" s="204">
        <f>ISI!E$48</f>
        <v>1044.7262377030779</v>
      </c>
      <c r="F53" s="204">
        <f>ISI!F$48</f>
        <v>1041.6534393876209</v>
      </c>
      <c r="G53" s="204">
        <f>ISI!G$48</f>
        <v>997.17613177504006</v>
      </c>
      <c r="H53" s="204">
        <f>ISI!H$48</f>
        <v>1097.3126129296011</v>
      </c>
      <c r="I53" s="204">
        <f>ISI!I$48</f>
        <v>1089.3213732536631</v>
      </c>
      <c r="J53" s="204">
        <f>ISI!J$48</f>
        <v>1020.4315636912499</v>
      </c>
      <c r="K53" s="204">
        <f>ISI!K$48</f>
        <v>824.46591214673913</v>
      </c>
      <c r="L53" s="204">
        <f>ISI!L$48</f>
        <v>977.75743057072543</v>
      </c>
      <c r="M53" s="204">
        <f>ISI!M$48</f>
        <v>974.16751007802714</v>
      </c>
      <c r="N53" s="204">
        <f>ISI!N$48</f>
        <v>993.23655211656603</v>
      </c>
      <c r="O53" s="204">
        <f>ISI!O$48</f>
        <v>975.07739498683816</v>
      </c>
      <c r="P53" s="204">
        <f>ISI!P$48</f>
        <v>1000.710994167033</v>
      </c>
      <c r="Q53" s="204">
        <f>ISI!Q$48</f>
        <v>964.59359829802384</v>
      </c>
      <c r="R53" s="204">
        <f>ISI!R$48</f>
        <v>960.53931918444653</v>
      </c>
      <c r="S53" s="204">
        <f>ISI!S$48</f>
        <v>1017.3439508522021</v>
      </c>
      <c r="T53" s="204">
        <f>ISI!T$48</f>
        <v>1029.176504230036</v>
      </c>
      <c r="U53" s="204">
        <f>ISI!U$48</f>
        <v>857.07625683223978</v>
      </c>
      <c r="V53" s="204">
        <f>ISI!V$48</f>
        <v>725.42353384864111</v>
      </c>
      <c r="W53" s="204">
        <f>ISI!W$48</f>
        <v>875.89187603551318</v>
      </c>
      <c r="X53" s="204">
        <f>ISI!X$48</f>
        <v>837.17137078460837</v>
      </c>
      <c r="Y53" s="204">
        <f>ISI!Y$48</f>
        <v>751.67784913014077</v>
      </c>
    </row>
    <row r="54" spans="1:25" ht="12" customHeight="1" x14ac:dyDescent="0.25">
      <c r="A54" s="18" t="s">
        <v>44</v>
      </c>
      <c r="B54" s="204">
        <f>ISI!B$49</f>
        <v>36.508855608824497</v>
      </c>
      <c r="C54" s="204">
        <f>ISI!C$49</f>
        <v>36.498532485702057</v>
      </c>
      <c r="D54" s="204">
        <f>ISI!D$49</f>
        <v>33.658367856068473</v>
      </c>
      <c r="E54" s="204">
        <f>ISI!E$49</f>
        <v>36.079265306380272</v>
      </c>
      <c r="F54" s="204">
        <f>ISI!F$49</f>
        <v>38.768056743076173</v>
      </c>
      <c r="G54" s="204">
        <f>ISI!G$49</f>
        <v>39.766688517307507</v>
      </c>
      <c r="H54" s="204">
        <f>ISI!H$49</f>
        <v>40.899510888111458</v>
      </c>
      <c r="I54" s="204">
        <f>ISI!I$49</f>
        <v>42.39780129491762</v>
      </c>
      <c r="J54" s="204">
        <f>ISI!J$49</f>
        <v>43.390706300150953</v>
      </c>
      <c r="K54" s="204">
        <f>ISI!K$49</f>
        <v>37.740364723424157</v>
      </c>
      <c r="L54" s="204">
        <f>ISI!L$49</f>
        <v>35.44291336736557</v>
      </c>
      <c r="M54" s="204">
        <f>ISI!M$49</f>
        <v>43.015293017415409</v>
      </c>
      <c r="N54" s="204">
        <f>ISI!N$49</f>
        <v>41.392166714044308</v>
      </c>
      <c r="O54" s="204">
        <f>ISI!O$49</f>
        <v>76.664651444804093</v>
      </c>
      <c r="P54" s="204">
        <f>ISI!P$49</f>
        <v>57.060029048787641</v>
      </c>
      <c r="Q54" s="204">
        <f>ISI!Q$49</f>
        <v>33.880090438003691</v>
      </c>
      <c r="R54" s="204">
        <f>ISI!R$49</f>
        <v>30.100147711511891</v>
      </c>
      <c r="S54" s="204">
        <f>ISI!S$49</f>
        <v>37.414862561383671</v>
      </c>
      <c r="T54" s="204">
        <f>ISI!T$49</f>
        <v>40.636737386472568</v>
      </c>
      <c r="U54" s="204">
        <f>ISI!U$49</f>
        <v>36.760003410887393</v>
      </c>
      <c r="V54" s="204">
        <f>ISI!V$49</f>
        <v>30.937954496013049</v>
      </c>
      <c r="W54" s="204">
        <f>ISI!W$49</f>
        <v>35.767386899053477</v>
      </c>
      <c r="X54" s="204">
        <f>ISI!X$49</f>
        <v>40.732069174078028</v>
      </c>
      <c r="Y54" s="204">
        <f>ISI!Y$49</f>
        <v>23.004792262793011</v>
      </c>
    </row>
    <row r="55" spans="1:25" ht="12" customHeight="1" x14ac:dyDescent="0.25">
      <c r="A55" s="19" t="s">
        <v>18</v>
      </c>
      <c r="B55" s="205">
        <f>NFM!B$63</f>
        <v>143.28741591219469</v>
      </c>
      <c r="C55" s="205">
        <f>NFM!C$63</f>
        <v>168.82648323301808</v>
      </c>
      <c r="D55" s="205">
        <f>NFM!D$63</f>
        <v>187.34909716251053</v>
      </c>
      <c r="E55" s="205">
        <f>NFM!E$63</f>
        <v>214.11926053310401</v>
      </c>
      <c r="F55" s="205">
        <f>NFM!F$63</f>
        <v>241.29939810834048</v>
      </c>
      <c r="G55" s="205">
        <f>NFM!G$63</f>
        <v>240.99819432502156</v>
      </c>
      <c r="H55" s="205">
        <f>NFM!H$63</f>
        <v>240.80197764402411</v>
      </c>
      <c r="I55" s="205">
        <f>NFM!I$63</f>
        <v>217.76380051590718</v>
      </c>
      <c r="J55" s="205">
        <f>NFM!J$63</f>
        <v>258.65907136715396</v>
      </c>
      <c r="K55" s="205">
        <f>NFM!K$63</f>
        <v>222.48409286328462</v>
      </c>
      <c r="L55" s="205">
        <f>NFM!L$63</f>
        <v>245.79793637145323</v>
      </c>
      <c r="M55" s="205">
        <f>NFM!M$63</f>
        <v>246.583147033534</v>
      </c>
      <c r="N55" s="205">
        <f>NFM!N$63</f>
        <v>247.80515907136714</v>
      </c>
      <c r="O55" s="205">
        <f>NFM!O$63</f>
        <v>244.45116079105762</v>
      </c>
      <c r="P55" s="205">
        <f>NFM!P$63</f>
        <v>249.45941530524507</v>
      </c>
      <c r="Q55" s="205">
        <f>NFM!Q$63</f>
        <v>256.0754944110061</v>
      </c>
      <c r="R55" s="205">
        <f>NFM!R$63</f>
        <v>257.64041272570933</v>
      </c>
      <c r="S55" s="205">
        <f>NFM!S$63</f>
        <v>266.53628546861569</v>
      </c>
      <c r="T55" s="205">
        <f>NFM!T$63</f>
        <v>253.17067927772999</v>
      </c>
      <c r="U55" s="205">
        <f>NFM!U$63</f>
        <v>263.36888339270018</v>
      </c>
      <c r="V55" s="205">
        <f>NFM!V$63</f>
        <v>239.32073316129936</v>
      </c>
      <c r="W55" s="205">
        <f>NFM!W$63</f>
        <v>264.66942288630491</v>
      </c>
      <c r="X55" s="205">
        <f>NFM!X$63</f>
        <v>145.34534097765717</v>
      </c>
      <c r="Y55" s="205">
        <f>NFM!Y$63</f>
        <v>51.175448680610629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135.87674597229449</v>
      </c>
      <c r="C57" s="204">
        <f>NFM!C$65</f>
        <v>160.11850313755519</v>
      </c>
      <c r="D57" s="204">
        <f>NFM!D$65</f>
        <v>175.45032459030207</v>
      </c>
      <c r="E57" s="204">
        <f>NFM!E$65</f>
        <v>204.51140698395275</v>
      </c>
      <c r="F57" s="204">
        <f>NFM!F$65</f>
        <v>225.57664504822745</v>
      </c>
      <c r="G57" s="204">
        <f>NFM!G$65</f>
        <v>230.05275388048966</v>
      </c>
      <c r="H57" s="204">
        <f>NFM!H$65</f>
        <v>226.70185524924295</v>
      </c>
      <c r="I57" s="204">
        <f>NFM!I$65</f>
        <v>202.71173126070366</v>
      </c>
      <c r="J57" s="204">
        <f>NFM!J$65</f>
        <v>243.82674726967625</v>
      </c>
      <c r="K57" s="204">
        <f>NFM!K$65</f>
        <v>215.91677321676988</v>
      </c>
      <c r="L57" s="204">
        <f>NFM!L$65</f>
        <v>237.03710966980029</v>
      </c>
      <c r="M57" s="204">
        <f>NFM!M$65</f>
        <v>241.11262954475401</v>
      </c>
      <c r="N57" s="204">
        <f>NFM!N$65</f>
        <v>239.36323515321783</v>
      </c>
      <c r="O57" s="204">
        <f>NFM!O$65</f>
        <v>240.60423531239786</v>
      </c>
      <c r="P57" s="204">
        <f>NFM!P$65</f>
        <v>242.2448836158508</v>
      </c>
      <c r="Q57" s="204">
        <f>NFM!Q$65</f>
        <v>248.49712570258475</v>
      </c>
      <c r="R57" s="204">
        <f>NFM!R$65</f>
        <v>247.53351761979616</v>
      </c>
      <c r="S57" s="204">
        <f>NFM!S$65</f>
        <v>248.47751394926937</v>
      </c>
      <c r="T57" s="204">
        <f>NFM!T$65</f>
        <v>243.20678225199012</v>
      </c>
      <c r="U57" s="204">
        <f>NFM!U$65</f>
        <v>246.80728297513551</v>
      </c>
      <c r="V57" s="204">
        <f>NFM!V$65</f>
        <v>220.79285285479097</v>
      </c>
      <c r="W57" s="204">
        <f>NFM!W$65</f>
        <v>243.63628040255861</v>
      </c>
      <c r="X57" s="204">
        <f>NFM!X$65</f>
        <v>123.80514614562922</v>
      </c>
      <c r="Y57" s="204">
        <f>NFM!Y$65</f>
        <v>45.694965195033632</v>
      </c>
    </row>
    <row r="58" spans="1:25" ht="12" customHeight="1" x14ac:dyDescent="0.25">
      <c r="A58" s="22" t="s">
        <v>46</v>
      </c>
      <c r="B58" s="211">
        <f>NFM!B$66</f>
        <v>134.19288937945089</v>
      </c>
      <c r="C58" s="211">
        <f>NFM!C$66</f>
        <v>159.22100587497471</v>
      </c>
      <c r="D58" s="211">
        <f>NFM!D$66</f>
        <v>173.55373340129589</v>
      </c>
      <c r="E58" s="211">
        <f>NFM!E$66</f>
        <v>203.15561819133529</v>
      </c>
      <c r="F58" s="211">
        <f>NFM!F$66</f>
        <v>223.57285959531549</v>
      </c>
      <c r="G58" s="211">
        <f>NFM!G$66</f>
        <v>227.98936102061069</v>
      </c>
      <c r="H58" s="211">
        <f>NFM!H$66</f>
        <v>224.95272872842901</v>
      </c>
      <c r="I58" s="211">
        <f>NFM!I$66</f>
        <v>199.94267154181381</v>
      </c>
      <c r="J58" s="211">
        <f>NFM!J$66</f>
        <v>240.64324277656269</v>
      </c>
      <c r="K58" s="211">
        <f>NFM!K$66</f>
        <v>212.18039640106741</v>
      </c>
      <c r="L58" s="211">
        <f>NFM!L$66</f>
        <v>232.14230023270051</v>
      </c>
      <c r="M58" s="211">
        <f>NFM!M$66</f>
        <v>236.00726116000601</v>
      </c>
      <c r="N58" s="211">
        <f>NFM!N$66</f>
        <v>234.35572661829991</v>
      </c>
      <c r="O58" s="211">
        <f>NFM!O$66</f>
        <v>235.9021083946823</v>
      </c>
      <c r="P58" s="211">
        <f>NFM!P$66</f>
        <v>236.235520190583</v>
      </c>
      <c r="Q58" s="211">
        <f>NFM!Q$66</f>
        <v>242.70661924615621</v>
      </c>
      <c r="R58" s="211">
        <f>NFM!R$66</f>
        <v>241.06685408516779</v>
      </c>
      <c r="S58" s="211">
        <f>NFM!S$66</f>
        <v>241.2912435402117</v>
      </c>
      <c r="T58" s="211">
        <f>NFM!T$66</f>
        <v>236.67663131192731</v>
      </c>
      <c r="U58" s="211">
        <f>NFM!U$66</f>
        <v>240.07847495423741</v>
      </c>
      <c r="V58" s="211">
        <f>NFM!V$66</f>
        <v>214.42356920136831</v>
      </c>
      <c r="W58" s="211">
        <f>NFM!W$66</f>
        <v>235.42700419328659</v>
      </c>
      <c r="X58" s="211">
        <f>NFM!X$66</f>
        <v>114.2797068173445</v>
      </c>
      <c r="Y58" s="211">
        <f>NFM!Y$66</f>
        <v>36.345309944561421</v>
      </c>
    </row>
    <row r="59" spans="1:25" ht="12" customHeight="1" x14ac:dyDescent="0.25">
      <c r="A59" s="23" t="s">
        <v>80</v>
      </c>
      <c r="B59" s="212">
        <f>NFM!B$67</f>
        <v>1.6838565928435989</v>
      </c>
      <c r="C59" s="212">
        <f>NFM!C$67</f>
        <v>0.89749726258047846</v>
      </c>
      <c r="D59" s="212">
        <f>NFM!D$67</f>
        <v>1.8965911890061959</v>
      </c>
      <c r="E59" s="212">
        <f>NFM!E$67</f>
        <v>1.3557887926174499</v>
      </c>
      <c r="F59" s="212">
        <f>NFM!F$67</f>
        <v>2.003785452911969</v>
      </c>
      <c r="G59" s="212">
        <f>NFM!G$67</f>
        <v>2.0633928598789861</v>
      </c>
      <c r="H59" s="212">
        <f>NFM!H$67</f>
        <v>1.7491265208139379</v>
      </c>
      <c r="I59" s="212">
        <f>NFM!I$67</f>
        <v>2.76905971888984</v>
      </c>
      <c r="J59" s="212">
        <f>NFM!J$67</f>
        <v>3.183504493113567</v>
      </c>
      <c r="K59" s="212">
        <f>NFM!K$67</f>
        <v>3.7363768157024668</v>
      </c>
      <c r="L59" s="212">
        <f>NFM!L$67</f>
        <v>4.8948094370997746</v>
      </c>
      <c r="M59" s="212">
        <f>NFM!M$67</f>
        <v>5.1053683847480134</v>
      </c>
      <c r="N59" s="212">
        <f>NFM!N$67</f>
        <v>5.0075085349179203</v>
      </c>
      <c r="O59" s="212">
        <f>NFM!O$67</f>
        <v>4.7021269177155567</v>
      </c>
      <c r="P59" s="212">
        <f>NFM!P$67</f>
        <v>6.0093634252677974</v>
      </c>
      <c r="Q59" s="212">
        <f>NFM!Q$67</f>
        <v>5.7905064564285356</v>
      </c>
      <c r="R59" s="212">
        <f>NFM!R$67</f>
        <v>6.4666635346283634</v>
      </c>
      <c r="S59" s="212">
        <f>NFM!S$67</f>
        <v>7.1862704090576681</v>
      </c>
      <c r="T59" s="212">
        <f>NFM!T$67</f>
        <v>6.5301509400628159</v>
      </c>
      <c r="U59" s="212">
        <f>NFM!U$67</f>
        <v>6.7288080208980867</v>
      </c>
      <c r="V59" s="212">
        <f>NFM!V$67</f>
        <v>6.3692836534226451</v>
      </c>
      <c r="W59" s="212">
        <f>NFM!W$67</f>
        <v>8.2092762092720193</v>
      </c>
      <c r="X59" s="212">
        <f>NFM!X$67</f>
        <v>9.5254393282847172</v>
      </c>
      <c r="Y59" s="212">
        <f>NFM!Y$67</f>
        <v>9.3496552504722104</v>
      </c>
    </row>
    <row r="60" spans="1:25" ht="12" customHeight="1" x14ac:dyDescent="0.25">
      <c r="A60" s="18" t="s">
        <v>47</v>
      </c>
      <c r="B60" s="204">
        <f>NFM!B$68</f>
        <v>7.4106699399002034</v>
      </c>
      <c r="C60" s="204">
        <f>NFM!C$68</f>
        <v>8.7079800954628865</v>
      </c>
      <c r="D60" s="204">
        <f>NFM!D$68</f>
        <v>11.898772572208459</v>
      </c>
      <c r="E60" s="204">
        <f>NFM!E$68</f>
        <v>9.6078535491512582</v>
      </c>
      <c r="F60" s="204">
        <f>NFM!F$68</f>
        <v>15.722753060113041</v>
      </c>
      <c r="G60" s="204">
        <f>NFM!G$68</f>
        <v>10.945440444531901</v>
      </c>
      <c r="H60" s="204">
        <f>NFM!H$68</f>
        <v>14.100122394781151</v>
      </c>
      <c r="I60" s="204">
        <f>NFM!I$68</f>
        <v>15.05206925520352</v>
      </c>
      <c r="J60" s="204">
        <f>NFM!J$68</f>
        <v>14.832324097477709</v>
      </c>
      <c r="K60" s="204">
        <f>NFM!K$68</f>
        <v>6.5673196465147319</v>
      </c>
      <c r="L60" s="204">
        <f>NFM!L$68</f>
        <v>8.7608267016529418</v>
      </c>
      <c r="M60" s="204">
        <f>NFM!M$68</f>
        <v>5.4705174887799872</v>
      </c>
      <c r="N60" s="204">
        <f>NFM!N$68</f>
        <v>8.441923918149314</v>
      </c>
      <c r="O60" s="204">
        <f>NFM!O$68</f>
        <v>3.8469254786597551</v>
      </c>
      <c r="P60" s="204">
        <f>NFM!P$68</f>
        <v>7.2145316893942786</v>
      </c>
      <c r="Q60" s="204">
        <f>NFM!Q$68</f>
        <v>7.5783687084213236</v>
      </c>
      <c r="R60" s="204">
        <f>NFM!R$68</f>
        <v>10.106895105913139</v>
      </c>
      <c r="S60" s="204">
        <f>NFM!S$68</f>
        <v>18.058771519346351</v>
      </c>
      <c r="T60" s="204">
        <f>NFM!T$68</f>
        <v>9.9638970257398718</v>
      </c>
      <c r="U60" s="204">
        <f>NFM!U$68</f>
        <v>16.561600417564652</v>
      </c>
      <c r="V60" s="204">
        <f>NFM!V$68</f>
        <v>18.52788030650839</v>
      </c>
      <c r="W60" s="204">
        <f>NFM!W$68</f>
        <v>21.0331424837463</v>
      </c>
      <c r="X60" s="204">
        <f>NFM!X$68</f>
        <v>21.540194832027939</v>
      </c>
      <c r="Y60" s="204">
        <f>NFM!Y$68</f>
        <v>5.4804834855769986</v>
      </c>
    </row>
    <row r="61" spans="1:25" ht="12" customHeight="1" x14ac:dyDescent="0.25">
      <c r="A61" s="19" t="s">
        <v>19</v>
      </c>
      <c r="B61" s="205">
        <f>CHI!B$52</f>
        <v>610.10670679277712</v>
      </c>
      <c r="C61" s="205">
        <f>CHI!C$52</f>
        <v>599.55546001719688</v>
      </c>
      <c r="D61" s="205">
        <f>CHI!D$52</f>
        <v>655.06491831470294</v>
      </c>
      <c r="E61" s="205">
        <f>CHI!E$52</f>
        <v>532.15975924333623</v>
      </c>
      <c r="F61" s="205">
        <f>CHI!F$52</f>
        <v>464.06672398968169</v>
      </c>
      <c r="G61" s="205">
        <f>CHI!G$52</f>
        <v>501.39939810834051</v>
      </c>
      <c r="H61" s="205">
        <f>CHI!H$52</f>
        <v>414.95803955288056</v>
      </c>
      <c r="I61" s="205">
        <f>CHI!I$52</f>
        <v>437.26354256233839</v>
      </c>
      <c r="J61" s="205">
        <f>CHI!J$52</f>
        <v>506.70017196904547</v>
      </c>
      <c r="K61" s="205">
        <f>CHI!K$52</f>
        <v>347.05795356835785</v>
      </c>
      <c r="L61" s="205">
        <f>CHI!L$52</f>
        <v>335.0885640584695</v>
      </c>
      <c r="M61" s="205">
        <f>CHI!M$52</f>
        <v>324.98503869303505</v>
      </c>
      <c r="N61" s="205">
        <f>CHI!N$52</f>
        <v>422.40730868443677</v>
      </c>
      <c r="O61" s="205">
        <f>CHI!O$52</f>
        <v>295.18959587274281</v>
      </c>
      <c r="P61" s="205">
        <f>CHI!P$52</f>
        <v>271.86680997420461</v>
      </c>
      <c r="Q61" s="205">
        <f>CHI!Q$52</f>
        <v>352.39079965606174</v>
      </c>
      <c r="R61" s="205">
        <f>CHI!R$52</f>
        <v>366.95331040412725</v>
      </c>
      <c r="S61" s="205">
        <f>CHI!S$52</f>
        <v>368.47231298366296</v>
      </c>
      <c r="T61" s="205">
        <f>CHI!T$52</f>
        <v>480.94462596732609</v>
      </c>
      <c r="U61" s="205">
        <f>CHI!U$52</f>
        <v>456.72141531787975</v>
      </c>
      <c r="V61" s="205">
        <f>CHI!V$52</f>
        <v>461.34197241748547</v>
      </c>
      <c r="W61" s="205">
        <f>CHI!W$52</f>
        <v>482.03621636038719</v>
      </c>
      <c r="X61" s="205">
        <f>CHI!X$52</f>
        <v>438.96617496504535</v>
      </c>
      <c r="Y61" s="205">
        <f>CHI!Y$52</f>
        <v>456.89649311804982</v>
      </c>
    </row>
    <row r="62" spans="1:25" ht="12" customHeight="1" x14ac:dyDescent="0.25">
      <c r="A62" s="18" t="s">
        <v>59</v>
      </c>
      <c r="B62" s="204">
        <f>CHI!B$53</f>
        <v>475.31834960241792</v>
      </c>
      <c r="C62" s="204">
        <f>CHI!C$53</f>
        <v>463.99245960743974</v>
      </c>
      <c r="D62" s="204">
        <f>CHI!D$53</f>
        <v>506.61991945744694</v>
      </c>
      <c r="E62" s="204">
        <f>CHI!E$53</f>
        <v>446.11999962406549</v>
      </c>
      <c r="F62" s="204">
        <f>CHI!F$53</f>
        <v>396.58923069215621</v>
      </c>
      <c r="G62" s="204">
        <f>CHI!G$53</f>
        <v>414.80724692876788</v>
      </c>
      <c r="H62" s="204">
        <f>CHI!H$53</f>
        <v>328.3815453206937</v>
      </c>
      <c r="I62" s="204">
        <f>CHI!I$53</f>
        <v>348.46456770454142</v>
      </c>
      <c r="J62" s="204">
        <f>CHI!J$53</f>
        <v>448.81062975488385</v>
      </c>
      <c r="K62" s="204">
        <f>CHI!K$53</f>
        <v>289.25917567962301</v>
      </c>
      <c r="L62" s="204">
        <f>CHI!L$53</f>
        <v>266.0808922347137</v>
      </c>
      <c r="M62" s="204">
        <f>CHI!M$53</f>
        <v>268.91487893974863</v>
      </c>
      <c r="N62" s="204">
        <f>CHI!N$53</f>
        <v>273.96486386770721</v>
      </c>
      <c r="O62" s="204">
        <f>CHI!O$53</f>
        <v>187.59977337816997</v>
      </c>
      <c r="P62" s="204">
        <f>CHI!P$53</f>
        <v>84.207073057018079</v>
      </c>
      <c r="Q62" s="204">
        <f>CHI!Q$53</f>
        <v>258.42710046371371</v>
      </c>
      <c r="R62" s="204">
        <f>CHI!R$53</f>
        <v>262.36681708551498</v>
      </c>
      <c r="S62" s="204">
        <f>CHI!S$53</f>
        <v>266.92399568006169</v>
      </c>
      <c r="T62" s="204">
        <f>CHI!T$53</f>
        <v>380.83579806145099</v>
      </c>
      <c r="U62" s="204">
        <f>CHI!U$53</f>
        <v>372.23098701171352</v>
      </c>
      <c r="V62" s="204">
        <f>CHI!V$53</f>
        <v>359.97944660037399</v>
      </c>
      <c r="W62" s="204">
        <f>CHI!W$53</f>
        <v>337.47645323376366</v>
      </c>
      <c r="X62" s="204">
        <f>CHI!X$53</f>
        <v>291.67671841580795</v>
      </c>
      <c r="Y62" s="204">
        <f>CHI!Y$53</f>
        <v>289.77485082220255</v>
      </c>
    </row>
    <row r="63" spans="1:25" ht="12" customHeight="1" x14ac:dyDescent="0.25">
      <c r="A63" s="18" t="s">
        <v>49</v>
      </c>
      <c r="B63" s="204">
        <f>CHI!B$54</f>
        <v>107.4187554776213</v>
      </c>
      <c r="C63" s="204">
        <f>CHI!C$54</f>
        <v>106.722380573791</v>
      </c>
      <c r="D63" s="204">
        <f>CHI!D$54</f>
        <v>123.69475334128271</v>
      </c>
      <c r="E63" s="204">
        <f>CHI!E$54</f>
        <v>67.488323264673213</v>
      </c>
      <c r="F63" s="204">
        <f>CHI!F$54</f>
        <v>56.722876089873218</v>
      </c>
      <c r="G63" s="204">
        <f>CHI!G$54</f>
        <v>70.510932563305047</v>
      </c>
      <c r="H63" s="204">
        <f>CHI!H$54</f>
        <v>68.037164765089216</v>
      </c>
      <c r="I63" s="204">
        <f>CHI!I$54</f>
        <v>69.075911513147346</v>
      </c>
      <c r="J63" s="204">
        <f>CHI!J$54</f>
        <v>35.577201449882317</v>
      </c>
      <c r="K63" s="204">
        <f>CHI!K$54</f>
        <v>26.061870921521361</v>
      </c>
      <c r="L63" s="204">
        <f>CHI!L$54</f>
        <v>34.450363018849721</v>
      </c>
      <c r="M63" s="204">
        <f>CHI!M$54</f>
        <v>21.0672966663995</v>
      </c>
      <c r="N63" s="204">
        <f>CHI!N$54</f>
        <v>114.23852716940389</v>
      </c>
      <c r="O63" s="204">
        <f>CHI!O$54</f>
        <v>102.1984565409672</v>
      </c>
      <c r="P63" s="204">
        <f>CHI!P$54</f>
        <v>169.45490267623879</v>
      </c>
      <c r="Q63" s="204">
        <f>CHI!Q$54</f>
        <v>77.445863611507448</v>
      </c>
      <c r="R63" s="204">
        <f>CHI!R$54</f>
        <v>80.014445738740307</v>
      </c>
      <c r="S63" s="204">
        <f>CHI!S$54</f>
        <v>76.874553776223038</v>
      </c>
      <c r="T63" s="204">
        <f>CHI!T$54</f>
        <v>67.903656573484326</v>
      </c>
      <c r="U63" s="204">
        <f>CHI!U$54</f>
        <v>53.907299527254409</v>
      </c>
      <c r="V63" s="204">
        <f>CHI!V$54</f>
        <v>70.469993782586613</v>
      </c>
      <c r="W63" s="204">
        <f>CHI!W$54</f>
        <v>112.2814963613383</v>
      </c>
      <c r="X63" s="204">
        <f>CHI!X$54</f>
        <v>117.8952599815146</v>
      </c>
      <c r="Y63" s="204">
        <f>CHI!Y$54</f>
        <v>136.17110366538239</v>
      </c>
    </row>
    <row r="64" spans="1:25" ht="12" customHeight="1" x14ac:dyDescent="0.25">
      <c r="A64" s="18" t="s">
        <v>50</v>
      </c>
      <c r="B64" s="204">
        <f>CHI!B$55</f>
        <v>27.369601712737879</v>
      </c>
      <c r="C64" s="204">
        <f>CHI!C$55</f>
        <v>28.840619835966141</v>
      </c>
      <c r="D64" s="204">
        <f>CHI!D$55</f>
        <v>24.750245515973329</v>
      </c>
      <c r="E64" s="204">
        <f>CHI!E$55</f>
        <v>18.55143635459747</v>
      </c>
      <c r="F64" s="204">
        <f>CHI!F$55</f>
        <v>10.754617207652259</v>
      </c>
      <c r="G64" s="204">
        <f>CHI!G$55</f>
        <v>16.081218616267542</v>
      </c>
      <c r="H64" s="204">
        <f>CHI!H$55</f>
        <v>18.539329467097669</v>
      </c>
      <c r="I64" s="204">
        <f>CHI!I$55</f>
        <v>19.723063344649631</v>
      </c>
      <c r="J64" s="204">
        <f>CHI!J$55</f>
        <v>22.312340764279352</v>
      </c>
      <c r="K64" s="204">
        <f>CHI!K$55</f>
        <v>31.736906967213461</v>
      </c>
      <c r="L64" s="204">
        <f>CHI!L$55</f>
        <v>34.557308804906079</v>
      </c>
      <c r="M64" s="204">
        <f>CHI!M$55</f>
        <v>35.002863086886919</v>
      </c>
      <c r="N64" s="204">
        <f>CHI!N$55</f>
        <v>34.203917647325703</v>
      </c>
      <c r="O64" s="204">
        <f>CHI!O$55</f>
        <v>5.3913659536056313</v>
      </c>
      <c r="P64" s="204">
        <f>CHI!P$55</f>
        <v>18.20483424094774</v>
      </c>
      <c r="Q64" s="204">
        <f>CHI!Q$55</f>
        <v>16.51783558084059</v>
      </c>
      <c r="R64" s="204">
        <f>CHI!R$55</f>
        <v>24.572047579872009</v>
      </c>
      <c r="S64" s="204">
        <f>CHI!S$55</f>
        <v>24.673763527378242</v>
      </c>
      <c r="T64" s="204">
        <f>CHI!T$55</f>
        <v>32.205171332390748</v>
      </c>
      <c r="U64" s="204">
        <f>CHI!U$55</f>
        <v>30.583128778911821</v>
      </c>
      <c r="V64" s="204">
        <f>CHI!V$55</f>
        <v>30.892532034524901</v>
      </c>
      <c r="W64" s="204">
        <f>CHI!W$55</f>
        <v>32.278266765285203</v>
      </c>
      <c r="X64" s="204">
        <f>CHI!X$55</f>
        <v>29.394196567722801</v>
      </c>
      <c r="Y64" s="204">
        <f>CHI!Y$55</f>
        <v>30.950538630464891</v>
      </c>
    </row>
    <row r="65" spans="1:25" ht="12" customHeight="1" x14ac:dyDescent="0.25">
      <c r="A65" s="19" t="s">
        <v>20</v>
      </c>
      <c r="B65" s="205">
        <f>NMM!B$51</f>
        <v>716.24084264832322</v>
      </c>
      <c r="C65" s="205">
        <f>NMM!C$51</f>
        <v>556.13473774720524</v>
      </c>
      <c r="D65" s="205">
        <f>NMM!D$51</f>
        <v>501.20000000000027</v>
      </c>
      <c r="E65" s="205">
        <f>NMM!E$51</f>
        <v>481.35494411006005</v>
      </c>
      <c r="F65" s="205">
        <f>NMM!F$51</f>
        <v>410.15167669819448</v>
      </c>
      <c r="G65" s="205">
        <f>NMM!G$51</f>
        <v>499.19054170249353</v>
      </c>
      <c r="H65" s="205">
        <f>NMM!H$51</f>
        <v>462.37747205503018</v>
      </c>
      <c r="I65" s="205">
        <f>NMM!I$51</f>
        <v>499.09208942390376</v>
      </c>
      <c r="J65" s="205">
        <f>NMM!J$51</f>
        <v>458.00386930352522</v>
      </c>
      <c r="K65" s="205">
        <f>NMM!K$51</f>
        <v>375.86044711951848</v>
      </c>
      <c r="L65" s="205">
        <f>NMM!L$51</f>
        <v>375.929750644884</v>
      </c>
      <c r="M65" s="205">
        <f>NMM!M$51</f>
        <v>400.23207222699898</v>
      </c>
      <c r="N65" s="205">
        <f>NMM!N$51</f>
        <v>344.57695614789321</v>
      </c>
      <c r="O65" s="205">
        <f>NMM!O$51</f>
        <v>389.68013757523636</v>
      </c>
      <c r="P65" s="205">
        <f>NMM!P$51</f>
        <v>426.7114359415304</v>
      </c>
      <c r="Q65" s="205">
        <f>NMM!Q$51</f>
        <v>438.1102321582116</v>
      </c>
      <c r="R65" s="205">
        <f>NMM!R$51</f>
        <v>463.53000859845218</v>
      </c>
      <c r="S65" s="205">
        <f>NMM!S$51</f>
        <v>468.47102321582099</v>
      </c>
      <c r="T65" s="205">
        <f>NMM!T$51</f>
        <v>413.11676698194316</v>
      </c>
      <c r="U65" s="205">
        <f>NMM!U$51</f>
        <v>445.44409802310912</v>
      </c>
      <c r="V65" s="205">
        <f>NMM!V$51</f>
        <v>451.62157632584507</v>
      </c>
      <c r="W65" s="205">
        <f>NMM!W$51</f>
        <v>449.76540790462576</v>
      </c>
      <c r="X65" s="205">
        <f>NMM!X$51</f>
        <v>438.5131651413796</v>
      </c>
      <c r="Y65" s="205">
        <f>NMM!Y$51</f>
        <v>366.05103185968255</v>
      </c>
    </row>
    <row r="66" spans="1:25" ht="12" customHeight="1" x14ac:dyDescent="0.25">
      <c r="A66" s="18" t="s">
        <v>51</v>
      </c>
      <c r="B66" s="204">
        <f>NMM!B$52</f>
        <v>369.23669999999993</v>
      </c>
      <c r="C66" s="204">
        <f>NMM!C$52</f>
        <v>348.27465499084627</v>
      </c>
      <c r="D66" s="204">
        <f>NMM!D$52</f>
        <v>312.06274972594372</v>
      </c>
      <c r="E66" s="204">
        <f>NMM!E$52</f>
        <v>312.14557182347471</v>
      </c>
      <c r="F66" s="204">
        <f>NMM!F$52</f>
        <v>316.06725772159331</v>
      </c>
      <c r="G66" s="204">
        <f>NMM!G$52</f>
        <v>372.85155964033078</v>
      </c>
      <c r="H66" s="204">
        <f>NMM!H$52</f>
        <v>340.00019996903592</v>
      </c>
      <c r="I66" s="204">
        <f>NMM!I$52</f>
        <v>341.12519471086648</v>
      </c>
      <c r="J66" s="204">
        <f>NMM!J$52</f>
        <v>319.4457624420765</v>
      </c>
      <c r="K66" s="204">
        <f>NMM!K$52</f>
        <v>270.71635814813158</v>
      </c>
      <c r="L66" s="204">
        <f>NMM!L$52</f>
        <v>237.87013062183871</v>
      </c>
      <c r="M66" s="204">
        <f>NMM!M$52</f>
        <v>261.65929608012237</v>
      </c>
      <c r="N66" s="204">
        <f>NMM!N$52</f>
        <v>227.6572917329506</v>
      </c>
      <c r="O66" s="204">
        <f>NMM!O$52</f>
        <v>278.7194022453109</v>
      </c>
      <c r="P66" s="204">
        <f>NMM!P$52</f>
        <v>291.58716837967461</v>
      </c>
      <c r="Q66" s="204">
        <f>NMM!Q$52</f>
        <v>282.86056973039308</v>
      </c>
      <c r="R66" s="204">
        <f>NMM!R$52</f>
        <v>304.77627200578928</v>
      </c>
      <c r="S66" s="204">
        <f>NMM!S$52</f>
        <v>320.89684532995938</v>
      </c>
      <c r="T66" s="204">
        <f>NMM!T$52</f>
        <v>308.85660317544279</v>
      </c>
      <c r="U66" s="204">
        <f>NMM!U$52</f>
        <v>323.43403837595361</v>
      </c>
      <c r="V66" s="204">
        <f>NMM!V$52</f>
        <v>318.54585159354048</v>
      </c>
      <c r="W66" s="204">
        <f>NMM!W$52</f>
        <v>319.49052899830878</v>
      </c>
      <c r="X66" s="204">
        <f>NMM!X$52</f>
        <v>297.34770086799602</v>
      </c>
      <c r="Y66" s="204">
        <f>NMM!Y$52</f>
        <v>250.31331499320069</v>
      </c>
    </row>
    <row r="67" spans="1:25" ht="12" customHeight="1" x14ac:dyDescent="0.25">
      <c r="A67" s="18" t="s">
        <v>52</v>
      </c>
      <c r="B67" s="204">
        <f>NMM!B$53</f>
        <v>282.5190207192278</v>
      </c>
      <c r="C67" s="204">
        <f>NMM!C$53</f>
        <v>150.69818034613931</v>
      </c>
      <c r="D67" s="204">
        <f>NMM!D$53</f>
        <v>139.75161503531561</v>
      </c>
      <c r="E67" s="204">
        <f>NMM!E$53</f>
        <v>120.5351323875441</v>
      </c>
      <c r="F67" s="204">
        <f>NMM!F$53</f>
        <v>44.814188164614983</v>
      </c>
      <c r="G67" s="204">
        <f>NMM!G$53</f>
        <v>70.420909582031044</v>
      </c>
      <c r="H67" s="204">
        <f>NMM!H$53</f>
        <v>69.677838020178626</v>
      </c>
      <c r="I67" s="204">
        <f>NMM!I$53</f>
        <v>103.22912795836579</v>
      </c>
      <c r="J67" s="204">
        <f>NMM!J$53</f>
        <v>94.145922154139413</v>
      </c>
      <c r="K67" s="204">
        <f>NMM!K$53</f>
        <v>64.040419156704132</v>
      </c>
      <c r="L67" s="204">
        <f>NMM!L$53</f>
        <v>102.5681991660892</v>
      </c>
      <c r="M67" s="204">
        <f>NMM!M$53</f>
        <v>101.4846144329435</v>
      </c>
      <c r="N67" s="204">
        <f>NMM!N$53</f>
        <v>87.504715538149583</v>
      </c>
      <c r="O67" s="204">
        <f>NMM!O$53</f>
        <v>76.236433786446952</v>
      </c>
      <c r="P67" s="204">
        <f>NMM!P$53</f>
        <v>103.69016586943491</v>
      </c>
      <c r="Q67" s="204">
        <f>NMM!Q$53</f>
        <v>118.3892567625761</v>
      </c>
      <c r="R67" s="204">
        <f>NMM!R$53</f>
        <v>119.38840560493151</v>
      </c>
      <c r="S67" s="204">
        <f>NMM!S$53</f>
        <v>109.5566233838813</v>
      </c>
      <c r="T67" s="204">
        <f>NMM!T$53</f>
        <v>67.97392288773564</v>
      </c>
      <c r="U67" s="204">
        <f>NMM!U$53</f>
        <v>80.129214465594202</v>
      </c>
      <c r="V67" s="204">
        <f>NMM!V$53</f>
        <v>96.0253579151765</v>
      </c>
      <c r="W67" s="204">
        <f>NMM!W$53</f>
        <v>93.684743411954059</v>
      </c>
      <c r="X67" s="204">
        <f>NMM!X$53</f>
        <v>102.5508893792142</v>
      </c>
      <c r="Y67" s="204">
        <f>NMM!Y$53</f>
        <v>83.664202640302648</v>
      </c>
    </row>
    <row r="68" spans="1:25" ht="12" customHeight="1" x14ac:dyDescent="0.25">
      <c r="A68" s="18" t="s">
        <v>60</v>
      </c>
      <c r="B68" s="204">
        <f>NMM!B$54</f>
        <v>64.485121929095541</v>
      </c>
      <c r="C68" s="204">
        <f>NMM!C$54</f>
        <v>57.16190241021971</v>
      </c>
      <c r="D68" s="204">
        <f>NMM!D$54</f>
        <v>49.38563523874096</v>
      </c>
      <c r="E68" s="204">
        <f>NMM!E$54</f>
        <v>48.674239899041282</v>
      </c>
      <c r="F68" s="204">
        <f>NMM!F$54</f>
        <v>49.270230811986202</v>
      </c>
      <c r="G68" s="204">
        <f>NMM!G$54</f>
        <v>55.918072480131727</v>
      </c>
      <c r="H68" s="204">
        <f>NMM!H$54</f>
        <v>52.699434065815637</v>
      </c>
      <c r="I68" s="204">
        <f>NMM!I$54</f>
        <v>54.737766754671483</v>
      </c>
      <c r="J68" s="204">
        <f>NMM!J$54</f>
        <v>44.412184707309272</v>
      </c>
      <c r="K68" s="204">
        <f>NMM!K$54</f>
        <v>41.103669814682753</v>
      </c>
      <c r="L68" s="204">
        <f>NMM!L$54</f>
        <v>35.491420856956083</v>
      </c>
      <c r="M68" s="204">
        <f>NMM!M$54</f>
        <v>37.088161713933133</v>
      </c>
      <c r="N68" s="204">
        <f>NMM!N$54</f>
        <v>29.414948876793041</v>
      </c>
      <c r="O68" s="204">
        <f>NMM!O$54</f>
        <v>34.724301543478532</v>
      </c>
      <c r="P68" s="204">
        <f>NMM!P$54</f>
        <v>31.434101692420899</v>
      </c>
      <c r="Q68" s="204">
        <f>NMM!Q$54</f>
        <v>36.860405665242382</v>
      </c>
      <c r="R68" s="204">
        <f>NMM!R$54</f>
        <v>39.365330987731397</v>
      </c>
      <c r="S68" s="204">
        <f>NMM!S$54</f>
        <v>38.017554501980342</v>
      </c>
      <c r="T68" s="204">
        <f>NMM!T$54</f>
        <v>36.28624091876474</v>
      </c>
      <c r="U68" s="204">
        <f>NMM!U$54</f>
        <v>41.880845181561298</v>
      </c>
      <c r="V68" s="204">
        <f>NMM!V$54</f>
        <v>37.050366817128122</v>
      </c>
      <c r="W68" s="204">
        <f>NMM!W$54</f>
        <v>36.590135494362947</v>
      </c>
      <c r="X68" s="204">
        <f>NMM!X$54</f>
        <v>38.614574894169358</v>
      </c>
      <c r="Y68" s="204">
        <f>NMM!Y$54</f>
        <v>32.073514226179221</v>
      </c>
    </row>
    <row r="69" spans="1:25" ht="12" customHeight="1" x14ac:dyDescent="0.25">
      <c r="A69" s="19" t="s">
        <v>21</v>
      </c>
      <c r="B69" s="205">
        <f>PPA!B$52</f>
        <v>227.01229578675836</v>
      </c>
      <c r="C69" s="205">
        <f>PPA!C$52</f>
        <v>435.92708512467755</v>
      </c>
      <c r="D69" s="205">
        <f>PPA!D$52</f>
        <v>425.49647463456569</v>
      </c>
      <c r="E69" s="205">
        <f>PPA!E$52</f>
        <v>480.54522785898541</v>
      </c>
      <c r="F69" s="205">
        <f>PPA!F$52</f>
        <v>488.12037833190016</v>
      </c>
      <c r="G69" s="205">
        <f>PPA!G$52</f>
        <v>486.07050730868457</v>
      </c>
      <c r="H69" s="205">
        <f>PPA!H$52</f>
        <v>513.97282889079963</v>
      </c>
      <c r="I69" s="205">
        <f>PPA!I$52</f>
        <v>565.18529664660343</v>
      </c>
      <c r="J69" s="205">
        <f>PPA!J$52</f>
        <v>552.91616509028381</v>
      </c>
      <c r="K69" s="205">
        <f>PPA!K$52</f>
        <v>632.09105760963018</v>
      </c>
      <c r="L69" s="205">
        <f>PPA!L$52</f>
        <v>530.41874462596741</v>
      </c>
      <c r="M69" s="205">
        <f>PPA!M$52</f>
        <v>500.61874462596745</v>
      </c>
      <c r="N69" s="205">
        <f>PPA!N$52</f>
        <v>427.51195184866714</v>
      </c>
      <c r="O69" s="205">
        <f>PPA!O$52</f>
        <v>431.11478933791921</v>
      </c>
      <c r="P69" s="205">
        <f>PPA!P$52</f>
        <v>443.19767841788479</v>
      </c>
      <c r="Q69" s="205">
        <f>PPA!Q$52</f>
        <v>527.50541702493547</v>
      </c>
      <c r="R69" s="205">
        <f>PPA!R$52</f>
        <v>459.26001719690464</v>
      </c>
      <c r="S69" s="205">
        <f>PPA!S$52</f>
        <v>478.25064488392076</v>
      </c>
      <c r="T69" s="205">
        <f>PPA!T$52</f>
        <v>474.22519346517623</v>
      </c>
      <c r="U69" s="205">
        <f>PPA!U$52</f>
        <v>508.35769291317536</v>
      </c>
      <c r="V69" s="205">
        <f>PPA!V$52</f>
        <v>396.12381453588142</v>
      </c>
      <c r="W69" s="205">
        <f>PPA!W$52</f>
        <v>432.66930958440184</v>
      </c>
      <c r="X69" s="205">
        <f>PPA!X$52</f>
        <v>418.6528358309385</v>
      </c>
      <c r="Y69" s="205">
        <f>PPA!Y$52</f>
        <v>367.18503611514166</v>
      </c>
    </row>
    <row r="70" spans="1:25" ht="12" customHeight="1" x14ac:dyDescent="0.25">
      <c r="A70" s="18" t="s">
        <v>54</v>
      </c>
      <c r="B70" s="204">
        <f>PPA!B$53</f>
        <v>114.23442930626589</v>
      </c>
      <c r="C70" s="204">
        <f>PPA!C$53</f>
        <v>227.2986175262289</v>
      </c>
      <c r="D70" s="204">
        <f>PPA!D$53</f>
        <v>211.85232874330899</v>
      </c>
      <c r="E70" s="204">
        <f>PPA!E$53</f>
        <v>250.33239509797659</v>
      </c>
      <c r="F70" s="204">
        <f>PPA!F$53</f>
        <v>246.19831695287451</v>
      </c>
      <c r="G70" s="204">
        <f>PPA!G$53</f>
        <v>257.05117270018201</v>
      </c>
      <c r="H70" s="204">
        <f>PPA!H$53</f>
        <v>279.89265205222199</v>
      </c>
      <c r="I70" s="204">
        <f>PPA!I$53</f>
        <v>304.43282111983558</v>
      </c>
      <c r="J70" s="204">
        <f>PPA!J$53</f>
        <v>285.93708358503471</v>
      </c>
      <c r="K70" s="204">
        <f>PPA!K$53</f>
        <v>336.24724774079181</v>
      </c>
      <c r="L70" s="204">
        <f>PPA!L$53</f>
        <v>292.33056617266868</v>
      </c>
      <c r="M70" s="204">
        <f>PPA!M$53</f>
        <v>289.06593753902621</v>
      </c>
      <c r="N70" s="204">
        <f>PPA!N$53</f>
        <v>249.4859642818322</v>
      </c>
      <c r="O70" s="204">
        <f>PPA!O$53</f>
        <v>250.90529471543181</v>
      </c>
      <c r="P70" s="204">
        <f>PPA!P$53</f>
        <v>252.81676607115551</v>
      </c>
      <c r="Q70" s="204">
        <f>PPA!Q$53</f>
        <v>296.08209537809557</v>
      </c>
      <c r="R70" s="204">
        <f>PPA!R$53</f>
        <v>259.26685342132993</v>
      </c>
      <c r="S70" s="204">
        <f>PPA!S$53</f>
        <v>270.51066256672658</v>
      </c>
      <c r="T70" s="204">
        <f>PPA!T$53</f>
        <v>265.11790553039702</v>
      </c>
      <c r="U70" s="204">
        <f>PPA!U$53</f>
        <v>283.22723459480432</v>
      </c>
      <c r="V70" s="204">
        <f>PPA!V$53</f>
        <v>212.07010278151901</v>
      </c>
      <c r="W70" s="204">
        <f>PPA!W$53</f>
        <v>242.3248829800076</v>
      </c>
      <c r="X70" s="204">
        <f>PPA!X$53</f>
        <v>232.2308958372532</v>
      </c>
      <c r="Y70" s="204">
        <f>PPA!Y$53</f>
        <v>200.63834420979401</v>
      </c>
    </row>
    <row r="71" spans="1:25" ht="12" customHeight="1" x14ac:dyDescent="0.25">
      <c r="A71" s="18" t="s">
        <v>61</v>
      </c>
      <c r="B71" s="204">
        <f>PPA!B$54</f>
        <v>107.6102104552462</v>
      </c>
      <c r="C71" s="204">
        <f>PPA!C$54</f>
        <v>198.7051230491796</v>
      </c>
      <c r="D71" s="204">
        <f>PPA!D$54</f>
        <v>203.95824137561851</v>
      </c>
      <c r="E71" s="204">
        <f>PPA!E$54</f>
        <v>219.2738110065155</v>
      </c>
      <c r="F71" s="204">
        <f>PPA!F$54</f>
        <v>230.8106006302134</v>
      </c>
      <c r="G71" s="204">
        <f>PPA!G$54</f>
        <v>217.95453665523351</v>
      </c>
      <c r="H71" s="204">
        <f>PPA!H$54</f>
        <v>222.3802168129528</v>
      </c>
      <c r="I71" s="204">
        <f>PPA!I$54</f>
        <v>247.88672658804111</v>
      </c>
      <c r="J71" s="204">
        <f>PPA!J$54</f>
        <v>254.39262427357201</v>
      </c>
      <c r="K71" s="204">
        <f>PPA!K$54</f>
        <v>281.45503347661622</v>
      </c>
      <c r="L71" s="204">
        <f>PPA!L$54</f>
        <v>226.0138473600407</v>
      </c>
      <c r="M71" s="204">
        <f>PPA!M$54</f>
        <v>200.15683638389311</v>
      </c>
      <c r="N71" s="204">
        <f>PPA!N$54</f>
        <v>168.29420318846471</v>
      </c>
      <c r="O71" s="204">
        <f>PPA!O$54</f>
        <v>170.3956960748194</v>
      </c>
      <c r="P71" s="204">
        <f>PPA!P$54</f>
        <v>180.29206167318381</v>
      </c>
      <c r="Q71" s="204">
        <f>PPA!Q$54</f>
        <v>221.28431333500271</v>
      </c>
      <c r="R71" s="204">
        <f>PPA!R$54</f>
        <v>171.71380961487921</v>
      </c>
      <c r="S71" s="204">
        <f>PPA!S$54</f>
        <v>176.10723176784859</v>
      </c>
      <c r="T71" s="204">
        <f>PPA!T$54</f>
        <v>182.81990855195701</v>
      </c>
      <c r="U71" s="204">
        <f>PPA!U$54</f>
        <v>197.45060735821059</v>
      </c>
      <c r="V71" s="204">
        <f>PPA!V$54</f>
        <v>157.41761736246411</v>
      </c>
      <c r="W71" s="204">
        <f>PPA!W$54</f>
        <v>162.5069373524596</v>
      </c>
      <c r="X71" s="204">
        <f>PPA!X$54</f>
        <v>169.72661181942331</v>
      </c>
      <c r="Y71" s="204">
        <f>PPA!Y$54</f>
        <v>151.9038323473724</v>
      </c>
    </row>
    <row r="72" spans="1:25" ht="12" customHeight="1" x14ac:dyDescent="0.25">
      <c r="A72" s="18" t="s">
        <v>62</v>
      </c>
      <c r="B72" s="204">
        <f>PPA!B$55</f>
        <v>5.1676560252462487</v>
      </c>
      <c r="C72" s="204">
        <f>PPA!C$55</f>
        <v>9.9233445492690144</v>
      </c>
      <c r="D72" s="204">
        <f>PPA!D$55</f>
        <v>9.6859045156381693</v>
      </c>
      <c r="E72" s="204">
        <f>PPA!E$55</f>
        <v>10.9390217544933</v>
      </c>
      <c r="F72" s="204">
        <f>PPA!F$55</f>
        <v>11.111460748812251</v>
      </c>
      <c r="G72" s="204">
        <f>PPA!G$55</f>
        <v>11.064797953269011</v>
      </c>
      <c r="H72" s="204">
        <f>PPA!H$55</f>
        <v>11.699960025624859</v>
      </c>
      <c r="I72" s="204">
        <f>PPA!I$55</f>
        <v>12.86574893872675</v>
      </c>
      <c r="J72" s="204">
        <f>PPA!J$55</f>
        <v>12.58645723167705</v>
      </c>
      <c r="K72" s="204">
        <f>PPA!K$55</f>
        <v>14.38877639222223</v>
      </c>
      <c r="L72" s="204">
        <f>PPA!L$55</f>
        <v>12.074331093257969</v>
      </c>
      <c r="M72" s="204">
        <f>PPA!M$55</f>
        <v>11.395970703048119</v>
      </c>
      <c r="N72" s="204">
        <f>PPA!N$55</f>
        <v>9.731784378370282</v>
      </c>
      <c r="O72" s="204">
        <f>PPA!O$55</f>
        <v>9.8137985476679859</v>
      </c>
      <c r="P72" s="204">
        <f>PPA!P$55</f>
        <v>10.08885067354543</v>
      </c>
      <c r="Q72" s="204">
        <f>PPA!Q$55</f>
        <v>10.1390083118372</v>
      </c>
      <c r="R72" s="204">
        <f>PPA!R$55</f>
        <v>28.279354160695519</v>
      </c>
      <c r="S72" s="204">
        <f>PPA!S$55</f>
        <v>31.63275054934557</v>
      </c>
      <c r="T72" s="204">
        <f>PPA!T$55</f>
        <v>26.287379382822191</v>
      </c>
      <c r="U72" s="204">
        <f>PPA!U$55</f>
        <v>27.679850960160501</v>
      </c>
      <c r="V72" s="204">
        <f>PPA!V$55</f>
        <v>26.63609439189835</v>
      </c>
      <c r="W72" s="204">
        <f>PPA!W$55</f>
        <v>27.837489251934649</v>
      </c>
      <c r="X72" s="204">
        <f>PPA!X$55</f>
        <v>16.69532817426197</v>
      </c>
      <c r="Y72" s="204">
        <f>PPA!Y$55</f>
        <v>14.642859557975299</v>
      </c>
    </row>
    <row r="73" spans="1:25" ht="12" customHeight="1" x14ac:dyDescent="0.25">
      <c r="A73" s="20" t="s">
        <v>63</v>
      </c>
      <c r="B73" s="206">
        <f>FBT!B$12</f>
        <v>195.35116079105759</v>
      </c>
      <c r="C73" s="206">
        <f>FBT!C$12</f>
        <v>212.1860705073087</v>
      </c>
      <c r="D73" s="206">
        <f>FBT!D$12</f>
        <v>292.85442820292337</v>
      </c>
      <c r="E73" s="206">
        <f>FBT!E$12</f>
        <v>236.15408426483231</v>
      </c>
      <c r="F73" s="206">
        <f>FBT!F$12</f>
        <v>200.6885640584695</v>
      </c>
      <c r="G73" s="206">
        <f>FBT!G$12</f>
        <v>212.43516766981941</v>
      </c>
      <c r="H73" s="206">
        <f>FBT!H$12</f>
        <v>187.5623387790198</v>
      </c>
      <c r="I73" s="206">
        <f>FBT!I$12</f>
        <v>179.98263112639731</v>
      </c>
      <c r="J73" s="206">
        <f>FBT!J$12</f>
        <v>156.3440240756664</v>
      </c>
      <c r="K73" s="206">
        <f>FBT!K$12</f>
        <v>137.90154772141011</v>
      </c>
      <c r="L73" s="206">
        <f>FBT!L$12</f>
        <v>120.41521926053311</v>
      </c>
      <c r="M73" s="206">
        <f>FBT!M$12</f>
        <v>120.89759243336199</v>
      </c>
      <c r="N73" s="206">
        <f>FBT!N$12</f>
        <v>141.1159931212382</v>
      </c>
      <c r="O73" s="206">
        <f>FBT!O$12</f>
        <v>136.51169389509889</v>
      </c>
      <c r="P73" s="206">
        <f>FBT!P$12</f>
        <v>135.11668099742039</v>
      </c>
      <c r="Q73" s="206">
        <f>FBT!Q$12</f>
        <v>132.6662080825451</v>
      </c>
      <c r="R73" s="206">
        <f>FBT!R$12</f>
        <v>136.1943250214961</v>
      </c>
      <c r="S73" s="206">
        <f>FBT!S$12</f>
        <v>141.2857265692175</v>
      </c>
      <c r="T73" s="206">
        <f>FBT!T$12</f>
        <v>147.15941530524501</v>
      </c>
      <c r="U73" s="206">
        <f>FBT!U$12</f>
        <v>157.1844740858125</v>
      </c>
      <c r="V73" s="206">
        <f>FBT!V$12</f>
        <v>147.8828120359193</v>
      </c>
      <c r="W73" s="206">
        <f>FBT!W$12</f>
        <v>146.12246894313731</v>
      </c>
      <c r="X73" s="206">
        <f>FBT!X$12</f>
        <v>161.43015815822909</v>
      </c>
      <c r="Y73" s="206">
        <f>FBT!Y$12</f>
        <v>182.19785969754341</v>
      </c>
    </row>
    <row r="74" spans="1:25" ht="12" customHeight="1" x14ac:dyDescent="0.25">
      <c r="A74" s="14" t="s">
        <v>64</v>
      </c>
      <c r="B74" s="204">
        <f>TRE!B$12</f>
        <v>84.172914875322419</v>
      </c>
      <c r="C74" s="204">
        <f>TRE!C$12</f>
        <v>70.807738607050737</v>
      </c>
      <c r="D74" s="204">
        <f>TRE!D$12</f>
        <v>59.663456577815992</v>
      </c>
      <c r="E74" s="204">
        <f>TRE!E$12</f>
        <v>78.678503869303526</v>
      </c>
      <c r="F74" s="204">
        <f>TRE!F$12</f>
        <v>72.263026655202054</v>
      </c>
      <c r="G74" s="204">
        <f>TRE!G$12</f>
        <v>75.248151332760102</v>
      </c>
      <c r="H74" s="204">
        <f>TRE!H$12</f>
        <v>114.3197764402408</v>
      </c>
      <c r="I74" s="204">
        <f>TRE!I$12</f>
        <v>133.14582975064491</v>
      </c>
      <c r="J74" s="204">
        <f>TRE!J$12</f>
        <v>129.1631126397248</v>
      </c>
      <c r="K74" s="204">
        <f>TRE!K$12</f>
        <v>115.6444539982803</v>
      </c>
      <c r="L74" s="204">
        <f>TRE!L$12</f>
        <v>130.2505588993981</v>
      </c>
      <c r="M74" s="204">
        <f>TRE!M$12</f>
        <v>144.92708512467749</v>
      </c>
      <c r="N74" s="204">
        <f>TRE!N$12</f>
        <v>162.33533963886501</v>
      </c>
      <c r="O74" s="204">
        <f>TRE!O$12</f>
        <v>159.60601891659499</v>
      </c>
      <c r="P74" s="204">
        <f>TRE!P$12</f>
        <v>199.37910576096311</v>
      </c>
      <c r="Q74" s="204">
        <f>TRE!Q$12</f>
        <v>161.18572656921751</v>
      </c>
      <c r="R74" s="204">
        <f>TRE!R$12</f>
        <v>167.6298366294067</v>
      </c>
      <c r="S74" s="204">
        <f>TRE!S$12</f>
        <v>158.0596732588134</v>
      </c>
      <c r="T74" s="204">
        <f>TRE!T$12</f>
        <v>216.62820292347371</v>
      </c>
      <c r="U74" s="204">
        <f>TRE!U$12</f>
        <v>180.40430669299701</v>
      </c>
      <c r="V74" s="204">
        <f>TRE!V$12</f>
        <v>153.80694989106041</v>
      </c>
      <c r="W74" s="204">
        <f>TRE!W$12</f>
        <v>175.58504796070551</v>
      </c>
      <c r="X74" s="204">
        <f>TRE!X$12</f>
        <v>170.98578309611611</v>
      </c>
      <c r="Y74" s="204">
        <f>TRE!Y$12</f>
        <v>181.1093774599436</v>
      </c>
    </row>
    <row r="75" spans="1:25" ht="12" customHeight="1" x14ac:dyDescent="0.25">
      <c r="A75" s="14" t="s">
        <v>65</v>
      </c>
      <c r="B75" s="204">
        <f>MAE!B$12</f>
        <v>172.61728288907989</v>
      </c>
      <c r="C75" s="204">
        <f>MAE!C$12</f>
        <v>168.46569217540841</v>
      </c>
      <c r="D75" s="204">
        <f>MAE!D$12</f>
        <v>172.44866723989691</v>
      </c>
      <c r="E75" s="204">
        <f>MAE!E$12</f>
        <v>193.62828890799659</v>
      </c>
      <c r="F75" s="204">
        <f>MAE!F$12</f>
        <v>140.2563198624247</v>
      </c>
      <c r="G75" s="204">
        <f>MAE!G$12</f>
        <v>151.39716251074799</v>
      </c>
      <c r="H75" s="204">
        <f>MAE!H$12</f>
        <v>161.35442820292349</v>
      </c>
      <c r="I75" s="204">
        <f>MAE!I$12</f>
        <v>175.69226139294929</v>
      </c>
      <c r="J75" s="204">
        <f>MAE!J$12</f>
        <v>206.0887360275151</v>
      </c>
      <c r="K75" s="204">
        <f>MAE!K$12</f>
        <v>145.70068787618229</v>
      </c>
      <c r="L75" s="204">
        <f>MAE!L$12</f>
        <v>176.56079105760961</v>
      </c>
      <c r="M75" s="204">
        <f>MAE!M$12</f>
        <v>178.10472914875319</v>
      </c>
      <c r="N75" s="204">
        <f>MAE!N$12</f>
        <v>178.18202923473771</v>
      </c>
      <c r="O75" s="204">
        <f>MAE!O$12</f>
        <v>186.83344797936371</v>
      </c>
      <c r="P75" s="204">
        <f>MAE!P$12</f>
        <v>201.40988822012039</v>
      </c>
      <c r="Q75" s="204">
        <f>MAE!Q$12</f>
        <v>210.09294926913151</v>
      </c>
      <c r="R75" s="204">
        <f>MAE!R$12</f>
        <v>219.47601031814281</v>
      </c>
      <c r="S75" s="204">
        <f>MAE!S$12</f>
        <v>254.77936371453131</v>
      </c>
      <c r="T75" s="204">
        <f>MAE!T$12</f>
        <v>279.51564918314688</v>
      </c>
      <c r="U75" s="204">
        <f>MAE!U$12</f>
        <v>243.78321332646789</v>
      </c>
      <c r="V75" s="204">
        <f>MAE!V$12</f>
        <v>204.87081215006111</v>
      </c>
      <c r="W75" s="204">
        <f>MAE!W$12</f>
        <v>214.5386061107186</v>
      </c>
      <c r="X75" s="204">
        <f>MAE!X$12</f>
        <v>214.48995555810569</v>
      </c>
      <c r="Y75" s="204">
        <f>MAE!Y$12</f>
        <v>195.4092933163096</v>
      </c>
    </row>
    <row r="76" spans="1:25" ht="12" customHeight="1" x14ac:dyDescent="0.25">
      <c r="A76" s="14" t="s">
        <v>66</v>
      </c>
      <c r="B76" s="204">
        <f>TEL!B$12</f>
        <v>88.710146173688727</v>
      </c>
      <c r="C76" s="204">
        <f>TEL!C$12</f>
        <v>61.841960447119511</v>
      </c>
      <c r="D76" s="204">
        <f>TEL!D$12</f>
        <v>69.078245915735167</v>
      </c>
      <c r="E76" s="204">
        <f>TEL!E$12</f>
        <v>70.249871023215803</v>
      </c>
      <c r="F76" s="204">
        <f>TEL!F$12</f>
        <v>79.853826311263958</v>
      </c>
      <c r="G76" s="204">
        <f>TEL!G$12</f>
        <v>65.968701633705933</v>
      </c>
      <c r="H76" s="204">
        <f>TEL!H$12</f>
        <v>48.339810834049871</v>
      </c>
      <c r="I76" s="204">
        <f>TEL!I$12</f>
        <v>42.931728288907991</v>
      </c>
      <c r="J76" s="204">
        <f>TEL!J$12</f>
        <v>39.297506448839201</v>
      </c>
      <c r="K76" s="204">
        <f>TEL!K$12</f>
        <v>31.183748925193459</v>
      </c>
      <c r="L76" s="204">
        <f>TEL!L$12</f>
        <v>41.759845227858982</v>
      </c>
      <c r="M76" s="204">
        <f>TEL!M$12</f>
        <v>49.31685296646603</v>
      </c>
      <c r="N76" s="204">
        <f>TEL!N$12</f>
        <v>34.976612209802241</v>
      </c>
      <c r="O76" s="204">
        <f>TEL!O$12</f>
        <v>28.365348237317281</v>
      </c>
      <c r="P76" s="204">
        <f>TEL!P$12</f>
        <v>37.465434221840063</v>
      </c>
      <c r="Q76" s="204">
        <f>TEL!Q$12</f>
        <v>27.98564058469475</v>
      </c>
      <c r="R76" s="204">
        <f>TEL!R$12</f>
        <v>26.631298366294061</v>
      </c>
      <c r="S76" s="204">
        <f>TEL!S$12</f>
        <v>26.251590713671529</v>
      </c>
      <c r="T76" s="204">
        <f>TEL!T$12</f>
        <v>23.74582975064488</v>
      </c>
      <c r="U76" s="204">
        <f>TEL!U$12</f>
        <v>22.560827253793349</v>
      </c>
      <c r="V76" s="204">
        <f>TEL!V$12</f>
        <v>19.54968914878317</v>
      </c>
      <c r="W76" s="204">
        <f>TEL!W$12</f>
        <v>19.80264514911309</v>
      </c>
      <c r="X76" s="204">
        <f>TEL!X$12</f>
        <v>23.47743846063506</v>
      </c>
      <c r="Y76" s="204">
        <f>TEL!Y$12</f>
        <v>20.157876524610881</v>
      </c>
    </row>
    <row r="77" spans="1:25" ht="12" customHeight="1" x14ac:dyDescent="0.25">
      <c r="A77" s="14" t="s">
        <v>67</v>
      </c>
      <c r="B77" s="204">
        <f>WWP!B$12</f>
        <v>31.98108340498711</v>
      </c>
      <c r="C77" s="204">
        <f>WWP!C$12</f>
        <v>43.168099742046437</v>
      </c>
      <c r="D77" s="204">
        <f>WWP!D$12</f>
        <v>39.540928632846089</v>
      </c>
      <c r="E77" s="204">
        <f>WWP!E$12</f>
        <v>61.4621668099742</v>
      </c>
      <c r="F77" s="204">
        <f>WWP!F$12</f>
        <v>52.768185726569207</v>
      </c>
      <c r="G77" s="204">
        <f>WWP!G$12</f>
        <v>49.123473774720537</v>
      </c>
      <c r="H77" s="204">
        <f>WWP!H$12</f>
        <v>53.630438521066203</v>
      </c>
      <c r="I77" s="204">
        <f>WWP!I$12</f>
        <v>53.821496130696467</v>
      </c>
      <c r="J77" s="204">
        <f>WWP!J$12</f>
        <v>69.317798796216678</v>
      </c>
      <c r="K77" s="204">
        <f>WWP!K$12</f>
        <v>69.623559759243335</v>
      </c>
      <c r="L77" s="204">
        <f>WWP!L$12</f>
        <v>61.591229578675843</v>
      </c>
      <c r="M77" s="204">
        <f>WWP!M$12</f>
        <v>63.571281169389508</v>
      </c>
      <c r="N77" s="204">
        <f>WWP!N$12</f>
        <v>61.186672398968177</v>
      </c>
      <c r="O77" s="204">
        <f>WWP!O$12</f>
        <v>40.436629406706793</v>
      </c>
      <c r="P77" s="204">
        <f>WWP!P$12</f>
        <v>42.820292347377467</v>
      </c>
      <c r="Q77" s="204">
        <f>WWP!Q$12</f>
        <v>56.353310404127257</v>
      </c>
      <c r="R77" s="204">
        <f>WWP!R$12</f>
        <v>40.460533104041268</v>
      </c>
      <c r="S77" s="204">
        <f>WWP!S$12</f>
        <v>47.470593293207223</v>
      </c>
      <c r="T77" s="204">
        <f>WWP!T$12</f>
        <v>55.789595872742908</v>
      </c>
      <c r="U77" s="204">
        <f>WWP!U$12</f>
        <v>50.404104417976463</v>
      </c>
      <c r="V77" s="204">
        <f>WWP!V$12</f>
        <v>46.864530063734158</v>
      </c>
      <c r="W77" s="204">
        <f>WWP!W$12</f>
        <v>41.80858555161717</v>
      </c>
      <c r="X77" s="204">
        <f>WWP!X$12</f>
        <v>46.950402692943094</v>
      </c>
      <c r="Y77" s="204">
        <f>WWP!Y$12</f>
        <v>61.056293249162742</v>
      </c>
    </row>
    <row r="78" spans="1:25" ht="12" customHeight="1" x14ac:dyDescent="0.25">
      <c r="A78" s="21" t="s">
        <v>68</v>
      </c>
      <c r="B78" s="207">
        <f>OIS!B$12</f>
        <v>326.471969045572</v>
      </c>
      <c r="C78" s="207">
        <f>OIS!C$12</f>
        <v>228.1345657781597</v>
      </c>
      <c r="D78" s="207">
        <f>OIS!D$12</f>
        <v>247.80644883920891</v>
      </c>
      <c r="E78" s="207">
        <f>OIS!E$12</f>
        <v>234.2416165090286</v>
      </c>
      <c r="F78" s="207">
        <f>OIS!F$12</f>
        <v>216.71564918314729</v>
      </c>
      <c r="G78" s="207">
        <f>OIS!G$12</f>
        <v>272.02158211521862</v>
      </c>
      <c r="H78" s="207">
        <f>OIS!H$12</f>
        <v>230.46440240756669</v>
      </c>
      <c r="I78" s="207">
        <f>OIS!I$12</f>
        <v>226.2193465176268</v>
      </c>
      <c r="J78" s="207">
        <f>OIS!J$12</f>
        <v>211.25924333620009</v>
      </c>
      <c r="K78" s="207">
        <f>OIS!K$12</f>
        <v>178.7894239036977</v>
      </c>
      <c r="L78" s="207">
        <f>OIS!L$12</f>
        <v>193.07343078245921</v>
      </c>
      <c r="M78" s="207">
        <f>OIS!M$12</f>
        <v>208.91143594153061</v>
      </c>
      <c r="N78" s="207">
        <f>OIS!N$12</f>
        <v>179.09011177987949</v>
      </c>
      <c r="O78" s="207">
        <f>OIS!O$12</f>
        <v>150.8862424763542</v>
      </c>
      <c r="P78" s="207">
        <f>OIS!P$12</f>
        <v>176.43018056749759</v>
      </c>
      <c r="Q78" s="207">
        <f>OIS!Q$12</f>
        <v>172.5312123817715</v>
      </c>
      <c r="R78" s="207">
        <f>OIS!R$12</f>
        <v>180.16079105760949</v>
      </c>
      <c r="S78" s="207">
        <f>OIS!S$12</f>
        <v>188.1055889939806</v>
      </c>
      <c r="T78" s="207">
        <f>OIS!T$12</f>
        <v>248.4301805674979</v>
      </c>
      <c r="U78" s="207">
        <f>OIS!U$12</f>
        <v>241.61477592367481</v>
      </c>
      <c r="V78" s="207">
        <f>OIS!V$12</f>
        <v>260.43275004221567</v>
      </c>
      <c r="W78" s="207">
        <f>OIS!W$12</f>
        <v>243.73537399189439</v>
      </c>
      <c r="X78" s="207">
        <f>OIS!X$12</f>
        <v>231.24463448098601</v>
      </c>
      <c r="Y78" s="207">
        <f>OIS!Y$12</f>
        <v>213.55818426958851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1315.2850386930352</v>
      </c>
      <c r="C81" s="210">
        <v>1207.1601891659498</v>
      </c>
      <c r="D81" s="210">
        <v>1248.0098022355974</v>
      </c>
      <c r="E81" s="210">
        <v>1230.2667239896819</v>
      </c>
      <c r="F81" s="210">
        <v>1267.6346517626828</v>
      </c>
      <c r="G81" s="210">
        <v>1227.0909716251076</v>
      </c>
      <c r="H81" s="210">
        <v>1223.5948409286325</v>
      </c>
      <c r="I81" s="210">
        <v>1249.6224419604468</v>
      </c>
      <c r="J81" s="210">
        <v>1225.3123817712813</v>
      </c>
      <c r="K81" s="210">
        <v>1142.0032674118659</v>
      </c>
      <c r="L81" s="210">
        <v>1013.0521066208081</v>
      </c>
      <c r="M81" s="210">
        <v>1190.286672398968</v>
      </c>
      <c r="N81" s="210">
        <v>916.51289767841763</v>
      </c>
      <c r="O81" s="210">
        <v>1008.9299226139294</v>
      </c>
      <c r="P81" s="210">
        <v>885.96818572656923</v>
      </c>
      <c r="Q81" s="210">
        <v>1004.1152192605332</v>
      </c>
      <c r="R81" s="210">
        <v>930.92321582115221</v>
      </c>
      <c r="S81" s="210">
        <v>1049.9391229578675</v>
      </c>
      <c r="T81" s="210">
        <v>1204.2167669819432</v>
      </c>
      <c r="U81" s="210">
        <v>962.92450558899395</v>
      </c>
      <c r="V81" s="210">
        <v>1186.9380051590715</v>
      </c>
      <c r="W81" s="210">
        <v>1253.0188306104901</v>
      </c>
      <c r="X81" s="210">
        <v>1082.8628546861564</v>
      </c>
      <c r="Y81" s="210">
        <v>1012.917196904557</v>
      </c>
    </row>
    <row r="82" spans="1:25" ht="12" customHeight="1" x14ac:dyDescent="0.25">
      <c r="A82" s="24" t="s">
        <v>28</v>
      </c>
      <c r="B82" s="213">
        <v>34.110834049871023</v>
      </c>
      <c r="C82" s="213">
        <v>41.666552020636281</v>
      </c>
      <c r="D82" s="213">
        <v>38.163370593293202</v>
      </c>
      <c r="E82" s="213">
        <v>35.742218400687882</v>
      </c>
      <c r="F82" s="213">
        <v>36.41272570937231</v>
      </c>
      <c r="G82" s="213">
        <v>36.546861564918323</v>
      </c>
      <c r="H82" s="213">
        <v>42.050472914875321</v>
      </c>
      <c r="I82" s="213">
        <v>49.769389509888214</v>
      </c>
      <c r="J82" s="213">
        <v>51.159759243336197</v>
      </c>
      <c r="K82" s="213">
        <v>42.979621668099739</v>
      </c>
      <c r="L82" s="213">
        <v>50.691143594153054</v>
      </c>
      <c r="M82" s="213">
        <v>56.197936371453139</v>
      </c>
      <c r="N82" s="213">
        <v>55.787790197764394</v>
      </c>
      <c r="O82" s="213">
        <v>50.434823731728279</v>
      </c>
      <c r="P82" s="213">
        <v>46.945313843508174</v>
      </c>
      <c r="Q82" s="213">
        <v>42.713069647463456</v>
      </c>
      <c r="R82" s="213">
        <v>48.546087704213235</v>
      </c>
      <c r="S82" s="213">
        <v>52.690885640584689</v>
      </c>
      <c r="T82" s="213">
        <v>55.425365434221831</v>
      </c>
      <c r="U82" s="213">
        <v>49.202837489251934</v>
      </c>
      <c r="V82" s="213">
        <v>43.486758383490972</v>
      </c>
      <c r="W82" s="213">
        <v>51.738263112639714</v>
      </c>
      <c r="X82" s="213">
        <v>41.367239896818575</v>
      </c>
      <c r="Y82" s="213">
        <v>24.31100601891659</v>
      </c>
    </row>
    <row r="83" spans="1:25" ht="12" customHeight="1" x14ac:dyDescent="0.25">
      <c r="A83" s="14" t="s">
        <v>29</v>
      </c>
      <c r="B83" s="204">
        <v>1281.1742046431641</v>
      </c>
      <c r="C83" s="204">
        <v>812.65614789337906</v>
      </c>
      <c r="D83" s="204">
        <v>863.47927773000845</v>
      </c>
      <c r="E83" s="204">
        <v>884.09888220120376</v>
      </c>
      <c r="F83" s="204">
        <v>874.49363714531387</v>
      </c>
      <c r="G83" s="204">
        <v>805.11848667239906</v>
      </c>
      <c r="H83" s="204">
        <v>860.5856405846946</v>
      </c>
      <c r="I83" s="204">
        <v>872.76792777300068</v>
      </c>
      <c r="J83" s="204">
        <v>882.64359415305239</v>
      </c>
      <c r="K83" s="204">
        <v>835.37360275150468</v>
      </c>
      <c r="L83" s="204">
        <v>752.21478933791911</v>
      </c>
      <c r="M83" s="204">
        <v>751.11367153912295</v>
      </c>
      <c r="N83" s="204">
        <v>540.84118658641432</v>
      </c>
      <c r="O83" s="204">
        <v>567.82441960447113</v>
      </c>
      <c r="P83" s="204">
        <v>552.02803095442823</v>
      </c>
      <c r="Q83" s="204">
        <v>575.43912295786777</v>
      </c>
      <c r="R83" s="204">
        <v>539.98675838349095</v>
      </c>
      <c r="S83" s="204">
        <v>611.99458297506442</v>
      </c>
      <c r="T83" s="204">
        <v>697.63972484952717</v>
      </c>
      <c r="U83" s="204">
        <v>550.9928632846088</v>
      </c>
      <c r="V83" s="204">
        <v>755.16216680997422</v>
      </c>
      <c r="W83" s="204">
        <v>795.02751504729156</v>
      </c>
      <c r="X83" s="204">
        <v>716.23860705073071</v>
      </c>
      <c r="Y83" s="204">
        <v>688.79965606190876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142.82983662940671</v>
      </c>
      <c r="D85" s="204">
        <v>101.0796216680997</v>
      </c>
      <c r="E85" s="204">
        <v>153.8167669819432</v>
      </c>
      <c r="F85" s="204">
        <v>152.71805674978501</v>
      </c>
      <c r="G85" s="204">
        <v>99.980911435941522</v>
      </c>
      <c r="H85" s="204">
        <v>95.58615649183146</v>
      </c>
      <c r="I85" s="204">
        <v>108.7704213241616</v>
      </c>
      <c r="J85" s="204">
        <v>97.783490971625099</v>
      </c>
      <c r="K85" s="204">
        <v>96.684780739466888</v>
      </c>
      <c r="L85" s="204">
        <v>67.020120378331896</v>
      </c>
      <c r="M85" s="204">
        <v>70.31625107480653</v>
      </c>
      <c r="N85" s="204">
        <v>59.329320722269991</v>
      </c>
      <c r="O85" s="204">
        <v>62.625365434221827</v>
      </c>
      <c r="P85" s="204">
        <v>61.526741186586413</v>
      </c>
      <c r="Q85" s="204">
        <v>75.809716251074803</v>
      </c>
      <c r="R85" s="204">
        <v>70.31625107480653</v>
      </c>
      <c r="S85" s="204">
        <v>94.487446259673249</v>
      </c>
      <c r="T85" s="204">
        <v>127.4481513327601</v>
      </c>
      <c r="U85" s="204">
        <v>58.230610490111772</v>
      </c>
      <c r="V85" s="204">
        <v>74.711006018916592</v>
      </c>
      <c r="W85" s="204">
        <v>60.428030954428202</v>
      </c>
      <c r="X85" s="204">
        <v>62.625365434221827</v>
      </c>
      <c r="Y85" s="204">
        <v>52.737145313843499</v>
      </c>
    </row>
    <row r="86" spans="1:25" ht="12" customHeight="1" x14ac:dyDescent="0.25">
      <c r="A86" s="18" t="s">
        <v>82</v>
      </c>
      <c r="B86" s="204">
        <v>4.1081685296646597</v>
      </c>
      <c r="C86" s="204">
        <v>13.351504729148751</v>
      </c>
      <c r="D86" s="204">
        <v>13.351504729148751</v>
      </c>
      <c r="E86" s="204">
        <v>21.56775580395529</v>
      </c>
      <c r="F86" s="204">
        <v>15.40558899398108</v>
      </c>
      <c r="G86" s="204">
        <v>15.40558899398108</v>
      </c>
      <c r="H86" s="204">
        <v>15.40558899398108</v>
      </c>
      <c r="I86" s="204">
        <v>14.378503869303531</v>
      </c>
      <c r="J86" s="204">
        <v>11.297420464316421</v>
      </c>
      <c r="K86" s="204">
        <v>11.297420464316421</v>
      </c>
      <c r="L86" s="204">
        <v>11.297420464316421</v>
      </c>
      <c r="M86" s="204">
        <v>12.32441960447119</v>
      </c>
      <c r="N86" s="204">
        <v>11.10429922613929</v>
      </c>
      <c r="O86" s="204">
        <v>13.050300945829751</v>
      </c>
      <c r="P86" s="204">
        <v>9.0105760963026658</v>
      </c>
      <c r="Q86" s="204">
        <v>16.09785038693035</v>
      </c>
      <c r="R86" s="204">
        <v>12.072484952708511</v>
      </c>
      <c r="S86" s="204">
        <v>13.080395528804811</v>
      </c>
      <c r="T86" s="204">
        <v>13.075752364574379</v>
      </c>
      <c r="U86" s="204">
        <v>8.0466036113499566</v>
      </c>
      <c r="V86" s="204">
        <v>15.078073946689599</v>
      </c>
      <c r="W86" s="204">
        <v>14.378503869303531</v>
      </c>
      <c r="X86" s="204">
        <v>17.097420464316421</v>
      </c>
      <c r="Y86" s="204">
        <v>23.11203783319003</v>
      </c>
    </row>
    <row r="87" spans="1:25" ht="12" customHeight="1" x14ac:dyDescent="0.25">
      <c r="A87" s="18" t="s">
        <v>32</v>
      </c>
      <c r="B87" s="204">
        <v>0</v>
      </c>
      <c r="C87" s="204">
        <v>56.931298366294072</v>
      </c>
      <c r="D87" s="204">
        <v>57.896216680997412</v>
      </c>
      <c r="E87" s="204">
        <v>55.001461736887357</v>
      </c>
      <c r="F87" s="204">
        <v>40.527343078245913</v>
      </c>
      <c r="G87" s="204">
        <v>2.894840928632846</v>
      </c>
      <c r="H87" s="204">
        <v>51.141702493551158</v>
      </c>
      <c r="I87" s="204">
        <v>34.723129836629397</v>
      </c>
      <c r="J87" s="204">
        <v>37.728546861564922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749.88538263112628</v>
      </c>
      <c r="C88" s="204">
        <f t="shared" si="5"/>
        <v>213.72381771281169</v>
      </c>
      <c r="D88" s="204">
        <f t="shared" si="5"/>
        <v>290.45210662080825</v>
      </c>
      <c r="E88" s="204">
        <f t="shared" si="5"/>
        <v>283.8361134995701</v>
      </c>
      <c r="F88" s="204">
        <f t="shared" si="5"/>
        <v>238.57119518486678</v>
      </c>
      <c r="G88" s="204">
        <f t="shared" si="5"/>
        <v>261.69148753224431</v>
      </c>
      <c r="H88" s="204">
        <f t="shared" si="5"/>
        <v>309.44385210662057</v>
      </c>
      <c r="I88" s="204">
        <f t="shared" si="5"/>
        <v>302.51410146173686</v>
      </c>
      <c r="J88" s="204">
        <f t="shared" si="5"/>
        <v>344.27970765262245</v>
      </c>
      <c r="K88" s="204">
        <f t="shared" si="5"/>
        <v>297.30636285468614</v>
      </c>
      <c r="L88" s="204">
        <f t="shared" si="5"/>
        <v>267.76371453138427</v>
      </c>
      <c r="M88" s="204">
        <f t="shared" si="5"/>
        <v>268.58761822871884</v>
      </c>
      <c r="N88" s="204">
        <f t="shared" si="5"/>
        <v>210.06552020636286</v>
      </c>
      <c r="O88" s="204">
        <f t="shared" si="5"/>
        <v>217.22760103181429</v>
      </c>
      <c r="P88" s="204">
        <f t="shared" si="5"/>
        <v>212.45468615649185</v>
      </c>
      <c r="Q88" s="204">
        <f t="shared" si="5"/>
        <v>269.14350816852982</v>
      </c>
      <c r="R88" s="204">
        <f t="shared" si="5"/>
        <v>207.47858985382629</v>
      </c>
      <c r="S88" s="204">
        <f t="shared" si="5"/>
        <v>237.49260533104041</v>
      </c>
      <c r="T88" s="204">
        <f t="shared" si="5"/>
        <v>223.97360275150487</v>
      </c>
      <c r="U88" s="204">
        <f t="shared" si="5"/>
        <v>168.38813413585558</v>
      </c>
      <c r="V88" s="204">
        <f t="shared" si="5"/>
        <v>241.85150472914881</v>
      </c>
      <c r="W88" s="204">
        <f t="shared" si="5"/>
        <v>262.01900257953565</v>
      </c>
      <c r="X88" s="204">
        <f t="shared" si="5"/>
        <v>245.57282889079954</v>
      </c>
      <c r="Y88" s="204">
        <f t="shared" si="5"/>
        <v>212.54918314703349</v>
      </c>
    </row>
    <row r="89" spans="1:25" ht="12" customHeight="1" x14ac:dyDescent="0.25">
      <c r="A89" s="18" t="s">
        <v>83</v>
      </c>
      <c r="B89" s="204">
        <v>527.18065348237315</v>
      </c>
      <c r="C89" s="204">
        <v>385.81969045571788</v>
      </c>
      <c r="D89" s="204">
        <v>400.69982803095439</v>
      </c>
      <c r="E89" s="204">
        <v>369.8767841788478</v>
      </c>
      <c r="F89" s="204">
        <v>427.27145313843511</v>
      </c>
      <c r="G89" s="204">
        <v>425.14565778159931</v>
      </c>
      <c r="H89" s="204">
        <v>389.00834049871031</v>
      </c>
      <c r="I89" s="204">
        <v>412.38177128116928</v>
      </c>
      <c r="J89" s="204">
        <v>391.55442820292348</v>
      </c>
      <c r="K89" s="204">
        <v>430.08503869303519</v>
      </c>
      <c r="L89" s="204">
        <v>406.13353396388652</v>
      </c>
      <c r="M89" s="204">
        <v>399.88538263112639</v>
      </c>
      <c r="N89" s="204">
        <v>260.34204643164219</v>
      </c>
      <c r="O89" s="204">
        <v>274.92115219260529</v>
      </c>
      <c r="P89" s="204">
        <v>269.03602751504729</v>
      </c>
      <c r="Q89" s="204">
        <v>214.38804815133281</v>
      </c>
      <c r="R89" s="204">
        <v>250.11943250214961</v>
      </c>
      <c r="S89" s="204">
        <v>266.934135855546</v>
      </c>
      <c r="T89" s="204">
        <v>333.14221840068791</v>
      </c>
      <c r="U89" s="204">
        <v>316.32751504729151</v>
      </c>
      <c r="V89" s="204">
        <v>423.52158211521919</v>
      </c>
      <c r="W89" s="204">
        <v>458.20197764402411</v>
      </c>
      <c r="X89" s="204">
        <v>390.94299226139287</v>
      </c>
      <c r="Y89" s="204">
        <v>400.40128976784177</v>
      </c>
    </row>
    <row r="90" spans="1:25" ht="12" customHeight="1" x14ac:dyDescent="0.25">
      <c r="A90" s="14" t="s">
        <v>34</v>
      </c>
      <c r="B90" s="204">
        <v>0</v>
      </c>
      <c r="C90" s="204">
        <v>352.83748925193458</v>
      </c>
      <c r="D90" s="204">
        <v>346.36715391229569</v>
      </c>
      <c r="E90" s="204">
        <v>310.42562338779021</v>
      </c>
      <c r="F90" s="204">
        <v>356.72828890799661</v>
      </c>
      <c r="G90" s="204">
        <v>385.42562338779021</v>
      </c>
      <c r="H90" s="204">
        <v>320.95872742906272</v>
      </c>
      <c r="I90" s="204">
        <v>327.08512467755799</v>
      </c>
      <c r="J90" s="204">
        <v>291.50902837489252</v>
      </c>
      <c r="K90" s="204">
        <v>263.65004299226138</v>
      </c>
      <c r="L90" s="204">
        <v>210.14617368873601</v>
      </c>
      <c r="M90" s="204">
        <v>382.97506448839198</v>
      </c>
      <c r="N90" s="204">
        <v>319.883920894239</v>
      </c>
      <c r="O90" s="204">
        <v>390.67067927773002</v>
      </c>
      <c r="P90" s="204">
        <v>286.99484092863281</v>
      </c>
      <c r="Q90" s="204">
        <v>385.96302665520199</v>
      </c>
      <c r="R90" s="204">
        <v>342.39036973344798</v>
      </c>
      <c r="S90" s="204">
        <v>385.2536543422184</v>
      </c>
      <c r="T90" s="204">
        <v>451.15167669819431</v>
      </c>
      <c r="U90" s="204">
        <v>362.72880481513317</v>
      </c>
      <c r="V90" s="204">
        <v>388.28907996560622</v>
      </c>
      <c r="W90" s="204">
        <v>406.25305245055893</v>
      </c>
      <c r="X90" s="204">
        <v>325.25700773860711</v>
      </c>
      <c r="Y90" s="204">
        <v>299.80653482373168</v>
      </c>
    </row>
    <row r="91" spans="1:25" ht="12" customHeight="1" x14ac:dyDescent="0.25">
      <c r="A91" s="18" t="s">
        <v>73</v>
      </c>
      <c r="B91" s="204">
        <v>0</v>
      </c>
      <c r="C91" s="204">
        <v>352.83748925193458</v>
      </c>
      <c r="D91" s="204">
        <v>346.36715391229569</v>
      </c>
      <c r="E91" s="204">
        <v>310.42562338779021</v>
      </c>
      <c r="F91" s="204">
        <v>356.72828890799661</v>
      </c>
      <c r="G91" s="204">
        <v>385.42562338779021</v>
      </c>
      <c r="H91" s="204">
        <v>320.95872742906272</v>
      </c>
      <c r="I91" s="204">
        <v>327.08512467755799</v>
      </c>
      <c r="J91" s="204">
        <v>291.50902837489252</v>
      </c>
      <c r="K91" s="204">
        <v>263.65004299226138</v>
      </c>
      <c r="L91" s="204">
        <v>210.14617368873601</v>
      </c>
      <c r="M91" s="204">
        <v>382.97506448839198</v>
      </c>
      <c r="N91" s="204">
        <v>319.883920894239</v>
      </c>
      <c r="O91" s="204">
        <v>390.67067927773002</v>
      </c>
      <c r="P91" s="204">
        <v>286.99484092863281</v>
      </c>
      <c r="Q91" s="204">
        <v>385.96302665520199</v>
      </c>
      <c r="R91" s="204">
        <v>342.39036973344798</v>
      </c>
      <c r="S91" s="204">
        <v>385.2536543422184</v>
      </c>
      <c r="T91" s="204">
        <v>451.15167669819431</v>
      </c>
      <c r="U91" s="204">
        <v>362.72880481513317</v>
      </c>
      <c r="V91" s="204">
        <v>388.28907996560622</v>
      </c>
      <c r="W91" s="204">
        <v>406.25305245055893</v>
      </c>
      <c r="X91" s="204">
        <v>325.25700773860711</v>
      </c>
      <c r="Y91" s="204">
        <v>299.80653482373168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1315.2850386930352</v>
      </c>
      <c r="C94" s="210">
        <f t="shared" si="6"/>
        <v>1207.1601891659498</v>
      </c>
      <c r="D94" s="210">
        <f t="shared" si="6"/>
        <v>1248.0098022355974</v>
      </c>
      <c r="E94" s="210">
        <f t="shared" si="6"/>
        <v>1230.2667239896819</v>
      </c>
      <c r="F94" s="210">
        <f t="shared" si="6"/>
        <v>1267.6346517626828</v>
      </c>
      <c r="G94" s="210">
        <f t="shared" si="6"/>
        <v>1227.0909716251076</v>
      </c>
      <c r="H94" s="210">
        <f t="shared" si="6"/>
        <v>1223.5948409286325</v>
      </c>
      <c r="I94" s="210">
        <f t="shared" si="6"/>
        <v>1249.6224419604468</v>
      </c>
      <c r="J94" s="210">
        <f t="shared" si="6"/>
        <v>1225.3123817712813</v>
      </c>
      <c r="K94" s="210">
        <f t="shared" si="6"/>
        <v>1142.0032674118659</v>
      </c>
      <c r="L94" s="210">
        <f t="shared" si="6"/>
        <v>1013.0521066208081</v>
      </c>
      <c r="M94" s="210">
        <f t="shared" si="6"/>
        <v>1190.286672398968</v>
      </c>
      <c r="N94" s="210">
        <f t="shared" si="6"/>
        <v>916.51289767841763</v>
      </c>
      <c r="O94" s="210">
        <f t="shared" si="6"/>
        <v>1008.9299226139294</v>
      </c>
      <c r="P94" s="210">
        <f t="shared" si="6"/>
        <v>885.96818572656923</v>
      </c>
      <c r="Q94" s="210">
        <f t="shared" si="6"/>
        <v>1004.1152192605332</v>
      </c>
      <c r="R94" s="210">
        <f t="shared" si="6"/>
        <v>930.92321582115221</v>
      </c>
      <c r="S94" s="210">
        <f t="shared" si="6"/>
        <v>1049.9391229578675</v>
      </c>
      <c r="T94" s="210">
        <f t="shared" si="6"/>
        <v>1204.2167669819432</v>
      </c>
      <c r="U94" s="210">
        <f t="shared" si="6"/>
        <v>962.92450558899395</v>
      </c>
      <c r="V94" s="210">
        <f t="shared" si="6"/>
        <v>1186.9380051590715</v>
      </c>
      <c r="W94" s="210">
        <f t="shared" si="6"/>
        <v>1253.0188306104901</v>
      </c>
      <c r="X94" s="210">
        <f t="shared" si="6"/>
        <v>1082.8628546861564</v>
      </c>
      <c r="Y94" s="210">
        <f t="shared" si="6"/>
        <v>1012.917196904557</v>
      </c>
    </row>
    <row r="95" spans="1:25" ht="12" customHeight="1" x14ac:dyDescent="0.25">
      <c r="A95" s="24" t="s">
        <v>48</v>
      </c>
      <c r="B95" s="213">
        <f>CHI!B58</f>
        <v>531.28882201203783</v>
      </c>
      <c r="C95" s="213">
        <f>CHI!C58</f>
        <v>1064.084350816853</v>
      </c>
      <c r="D95" s="213">
        <f>CHI!D58</f>
        <v>1049.052966466036</v>
      </c>
      <c r="E95" s="213">
        <f>CHI!E58</f>
        <v>1054.67067927773</v>
      </c>
      <c r="F95" s="213">
        <f>CHI!F58</f>
        <v>1102.2570937231301</v>
      </c>
      <c r="G95" s="213">
        <f>CHI!G58</f>
        <v>1010.09845227859</v>
      </c>
      <c r="H95" s="213">
        <f>CHI!H58</f>
        <v>978.83112639724845</v>
      </c>
      <c r="I95" s="213">
        <f>CHI!I58</f>
        <v>1015.539036973345</v>
      </c>
      <c r="J95" s="213">
        <f>CHI!J58</f>
        <v>947.24178847807389</v>
      </c>
      <c r="K95" s="213">
        <f>CHI!K58</f>
        <v>901.4306104901118</v>
      </c>
      <c r="L95" s="213">
        <f>CHI!L58</f>
        <v>778.84780739466896</v>
      </c>
      <c r="M95" s="213">
        <f>CHI!M58</f>
        <v>933.9877901977643</v>
      </c>
      <c r="N95" s="213">
        <f>CHI!N58</f>
        <v>694.36835769561458</v>
      </c>
      <c r="O95" s="213">
        <f>CHI!O58</f>
        <v>805.21848667239897</v>
      </c>
      <c r="P95" s="213">
        <f>CHI!P58</f>
        <v>685.81762682717113</v>
      </c>
      <c r="Q95" s="213">
        <f>CHI!Q58</f>
        <v>781.58486672398976</v>
      </c>
      <c r="R95" s="213">
        <f>CHI!R58</f>
        <v>734.00988822012039</v>
      </c>
      <c r="S95" s="213">
        <f>CHI!S58</f>
        <v>826.73645743766122</v>
      </c>
      <c r="T95" s="213">
        <f>CHI!T58</f>
        <v>949.90498710232168</v>
      </c>
      <c r="U95" s="213">
        <f>CHI!U58</f>
        <v>799.63791917454841</v>
      </c>
      <c r="V95" s="213">
        <f>CHI!V58</f>
        <v>962.2775580395529</v>
      </c>
      <c r="W95" s="213">
        <f>CHI!W58</f>
        <v>1003.82562338779</v>
      </c>
      <c r="X95" s="213">
        <f>CHI!X58</f>
        <v>858.56990541702498</v>
      </c>
      <c r="Y95" s="213">
        <f>CHI!Y58</f>
        <v>854.82828890799647</v>
      </c>
    </row>
    <row r="96" spans="1:25" ht="12" customHeight="1" x14ac:dyDescent="0.25">
      <c r="A96" s="21" t="s">
        <v>27</v>
      </c>
      <c r="B96" s="207">
        <v>783.99621668099735</v>
      </c>
      <c r="C96" s="207">
        <v>143.07583834909678</v>
      </c>
      <c r="D96" s="207">
        <v>198.95683576956139</v>
      </c>
      <c r="E96" s="207">
        <v>175.59604471195189</v>
      </c>
      <c r="F96" s="207">
        <v>165.3775580395527</v>
      </c>
      <c r="G96" s="207">
        <v>216.99251934651761</v>
      </c>
      <c r="H96" s="207">
        <v>244.76371453138404</v>
      </c>
      <c r="I96" s="207">
        <v>234.08340498710186</v>
      </c>
      <c r="J96" s="207">
        <v>278.07059329320737</v>
      </c>
      <c r="K96" s="207">
        <v>240.57265692175406</v>
      </c>
      <c r="L96" s="207">
        <v>234.20429922613914</v>
      </c>
      <c r="M96" s="207">
        <v>256.2988822012037</v>
      </c>
      <c r="N96" s="207">
        <v>222.14453998280305</v>
      </c>
      <c r="O96" s="207">
        <v>203.71143594153045</v>
      </c>
      <c r="P96" s="207">
        <v>200.15055889939811</v>
      </c>
      <c r="Q96" s="207">
        <v>222.53035253654343</v>
      </c>
      <c r="R96" s="207">
        <v>196.91332760103182</v>
      </c>
      <c r="S96" s="207">
        <v>223.20266552020632</v>
      </c>
      <c r="T96" s="207">
        <v>254.31177987962155</v>
      </c>
      <c r="U96" s="207">
        <v>163.28658641444554</v>
      </c>
      <c r="V96" s="207">
        <v>224.66044711951861</v>
      </c>
      <c r="W96" s="207">
        <v>249.19320722270015</v>
      </c>
      <c r="X96" s="207">
        <v>224.29294926913144</v>
      </c>
      <c r="Y96" s="207">
        <v>158.08890799656058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15542.035382361706</v>
      </c>
      <c r="C98" s="203">
        <f t="shared" si="7"/>
        <v>14762.907792331669</v>
      </c>
      <c r="D98" s="203">
        <f t="shared" si="7"/>
        <v>15559.282910081063</v>
      </c>
      <c r="E98" s="203">
        <f t="shared" si="7"/>
        <v>14952.002512726605</v>
      </c>
      <c r="F98" s="203">
        <f t="shared" si="7"/>
        <v>15089.053320706213</v>
      </c>
      <c r="G98" s="203">
        <f t="shared" si="7"/>
        <v>15379.23798911532</v>
      </c>
      <c r="H98" s="203">
        <f t="shared" si="7"/>
        <v>15949.333914905155</v>
      </c>
      <c r="I98" s="203">
        <f t="shared" si="7"/>
        <v>15934.382040549252</v>
      </c>
      <c r="J98" s="203">
        <f t="shared" si="7"/>
        <v>15355.815987727576</v>
      </c>
      <c r="K98" s="203">
        <f t="shared" si="7"/>
        <v>12660.915116426033</v>
      </c>
      <c r="L98" s="203">
        <f t="shared" si="7"/>
        <v>13311.677122456756</v>
      </c>
      <c r="M98" s="203">
        <f t="shared" si="7"/>
        <v>13593.509174059778</v>
      </c>
      <c r="N98" s="203">
        <f t="shared" si="7"/>
        <v>13271.448668421284</v>
      </c>
      <c r="O98" s="203">
        <f t="shared" si="7"/>
        <v>13419.521772094371</v>
      </c>
      <c r="P98" s="203">
        <f t="shared" si="7"/>
        <v>13703.347932012111</v>
      </c>
      <c r="Q98" s="203">
        <f t="shared" si="7"/>
        <v>13739.123724577257</v>
      </c>
      <c r="R98" s="203">
        <f t="shared" si="7"/>
        <v>14144.633074478657</v>
      </c>
      <c r="S98" s="203">
        <f t="shared" si="7"/>
        <v>14865.190908030747</v>
      </c>
      <c r="T98" s="203">
        <f t="shared" si="7"/>
        <v>15599.001421052018</v>
      </c>
      <c r="U98" s="203">
        <f t="shared" si="7"/>
        <v>13706.396035256483</v>
      </c>
      <c r="V98" s="203">
        <f t="shared" si="7"/>
        <v>12985.438546261108</v>
      </c>
      <c r="W98" s="203">
        <f t="shared" si="7"/>
        <v>15134.211317965668</v>
      </c>
      <c r="X98" s="203">
        <f t="shared" si="7"/>
        <v>14191.464930161677</v>
      </c>
      <c r="Y98" s="203">
        <f t="shared" si="7"/>
        <v>12879.302064336545</v>
      </c>
    </row>
    <row r="99" spans="1:25" ht="12" customHeight="1" x14ac:dyDescent="0.25">
      <c r="A99" s="25" t="s">
        <v>14</v>
      </c>
      <c r="B99" s="209">
        <f>ISI!B$54</f>
        <v>6042.8575685517271</v>
      </c>
      <c r="C99" s="209">
        <f>ISI!C$54</f>
        <v>6225.5615851057555</v>
      </c>
      <c r="D99" s="209">
        <f>ISI!D$54</f>
        <v>6895.8220710305823</v>
      </c>
      <c r="E99" s="209">
        <f>ISI!E$54</f>
        <v>7433.5055201667346</v>
      </c>
      <c r="F99" s="209">
        <f>ISI!F$54</f>
        <v>7439.0176844791249</v>
      </c>
      <c r="G99" s="209">
        <f>ISI!G$54</f>
        <v>7295.2571767262425</v>
      </c>
      <c r="H99" s="209">
        <f>ISI!H$54</f>
        <v>8253.8777125504985</v>
      </c>
      <c r="I99" s="209">
        <f>ISI!I$54</f>
        <v>8072.1182847691462</v>
      </c>
      <c r="J99" s="209">
        <f>ISI!J$54</f>
        <v>7297.6594338565974</v>
      </c>
      <c r="K99" s="209">
        <f>ISI!K$54</f>
        <v>6185.9738036072376</v>
      </c>
      <c r="L99" s="209">
        <f>ISI!L$54</f>
        <v>7369.6744714472343</v>
      </c>
      <c r="M99" s="209">
        <f>ISI!M$54</f>
        <v>6970.3125192492435</v>
      </c>
      <c r="N99" s="209">
        <f>ISI!N$54</f>
        <v>7143.5711315110393</v>
      </c>
      <c r="O99" s="209">
        <f>ISI!O$54</f>
        <v>7341.1978484405427</v>
      </c>
      <c r="P99" s="209">
        <f>ISI!P$54</f>
        <v>7581.476686487872</v>
      </c>
      <c r="Q99" s="209">
        <f>ISI!Q$54</f>
        <v>7132.2400086599118</v>
      </c>
      <c r="R99" s="209">
        <f>ISI!R$54</f>
        <v>7431.5161076709537</v>
      </c>
      <c r="S99" s="209">
        <f>ISI!S$54</f>
        <v>7815.7726248592644</v>
      </c>
      <c r="T99" s="209">
        <f>ISI!T$54</f>
        <v>7800.597926943723</v>
      </c>
      <c r="U99" s="209">
        <f>ISI!U$54</f>
        <v>6079.8831082074266</v>
      </c>
      <c r="V99" s="209">
        <f>ISI!V$54</f>
        <v>5326.6734323092669</v>
      </c>
      <c r="W99" s="209">
        <f>ISI!W$54</f>
        <v>7394.6640264280613</v>
      </c>
      <c r="X99" s="209">
        <f>ISI!X$54</f>
        <v>6852.3646615995694</v>
      </c>
      <c r="Y99" s="209">
        <f>ISI!Y$54</f>
        <v>6355.8414232791529</v>
      </c>
    </row>
    <row r="100" spans="1:25" ht="12" customHeight="1" x14ac:dyDescent="0.25">
      <c r="A100" s="14" t="s">
        <v>43</v>
      </c>
      <c r="B100" s="204">
        <f>ISI!B$55</f>
        <v>5969.9798960046255</v>
      </c>
      <c r="C100" s="204">
        <f>ISI!C$55</f>
        <v>6158.4964439539744</v>
      </c>
      <c r="D100" s="204">
        <f>ISI!D$55</f>
        <v>6821.1603894462442</v>
      </c>
      <c r="E100" s="204">
        <f>ISI!E$55</f>
        <v>7360.8702034363905</v>
      </c>
      <c r="F100" s="204">
        <f>ISI!F$55</f>
        <v>7362.1370576110603</v>
      </c>
      <c r="G100" s="204">
        <f>ISI!G$55</f>
        <v>7212.1027500172295</v>
      </c>
      <c r="H100" s="204">
        <f>ISI!H$55</f>
        <v>8167.1249517276538</v>
      </c>
      <c r="I100" s="204">
        <f>ISI!I$55</f>
        <v>7985.3351878356916</v>
      </c>
      <c r="J100" s="204">
        <f>ISI!J$55</f>
        <v>7209.0105283879475</v>
      </c>
      <c r="K100" s="204">
        <f>ISI!K$55</f>
        <v>6105.6680898399463</v>
      </c>
      <c r="L100" s="204">
        <f>ISI!L$55</f>
        <v>7295.972481926794</v>
      </c>
      <c r="M100" s="204">
        <f>ISI!M$55</f>
        <v>6882.8533500383419</v>
      </c>
      <c r="N100" s="204">
        <f>ISI!N$55</f>
        <v>7062.3672742498347</v>
      </c>
      <c r="O100" s="204">
        <f>ISI!O$55</f>
        <v>7181.6253468579198</v>
      </c>
      <c r="P100" s="204">
        <f>ISI!P$55</f>
        <v>7461.6785413301868</v>
      </c>
      <c r="Q100" s="204">
        <f>ISI!Q$55</f>
        <v>7063.5721013747425</v>
      </c>
      <c r="R100" s="204">
        <f>ISI!R$55</f>
        <v>7368.6780487047445</v>
      </c>
      <c r="S100" s="204">
        <f>ISI!S$55</f>
        <v>7738.6594801485699</v>
      </c>
      <c r="T100" s="204">
        <f>ISI!T$55</f>
        <v>7716.4359560447392</v>
      </c>
      <c r="U100" s="204">
        <f>ISI!U$55</f>
        <v>6008.4371964314578</v>
      </c>
      <c r="V100" s="204">
        <f>ISI!V$55</f>
        <v>5261.2864854515065</v>
      </c>
      <c r="W100" s="204">
        <f>ISI!W$55</f>
        <v>7310.4209136893069</v>
      </c>
      <c r="X100" s="204">
        <f>ISI!X$55</f>
        <v>6752.3236618765095</v>
      </c>
      <c r="Y100" s="204">
        <f>ISI!Y$55</f>
        <v>6304.5389865289926</v>
      </c>
    </row>
    <row r="101" spans="1:25" ht="12" customHeight="1" x14ac:dyDescent="0.25">
      <c r="A101" s="14" t="s">
        <v>44</v>
      </c>
      <c r="B101" s="204">
        <f>ISI!B$56</f>
        <v>72.877672547101227</v>
      </c>
      <c r="C101" s="204">
        <f>ISI!C$56</f>
        <v>67.065141151781503</v>
      </c>
      <c r="D101" s="204">
        <f>ISI!D$56</f>
        <v>74.661681584337686</v>
      </c>
      <c r="E101" s="204">
        <f>ISI!E$56</f>
        <v>72.635316730344542</v>
      </c>
      <c r="F101" s="204">
        <f>ISI!F$56</f>
        <v>76.880626868064766</v>
      </c>
      <c r="G101" s="204">
        <f>ISI!G$56</f>
        <v>83.154426709013336</v>
      </c>
      <c r="H101" s="204">
        <f>ISI!H$56</f>
        <v>86.752760822843953</v>
      </c>
      <c r="I101" s="204">
        <f>ISI!I$56</f>
        <v>86.783096933454289</v>
      </c>
      <c r="J101" s="204">
        <f>ISI!J$56</f>
        <v>88.648905468649474</v>
      </c>
      <c r="K101" s="204">
        <f>ISI!K$56</f>
        <v>80.305713767290911</v>
      </c>
      <c r="L101" s="204">
        <f>ISI!L$56</f>
        <v>73.701989520440193</v>
      </c>
      <c r="M101" s="204">
        <f>ISI!M$56</f>
        <v>87.459169210901749</v>
      </c>
      <c r="N101" s="204">
        <f>ISI!N$56</f>
        <v>81.203857261204945</v>
      </c>
      <c r="O101" s="204">
        <f>ISI!O$56</f>
        <v>159.57250158262244</v>
      </c>
      <c r="P101" s="204">
        <f>ISI!P$56</f>
        <v>119.79814515768479</v>
      </c>
      <c r="Q101" s="204">
        <f>ISI!Q$56</f>
        <v>68.667907285169619</v>
      </c>
      <c r="R101" s="204">
        <f>ISI!R$56</f>
        <v>62.83805896620963</v>
      </c>
      <c r="S101" s="204">
        <f>ISI!S$56</f>
        <v>77.113144710694399</v>
      </c>
      <c r="T101" s="204">
        <f>ISI!T$56</f>
        <v>84.161970898983526</v>
      </c>
      <c r="U101" s="204">
        <f>ISI!U$56</f>
        <v>71.445911775968497</v>
      </c>
      <c r="V101" s="204">
        <f>ISI!V$56</f>
        <v>65.386946857760122</v>
      </c>
      <c r="W101" s="204">
        <f>ISI!W$56</f>
        <v>84.243112738754121</v>
      </c>
      <c r="X101" s="204">
        <f>ISI!X$56</f>
        <v>100.04099972306012</v>
      </c>
      <c r="Y101" s="204">
        <f>ISI!Y$56</f>
        <v>51.302436750160062</v>
      </c>
    </row>
    <row r="102" spans="1:25" ht="12" customHeight="1" x14ac:dyDescent="0.25">
      <c r="A102" s="13" t="s">
        <v>18</v>
      </c>
      <c r="B102" s="205">
        <f>NFM!B$73</f>
        <v>274.6158774219673</v>
      </c>
      <c r="C102" s="205">
        <f>NFM!C$73</f>
        <v>248.79627044663351</v>
      </c>
      <c r="D102" s="205">
        <f>NFM!D$73</f>
        <v>305.53654575606322</v>
      </c>
      <c r="E102" s="205">
        <f>NFM!E$73</f>
        <v>295.81669762960155</v>
      </c>
      <c r="F102" s="205">
        <f>NFM!F$73</f>
        <v>360.98247185753189</v>
      </c>
      <c r="G102" s="205">
        <f>NFM!G$73</f>
        <v>357.66908090494496</v>
      </c>
      <c r="H102" s="205">
        <f>NFM!H$73</f>
        <v>335.15052395126332</v>
      </c>
      <c r="I102" s="205">
        <f>NFM!I$73</f>
        <v>332.52792808611935</v>
      </c>
      <c r="J102" s="205">
        <f>NFM!J$73</f>
        <v>357.93852693703138</v>
      </c>
      <c r="K102" s="205">
        <f>NFM!K$73</f>
        <v>301.19682256144665</v>
      </c>
      <c r="L102" s="205">
        <f>NFM!L$73</f>
        <v>351.00897397989559</v>
      </c>
      <c r="M102" s="205">
        <f>NFM!M$73</f>
        <v>352.33657177439721</v>
      </c>
      <c r="N102" s="205">
        <f>NFM!N$73</f>
        <v>349.06963933712029</v>
      </c>
      <c r="O102" s="205">
        <f>NFM!O$73</f>
        <v>343.57309520262373</v>
      </c>
      <c r="P102" s="205">
        <f>NFM!P$73</f>
        <v>348.24551105242875</v>
      </c>
      <c r="Q102" s="205">
        <f>NFM!Q$73</f>
        <v>367.67339041985616</v>
      </c>
      <c r="R102" s="205">
        <f>NFM!R$73</f>
        <v>361.78140031875125</v>
      </c>
      <c r="S102" s="205">
        <f>NFM!S$73</f>
        <v>381.29005485534429</v>
      </c>
      <c r="T102" s="205">
        <f>NFM!T$73</f>
        <v>365.19108408292436</v>
      </c>
      <c r="U102" s="205">
        <f>NFM!U$73</f>
        <v>367.20798684218744</v>
      </c>
      <c r="V102" s="205">
        <f>NFM!V$73</f>
        <v>329.1201546100155</v>
      </c>
      <c r="W102" s="205">
        <f>NFM!W$73</f>
        <v>370.90753842315098</v>
      </c>
      <c r="X102" s="205">
        <f>NFM!X$73</f>
        <v>195.44219220369894</v>
      </c>
      <c r="Y102" s="205">
        <f>NFM!Y$73</f>
        <v>83.915145536175885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251.0613685401479</v>
      </c>
      <c r="C104" s="204">
        <f>NFM!C$75</f>
        <v>227.59166438655328</v>
      </c>
      <c r="D104" s="204">
        <f>NFM!D$75</f>
        <v>266.13948011253223</v>
      </c>
      <c r="E104" s="204">
        <f>NFM!E$75</f>
        <v>266.86327935472082</v>
      </c>
      <c r="F104" s="204">
        <f>NFM!F$75</f>
        <v>323.85373593145027</v>
      </c>
      <c r="G104" s="204">
        <f>NFM!G$75</f>
        <v>330.15840460194897</v>
      </c>
      <c r="H104" s="204">
        <f>NFM!H$75</f>
        <v>304.71481246035364</v>
      </c>
      <c r="I104" s="204">
        <f>NFM!I$75</f>
        <v>300.67510241731628</v>
      </c>
      <c r="J104" s="204">
        <f>NFM!J$75</f>
        <v>325.92969341497678</v>
      </c>
      <c r="K104" s="204">
        <f>NFM!K$75</f>
        <v>288.37881037867049</v>
      </c>
      <c r="L104" s="204">
        <f>NFM!L$75</f>
        <v>335.12231592082628</v>
      </c>
      <c r="M104" s="204">
        <f>NFM!M$75</f>
        <v>341.24376174494768</v>
      </c>
      <c r="N104" s="204">
        <f>NFM!N$75</f>
        <v>332.94455700444888</v>
      </c>
      <c r="O104" s="204">
        <f>NFM!O$75</f>
        <v>336.67604265431714</v>
      </c>
      <c r="P104" s="204">
        <f>NFM!P$75</f>
        <v>335.63073161479002</v>
      </c>
      <c r="Q104" s="204">
        <f>NFM!Q$75</f>
        <v>353.23937186900775</v>
      </c>
      <c r="R104" s="204">
        <f>NFM!R$75</f>
        <v>343.66597157881785</v>
      </c>
      <c r="S104" s="204">
        <f>NFM!S$75</f>
        <v>349.56718277264633</v>
      </c>
      <c r="T104" s="204">
        <f>NFM!T$75</f>
        <v>347.84354050087637</v>
      </c>
      <c r="U104" s="204">
        <f>NFM!U$75</f>
        <v>340.21306999250714</v>
      </c>
      <c r="V104" s="204">
        <f>NFM!V$75</f>
        <v>298.56925893633894</v>
      </c>
      <c r="W104" s="204">
        <f>NFM!W$75</f>
        <v>334.50577270756861</v>
      </c>
      <c r="X104" s="204">
        <f>NFM!X$75</f>
        <v>158.46261608293844</v>
      </c>
      <c r="Y104" s="204">
        <f>NFM!Y$75</f>
        <v>69.973226497651297</v>
      </c>
    </row>
    <row r="105" spans="1:25" ht="12" customHeight="1" x14ac:dyDescent="0.25">
      <c r="A105" s="26" t="s">
        <v>46</v>
      </c>
      <c r="B105" s="211">
        <f>NFM!B$76</f>
        <v>246.77226063963332</v>
      </c>
      <c r="C105" s="211">
        <f>NFM!C$76</f>
        <v>225.74276002971544</v>
      </c>
      <c r="D105" s="211">
        <f>NFM!D$76</f>
        <v>261.19627563707445</v>
      </c>
      <c r="E105" s="211">
        <f>NFM!E$76</f>
        <v>263.59839881204857</v>
      </c>
      <c r="F105" s="211">
        <f>NFM!F$76</f>
        <v>319.8147764163233</v>
      </c>
      <c r="G105" s="211">
        <f>NFM!G$76</f>
        <v>325.81450814029756</v>
      </c>
      <c r="H105" s="211">
        <f>NFM!H$76</f>
        <v>301.37370295233711</v>
      </c>
      <c r="I105" s="211">
        <f>NFM!I$76</f>
        <v>295.3911780119962</v>
      </c>
      <c r="J105" s="211">
        <f>NFM!J$76</f>
        <v>319.69989145885927</v>
      </c>
      <c r="K105" s="211">
        <f>NFM!K$76</f>
        <v>281.52308485932639</v>
      </c>
      <c r="L105" s="211">
        <f>NFM!L$76</f>
        <v>326.42898153151179</v>
      </c>
      <c r="M105" s="211">
        <f>NFM!M$76</f>
        <v>331.55637162228265</v>
      </c>
      <c r="N105" s="211">
        <f>NFM!N$76</f>
        <v>323.84035252926822</v>
      </c>
      <c r="O105" s="211">
        <f>NFM!O$76</f>
        <v>328.38827133599779</v>
      </c>
      <c r="P105" s="211">
        <f>NFM!P$76</f>
        <v>325.2870970324451</v>
      </c>
      <c r="Q105" s="211">
        <f>NFM!Q$76</f>
        <v>342.73204000387852</v>
      </c>
      <c r="R105" s="211">
        <f>NFM!R$76</f>
        <v>332.40634096438998</v>
      </c>
      <c r="S105" s="211">
        <f>NFM!S$76</f>
        <v>337.04603511164538</v>
      </c>
      <c r="T105" s="211">
        <f>NFM!T$76</f>
        <v>336.56790729804618</v>
      </c>
      <c r="U105" s="211">
        <f>NFM!U$76</f>
        <v>329.70859640406707</v>
      </c>
      <c r="V105" s="211">
        <f>NFM!V$76</f>
        <v>288.93271124168524</v>
      </c>
      <c r="W105" s="211">
        <f>NFM!W$76</f>
        <v>321.35712668147664</v>
      </c>
      <c r="X105" s="211">
        <f>NFM!X$76</f>
        <v>143.23581646569269</v>
      </c>
      <c r="Y105" s="211">
        <f>NFM!Y$76</f>
        <v>49.987401780207037</v>
      </c>
    </row>
    <row r="106" spans="1:25" ht="12" customHeight="1" x14ac:dyDescent="0.25">
      <c r="A106" s="27" t="s">
        <v>80</v>
      </c>
      <c r="B106" s="212">
        <f>NFM!B$77</f>
        <v>4.2891079005145869</v>
      </c>
      <c r="C106" s="212">
        <f>NFM!C$77</f>
        <v>1.8489043568378309</v>
      </c>
      <c r="D106" s="212">
        <f>NFM!D$77</f>
        <v>4.9432044754577484</v>
      </c>
      <c r="E106" s="212">
        <f>NFM!E$77</f>
        <v>3.2648805426722181</v>
      </c>
      <c r="F106" s="212">
        <f>NFM!F$77</f>
        <v>4.0389595151269804</v>
      </c>
      <c r="G106" s="212">
        <f>NFM!G$77</f>
        <v>4.3438964616513998</v>
      </c>
      <c r="H106" s="212">
        <f>NFM!H$77</f>
        <v>3.3411095080165572</v>
      </c>
      <c r="I106" s="212">
        <f>NFM!I$77</f>
        <v>5.2839244053200867</v>
      </c>
      <c r="J106" s="212">
        <f>NFM!J$77</f>
        <v>6.2298019561175062</v>
      </c>
      <c r="K106" s="212">
        <f>NFM!K$77</f>
        <v>6.8557255193440936</v>
      </c>
      <c r="L106" s="212">
        <f>NFM!L$77</f>
        <v>8.693334389314515</v>
      </c>
      <c r="M106" s="212">
        <f>NFM!M$77</f>
        <v>9.6873901226649952</v>
      </c>
      <c r="N106" s="212">
        <f>NFM!N$77</f>
        <v>9.1042044751806497</v>
      </c>
      <c r="O106" s="212">
        <f>NFM!O$77</f>
        <v>8.2877713183193791</v>
      </c>
      <c r="P106" s="212">
        <f>NFM!P$77</f>
        <v>10.34363458234491</v>
      </c>
      <c r="Q106" s="212">
        <f>NFM!Q$77</f>
        <v>10.50733186512921</v>
      </c>
      <c r="R106" s="212">
        <f>NFM!R$77</f>
        <v>11.259630614427881</v>
      </c>
      <c r="S106" s="212">
        <f>NFM!S$77</f>
        <v>12.52114766100093</v>
      </c>
      <c r="T106" s="212">
        <f>NFM!T$77</f>
        <v>11.275633202830191</v>
      </c>
      <c r="U106" s="212">
        <f>NFM!U$77</f>
        <v>10.504473588440071</v>
      </c>
      <c r="V106" s="212">
        <f>NFM!V$77</f>
        <v>9.6365476946536823</v>
      </c>
      <c r="W106" s="212">
        <f>NFM!W$77</f>
        <v>13.148646026091949</v>
      </c>
      <c r="X106" s="212">
        <f>NFM!X$77</f>
        <v>15.22679961724574</v>
      </c>
      <c r="Y106" s="212">
        <f>NFM!Y$77</f>
        <v>19.98582471744426</v>
      </c>
    </row>
    <row r="107" spans="1:25" ht="12" customHeight="1" x14ac:dyDescent="0.25">
      <c r="A107" s="14" t="s">
        <v>47</v>
      </c>
      <c r="B107" s="204">
        <f>NFM!B$78</f>
        <v>23.554508881819391</v>
      </c>
      <c r="C107" s="204">
        <f>NFM!C$78</f>
        <v>21.204606060080224</v>
      </c>
      <c r="D107" s="204">
        <f>NFM!D$78</f>
        <v>39.397065643531022</v>
      </c>
      <c r="E107" s="204">
        <f>NFM!E$78</f>
        <v>28.953418274880718</v>
      </c>
      <c r="F107" s="204">
        <f>NFM!F$78</f>
        <v>37.128735926081596</v>
      </c>
      <c r="G107" s="204">
        <f>NFM!G$78</f>
        <v>27.510676302995996</v>
      </c>
      <c r="H107" s="204">
        <f>NFM!H$78</f>
        <v>30.435711490909689</v>
      </c>
      <c r="I107" s="204">
        <f>NFM!I$78</f>
        <v>31.852825668803092</v>
      </c>
      <c r="J107" s="204">
        <f>NFM!J$78</f>
        <v>32.00883352205463</v>
      </c>
      <c r="K107" s="204">
        <f>NFM!K$78</f>
        <v>12.818012182776169</v>
      </c>
      <c r="L107" s="204">
        <f>NFM!L$78</f>
        <v>15.886658059069314</v>
      </c>
      <c r="M107" s="204">
        <f>NFM!M$78</f>
        <v>11.092810029449559</v>
      </c>
      <c r="N107" s="204">
        <f>NFM!N$78</f>
        <v>16.125082332671411</v>
      </c>
      <c r="O107" s="204">
        <f>NFM!O$78</f>
        <v>6.8970525483066094</v>
      </c>
      <c r="P107" s="204">
        <f>NFM!P$78</f>
        <v>12.61477943763874</v>
      </c>
      <c r="Q107" s="204">
        <f>NFM!Q$78</f>
        <v>14.434018550848418</v>
      </c>
      <c r="R107" s="204">
        <f>NFM!R$78</f>
        <v>18.115428739933389</v>
      </c>
      <c r="S107" s="204">
        <f>NFM!S$78</f>
        <v>31.722872082697968</v>
      </c>
      <c r="T107" s="204">
        <f>NFM!T$78</f>
        <v>17.347543582047969</v>
      </c>
      <c r="U107" s="204">
        <f>NFM!U$78</f>
        <v>26.994916849680287</v>
      </c>
      <c r="V107" s="204">
        <f>NFM!V$78</f>
        <v>30.550895673676578</v>
      </c>
      <c r="W107" s="204">
        <f>NFM!W$78</f>
        <v>36.401765715582357</v>
      </c>
      <c r="X107" s="204">
        <f>NFM!X$78</f>
        <v>36.979576120760512</v>
      </c>
      <c r="Y107" s="204">
        <f>NFM!Y$78</f>
        <v>13.941919038524581</v>
      </c>
    </row>
    <row r="108" spans="1:25" ht="12" customHeight="1" x14ac:dyDescent="0.25">
      <c r="A108" s="13" t="s">
        <v>19</v>
      </c>
      <c r="B108" s="205">
        <f>CHI!B$79</f>
        <v>2523.6753340266851</v>
      </c>
      <c r="C108" s="205">
        <f>CHI!C$79</f>
        <v>2580.3945744001098</v>
      </c>
      <c r="D108" s="205">
        <f>CHI!D$79</f>
        <v>2617.8958551630699</v>
      </c>
      <c r="E108" s="205">
        <f>CHI!E$79</f>
        <v>2014.7521999892547</v>
      </c>
      <c r="F108" s="205">
        <f>CHI!F$79</f>
        <v>2036.2519594994492</v>
      </c>
      <c r="G108" s="205">
        <f>CHI!G$79</f>
        <v>2085.6467244000269</v>
      </c>
      <c r="H108" s="205">
        <f>CHI!H$79</f>
        <v>1736.3331604120708</v>
      </c>
      <c r="I108" s="205">
        <f>CHI!I$79</f>
        <v>1857.9937371983522</v>
      </c>
      <c r="J108" s="205">
        <f>CHI!J$79</f>
        <v>1996.2571737985429</v>
      </c>
      <c r="K108" s="205">
        <f>CHI!K$79</f>
        <v>1598.9260181984564</v>
      </c>
      <c r="L108" s="205">
        <f>CHI!L$79</f>
        <v>1548.5774720933614</v>
      </c>
      <c r="M108" s="205">
        <f>CHI!M$79</f>
        <v>1741.3191015986763</v>
      </c>
      <c r="N108" s="205">
        <f>CHI!N$79</f>
        <v>1719.8203983986516</v>
      </c>
      <c r="O108" s="205">
        <f>CHI!O$79</f>
        <v>1386.5991655986682</v>
      </c>
      <c r="P108" s="205">
        <f>CHI!P$79</f>
        <v>1177.0192145586616</v>
      </c>
      <c r="Q108" s="205">
        <f>CHI!Q$79</f>
        <v>1497.4182283989269</v>
      </c>
      <c r="R108" s="205">
        <f>CHI!R$79</f>
        <v>1538.4923115980414</v>
      </c>
      <c r="S108" s="205">
        <f>CHI!S$79</f>
        <v>1638.3829242384925</v>
      </c>
      <c r="T108" s="205">
        <f>CHI!T$79</f>
        <v>2392.3289446781555</v>
      </c>
      <c r="U108" s="205">
        <f>CHI!U$79</f>
        <v>2169.5938828774861</v>
      </c>
      <c r="V108" s="205">
        <f>CHI!V$79</f>
        <v>2196.3869999580202</v>
      </c>
      <c r="W108" s="205">
        <f>CHI!W$79</f>
        <v>2296.3539103202797</v>
      </c>
      <c r="X108" s="205">
        <f>CHI!X$79</f>
        <v>2130.1632405868063</v>
      </c>
      <c r="Y108" s="205">
        <f>CHI!Y$79</f>
        <v>2025.8621388070251</v>
      </c>
    </row>
    <row r="109" spans="1:25" ht="12" customHeight="1" x14ac:dyDescent="0.25">
      <c r="A109" s="14" t="s">
        <v>59</v>
      </c>
      <c r="B109" s="204">
        <f>CHI!B$80</f>
        <v>2213.6567181378632</v>
      </c>
      <c r="C109" s="204">
        <f>CHI!C$80</f>
        <v>2230.3702379956426</v>
      </c>
      <c r="D109" s="204">
        <f>CHI!D$80</f>
        <v>2261.9843383613288</v>
      </c>
      <c r="E109" s="204">
        <f>CHI!E$80</f>
        <v>1847.2639761728547</v>
      </c>
      <c r="F109" s="204">
        <f>CHI!F$80</f>
        <v>1905.3650173337583</v>
      </c>
      <c r="G109" s="204">
        <f>CHI!G$80</f>
        <v>1919.3621716195062</v>
      </c>
      <c r="H109" s="204">
        <f>CHI!H$80</f>
        <v>1590.7563069667895</v>
      </c>
      <c r="I109" s="204">
        <f>CHI!I$80</f>
        <v>1701.4601671645382</v>
      </c>
      <c r="J109" s="204">
        <f>CHI!J$80</f>
        <v>1882.3171418581296</v>
      </c>
      <c r="K109" s="204">
        <f>CHI!K$80</f>
        <v>1511.0838875498575</v>
      </c>
      <c r="L109" s="204">
        <f>CHI!L$80</f>
        <v>1427.9057576738564</v>
      </c>
      <c r="M109" s="204">
        <f>CHI!M$80</f>
        <v>1647.6072823146126</v>
      </c>
      <c r="N109" s="204">
        <f>CHI!N$80</f>
        <v>1466.7546809511828</v>
      </c>
      <c r="O109" s="204">
        <f>CHI!O$80</f>
        <v>1281.3057568974461</v>
      </c>
      <c r="P109" s="204">
        <f>CHI!P$80</f>
        <v>960.31756314175595</v>
      </c>
      <c r="Q109" s="204">
        <f>CHI!Q$80</f>
        <v>1368.3776722231673</v>
      </c>
      <c r="R109" s="204">
        <f>CHI!R$80</f>
        <v>1372.7015024707057</v>
      </c>
      <c r="S109" s="204">
        <f>CHI!S$80</f>
        <v>1472.5895244052692</v>
      </c>
      <c r="T109" s="204">
        <f>CHI!T$80</f>
        <v>2150.9340337635094</v>
      </c>
      <c r="U109" s="204">
        <f>CHI!U$80</f>
        <v>1966.0962987053256</v>
      </c>
      <c r="V109" s="204">
        <f>CHI!V$80</f>
        <v>1957.8245604717872</v>
      </c>
      <c r="W109" s="204">
        <f>CHI!W$80</f>
        <v>1967.1556875697192</v>
      </c>
      <c r="X109" s="204">
        <f>CHI!X$80</f>
        <v>1751.7093272140671</v>
      </c>
      <c r="Y109" s="204">
        <f>CHI!Y$80</f>
        <v>1615.1791204590304</v>
      </c>
    </row>
    <row r="110" spans="1:25" ht="12" customHeight="1" x14ac:dyDescent="0.25">
      <c r="A110" s="14" t="s">
        <v>49</v>
      </c>
      <c r="B110" s="204">
        <f>CHI!B$81</f>
        <v>245.11473255323489</v>
      </c>
      <c r="C110" s="204">
        <f>CHI!C$81</f>
        <v>274.52283128922772</v>
      </c>
      <c r="D110" s="204">
        <f>CHI!D$81</f>
        <v>295.0609079505935</v>
      </c>
      <c r="E110" s="204">
        <f>CHI!E$81</f>
        <v>130.06093316733785</v>
      </c>
      <c r="F110" s="204">
        <f>CHI!F$81</f>
        <v>109.36135730598235</v>
      </c>
      <c r="G110" s="204">
        <f>CHI!G$81</f>
        <v>134.55352785577685</v>
      </c>
      <c r="H110" s="204">
        <f>CHI!H$81</f>
        <v>113.52593174992577</v>
      </c>
      <c r="I110" s="204">
        <f>CHI!I$81</f>
        <v>120.77662702775619</v>
      </c>
      <c r="J110" s="204">
        <f>CHI!J$81</f>
        <v>68.651886054109184</v>
      </c>
      <c r="K110" s="204">
        <f>CHI!K$81</f>
        <v>38.142543371906072</v>
      </c>
      <c r="L110" s="204">
        <f>CHI!L$81</f>
        <v>58.076536214238303</v>
      </c>
      <c r="M110" s="204">
        <f>CHI!M$81</f>
        <v>33.469924364515762</v>
      </c>
      <c r="N110" s="204">
        <f>CHI!N$81</f>
        <v>191.86743310062093</v>
      </c>
      <c r="O110" s="204">
        <f>CHI!O$81</f>
        <v>99.492722321915195</v>
      </c>
      <c r="P110" s="204">
        <f>CHI!P$81</f>
        <v>193.9951441317998</v>
      </c>
      <c r="Q110" s="204">
        <f>CHI!Q$81</f>
        <v>105.05057450218754</v>
      </c>
      <c r="R110" s="204">
        <f>CHI!R$81</f>
        <v>125.00582806323415</v>
      </c>
      <c r="S110" s="204">
        <f>CHI!S$81</f>
        <v>123.62337253364436</v>
      </c>
      <c r="T110" s="204">
        <f>CHI!T$81</f>
        <v>162.27059086200896</v>
      </c>
      <c r="U110" s="204">
        <f>CHI!U$81</f>
        <v>128.50684771378803</v>
      </c>
      <c r="V110" s="204">
        <f>CHI!V$81</f>
        <v>164.28606924848273</v>
      </c>
      <c r="W110" s="204">
        <f>CHI!W$81</f>
        <v>253.76479720442055</v>
      </c>
      <c r="X110" s="204">
        <f>CHI!X$81</f>
        <v>301.96927054578282</v>
      </c>
      <c r="Y110" s="204">
        <f>CHI!Y$81</f>
        <v>333.15170852717887</v>
      </c>
    </row>
    <row r="111" spans="1:25" ht="12" customHeight="1" x14ac:dyDescent="0.25">
      <c r="A111" s="14" t="s">
        <v>50</v>
      </c>
      <c r="B111" s="204">
        <f>CHI!B$82</f>
        <v>64.903883335587338</v>
      </c>
      <c r="C111" s="204">
        <f>CHI!C$82</f>
        <v>75.501505115239709</v>
      </c>
      <c r="D111" s="204">
        <f>CHI!D$82</f>
        <v>60.850608851147491</v>
      </c>
      <c r="E111" s="204">
        <f>CHI!E$82</f>
        <v>37.427290649062087</v>
      </c>
      <c r="F111" s="204">
        <f>CHI!F$82</f>
        <v>21.525584859708381</v>
      </c>
      <c r="G111" s="204">
        <f>CHI!G$82</f>
        <v>31.73102492474408</v>
      </c>
      <c r="H111" s="204">
        <f>CHI!H$82</f>
        <v>32.050921695355619</v>
      </c>
      <c r="I111" s="204">
        <f>CHI!I$82</f>
        <v>35.756943006057718</v>
      </c>
      <c r="J111" s="204">
        <f>CHI!J$82</f>
        <v>45.2881458863042</v>
      </c>
      <c r="K111" s="204">
        <f>CHI!K$82</f>
        <v>49.699587276692981</v>
      </c>
      <c r="L111" s="204">
        <f>CHI!L$82</f>
        <v>62.595178205266507</v>
      </c>
      <c r="M111" s="204">
        <f>CHI!M$82</f>
        <v>60.241894919548052</v>
      </c>
      <c r="N111" s="204">
        <f>CHI!N$82</f>
        <v>61.198284346847963</v>
      </c>
      <c r="O111" s="204">
        <f>CHI!O$82</f>
        <v>5.8006863793067787</v>
      </c>
      <c r="P111" s="204">
        <f>CHI!P$82</f>
        <v>22.70650728510574</v>
      </c>
      <c r="Q111" s="204">
        <f>CHI!Q$82</f>
        <v>23.98998167357184</v>
      </c>
      <c r="R111" s="204">
        <f>CHI!R$82</f>
        <v>40.784981064101743</v>
      </c>
      <c r="S111" s="204">
        <f>CHI!S$82</f>
        <v>42.170027299578827</v>
      </c>
      <c r="T111" s="204">
        <f>CHI!T$82</f>
        <v>79.124320052636733</v>
      </c>
      <c r="U111" s="204">
        <f>CHI!U$82</f>
        <v>74.990736458372297</v>
      </c>
      <c r="V111" s="204">
        <f>CHI!V$82</f>
        <v>74.276370237750029</v>
      </c>
      <c r="W111" s="204">
        <f>CHI!W$82</f>
        <v>75.433425546139986</v>
      </c>
      <c r="X111" s="204">
        <f>CHI!X$82</f>
        <v>76.484642826956204</v>
      </c>
      <c r="Y111" s="204">
        <f>CHI!Y$82</f>
        <v>77.531309820815764</v>
      </c>
    </row>
    <row r="112" spans="1:25" ht="12" customHeight="1" x14ac:dyDescent="0.25">
      <c r="A112" s="13" t="s">
        <v>20</v>
      </c>
      <c r="B112" s="205">
        <f>NMM!B$59</f>
        <v>4711.2967792660102</v>
      </c>
      <c r="C112" s="205">
        <f>NMM!C$59</f>
        <v>3850.3491309599249</v>
      </c>
      <c r="D112" s="205">
        <f>NMM!D$59</f>
        <v>3609.5303615876478</v>
      </c>
      <c r="E112" s="205">
        <f>NMM!E$59</f>
        <v>3229.8061447231908</v>
      </c>
      <c r="F112" s="205">
        <f>NMM!F$59</f>
        <v>3570.8806964772602</v>
      </c>
      <c r="G112" s="205">
        <f>NMM!G$59</f>
        <v>3860.3259422501351</v>
      </c>
      <c r="H112" s="205">
        <f>NMM!H$59</f>
        <v>3829.5135636506611</v>
      </c>
      <c r="I112" s="205">
        <f>NMM!I$59</f>
        <v>3974.7443673481862</v>
      </c>
      <c r="J112" s="205">
        <f>NMM!J$59</f>
        <v>4116.8813874478783</v>
      </c>
      <c r="K112" s="205">
        <f>NMM!K$59</f>
        <v>3185.9696427527024</v>
      </c>
      <c r="L112" s="205">
        <f>NMM!L$59</f>
        <v>2937.9285681745396</v>
      </c>
      <c r="M112" s="205">
        <f>NMM!M$59</f>
        <v>3386.5983796648552</v>
      </c>
      <c r="N112" s="205">
        <f>NMM!N$59</f>
        <v>2992.9389478888161</v>
      </c>
      <c r="O112" s="205">
        <f>NMM!O$59</f>
        <v>3328.3898144134241</v>
      </c>
      <c r="P112" s="205">
        <f>NMM!P$59</f>
        <v>3583.6169965272506</v>
      </c>
      <c r="Q112" s="205">
        <f>NMM!Q$59</f>
        <v>3750.9795600793836</v>
      </c>
      <c r="R112" s="205">
        <f>NMM!R$59</f>
        <v>3825.2067133091282</v>
      </c>
      <c r="S112" s="205">
        <f>NMM!S$59</f>
        <v>3967.3019909849108</v>
      </c>
      <c r="T112" s="205">
        <f>NMM!T$59</f>
        <v>3780.2757250132104</v>
      </c>
      <c r="U112" s="205">
        <f>NMM!U$59</f>
        <v>3908.6560605438885</v>
      </c>
      <c r="V112" s="205">
        <f>NMM!V$59</f>
        <v>3959.1261905866991</v>
      </c>
      <c r="W112" s="205">
        <f>NMM!W$59</f>
        <v>3958.0328594948974</v>
      </c>
      <c r="X112" s="205">
        <f>NMM!X$59</f>
        <v>3952.5289705021291</v>
      </c>
      <c r="Y112" s="205">
        <f>NMM!Y$59</f>
        <v>3355.6500072648532</v>
      </c>
    </row>
    <row r="113" spans="1:25" ht="12" customHeight="1" x14ac:dyDescent="0.25">
      <c r="A113" s="14" t="s">
        <v>51</v>
      </c>
      <c r="B113" s="204">
        <f>NMM!B$60</f>
        <v>3155.8298563850249</v>
      </c>
      <c r="C113" s="204">
        <f>NMM!C$60</f>
        <v>2826.8475240905664</v>
      </c>
      <c r="D113" s="204">
        <f>NMM!D$60</f>
        <v>2680.2926920783925</v>
      </c>
      <c r="E113" s="204">
        <f>NMM!E$60</f>
        <v>2345.2725128024299</v>
      </c>
      <c r="F113" s="204">
        <f>NMM!F$60</f>
        <v>2797.6540794825141</v>
      </c>
      <c r="G113" s="204">
        <f>NMM!G$60</f>
        <v>3008.184480566515</v>
      </c>
      <c r="H113" s="204">
        <f>NMM!H$60</f>
        <v>3119.2079742899668</v>
      </c>
      <c r="I113" s="204">
        <f>NMM!I$60</f>
        <v>3226.3643213054338</v>
      </c>
      <c r="J113" s="204">
        <f>NMM!J$60</f>
        <v>3313.2526508594715</v>
      </c>
      <c r="K113" s="204">
        <f>NMM!K$60</f>
        <v>2611.4405289418933</v>
      </c>
      <c r="L113" s="204">
        <f>NMM!L$60</f>
        <v>2185.3454657085272</v>
      </c>
      <c r="M113" s="204">
        <f>NMM!M$60</f>
        <v>2657.0314164720971</v>
      </c>
      <c r="N113" s="204">
        <f>NMM!N$60</f>
        <v>2350.0886523487848</v>
      </c>
      <c r="O113" s="204">
        <f>NMM!O$60</f>
        <v>2708.5245873660206</v>
      </c>
      <c r="P113" s="204">
        <f>NMM!P$60</f>
        <v>2880.1701055197113</v>
      </c>
      <c r="Q113" s="204">
        <f>NMM!Q$60</f>
        <v>2974.7936548177659</v>
      </c>
      <c r="R113" s="204">
        <f>NMM!R$60</f>
        <v>3055.2597069583371</v>
      </c>
      <c r="S113" s="204">
        <f>NMM!S$60</f>
        <v>3130.9636467562518</v>
      </c>
      <c r="T113" s="204">
        <f>NMM!T$60</f>
        <v>3089.4241273927564</v>
      </c>
      <c r="U113" s="204">
        <f>NMM!U$60</f>
        <v>3185.7983300913561</v>
      </c>
      <c r="V113" s="204">
        <f>NMM!V$60</f>
        <v>3215.9933343708708</v>
      </c>
      <c r="W113" s="204">
        <f>NMM!W$60</f>
        <v>3251.3030635967966</v>
      </c>
      <c r="X113" s="204">
        <f>NMM!X$60</f>
        <v>3231.371056984136</v>
      </c>
      <c r="Y113" s="204">
        <f>NMM!Y$60</f>
        <v>2797.2960744121028</v>
      </c>
    </row>
    <row r="114" spans="1:25" ht="12" customHeight="1" x14ac:dyDescent="0.25">
      <c r="A114" s="14" t="s">
        <v>52</v>
      </c>
      <c r="B114" s="204">
        <f>NMM!B$61</f>
        <v>1391.7238131432593</v>
      </c>
      <c r="C114" s="204">
        <f>NMM!C$61</f>
        <v>872.8024326178197</v>
      </c>
      <c r="D114" s="204">
        <f>NMM!D$61</f>
        <v>811.85978116052274</v>
      </c>
      <c r="E114" s="204">
        <f>NMM!E$61</f>
        <v>770.75462227227774</v>
      </c>
      <c r="F114" s="204">
        <f>NMM!F$61</f>
        <v>651.99105997582865</v>
      </c>
      <c r="G114" s="204">
        <f>NMM!G$61</f>
        <v>703.95809912217476</v>
      </c>
      <c r="H114" s="204">
        <f>NMM!H$61</f>
        <v>569.39817517335518</v>
      </c>
      <c r="I114" s="204">
        <f>NMM!I$61</f>
        <v>598.71216192356439</v>
      </c>
      <c r="J114" s="204">
        <f>NMM!J$61</f>
        <v>685.39714761537789</v>
      </c>
      <c r="K114" s="204">
        <f>NMM!K$61</f>
        <v>473.70979286247899</v>
      </c>
      <c r="L114" s="204">
        <f>NMM!L$61</f>
        <v>665.02611350625648</v>
      </c>
      <c r="M114" s="204">
        <f>NMM!M$61</f>
        <v>645.65857692299096</v>
      </c>
      <c r="N114" s="204">
        <f>NMM!N$61</f>
        <v>575.47447995373477</v>
      </c>
      <c r="O114" s="204">
        <f>NMM!O$61</f>
        <v>540.50997541909135</v>
      </c>
      <c r="P114" s="204">
        <f>NMM!P$61</f>
        <v>630.24238074944333</v>
      </c>
      <c r="Q114" s="204">
        <f>NMM!Q$61</f>
        <v>685.08079763948558</v>
      </c>
      <c r="R114" s="204">
        <f>NMM!R$61</f>
        <v>678.46070431175383</v>
      </c>
      <c r="S114" s="204">
        <f>NMM!S$61</f>
        <v>743.09289612609746</v>
      </c>
      <c r="T114" s="204">
        <f>NMM!T$61</f>
        <v>607.26433507275237</v>
      </c>
      <c r="U114" s="204">
        <f>NMM!U$61</f>
        <v>627.0198311622753</v>
      </c>
      <c r="V114" s="204">
        <f>NMM!V$61</f>
        <v>651.84330660105547</v>
      </c>
      <c r="W114" s="204">
        <f>NMM!W$61</f>
        <v>617.42841210209656</v>
      </c>
      <c r="X114" s="204">
        <f>NMM!X$61</f>
        <v>629.95431221082686</v>
      </c>
      <c r="Y114" s="204">
        <f>NMM!Y$61</f>
        <v>483.09380004948815</v>
      </c>
    </row>
    <row r="115" spans="1:25" ht="12" customHeight="1" x14ac:dyDescent="0.25">
      <c r="A115" s="14" t="s">
        <v>60</v>
      </c>
      <c r="B115" s="204">
        <f>NMM!B$62</f>
        <v>163.74310973772586</v>
      </c>
      <c r="C115" s="204">
        <f>NMM!C$62</f>
        <v>150.69917425153872</v>
      </c>
      <c r="D115" s="204">
        <f>NMM!D$62</f>
        <v>117.37788834873255</v>
      </c>
      <c r="E115" s="204">
        <f>NMM!E$62</f>
        <v>113.77900964848335</v>
      </c>
      <c r="F115" s="204">
        <f>NMM!F$62</f>
        <v>121.23555701891765</v>
      </c>
      <c r="G115" s="204">
        <f>NMM!G$62</f>
        <v>148.18336256144545</v>
      </c>
      <c r="H115" s="204">
        <f>NMM!H$62</f>
        <v>140.90741418733887</v>
      </c>
      <c r="I115" s="204">
        <f>NMM!I$62</f>
        <v>149.66788411918773</v>
      </c>
      <c r="J115" s="204">
        <f>NMM!J$62</f>
        <v>118.23158897302859</v>
      </c>
      <c r="K115" s="204">
        <f>NMM!K$62</f>
        <v>100.81932094833019</v>
      </c>
      <c r="L115" s="204">
        <f>NMM!L$62</f>
        <v>87.556988959755856</v>
      </c>
      <c r="M115" s="204">
        <f>NMM!M$62</f>
        <v>83.908386269767036</v>
      </c>
      <c r="N115" s="204">
        <f>NMM!N$62</f>
        <v>67.375815586296724</v>
      </c>
      <c r="O115" s="204">
        <f>NMM!O$62</f>
        <v>79.355251628312288</v>
      </c>
      <c r="P115" s="204">
        <f>NMM!P$62</f>
        <v>73.204510258096136</v>
      </c>
      <c r="Q115" s="204">
        <f>NMM!Q$62</f>
        <v>91.105107622132323</v>
      </c>
      <c r="R115" s="204">
        <f>NMM!R$62</f>
        <v>91.486302039036957</v>
      </c>
      <c r="S115" s="204">
        <f>NMM!S$62</f>
        <v>93.245448102561539</v>
      </c>
      <c r="T115" s="204">
        <f>NMM!T$62</f>
        <v>83.587262547701982</v>
      </c>
      <c r="U115" s="204">
        <f>NMM!U$62</f>
        <v>95.837899290257226</v>
      </c>
      <c r="V115" s="204">
        <f>NMM!V$62</f>
        <v>91.289549614772369</v>
      </c>
      <c r="W115" s="204">
        <f>NMM!W$62</f>
        <v>89.301383796004458</v>
      </c>
      <c r="X115" s="204">
        <f>NMM!X$62</f>
        <v>91.203601307165911</v>
      </c>
      <c r="Y115" s="204">
        <f>NMM!Y$62</f>
        <v>75.26013280326265</v>
      </c>
    </row>
    <row r="116" spans="1:25" ht="12" customHeight="1" x14ac:dyDescent="0.25">
      <c r="A116" s="13" t="s">
        <v>21</v>
      </c>
      <c r="B116" s="205">
        <f>PPA!B$57</f>
        <v>595.52703698005212</v>
      </c>
      <c r="C116" s="205">
        <f>PPA!C$57</f>
        <v>598.57141328712578</v>
      </c>
      <c r="D116" s="205">
        <f>PPA!D$57</f>
        <v>541.4610182430622</v>
      </c>
      <c r="E116" s="205">
        <f>PPA!E$57</f>
        <v>506.41503471750735</v>
      </c>
      <c r="F116" s="205">
        <f>PPA!F$57</f>
        <v>488.29496181766274</v>
      </c>
      <c r="G116" s="205">
        <f>PPA!G$57</f>
        <v>475.68696641203729</v>
      </c>
      <c r="H116" s="205">
        <f>PPA!H$57</f>
        <v>587.29133184776958</v>
      </c>
      <c r="I116" s="205">
        <f>PPA!I$57</f>
        <v>554.90655738560713</v>
      </c>
      <c r="J116" s="205">
        <f>PPA!J$57</f>
        <v>589.346660492713</v>
      </c>
      <c r="K116" s="205">
        <f>PPA!K$57</f>
        <v>595.03819488887825</v>
      </c>
      <c r="L116" s="205">
        <f>PPA!L$57</f>
        <v>257.93058021863777</v>
      </c>
      <c r="M116" s="205">
        <f>PPA!M$57</f>
        <v>218.84810289854468</v>
      </c>
      <c r="N116" s="205">
        <f>PPA!N$57</f>
        <v>134.89182580953224</v>
      </c>
      <c r="O116" s="205">
        <f>PPA!O$57</f>
        <v>145.4247682077814</v>
      </c>
      <c r="P116" s="205">
        <f>PPA!P$57</f>
        <v>102.59567999980415</v>
      </c>
      <c r="Q116" s="205">
        <f>PPA!Q$57</f>
        <v>125.31269807980998</v>
      </c>
      <c r="R116" s="205">
        <f>PPA!R$57</f>
        <v>110.72108807989626</v>
      </c>
      <c r="S116" s="205">
        <f>PPA!S$57</f>
        <v>110.77157807993734</v>
      </c>
      <c r="T116" s="205">
        <f>PPA!T$57</f>
        <v>109.20416651989792</v>
      </c>
      <c r="U116" s="205">
        <f>PPA!U$57</f>
        <v>150.30645983978988</v>
      </c>
      <c r="V116" s="205">
        <f>PPA!V$57</f>
        <v>108.09681983986202</v>
      </c>
      <c r="W116" s="205">
        <f>PPA!W$57</f>
        <v>111.73376411987039</v>
      </c>
      <c r="X116" s="205">
        <f>PPA!X$57</f>
        <v>78.612728039880039</v>
      </c>
      <c r="Y116" s="205">
        <f>PPA!Y$57</f>
        <v>81.036449999845061</v>
      </c>
    </row>
    <row r="117" spans="1:25" ht="12" customHeight="1" x14ac:dyDescent="0.25">
      <c r="A117" s="14" t="s">
        <v>54</v>
      </c>
      <c r="B117" s="204">
        <f>PPA!B$58</f>
        <v>274.24567184565842</v>
      </c>
      <c r="C117" s="204">
        <f>PPA!C$58</f>
        <v>304.75933530259141</v>
      </c>
      <c r="D117" s="204">
        <f>PPA!D$58</f>
        <v>260.3314760934652</v>
      </c>
      <c r="E117" s="204">
        <f>PPA!E$58</f>
        <v>255.25470411652751</v>
      </c>
      <c r="F117" s="204">
        <f>PPA!F$58</f>
        <v>235.18107150869599</v>
      </c>
      <c r="G117" s="204">
        <f>PPA!G$58</f>
        <v>241.32010792970709</v>
      </c>
      <c r="H117" s="204">
        <f>PPA!H$58</f>
        <v>303.19177911921531</v>
      </c>
      <c r="I117" s="204">
        <f>PPA!I$58</f>
        <v>287.42958316775952</v>
      </c>
      <c r="J117" s="204">
        <f>PPA!J$58</f>
        <v>289.51931461249092</v>
      </c>
      <c r="K117" s="204">
        <f>PPA!K$58</f>
        <v>305.86924532169547</v>
      </c>
      <c r="L117" s="204">
        <f>PPA!L$58</f>
        <v>134.67961801850171</v>
      </c>
      <c r="M117" s="204">
        <f>PPA!M$58</f>
        <v>119.6217950763244</v>
      </c>
      <c r="N117" s="204">
        <f>PPA!N$58</f>
        <v>73.595462817458895</v>
      </c>
      <c r="O117" s="204">
        <f>PPA!O$58</f>
        <v>78.619277335216495</v>
      </c>
      <c r="P117" s="204">
        <f>PPA!P$58</f>
        <v>53.48290281527003</v>
      </c>
      <c r="Q117" s="204">
        <f>PPA!Q$58</f>
        <v>64.442978505802969</v>
      </c>
      <c r="R117" s="204">
        <f>PPA!R$58</f>
        <v>47.287222305840388</v>
      </c>
      <c r="S117" s="204">
        <f>PPA!S$58</f>
        <v>46.08387986120858</v>
      </c>
      <c r="T117" s="204">
        <f>PPA!T$58</f>
        <v>47.931819136762769</v>
      </c>
      <c r="U117" s="204">
        <f>PPA!U$58</f>
        <v>68.698260024876348</v>
      </c>
      <c r="V117" s="204">
        <f>PPA!V$58</f>
        <v>48.307783733772752</v>
      </c>
      <c r="W117" s="204">
        <f>PPA!W$58</f>
        <v>51.901095708848267</v>
      </c>
      <c r="X117" s="204">
        <f>PPA!X$58</f>
        <v>38.407660379356109</v>
      </c>
      <c r="Y117" s="204">
        <f>PPA!Y$58</f>
        <v>39.715313631904117</v>
      </c>
    </row>
    <row r="118" spans="1:25" ht="12" customHeight="1" x14ac:dyDescent="0.25">
      <c r="A118" s="14" t="s">
        <v>61</v>
      </c>
      <c r="B118" s="204">
        <f>PPA!B$59</f>
        <v>319.09590728725442</v>
      </c>
      <c r="C118" s="204">
        <f>PPA!C$59</f>
        <v>283.65127292507191</v>
      </c>
      <c r="D118" s="204">
        <f>PPA!D$59</f>
        <v>272.84014884019842</v>
      </c>
      <c r="E118" s="204">
        <f>PPA!E$59</f>
        <v>242.78624271184239</v>
      </c>
      <c r="F118" s="204">
        <f>PPA!F$59</f>
        <v>245.64041114661481</v>
      </c>
      <c r="G118" s="204">
        <f>PPA!G$59</f>
        <v>226.86558603506171</v>
      </c>
      <c r="H118" s="204">
        <f>PPA!H$59</f>
        <v>276.96749308111112</v>
      </c>
      <c r="I118" s="204">
        <f>PPA!I$59</f>
        <v>257.1556096688866</v>
      </c>
      <c r="J118" s="204">
        <f>PPA!J$59</f>
        <v>291.45430737121512</v>
      </c>
      <c r="K118" s="204">
        <f>PPA!K$59</f>
        <v>277.29375817869061</v>
      </c>
      <c r="L118" s="204">
        <f>PPA!L$59</f>
        <v>113.2957313279348</v>
      </c>
      <c r="M118" s="204">
        <f>PPA!M$59</f>
        <v>89.856939873542061</v>
      </c>
      <c r="N118" s="204">
        <f>PPA!N$59</f>
        <v>55.416678358278453</v>
      </c>
      <c r="O118" s="204">
        <f>PPA!O$59</f>
        <v>62.432755912409753</v>
      </c>
      <c r="P118" s="204">
        <f>PPA!P$59</f>
        <v>39.650036452189561</v>
      </c>
      <c r="Q118" s="204">
        <f>PPA!Q$59</f>
        <v>48.527885701274229</v>
      </c>
      <c r="R118" s="204">
        <f>PPA!R$59</f>
        <v>31.603216584395639</v>
      </c>
      <c r="S118" s="204">
        <f>PPA!S$59</f>
        <v>30.31007917008618</v>
      </c>
      <c r="T118" s="204">
        <f>PPA!T$59</f>
        <v>33.600829247234998</v>
      </c>
      <c r="U118" s="204">
        <f>PPA!U$59</f>
        <v>48.442455467612326</v>
      </c>
      <c r="V118" s="204">
        <f>PPA!V$59</f>
        <v>37.803437735803669</v>
      </c>
      <c r="W118" s="204">
        <f>PPA!W$59</f>
        <v>36.55814613207221</v>
      </c>
      <c r="X118" s="204">
        <f>PPA!X$59</f>
        <v>30.384992360580529</v>
      </c>
      <c r="Y118" s="204">
        <f>PPA!Y$59</f>
        <v>33.008216102101123</v>
      </c>
    </row>
    <row r="119" spans="1:25" ht="12" customHeight="1" x14ac:dyDescent="0.25">
      <c r="A119" s="14" t="s">
        <v>62</v>
      </c>
      <c r="B119" s="204">
        <f>PPA!B$60</f>
        <v>2.1854578471393871</v>
      </c>
      <c r="C119" s="204">
        <f>PPA!C$60</f>
        <v>10.160805059462501</v>
      </c>
      <c r="D119" s="204">
        <f>PPA!D$60</f>
        <v>8.2893933093984771</v>
      </c>
      <c r="E119" s="204">
        <f>PPA!E$60</f>
        <v>8.3740878891374617</v>
      </c>
      <c r="F119" s="204">
        <f>PPA!F$60</f>
        <v>7.4734791623519499</v>
      </c>
      <c r="G119" s="204">
        <f>PPA!G$60</f>
        <v>7.5012724472684811</v>
      </c>
      <c r="H119" s="204">
        <f>PPA!H$60</f>
        <v>7.1320596474431452</v>
      </c>
      <c r="I119" s="204">
        <f>PPA!I$60</f>
        <v>10.32136454896097</v>
      </c>
      <c r="J119" s="204">
        <f>PPA!J$60</f>
        <v>8.3730385090069497</v>
      </c>
      <c r="K119" s="204">
        <f>PPA!K$60</f>
        <v>11.875191388492111</v>
      </c>
      <c r="L119" s="204">
        <f>PPA!L$60</f>
        <v>9.9552308722012484</v>
      </c>
      <c r="M119" s="204">
        <f>PPA!M$60</f>
        <v>9.3693679486782138</v>
      </c>
      <c r="N119" s="204">
        <f>PPA!N$60</f>
        <v>5.8796846337948834</v>
      </c>
      <c r="O119" s="204">
        <f>PPA!O$60</f>
        <v>4.3727349601551628</v>
      </c>
      <c r="P119" s="204">
        <f>PPA!P$60</f>
        <v>9.4627407323445585</v>
      </c>
      <c r="Q119" s="204">
        <f>PPA!Q$60</f>
        <v>12.34183387273278</v>
      </c>
      <c r="R119" s="204">
        <f>PPA!R$60</f>
        <v>31.830649189660239</v>
      </c>
      <c r="S119" s="204">
        <f>PPA!S$60</f>
        <v>34.377619048642593</v>
      </c>
      <c r="T119" s="204">
        <f>PPA!T$60</f>
        <v>27.671518135900161</v>
      </c>
      <c r="U119" s="204">
        <f>PPA!U$60</f>
        <v>33.165744347301199</v>
      </c>
      <c r="V119" s="204">
        <f>PPA!V$60</f>
        <v>21.985598370285601</v>
      </c>
      <c r="W119" s="204">
        <f>PPA!W$60</f>
        <v>23.27452227894991</v>
      </c>
      <c r="X119" s="204">
        <f>PPA!X$60</f>
        <v>9.8200752999434009</v>
      </c>
      <c r="Y119" s="204">
        <f>PPA!Y$60</f>
        <v>8.3129202658398267</v>
      </c>
    </row>
    <row r="120" spans="1:25" ht="12" customHeight="1" x14ac:dyDescent="0.25">
      <c r="A120" s="15" t="s">
        <v>63</v>
      </c>
      <c r="B120" s="206">
        <f>FBT!B$33</f>
        <v>245.28389309109809</v>
      </c>
      <c r="C120" s="206">
        <f>FBT!C$33</f>
        <v>310.60642478624328</v>
      </c>
      <c r="D120" s="206">
        <f>FBT!D$33</f>
        <v>477.13267689986742</v>
      </c>
      <c r="E120" s="206">
        <f>FBT!E$33</f>
        <v>406.57907999755901</v>
      </c>
      <c r="F120" s="206">
        <f>FBT!F$33</f>
        <v>314.85716133479298</v>
      </c>
      <c r="G120" s="206">
        <f>FBT!G$33</f>
        <v>397.64094124358849</v>
      </c>
      <c r="H120" s="206">
        <f>FBT!H$33</f>
        <v>336.79792675032161</v>
      </c>
      <c r="I120" s="206">
        <f>FBT!I$33</f>
        <v>313.74391305472449</v>
      </c>
      <c r="J120" s="206">
        <f>FBT!J$33</f>
        <v>253.4650203588796</v>
      </c>
      <c r="K120" s="206">
        <f>FBT!K$33</f>
        <v>224.93973941788661</v>
      </c>
      <c r="L120" s="206">
        <f>FBT!L$33</f>
        <v>184.29821349703309</v>
      </c>
      <c r="M120" s="206">
        <f>FBT!M$33</f>
        <v>195.68455184511751</v>
      </c>
      <c r="N120" s="206">
        <f>FBT!N$33</f>
        <v>236.45502359004831</v>
      </c>
      <c r="O120" s="206">
        <f>FBT!O$33</f>
        <v>223.0289520850142</v>
      </c>
      <c r="P120" s="206">
        <f>FBT!P$33</f>
        <v>211.52973102036441</v>
      </c>
      <c r="Q120" s="206">
        <f>FBT!Q$33</f>
        <v>213.78561672224649</v>
      </c>
      <c r="R120" s="206">
        <f>FBT!R$33</f>
        <v>217.14402387169301</v>
      </c>
      <c r="S120" s="206">
        <f>FBT!S$33</f>
        <v>244.61558388737939</v>
      </c>
      <c r="T120" s="206">
        <f>FBT!T$33</f>
        <v>246.82366732621071</v>
      </c>
      <c r="U120" s="206">
        <f>FBT!U$33</f>
        <v>242.8171054315998</v>
      </c>
      <c r="V120" s="206">
        <f>FBT!V$33</f>
        <v>242.64503428088469</v>
      </c>
      <c r="W120" s="206">
        <f>FBT!W$33</f>
        <v>219.7089025383076</v>
      </c>
      <c r="X120" s="206">
        <f>FBT!X$33</f>
        <v>247.60146828399829</v>
      </c>
      <c r="Y120" s="206">
        <f>FBT!Y$33</f>
        <v>294.36206621665872</v>
      </c>
    </row>
    <row r="121" spans="1:25" ht="12" customHeight="1" x14ac:dyDescent="0.25">
      <c r="A121" s="12" t="s">
        <v>64</v>
      </c>
      <c r="B121" s="204">
        <f>TRE!B$33</f>
        <v>147.2393982808004</v>
      </c>
      <c r="C121" s="204">
        <f>TRE!C$33</f>
        <v>153.29965777025069</v>
      </c>
      <c r="D121" s="204">
        <f>TRE!D$33</f>
        <v>114.7182100375138</v>
      </c>
      <c r="E121" s="204">
        <f>TRE!E$33</f>
        <v>149.29650864384911</v>
      </c>
      <c r="F121" s="204">
        <f>TRE!F$33</f>
        <v>139.53904778251149</v>
      </c>
      <c r="G121" s="204">
        <f>TRE!G$33</f>
        <v>130.0186685476848</v>
      </c>
      <c r="H121" s="204">
        <f>TRE!H$33</f>
        <v>153.1807925583235</v>
      </c>
      <c r="I121" s="204">
        <f>TRE!I$33</f>
        <v>166.22589369394711</v>
      </c>
      <c r="J121" s="204">
        <f>TRE!J$33</f>
        <v>151.5709799979121</v>
      </c>
      <c r="K121" s="204">
        <f>TRE!K$33</f>
        <v>140.87798963880971</v>
      </c>
      <c r="L121" s="204">
        <f>TRE!L$33</f>
        <v>152.08780319883431</v>
      </c>
      <c r="M121" s="204">
        <f>TRE!M$33</f>
        <v>160.00166009006639</v>
      </c>
      <c r="N121" s="204">
        <f>TRE!N$33</f>
        <v>188.8856971570095</v>
      </c>
      <c r="O121" s="204">
        <f>TRE!O$33</f>
        <v>182.67046825758871</v>
      </c>
      <c r="P121" s="204">
        <f>TRE!P$33</f>
        <v>171.99174144166349</v>
      </c>
      <c r="Q121" s="204">
        <f>TRE!Q$33</f>
        <v>174.32714228818509</v>
      </c>
      <c r="R121" s="204">
        <f>TRE!R$33</f>
        <v>173.50714705804481</v>
      </c>
      <c r="S121" s="204">
        <f>TRE!S$33</f>
        <v>170.68931454924331</v>
      </c>
      <c r="T121" s="204">
        <f>TRE!T$33</f>
        <v>236.48630517659561</v>
      </c>
      <c r="U121" s="204">
        <f>TRE!U$33</f>
        <v>201.6564430298225</v>
      </c>
      <c r="V121" s="204">
        <f>TRE!V$33</f>
        <v>160.0099339866301</v>
      </c>
      <c r="W121" s="204">
        <f>TRE!W$33</f>
        <v>187.07633764096821</v>
      </c>
      <c r="X121" s="204">
        <f>TRE!X$33</f>
        <v>172.41964466762761</v>
      </c>
      <c r="Y121" s="204">
        <f>TRE!Y$33</f>
        <v>173.88826611354989</v>
      </c>
    </row>
    <row r="122" spans="1:25" ht="12" customHeight="1" x14ac:dyDescent="0.25">
      <c r="A122" s="12" t="s">
        <v>65</v>
      </c>
      <c r="B122" s="204">
        <f>MAE!B$33</f>
        <v>263.23470451745851</v>
      </c>
      <c r="C122" s="204">
        <f>MAE!C$33</f>
        <v>191.05861222572489</v>
      </c>
      <c r="D122" s="204">
        <f>MAE!D$33</f>
        <v>329.45278808373729</v>
      </c>
      <c r="E122" s="204">
        <f>MAE!E$33</f>
        <v>310.30755848415089</v>
      </c>
      <c r="F122" s="204">
        <f>MAE!F$33</f>
        <v>162.03343594354459</v>
      </c>
      <c r="G122" s="204">
        <f>MAE!G$33</f>
        <v>194.51312009156209</v>
      </c>
      <c r="H122" s="204">
        <f>MAE!H$33</f>
        <v>192.1404566731093</v>
      </c>
      <c r="I122" s="204">
        <f>MAE!I$33</f>
        <v>181.28131124713431</v>
      </c>
      <c r="J122" s="204">
        <f>MAE!J$33</f>
        <v>191.32298779669469</v>
      </c>
      <c r="K122" s="204">
        <f>MAE!K$33</f>
        <v>138.38436316071011</v>
      </c>
      <c r="L122" s="204">
        <f>MAE!L$33</f>
        <v>180.80446400570139</v>
      </c>
      <c r="M122" s="204">
        <f>MAE!M$33</f>
        <v>185.19870345773921</v>
      </c>
      <c r="N122" s="204">
        <f>MAE!N$33</f>
        <v>180.6587798891413</v>
      </c>
      <c r="O122" s="204">
        <f>MAE!O$33</f>
        <v>195.44335216740009</v>
      </c>
      <c r="P122" s="204">
        <f>MAE!P$33</f>
        <v>204.83004632036679</v>
      </c>
      <c r="Q122" s="204">
        <f>MAE!Q$33</f>
        <v>216.41138686304441</v>
      </c>
      <c r="R122" s="204">
        <f>MAE!R$33</f>
        <v>215.9177212782337</v>
      </c>
      <c r="S122" s="204">
        <f>MAE!S$33</f>
        <v>248.24060927819411</v>
      </c>
      <c r="T122" s="204">
        <f>MAE!T$33</f>
        <v>281.80918317339291</v>
      </c>
      <c r="U122" s="204">
        <f>MAE!U$33</f>
        <v>206.31651623942429</v>
      </c>
      <c r="V122" s="204">
        <f>MAE!V$33</f>
        <v>201.5188631994456</v>
      </c>
      <c r="W122" s="204">
        <f>MAE!W$33</f>
        <v>193.59635651835711</v>
      </c>
      <c r="X122" s="204">
        <f>MAE!X$33</f>
        <v>184.56146495872599</v>
      </c>
      <c r="Y122" s="204">
        <f>MAE!Y$33</f>
        <v>158.81394887835731</v>
      </c>
    </row>
    <row r="123" spans="1:25" ht="12" customHeight="1" x14ac:dyDescent="0.25">
      <c r="A123" s="12" t="s">
        <v>66</v>
      </c>
      <c r="B123" s="204">
        <f>TEL!B$33</f>
        <v>142.95324613553879</v>
      </c>
      <c r="C123" s="204">
        <f>TEL!C$33</f>
        <v>112.104825065593</v>
      </c>
      <c r="D123" s="204">
        <f>TEL!D$33</f>
        <v>121.14116975848241</v>
      </c>
      <c r="E123" s="204">
        <f>TEL!E$33</f>
        <v>122.6952168338974</v>
      </c>
      <c r="F123" s="204">
        <f>TEL!F$33</f>
        <v>152.81181494384731</v>
      </c>
      <c r="G123" s="204">
        <f>TEL!G$33</f>
        <v>96.53618719506288</v>
      </c>
      <c r="H123" s="204">
        <f>TEL!H$33</f>
        <v>75.815597568916559</v>
      </c>
      <c r="I123" s="204">
        <f>TEL!I$33</f>
        <v>60.72999839793539</v>
      </c>
      <c r="J123" s="204">
        <f>TEL!J$33</f>
        <v>56.642369359122313</v>
      </c>
      <c r="K123" s="204">
        <f>TEL!K$33</f>
        <v>39.48317999792981</v>
      </c>
      <c r="L123" s="204">
        <f>TEL!L$33</f>
        <v>63.617399998928477</v>
      </c>
      <c r="M123" s="204">
        <f>TEL!M$33</f>
        <v>78.360479998549849</v>
      </c>
      <c r="N123" s="204">
        <f>TEL!N$33</f>
        <v>53.822339998456272</v>
      </c>
      <c r="O123" s="204">
        <f>TEL!O$33</f>
        <v>38.372399998860743</v>
      </c>
      <c r="P123" s="204">
        <f>TEL!P$33</f>
        <v>57.356639998436052</v>
      </c>
      <c r="Q123" s="204">
        <f>TEL!Q$33</f>
        <v>36.504269998136813</v>
      </c>
      <c r="R123" s="204">
        <f>TEL!R$33</f>
        <v>33.82829999837567</v>
      </c>
      <c r="S123" s="204">
        <f>TEL!S$33</f>
        <v>33.171929998646029</v>
      </c>
      <c r="T123" s="204">
        <f>TEL!T$33</f>
        <v>26.658114118766559</v>
      </c>
      <c r="U123" s="204">
        <f>TEL!U$33</f>
        <v>26.406471958609629</v>
      </c>
      <c r="V123" s="204">
        <f>TEL!V$33</f>
        <v>22.821681958748449</v>
      </c>
      <c r="W123" s="204">
        <f>TEL!W$33</f>
        <v>24.386468038225932</v>
      </c>
      <c r="X123" s="204">
        <f>TEL!X$33</f>
        <v>24.6896099986518</v>
      </c>
      <c r="Y123" s="204">
        <f>TEL!Y$33</f>
        <v>17.923949998945631</v>
      </c>
    </row>
    <row r="124" spans="1:25" ht="12" customHeight="1" x14ac:dyDescent="0.25">
      <c r="A124" s="12" t="s">
        <v>67</v>
      </c>
      <c r="B124" s="204">
        <f>WWP!B$33</f>
        <v>31.540696468780059</v>
      </c>
      <c r="C124" s="204">
        <f>WWP!C$33</f>
        <v>22.686335573739331</v>
      </c>
      <c r="D124" s="204">
        <f>WWP!D$33</f>
        <v>28.89648108058773</v>
      </c>
      <c r="E124" s="204">
        <f>WWP!E$33</f>
        <v>33.126751439691468</v>
      </c>
      <c r="F124" s="204">
        <f>WWP!F$33</f>
        <v>33.886635480835437</v>
      </c>
      <c r="G124" s="204">
        <f>WWP!G$33</f>
        <v>23.98275000046532</v>
      </c>
      <c r="H124" s="204">
        <f>WWP!H$33</f>
        <v>41.260569839466903</v>
      </c>
      <c r="I124" s="204">
        <f>WWP!I$33</f>
        <v>21.306780000294651</v>
      </c>
      <c r="J124" s="204">
        <f>WWP!J$33</f>
        <v>24.1342200003782</v>
      </c>
      <c r="K124" s="204">
        <f>WWP!K$33</f>
        <v>14.339159999880851</v>
      </c>
      <c r="L124" s="204">
        <f>WWP!L$33</f>
        <v>13.480829999873979</v>
      </c>
      <c r="M124" s="204">
        <f>WWP!M$33</f>
        <v>10.400939999890911</v>
      </c>
      <c r="N124" s="204">
        <f>WWP!N$33</f>
        <v>13.381232399864659</v>
      </c>
      <c r="O124" s="204">
        <f>WWP!O$33</f>
        <v>10.299960000180279</v>
      </c>
      <c r="P124" s="204">
        <f>WWP!P$33</f>
        <v>11.208780000185589</v>
      </c>
      <c r="Q124" s="204">
        <f>WWP!Q$33</f>
        <v>11.71367999989031</v>
      </c>
      <c r="R124" s="204">
        <f>WWP!R$33</f>
        <v>11.814660000207169</v>
      </c>
      <c r="S124" s="204">
        <f>WWP!S$33</f>
        <v>13.177890000351869</v>
      </c>
      <c r="T124" s="204">
        <f>WWP!T$33</f>
        <v>13.935038040187241</v>
      </c>
      <c r="U124" s="204">
        <f>WWP!U$33</f>
        <v>16.611411960475529</v>
      </c>
      <c r="V124" s="204">
        <f>WWP!V$33</f>
        <v>19.124223120418321</v>
      </c>
      <c r="W124" s="204">
        <f>WWP!W$33</f>
        <v>18.434161440483141</v>
      </c>
      <c r="X124" s="204">
        <f>WWP!X$33</f>
        <v>15.49034172026434</v>
      </c>
      <c r="Y124" s="204">
        <f>WWP!Y$33</f>
        <v>16.346004119856548</v>
      </c>
    </row>
    <row r="125" spans="1:25" ht="12" customHeight="1" x14ac:dyDescent="0.25">
      <c r="A125" s="12" t="s">
        <v>68</v>
      </c>
      <c r="B125" s="204">
        <f>OIS!B$33</f>
        <v>513.32356762158395</v>
      </c>
      <c r="C125" s="204">
        <f>OIS!C$33</f>
        <v>418.99168271056999</v>
      </c>
      <c r="D125" s="204">
        <f>OIS!D$33</f>
        <v>470.90264244044869</v>
      </c>
      <c r="E125" s="204">
        <f>OIS!E$33</f>
        <v>412.14419010117001</v>
      </c>
      <c r="F125" s="204">
        <f>OIS!F$33</f>
        <v>359.09682108965558</v>
      </c>
      <c r="G125" s="204">
        <f>OIS!G$33</f>
        <v>431.79120134356958</v>
      </c>
      <c r="H125" s="204">
        <f>OIS!H$33</f>
        <v>366.4656091027561</v>
      </c>
      <c r="I125" s="204">
        <f>OIS!I$33</f>
        <v>353.08130936780168</v>
      </c>
      <c r="J125" s="204">
        <f>OIS!J$33</f>
        <v>290.88672768182789</v>
      </c>
      <c r="K125" s="204">
        <f>OIS!K$33</f>
        <v>221.5071522020942</v>
      </c>
      <c r="L125" s="204">
        <f>OIS!L$33</f>
        <v>235.33021584271731</v>
      </c>
      <c r="M125" s="204">
        <f>OIS!M$33</f>
        <v>270.54372348269851</v>
      </c>
      <c r="N125" s="204">
        <f>OIS!N$33</f>
        <v>224.40131244160281</v>
      </c>
      <c r="O125" s="204">
        <f>OIS!O$33</f>
        <v>183.38051772228599</v>
      </c>
      <c r="P125" s="204">
        <f>OIS!P$33</f>
        <v>217.22282460507611</v>
      </c>
      <c r="Q125" s="204">
        <f>OIS!Q$33</f>
        <v>177.05710306786611</v>
      </c>
      <c r="R125" s="204">
        <f>OIS!R$33</f>
        <v>186.99665129533511</v>
      </c>
      <c r="S125" s="204">
        <f>OIS!S$33</f>
        <v>200.13249729898121</v>
      </c>
      <c r="T125" s="204">
        <f>OIS!T$33</f>
        <v>304.33811597895487</v>
      </c>
      <c r="U125" s="204">
        <f>OIS!U$33</f>
        <v>294.094148325775</v>
      </c>
      <c r="V125" s="204">
        <f>OIS!V$33</f>
        <v>379.37343241111671</v>
      </c>
      <c r="W125" s="204">
        <f>OIS!W$33</f>
        <v>305.18862300306239</v>
      </c>
      <c r="X125" s="204">
        <f>OIS!X$33</f>
        <v>288.92264760032509</v>
      </c>
      <c r="Y125" s="204">
        <f>OIS!Y$33</f>
        <v>255.4507141221244</v>
      </c>
    </row>
    <row r="126" spans="1:25" ht="12" customHeight="1" x14ac:dyDescent="0.25">
      <c r="A126" s="28" t="s">
        <v>85</v>
      </c>
      <c r="B126" s="214">
        <f>Ind_Summary_emi!B43</f>
        <v>50.487279999999998</v>
      </c>
      <c r="C126" s="214">
        <f>Ind_Summary_emi!C43</f>
        <v>50.487279999999998</v>
      </c>
      <c r="D126" s="214">
        <f>Ind_Summary_emi!D43</f>
        <v>46.793089999999999</v>
      </c>
      <c r="E126" s="214">
        <f>Ind_Summary_emi!E43</f>
        <v>37.557609999999997</v>
      </c>
      <c r="F126" s="214">
        <f>Ind_Summary_emi!F43</f>
        <v>31.40063</v>
      </c>
      <c r="G126" s="214">
        <f>Ind_Summary_emi!G43</f>
        <v>30.169229999999999</v>
      </c>
      <c r="H126" s="214">
        <f>Ind_Summary_emi!H43</f>
        <v>41.50667</v>
      </c>
      <c r="I126" s="214">
        <f>Ind_Summary_emi!I43</f>
        <v>45.721960000000003</v>
      </c>
      <c r="J126" s="214">
        <f>Ind_Summary_emi!J43</f>
        <v>29.7105</v>
      </c>
      <c r="K126" s="214">
        <f>Ind_Summary_emi!K43</f>
        <v>14.27905</v>
      </c>
      <c r="L126" s="214">
        <f>Ind_Summary_emi!L43</f>
        <v>16.938130000000001</v>
      </c>
      <c r="M126" s="214">
        <f>Ind_Summary_emi!M43</f>
        <v>23.904440000000001</v>
      </c>
      <c r="N126" s="214">
        <f>Ind_Summary_emi!N43</f>
        <v>33.552340000000001</v>
      </c>
      <c r="O126" s="214">
        <f>Ind_Summary_emi!O43</f>
        <v>41.14143</v>
      </c>
      <c r="P126" s="214">
        <f>Ind_Summary_emi!P43</f>
        <v>36.254080000000002</v>
      </c>
      <c r="Q126" s="214">
        <f>Ind_Summary_emi!Q43</f>
        <v>35.70064</v>
      </c>
      <c r="R126" s="214">
        <f>Ind_Summary_emi!R43</f>
        <v>37.706949999999999</v>
      </c>
      <c r="S126" s="214">
        <f>Ind_Summary_emi!S43</f>
        <v>41.643909999999998</v>
      </c>
      <c r="T126" s="214">
        <f>Ind_Summary_emi!T43</f>
        <v>41.353149999999999</v>
      </c>
      <c r="U126" s="214">
        <f>Ind_Summary_emi!U43</f>
        <v>42.846440000000001</v>
      </c>
      <c r="V126" s="214">
        <f>Ind_Summary_emi!V43</f>
        <v>40.541780000000003</v>
      </c>
      <c r="W126" s="214">
        <f>Ind_Summary_emi!W43</f>
        <v>54.128369999999997</v>
      </c>
      <c r="X126" s="214">
        <f>Ind_Summary_emi!X43</f>
        <v>48.667960000000001</v>
      </c>
      <c r="Y126" s="214">
        <f>Ind_Summary_emi!Y43</f>
        <v>60.211950000000002</v>
      </c>
    </row>
    <row r="128" spans="1:25" ht="12" customHeight="1" x14ac:dyDescent="0.25">
      <c r="A128" s="30" t="s">
        <v>86</v>
      </c>
      <c r="B128" s="203">
        <f t="shared" ref="B128:Y128" si="8">IF(B29=0,"",B29/B3*1000)</f>
        <v>249.51940456035564</v>
      </c>
      <c r="C128" s="203">
        <f t="shared" si="8"/>
        <v>230.49929999132985</v>
      </c>
      <c r="D128" s="203">
        <f t="shared" si="8"/>
        <v>238.44825729778492</v>
      </c>
      <c r="E128" s="203">
        <f t="shared" si="8"/>
        <v>230.10715616896709</v>
      </c>
      <c r="F128" s="203">
        <f t="shared" si="8"/>
        <v>205.4258711543111</v>
      </c>
      <c r="G128" s="203">
        <f t="shared" si="8"/>
        <v>196.08910056175071</v>
      </c>
      <c r="H128" s="203">
        <f t="shared" si="8"/>
        <v>172.26434630915267</v>
      </c>
      <c r="I128" s="203">
        <f t="shared" si="8"/>
        <v>159.56052198154501</v>
      </c>
      <c r="J128" s="203">
        <f t="shared" si="8"/>
        <v>148.49447594600917</v>
      </c>
      <c r="K128" s="203">
        <f t="shared" si="8"/>
        <v>153.55551280938803</v>
      </c>
      <c r="L128" s="203">
        <f t="shared" si="8"/>
        <v>141.35613098884681</v>
      </c>
      <c r="M128" s="203">
        <f t="shared" si="8"/>
        <v>138.67567151517957</v>
      </c>
      <c r="N128" s="203">
        <f t="shared" si="8"/>
        <v>136.22110224291222</v>
      </c>
      <c r="O128" s="203">
        <f t="shared" si="8"/>
        <v>139.63472333445031</v>
      </c>
      <c r="P128" s="203">
        <f t="shared" si="8"/>
        <v>129.6226610410377</v>
      </c>
      <c r="Q128" s="203">
        <f t="shared" si="8"/>
        <v>124.08202778401986</v>
      </c>
      <c r="R128" s="203">
        <f t="shared" si="8"/>
        <v>124.88157556210633</v>
      </c>
      <c r="S128" s="203">
        <f t="shared" si="8"/>
        <v>130.23249571148011</v>
      </c>
      <c r="T128" s="203">
        <f t="shared" si="8"/>
        <v>128.28320217881193</v>
      </c>
      <c r="U128" s="203">
        <f t="shared" si="8"/>
        <v>120.17485873977846</v>
      </c>
      <c r="V128" s="203">
        <f t="shared" si="8"/>
        <v>114.82440179394763</v>
      </c>
      <c r="W128" s="203">
        <f t="shared" si="8"/>
        <v>118.01334775947524</v>
      </c>
      <c r="X128" s="203">
        <f t="shared" si="8"/>
        <v>111.46993792857936</v>
      </c>
      <c r="Y128" s="203">
        <f t="shared" si="8"/>
        <v>99.476855672893251</v>
      </c>
    </row>
    <row r="129" spans="1:25" ht="12" customHeight="1" x14ac:dyDescent="0.25">
      <c r="A129" s="12" t="s">
        <v>14</v>
      </c>
      <c r="B129" s="204">
        <f t="shared" ref="B129:Y129" si="9">IF(B52=0,"",B52/B4*1000)</f>
        <v>1163.4226130048992</v>
      </c>
      <c r="C129" s="204">
        <f t="shared" si="9"/>
        <v>1056.5089327247438</v>
      </c>
      <c r="D129" s="204">
        <f t="shared" si="9"/>
        <v>1224.6370441257357</v>
      </c>
      <c r="E129" s="204">
        <f t="shared" si="9"/>
        <v>1142.5336660681912</v>
      </c>
      <c r="F129" s="204">
        <f t="shared" si="9"/>
        <v>882.49479678330101</v>
      </c>
      <c r="G129" s="204">
        <f t="shared" si="9"/>
        <v>805.27361128944108</v>
      </c>
      <c r="H129" s="204">
        <f t="shared" si="9"/>
        <v>808.01029448099416</v>
      </c>
      <c r="I129" s="204">
        <f t="shared" si="9"/>
        <v>798.61480191870032</v>
      </c>
      <c r="J129" s="204">
        <f t="shared" si="9"/>
        <v>971.6130087824223</v>
      </c>
      <c r="K129" s="204">
        <f t="shared" si="9"/>
        <v>1572.5259960154383</v>
      </c>
      <c r="L129" s="204">
        <f t="shared" si="9"/>
        <v>2122.0198725323585</v>
      </c>
      <c r="M129" s="204">
        <f t="shared" si="9"/>
        <v>3332.4706852689606</v>
      </c>
      <c r="N129" s="204">
        <f t="shared" si="9"/>
        <v>1314.9234835454401</v>
      </c>
      <c r="O129" s="204">
        <f t="shared" si="9"/>
        <v>1386.3820254039474</v>
      </c>
      <c r="P129" s="204">
        <f t="shared" si="9"/>
        <v>1368.0098442513872</v>
      </c>
      <c r="Q129" s="204">
        <f t="shared" si="9"/>
        <v>1290.4096103130339</v>
      </c>
      <c r="R129" s="204">
        <f t="shared" si="9"/>
        <v>1213.9463992048886</v>
      </c>
      <c r="S129" s="204">
        <f t="shared" si="9"/>
        <v>1126.0603225167501</v>
      </c>
      <c r="T129" s="204">
        <f t="shared" si="9"/>
        <v>926.45188636509272</v>
      </c>
      <c r="U129" s="204">
        <f t="shared" si="9"/>
        <v>1376.1486039168478</v>
      </c>
      <c r="V129" s="204">
        <f t="shared" si="9"/>
        <v>1180.2877939003729</v>
      </c>
      <c r="W129" s="204">
        <f t="shared" si="9"/>
        <v>646.64125411167026</v>
      </c>
      <c r="X129" s="204">
        <f t="shared" si="9"/>
        <v>508.2148189139607</v>
      </c>
      <c r="Y129" s="204">
        <f t="shared" si="9"/>
        <v>752.50806612120221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384.17029161923182</v>
      </c>
      <c r="C130" s="205">
        <f t="shared" si="10"/>
        <v>389.02229060375015</v>
      </c>
      <c r="D130" s="205">
        <f t="shared" si="10"/>
        <v>491.60490617763315</v>
      </c>
      <c r="E130" s="205">
        <f t="shared" si="10"/>
        <v>473.15742636838536</v>
      </c>
      <c r="F130" s="205">
        <f t="shared" si="10"/>
        <v>412.00609716370644</v>
      </c>
      <c r="G130" s="205">
        <f t="shared" si="10"/>
        <v>391.22888746456687</v>
      </c>
      <c r="H130" s="205">
        <f t="shared" si="10"/>
        <v>357.34046928964352</v>
      </c>
      <c r="I130" s="205">
        <f t="shared" si="10"/>
        <v>321.22758747356391</v>
      </c>
      <c r="J130" s="205">
        <f t="shared" si="10"/>
        <v>493.83336018581281</v>
      </c>
      <c r="K130" s="205">
        <f t="shared" si="10"/>
        <v>853.47184369705701</v>
      </c>
      <c r="L130" s="205">
        <f t="shared" si="10"/>
        <v>289.10774289253754</v>
      </c>
      <c r="M130" s="205">
        <f t="shared" si="10"/>
        <v>339.07403658460908</v>
      </c>
      <c r="N130" s="205">
        <f t="shared" si="10"/>
        <v>750.05147917009208</v>
      </c>
      <c r="O130" s="205">
        <f t="shared" si="10"/>
        <v>879.03301898746156</v>
      </c>
      <c r="P130" s="205">
        <f t="shared" si="10"/>
        <v>1162.8534120092563</v>
      </c>
      <c r="Q130" s="205">
        <f t="shared" si="10"/>
        <v>700.17296700230429</v>
      </c>
      <c r="R130" s="205">
        <f t="shared" si="10"/>
        <v>599.64824994137064</v>
      </c>
      <c r="S130" s="205">
        <f t="shared" si="10"/>
        <v>859.79915900207777</v>
      </c>
      <c r="T130" s="205">
        <f t="shared" si="10"/>
        <v>1000.9577200959184</v>
      </c>
      <c r="U130" s="205">
        <f t="shared" si="10"/>
        <v>790.7525370157224</v>
      </c>
      <c r="V130" s="205">
        <f t="shared" si="10"/>
        <v>864.50877008572411</v>
      </c>
      <c r="W130" s="205">
        <f t="shared" si="10"/>
        <v>932.11816987691657</v>
      </c>
      <c r="X130" s="205">
        <f t="shared" si="10"/>
        <v>847.3543871587782</v>
      </c>
      <c r="Y130" s="205">
        <f t="shared" si="10"/>
        <v>330.09509559945667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738.18358743540648</v>
      </c>
      <c r="C132" s="204">
        <f t="shared" si="12"/>
        <v>790.56606371097928</v>
      </c>
      <c r="D132" s="204">
        <f t="shared" si="12"/>
        <v>986.46461911231506</v>
      </c>
      <c r="E132" s="204">
        <f t="shared" si="12"/>
        <v>968.34518179630743</v>
      </c>
      <c r="F132" s="204">
        <f t="shared" si="12"/>
        <v>825.28560699850789</v>
      </c>
      <c r="G132" s="204">
        <f t="shared" si="12"/>
        <v>800.21612000599737</v>
      </c>
      <c r="H132" s="204">
        <f t="shared" si="12"/>
        <v>720.84179877977169</v>
      </c>
      <c r="I132" s="204">
        <f t="shared" si="12"/>
        <v>640.72071417933103</v>
      </c>
      <c r="J132" s="204">
        <f t="shared" si="12"/>
        <v>997.46298677051652</v>
      </c>
      <c r="K132" s="204">
        <f t="shared" si="12"/>
        <v>1276.7057335280685</v>
      </c>
      <c r="L132" s="204">
        <f t="shared" si="12"/>
        <v>295.96579732911135</v>
      </c>
      <c r="M132" s="204">
        <f t="shared" si="12"/>
        <v>349.0058592666615</v>
      </c>
      <c r="N132" s="204">
        <f t="shared" si="12"/>
        <v>767.76629052119574</v>
      </c>
      <c r="O132" s="204">
        <f t="shared" si="12"/>
        <v>914.02873965590209</v>
      </c>
      <c r="P132" s="204">
        <f t="shared" si="12"/>
        <v>1224.3846287566957</v>
      </c>
      <c r="Q132" s="204">
        <f t="shared" si="12"/>
        <v>751.17151779098754</v>
      </c>
      <c r="R132" s="204">
        <f t="shared" si="12"/>
        <v>663.07772251001563</v>
      </c>
      <c r="S132" s="204">
        <f t="shared" si="12"/>
        <v>928.49716766543986</v>
      </c>
      <c r="T132" s="204">
        <f t="shared" si="12"/>
        <v>1217.8344292130705</v>
      </c>
      <c r="U132" s="204">
        <f t="shared" si="12"/>
        <v>907.99551838563309</v>
      </c>
      <c r="V132" s="204">
        <f t="shared" si="12"/>
        <v>1059.352381265415</v>
      </c>
      <c r="W132" s="204">
        <f t="shared" si="12"/>
        <v>895.09869981787392</v>
      </c>
      <c r="X132" s="204">
        <f t="shared" si="12"/>
        <v>782.4533883375309</v>
      </c>
      <c r="Y132" s="204">
        <f t="shared" si="12"/>
        <v>308.93577096966419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39.228601989968617</v>
      </c>
      <c r="C133" s="204">
        <f t="shared" si="13"/>
        <v>37.625240896972507</v>
      </c>
      <c r="D133" s="204">
        <f t="shared" si="13"/>
        <v>58.545661357633001</v>
      </c>
      <c r="E133" s="204">
        <f t="shared" si="13"/>
        <v>39.811106584151347</v>
      </c>
      <c r="F133" s="204">
        <f t="shared" si="13"/>
        <v>50.338926144144629</v>
      </c>
      <c r="G133" s="204">
        <f t="shared" si="13"/>
        <v>33.317953444379746</v>
      </c>
      <c r="H133" s="204">
        <f t="shared" si="13"/>
        <v>39.234939327379294</v>
      </c>
      <c r="I133" s="204">
        <f t="shared" si="13"/>
        <v>41.634303639923871</v>
      </c>
      <c r="J133" s="204">
        <f t="shared" si="13"/>
        <v>53.099430837762725</v>
      </c>
      <c r="K133" s="204">
        <f t="shared" si="13"/>
        <v>71.726168753604838</v>
      </c>
      <c r="L133" s="204">
        <f t="shared" si="13"/>
        <v>177.69957302691492</v>
      </c>
      <c r="M133" s="204">
        <f t="shared" si="13"/>
        <v>150.41474495669158</v>
      </c>
      <c r="N133" s="204">
        <f t="shared" si="13"/>
        <v>453.41713486196647</v>
      </c>
      <c r="O133" s="204">
        <f t="shared" si="13"/>
        <v>258.9455157196025</v>
      </c>
      <c r="P133" s="204">
        <f t="shared" si="13"/>
        <v>432.70195282763865</v>
      </c>
      <c r="Q133" s="204">
        <f t="shared" si="13"/>
        <v>217.02707939190211</v>
      </c>
      <c r="R133" s="204">
        <f t="shared" si="13"/>
        <v>179.38279169305045</v>
      </c>
      <c r="S133" s="204">
        <f t="shared" si="13"/>
        <v>426.05773086192551</v>
      </c>
      <c r="T133" s="204">
        <f t="shared" si="13"/>
        <v>187.2063635993305</v>
      </c>
      <c r="U133" s="204">
        <f t="shared" si="13"/>
        <v>270.41318127413996</v>
      </c>
      <c r="V133" s="204">
        <f t="shared" si="13"/>
        <v>270.85130645349346</v>
      </c>
      <c r="W133" s="204">
        <f t="shared" si="13"/>
        <v>1789.3275569386306</v>
      </c>
      <c r="X133" s="204">
        <f t="shared" si="13"/>
        <v>1619.3767300601414</v>
      </c>
      <c r="Y133" s="204">
        <f t="shared" si="13"/>
        <v>769.56323139108338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717.67391522066328</v>
      </c>
      <c r="C134" s="205">
        <f t="shared" si="14"/>
        <v>686.93838264241219</v>
      </c>
      <c r="D134" s="205">
        <f t="shared" si="14"/>
        <v>743.00139676301285</v>
      </c>
      <c r="E134" s="205">
        <f t="shared" si="14"/>
        <v>834.30779100099016</v>
      </c>
      <c r="F134" s="205">
        <f t="shared" si="14"/>
        <v>793.9379045650312</v>
      </c>
      <c r="G134" s="205">
        <f t="shared" si="14"/>
        <v>748.84110131900877</v>
      </c>
      <c r="H134" s="205">
        <f t="shared" si="14"/>
        <v>536.03281012822958</v>
      </c>
      <c r="I134" s="205">
        <f t="shared" si="14"/>
        <v>575.17030815459975</v>
      </c>
      <c r="J134" s="205">
        <f t="shared" si="14"/>
        <v>655.9186376888365</v>
      </c>
      <c r="K134" s="205">
        <f t="shared" si="14"/>
        <v>480.96872501156088</v>
      </c>
      <c r="L134" s="205">
        <f t="shared" si="14"/>
        <v>609.29562204064257</v>
      </c>
      <c r="M134" s="205">
        <f t="shared" si="14"/>
        <v>473.16422594627113</v>
      </c>
      <c r="N134" s="205">
        <f t="shared" si="14"/>
        <v>704.72052335313026</v>
      </c>
      <c r="O134" s="205">
        <f t="shared" si="14"/>
        <v>777.2407537375185</v>
      </c>
      <c r="P134" s="205">
        <f t="shared" si="14"/>
        <v>485.91299430874147</v>
      </c>
      <c r="Q134" s="205">
        <f t="shared" si="14"/>
        <v>497.5788452847442</v>
      </c>
      <c r="R134" s="205">
        <f t="shared" si="14"/>
        <v>573.47723523323009</v>
      </c>
      <c r="S134" s="205">
        <f t="shared" si="14"/>
        <v>628.96310242012908</v>
      </c>
      <c r="T134" s="205">
        <f t="shared" si="14"/>
        <v>951.72967415757887</v>
      </c>
      <c r="U134" s="205">
        <f t="shared" si="14"/>
        <v>794.92659063797112</v>
      </c>
      <c r="V134" s="205">
        <f t="shared" si="14"/>
        <v>847.64172836158104</v>
      </c>
      <c r="W134" s="205">
        <f t="shared" si="14"/>
        <v>914.7360509275303</v>
      </c>
      <c r="X134" s="205">
        <f t="shared" si="14"/>
        <v>725.37058213243188</v>
      </c>
      <c r="Y134" s="205">
        <f t="shared" si="14"/>
        <v>797.51526115910258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1100.0320064941779</v>
      </c>
      <c r="C135" s="204">
        <f t="shared" si="15"/>
        <v>1062.800107067889</v>
      </c>
      <c r="D135" s="204">
        <f t="shared" si="15"/>
        <v>1135.7667641275336</v>
      </c>
      <c r="E135" s="204">
        <f t="shared" si="15"/>
        <v>1179.7303903569536</v>
      </c>
      <c r="F135" s="204">
        <f t="shared" si="15"/>
        <v>1059.1065948177763</v>
      </c>
      <c r="G135" s="204">
        <f t="shared" si="15"/>
        <v>1053.2858966103854</v>
      </c>
      <c r="H135" s="204">
        <f t="shared" si="15"/>
        <v>775.30894515378804</v>
      </c>
      <c r="I135" s="204">
        <f t="shared" si="15"/>
        <v>835.50826299948324</v>
      </c>
      <c r="J135" s="204">
        <f t="shared" si="15"/>
        <v>862.19437339449746</v>
      </c>
      <c r="K135" s="204">
        <f t="shared" si="15"/>
        <v>808.2339432719632</v>
      </c>
      <c r="L135" s="204">
        <f t="shared" si="15"/>
        <v>1031.231969817866</v>
      </c>
      <c r="M135" s="204">
        <f t="shared" si="15"/>
        <v>707.54299938688121</v>
      </c>
      <c r="N135" s="204">
        <f t="shared" si="15"/>
        <v>1165.0782138023842</v>
      </c>
      <c r="O135" s="204">
        <f t="shared" si="15"/>
        <v>980.35287952784097</v>
      </c>
      <c r="P135" s="204">
        <f t="shared" si="15"/>
        <v>596.37480009041997</v>
      </c>
      <c r="Q135" s="204">
        <f t="shared" si="15"/>
        <v>603.46968381572151</v>
      </c>
      <c r="R135" s="204">
        <f t="shared" si="15"/>
        <v>767.65487484156847</v>
      </c>
      <c r="S135" s="204">
        <f t="shared" si="15"/>
        <v>847.09576951605504</v>
      </c>
      <c r="T135" s="204">
        <f t="shared" si="15"/>
        <v>1444.266615129379</v>
      </c>
      <c r="U135" s="204">
        <f t="shared" si="15"/>
        <v>1157.220702339069</v>
      </c>
      <c r="V135" s="204">
        <f t="shared" si="15"/>
        <v>1340.4803848154784</v>
      </c>
      <c r="W135" s="204">
        <f t="shared" si="15"/>
        <v>1340.3500503400876</v>
      </c>
      <c r="X135" s="204">
        <f t="shared" si="15"/>
        <v>941.29054372975486</v>
      </c>
      <c r="Y135" s="204">
        <f t="shared" si="15"/>
        <v>1125.3902344728347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401.70892156900919</v>
      </c>
      <c r="C136" s="204">
        <f t="shared" si="16"/>
        <v>384.57735192684515</v>
      </c>
      <c r="D136" s="204">
        <f t="shared" si="16"/>
        <v>413.16381424493721</v>
      </c>
      <c r="E136" s="204">
        <f t="shared" si="16"/>
        <v>428.22156899587753</v>
      </c>
      <c r="F136" s="204">
        <f t="shared" si="16"/>
        <v>375.96540175264306</v>
      </c>
      <c r="G136" s="204">
        <f t="shared" si="16"/>
        <v>376.56309225584914</v>
      </c>
      <c r="H136" s="204">
        <f t="shared" si="16"/>
        <v>273.73063851379374</v>
      </c>
      <c r="I136" s="204">
        <f t="shared" si="16"/>
        <v>294.40810944067658</v>
      </c>
      <c r="J136" s="204">
        <f t="shared" si="16"/>
        <v>275.42253297625206</v>
      </c>
      <c r="K136" s="204">
        <f t="shared" si="16"/>
        <v>137.86458393467652</v>
      </c>
      <c r="L136" s="204">
        <f t="shared" si="16"/>
        <v>338.52457159373608</v>
      </c>
      <c r="M136" s="204">
        <f t="shared" si="16"/>
        <v>184.57262672616449</v>
      </c>
      <c r="N136" s="204">
        <f t="shared" si="16"/>
        <v>648.99969456841734</v>
      </c>
      <c r="O136" s="204">
        <f t="shared" si="16"/>
        <v>643.71668671858117</v>
      </c>
      <c r="P136" s="204">
        <f t="shared" si="16"/>
        <v>532.68308372708975</v>
      </c>
      <c r="Q136" s="204">
        <f t="shared" si="16"/>
        <v>380.16052119335467</v>
      </c>
      <c r="R136" s="204">
        <f t="shared" si="16"/>
        <v>421.43534233255053</v>
      </c>
      <c r="S136" s="204">
        <f t="shared" si="16"/>
        <v>431.39382498330497</v>
      </c>
      <c r="T136" s="204">
        <f t="shared" si="16"/>
        <v>452.43702449243455</v>
      </c>
      <c r="U136" s="204">
        <f t="shared" si="16"/>
        <v>336.09196787969836</v>
      </c>
      <c r="V136" s="204">
        <f t="shared" si="16"/>
        <v>395.64838150181254</v>
      </c>
      <c r="W136" s="204">
        <f t="shared" si="16"/>
        <v>654.42016194552968</v>
      </c>
      <c r="X136" s="204">
        <f t="shared" si="16"/>
        <v>613.85153979368215</v>
      </c>
      <c r="Y136" s="204">
        <f t="shared" si="16"/>
        <v>721.58284044421202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181.7160651275118</v>
      </c>
      <c r="C137" s="204">
        <f t="shared" si="17"/>
        <v>181.71606512751177</v>
      </c>
      <c r="D137" s="204">
        <f t="shared" si="17"/>
        <v>181.71606512751194</v>
      </c>
      <c r="E137" s="204">
        <f t="shared" si="17"/>
        <v>181.71606512751177</v>
      </c>
      <c r="F137" s="204">
        <f t="shared" si="17"/>
        <v>181.71606512751177</v>
      </c>
      <c r="G137" s="204">
        <f t="shared" si="17"/>
        <v>181.71606512751174</v>
      </c>
      <c r="H137" s="204">
        <f t="shared" si="17"/>
        <v>181.71606512751183</v>
      </c>
      <c r="I137" s="204">
        <f t="shared" si="17"/>
        <v>181.71606512751185</v>
      </c>
      <c r="J137" s="204">
        <f t="shared" si="17"/>
        <v>181.71606512751183</v>
      </c>
      <c r="K137" s="204">
        <f t="shared" si="17"/>
        <v>181.71606512751165</v>
      </c>
      <c r="L137" s="204">
        <f t="shared" si="17"/>
        <v>181.71606512751177</v>
      </c>
      <c r="M137" s="204">
        <f t="shared" si="17"/>
        <v>181.7160651275118</v>
      </c>
      <c r="N137" s="204">
        <f t="shared" si="17"/>
        <v>181.71606512751183</v>
      </c>
      <c r="O137" s="204">
        <f t="shared" si="17"/>
        <v>181.71606512751174</v>
      </c>
      <c r="P137" s="204">
        <f t="shared" si="17"/>
        <v>181.71606512751194</v>
      </c>
      <c r="Q137" s="204">
        <f t="shared" si="17"/>
        <v>216.60833011753604</v>
      </c>
      <c r="R137" s="204">
        <f t="shared" si="17"/>
        <v>227.02401217858875</v>
      </c>
      <c r="S137" s="204">
        <f t="shared" si="17"/>
        <v>266.64065676366033</v>
      </c>
      <c r="T137" s="204">
        <f t="shared" si="17"/>
        <v>351.71847966543345</v>
      </c>
      <c r="U137" s="204">
        <f t="shared" si="17"/>
        <v>330.65898562243649</v>
      </c>
      <c r="V137" s="204">
        <f t="shared" si="17"/>
        <v>316.49750632312089</v>
      </c>
      <c r="W137" s="204">
        <f t="shared" si="17"/>
        <v>311.53258043790032</v>
      </c>
      <c r="X137" s="204">
        <f t="shared" si="17"/>
        <v>284.73356605763473</v>
      </c>
      <c r="Y137" s="204">
        <f t="shared" si="17"/>
        <v>244.28207285291941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940.67536423617685</v>
      </c>
      <c r="C138" s="205">
        <f t="shared" si="18"/>
        <v>715.96378271789342</v>
      </c>
      <c r="D138" s="205">
        <f t="shared" si="18"/>
        <v>602.13096617562167</v>
      </c>
      <c r="E138" s="205">
        <f t="shared" si="18"/>
        <v>600.6035866139938</v>
      </c>
      <c r="F138" s="205">
        <f t="shared" si="18"/>
        <v>520.10941674264507</v>
      </c>
      <c r="G138" s="205">
        <f t="shared" si="18"/>
        <v>597.92481988276313</v>
      </c>
      <c r="H138" s="205">
        <f t="shared" si="18"/>
        <v>510.91245660928286</v>
      </c>
      <c r="I138" s="205">
        <f t="shared" si="18"/>
        <v>475.21720623377797</v>
      </c>
      <c r="J138" s="205">
        <f t="shared" si="18"/>
        <v>440.93676273970357</v>
      </c>
      <c r="K138" s="205">
        <f t="shared" si="18"/>
        <v>513.29600216199526</v>
      </c>
      <c r="L138" s="205">
        <f t="shared" si="18"/>
        <v>555.53669371751039</v>
      </c>
      <c r="M138" s="205">
        <f t="shared" si="18"/>
        <v>526.76880631041433</v>
      </c>
      <c r="N138" s="205">
        <f t="shared" si="18"/>
        <v>534.3904147628125</v>
      </c>
      <c r="O138" s="205">
        <f t="shared" si="18"/>
        <v>644.30723643991735</v>
      </c>
      <c r="P138" s="205">
        <f t="shared" si="18"/>
        <v>635.93232406066807</v>
      </c>
      <c r="Q138" s="205">
        <f t="shared" si="18"/>
        <v>641.06710195712685</v>
      </c>
      <c r="R138" s="205">
        <f t="shared" si="18"/>
        <v>623.68815726945354</v>
      </c>
      <c r="S138" s="205">
        <f t="shared" si="18"/>
        <v>593.37847265335722</v>
      </c>
      <c r="T138" s="205">
        <f t="shared" si="18"/>
        <v>525.90180967002448</v>
      </c>
      <c r="U138" s="205">
        <f t="shared" si="18"/>
        <v>516.60368985031744</v>
      </c>
      <c r="V138" s="205">
        <f t="shared" si="18"/>
        <v>552.5290924326697</v>
      </c>
      <c r="W138" s="205">
        <f t="shared" si="18"/>
        <v>543.23489458040956</v>
      </c>
      <c r="X138" s="205">
        <f t="shared" si="18"/>
        <v>523.68845067467771</v>
      </c>
      <c r="Y138" s="205">
        <f t="shared" si="18"/>
        <v>457.04960901446185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1229.0227846850546</v>
      </c>
      <c r="C139" s="204">
        <f t="shared" si="19"/>
        <v>919.15735949979194</v>
      </c>
      <c r="D139" s="204">
        <f t="shared" si="19"/>
        <v>768.85879346671334</v>
      </c>
      <c r="E139" s="204">
        <f t="shared" si="19"/>
        <v>766.44631386510036</v>
      </c>
      <c r="F139" s="204">
        <f t="shared" si="19"/>
        <v>655.50389810027571</v>
      </c>
      <c r="G139" s="204">
        <f t="shared" si="19"/>
        <v>755.24738466808742</v>
      </c>
      <c r="H139" s="204">
        <f t="shared" si="19"/>
        <v>638.30763423466033</v>
      </c>
      <c r="I139" s="204">
        <f t="shared" si="19"/>
        <v>601.6630069551577</v>
      </c>
      <c r="J139" s="204">
        <f t="shared" si="19"/>
        <v>551.18412907967831</v>
      </c>
      <c r="K139" s="204">
        <f t="shared" si="19"/>
        <v>627.83056781855839</v>
      </c>
      <c r="L139" s="204">
        <f t="shared" si="19"/>
        <v>683.07353802612329</v>
      </c>
      <c r="M139" s="204">
        <f t="shared" si="19"/>
        <v>659.0026954237062</v>
      </c>
      <c r="N139" s="204">
        <f t="shared" si="19"/>
        <v>652.51487841855521</v>
      </c>
      <c r="O139" s="204">
        <f t="shared" si="19"/>
        <v>774.66246294059181</v>
      </c>
      <c r="P139" s="204">
        <f t="shared" si="19"/>
        <v>869.21868265249191</v>
      </c>
      <c r="Q139" s="204">
        <f t="shared" si="19"/>
        <v>853.4886355861413</v>
      </c>
      <c r="R139" s="204">
        <f t="shared" si="19"/>
        <v>882.54610970428234</v>
      </c>
      <c r="S139" s="204">
        <f t="shared" si="19"/>
        <v>827.80761402396035</v>
      </c>
      <c r="T139" s="204">
        <f t="shared" si="19"/>
        <v>825.78061558772276</v>
      </c>
      <c r="U139" s="204">
        <f t="shared" si="19"/>
        <v>803.33014020534711</v>
      </c>
      <c r="V139" s="204">
        <f t="shared" si="19"/>
        <v>763.44589669266895</v>
      </c>
      <c r="W139" s="204">
        <f t="shared" si="19"/>
        <v>728.11856844869055</v>
      </c>
      <c r="X139" s="204">
        <f t="shared" si="19"/>
        <v>687.88575735354266</v>
      </c>
      <c r="Y139" s="204">
        <f t="shared" si="19"/>
        <v>607.69922839986327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861.1184067165434</v>
      </c>
      <c r="C140" s="204">
        <f t="shared" si="20"/>
        <v>644.0102907751002</v>
      </c>
      <c r="D140" s="204">
        <f t="shared" si="20"/>
        <v>548.15513781585378</v>
      </c>
      <c r="E140" s="204">
        <f t="shared" si="20"/>
        <v>546.43516907811272</v>
      </c>
      <c r="F140" s="204">
        <f t="shared" si="20"/>
        <v>467.33916898037285</v>
      </c>
      <c r="G140" s="204">
        <f t="shared" si="20"/>
        <v>542.90605160650705</v>
      </c>
      <c r="H140" s="204">
        <f t="shared" si="20"/>
        <v>458.84445871325539</v>
      </c>
      <c r="I140" s="204">
        <f t="shared" si="20"/>
        <v>434.41797835277231</v>
      </c>
      <c r="J140" s="204">
        <f t="shared" si="20"/>
        <v>397.97077813822307</v>
      </c>
      <c r="K140" s="204">
        <f t="shared" si="20"/>
        <v>443.90905732176907</v>
      </c>
      <c r="L140" s="204">
        <f t="shared" si="20"/>
        <v>644.8992025400712</v>
      </c>
      <c r="M140" s="204">
        <f t="shared" si="20"/>
        <v>557.596531397636</v>
      </c>
      <c r="N140" s="204">
        <f t="shared" si="20"/>
        <v>684.74703584166673</v>
      </c>
      <c r="O140" s="204">
        <f t="shared" si="20"/>
        <v>1421.7624886893434</v>
      </c>
      <c r="P140" s="204">
        <f t="shared" si="20"/>
        <v>707.72003404750888</v>
      </c>
      <c r="Q140" s="204">
        <f t="shared" si="20"/>
        <v>852.32665027594669</v>
      </c>
      <c r="R140" s="204">
        <f t="shared" si="20"/>
        <v>751.00166569918463</v>
      </c>
      <c r="S140" s="204">
        <f t="shared" si="20"/>
        <v>621.63967673786863</v>
      </c>
      <c r="T140" s="204">
        <f t="shared" si="20"/>
        <v>379.00475395547045</v>
      </c>
      <c r="U140" s="204">
        <f t="shared" si="20"/>
        <v>432.44382458147544</v>
      </c>
      <c r="V140" s="204">
        <f t="shared" si="20"/>
        <v>571.32026546223437</v>
      </c>
      <c r="W140" s="204">
        <f t="shared" si="20"/>
        <v>541.38779550962522</v>
      </c>
      <c r="X140" s="204">
        <f t="shared" si="20"/>
        <v>521.95694929552781</v>
      </c>
      <c r="Y140" s="204">
        <f t="shared" si="20"/>
        <v>406.78174427463506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485.22873365116362</v>
      </c>
      <c r="C141" s="204">
        <f t="shared" si="21"/>
        <v>348.85090859899447</v>
      </c>
      <c r="D141" s="204">
        <f t="shared" si="21"/>
        <v>287.87863857443244</v>
      </c>
      <c r="E141" s="204">
        <f t="shared" si="21"/>
        <v>280.37504462656716</v>
      </c>
      <c r="F141" s="204">
        <f t="shared" si="21"/>
        <v>234.03996471615707</v>
      </c>
      <c r="G141" s="204">
        <f t="shared" si="21"/>
        <v>264.41387218581559</v>
      </c>
      <c r="H141" s="204">
        <f t="shared" si="21"/>
        <v>239.01112186746985</v>
      </c>
      <c r="I141" s="204">
        <f t="shared" si="21"/>
        <v>222.8345131581552</v>
      </c>
      <c r="J141" s="204">
        <f t="shared" si="21"/>
        <v>199.5346046186055</v>
      </c>
      <c r="K141" s="204">
        <f t="shared" si="21"/>
        <v>262.15602880613847</v>
      </c>
      <c r="L141" s="204">
        <f t="shared" si="21"/>
        <v>209.49250772072341</v>
      </c>
      <c r="M141" s="204">
        <f t="shared" si="21"/>
        <v>205.21326920000806</v>
      </c>
      <c r="N141" s="204">
        <f t="shared" si="21"/>
        <v>174.96362937370424</v>
      </c>
      <c r="O141" s="204">
        <f t="shared" si="21"/>
        <v>181.43298889093603</v>
      </c>
      <c r="P141" s="204">
        <f t="shared" si="21"/>
        <v>166.29210466806086</v>
      </c>
      <c r="Q141" s="204">
        <f t="shared" si="21"/>
        <v>172.98080403424768</v>
      </c>
      <c r="R141" s="204">
        <f t="shared" si="21"/>
        <v>164.77865726694563</v>
      </c>
      <c r="S141" s="204">
        <f t="shared" si="21"/>
        <v>168.50778123645665</v>
      </c>
      <c r="T141" s="204">
        <f t="shared" si="21"/>
        <v>156.28931861152205</v>
      </c>
      <c r="U141" s="204">
        <f t="shared" si="21"/>
        <v>152.65788832323992</v>
      </c>
      <c r="V141" s="204">
        <f t="shared" si="21"/>
        <v>159.666892528121</v>
      </c>
      <c r="W141" s="204">
        <f t="shared" si="21"/>
        <v>169.31693500967128</v>
      </c>
      <c r="X141" s="204">
        <f t="shared" si="21"/>
        <v>185.09704850457541</v>
      </c>
      <c r="Y141" s="204">
        <f t="shared" si="21"/>
        <v>174.95605481558607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299.9915830421653</v>
      </c>
      <c r="C142" s="205">
        <f t="shared" si="22"/>
        <v>505.70870027618997</v>
      </c>
      <c r="D142" s="205">
        <f t="shared" si="22"/>
        <v>579.44994996741741</v>
      </c>
      <c r="E142" s="205">
        <f t="shared" si="22"/>
        <v>752.872758850114</v>
      </c>
      <c r="F142" s="205">
        <f t="shared" si="22"/>
        <v>874.47497606644072</v>
      </c>
      <c r="G142" s="205">
        <f t="shared" si="22"/>
        <v>861.25708603077078</v>
      </c>
      <c r="H142" s="205">
        <f t="shared" si="22"/>
        <v>786.90225116377917</v>
      </c>
      <c r="I142" s="205">
        <f t="shared" si="22"/>
        <v>841.24831654159868</v>
      </c>
      <c r="J142" s="205">
        <f t="shared" si="22"/>
        <v>876.95864078920863</v>
      </c>
      <c r="K142" s="205">
        <f t="shared" si="22"/>
        <v>1084.8999013489693</v>
      </c>
      <c r="L142" s="205">
        <f t="shared" si="22"/>
        <v>879.75754337459398</v>
      </c>
      <c r="M142" s="205">
        <f t="shared" si="22"/>
        <v>821.59048725904358</v>
      </c>
      <c r="N142" s="205">
        <f t="shared" si="22"/>
        <v>649.58050718384345</v>
      </c>
      <c r="O142" s="205">
        <f t="shared" si="22"/>
        <v>714.36697533297377</v>
      </c>
      <c r="P142" s="205">
        <f t="shared" si="22"/>
        <v>725.24307820091963</v>
      </c>
      <c r="Q142" s="205">
        <f t="shared" si="22"/>
        <v>800.14266484417772</v>
      </c>
      <c r="R142" s="205">
        <f t="shared" si="22"/>
        <v>679.47062671090077</v>
      </c>
      <c r="S142" s="205">
        <f t="shared" si="22"/>
        <v>776.45095326347416</v>
      </c>
      <c r="T142" s="205">
        <f t="shared" si="22"/>
        <v>725.23612200620892</v>
      </c>
      <c r="U142" s="205">
        <f t="shared" si="22"/>
        <v>827.79142053618909</v>
      </c>
      <c r="V142" s="205">
        <f t="shared" si="22"/>
        <v>765.11131047843821</v>
      </c>
      <c r="W142" s="205">
        <f t="shared" si="22"/>
        <v>902.67195062641929</v>
      </c>
      <c r="X142" s="205">
        <f t="shared" si="22"/>
        <v>783.26304887488493</v>
      </c>
      <c r="Y142" s="205">
        <f t="shared" si="22"/>
        <v>669.31286203999571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2774.0203947159912</v>
      </c>
      <c r="C143" s="204">
        <f t="shared" si="23"/>
        <v>4554.7812680573743</v>
      </c>
      <c r="D143" s="204">
        <f t="shared" si="23"/>
        <v>5415.4188616791189</v>
      </c>
      <c r="E143" s="204">
        <f t="shared" si="23"/>
        <v>7106.4318916163365</v>
      </c>
      <c r="F143" s="204">
        <f t="shared" si="23"/>
        <v>8959.5956816215821</v>
      </c>
      <c r="G143" s="204">
        <f t="shared" si="23"/>
        <v>8452.5902854925862</v>
      </c>
      <c r="H143" s="204">
        <f t="shared" si="23"/>
        <v>8141.9812335274401</v>
      </c>
      <c r="I143" s="204">
        <f t="shared" si="23"/>
        <v>8342.8652890934427</v>
      </c>
      <c r="J143" s="204">
        <f t="shared" si="23"/>
        <v>8555.0732659739169</v>
      </c>
      <c r="K143" s="204">
        <f t="shared" si="23"/>
        <v>9998.4715519987458</v>
      </c>
      <c r="L143" s="204">
        <f t="shared" si="23"/>
        <v>10325.551805063353</v>
      </c>
      <c r="M143" s="204">
        <f t="shared" si="23"/>
        <v>8847.6422305765136</v>
      </c>
      <c r="N143" s="204">
        <f t="shared" si="23"/>
        <v>6982.8085117789451</v>
      </c>
      <c r="O143" s="204">
        <f t="shared" si="23"/>
        <v>7642.4084366105235</v>
      </c>
      <c r="P143" s="204">
        <f t="shared" si="23"/>
        <v>7925.0235201219311</v>
      </c>
      <c r="Q143" s="204">
        <f t="shared" si="23"/>
        <v>8364.5876313753215</v>
      </c>
      <c r="R143" s="204">
        <f t="shared" si="23"/>
        <v>7220.562917407291</v>
      </c>
      <c r="S143" s="204">
        <f t="shared" si="23"/>
        <v>8380.3698571250097</v>
      </c>
      <c r="T143" s="204">
        <f t="shared" si="23"/>
        <v>8296.7527395547604</v>
      </c>
      <c r="U143" s="204">
        <f t="shared" si="23"/>
        <v>8816.5068838056468</v>
      </c>
      <c r="V143" s="204">
        <f t="shared" si="23"/>
        <v>8492.5910785230953</v>
      </c>
      <c r="W143" s="204">
        <f t="shared" si="23"/>
        <v>10976.854917754792</v>
      </c>
      <c r="X143" s="204">
        <f t="shared" si="23"/>
        <v>8752.4323826891523</v>
      </c>
      <c r="Y143" s="204">
        <f t="shared" si="23"/>
        <v>7436.7522151147359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208.74677249152973</v>
      </c>
      <c r="C144" s="204">
        <f t="shared" si="24"/>
        <v>329.52783685323061</v>
      </c>
      <c r="D144" s="204">
        <f t="shared" si="24"/>
        <v>403.32568528191479</v>
      </c>
      <c r="E144" s="204">
        <f t="shared" si="24"/>
        <v>541.14746546825302</v>
      </c>
      <c r="F144" s="204">
        <f t="shared" si="24"/>
        <v>664.74070563491273</v>
      </c>
      <c r="G144" s="204">
        <f t="shared" si="24"/>
        <v>622.21066366158311</v>
      </c>
      <c r="H144" s="204">
        <f t="shared" si="24"/>
        <v>557.45606954741561</v>
      </c>
      <c r="I144" s="204">
        <f t="shared" si="24"/>
        <v>604.14385853420163</v>
      </c>
      <c r="J144" s="204">
        <f t="shared" si="24"/>
        <v>704.0664858736493</v>
      </c>
      <c r="K144" s="204">
        <f t="shared" si="24"/>
        <v>771.01446749892375</v>
      </c>
      <c r="L144" s="204">
        <f t="shared" si="24"/>
        <v>640.7863211482719</v>
      </c>
      <c r="M144" s="204">
        <f t="shared" si="24"/>
        <v>542.56688398837605</v>
      </c>
      <c r="N144" s="204">
        <f t="shared" si="24"/>
        <v>419.49756379559938</v>
      </c>
      <c r="O144" s="204">
        <f t="shared" si="24"/>
        <v>463.24011428853845</v>
      </c>
      <c r="P144" s="204">
        <f t="shared" si="24"/>
        <v>484.32648935694186</v>
      </c>
      <c r="Q144" s="204">
        <f t="shared" si="24"/>
        <v>522.72238608276621</v>
      </c>
      <c r="R144" s="204">
        <f t="shared" si="24"/>
        <v>382.80315458422643</v>
      </c>
      <c r="S144" s="204">
        <f t="shared" si="24"/>
        <v>457.2872500693212</v>
      </c>
      <c r="T144" s="204">
        <f t="shared" si="24"/>
        <v>459.39985510825301</v>
      </c>
      <c r="U144" s="204">
        <f t="shared" si="24"/>
        <v>490.86766564090613</v>
      </c>
      <c r="V144" s="204">
        <f t="shared" si="24"/>
        <v>472.95017962560649</v>
      </c>
      <c r="W144" s="204">
        <f t="shared" si="24"/>
        <v>561.39366437490878</v>
      </c>
      <c r="X144" s="204">
        <f t="shared" si="24"/>
        <v>471.29902196065109</v>
      </c>
      <c r="Y144" s="204">
        <f t="shared" si="24"/>
        <v>397.42439648239588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25.832751631126939</v>
      </c>
      <c r="C145" s="204">
        <f t="shared" si="25"/>
        <v>47.455271707624298</v>
      </c>
      <c r="D145" s="204">
        <f t="shared" si="25"/>
        <v>51.113056707953639</v>
      </c>
      <c r="E145" s="204">
        <f t="shared" si="25"/>
        <v>55.288248932199778</v>
      </c>
      <c r="F145" s="204">
        <f t="shared" si="25"/>
        <v>60.556529488237118</v>
      </c>
      <c r="G145" s="204">
        <f t="shared" si="25"/>
        <v>60.242230084618605</v>
      </c>
      <c r="H145" s="204">
        <f t="shared" si="25"/>
        <v>53.214655533119412</v>
      </c>
      <c r="I145" s="204">
        <f t="shared" si="25"/>
        <v>57.170876512965044</v>
      </c>
      <c r="J145" s="204">
        <f t="shared" si="25"/>
        <v>53.38883764573621</v>
      </c>
      <c r="K145" s="204">
        <f t="shared" si="25"/>
        <v>78.220610588045261</v>
      </c>
      <c r="L145" s="204">
        <f t="shared" si="25"/>
        <v>54.415834340635534</v>
      </c>
      <c r="M145" s="204">
        <f t="shared" si="25"/>
        <v>54.854234132779162</v>
      </c>
      <c r="N145" s="204">
        <f t="shared" si="25"/>
        <v>43.990151848063114</v>
      </c>
      <c r="O145" s="204">
        <f t="shared" si="25"/>
        <v>48.385095933258022</v>
      </c>
      <c r="P145" s="204">
        <f t="shared" si="25"/>
        <v>48.75064928344915</v>
      </c>
      <c r="Q145" s="204">
        <f t="shared" si="25"/>
        <v>50.559380629082042</v>
      </c>
      <c r="R145" s="204">
        <f t="shared" si="25"/>
        <v>147.72504923639411</v>
      </c>
      <c r="S145" s="204">
        <f t="shared" si="25"/>
        <v>159.31686864346551</v>
      </c>
      <c r="T145" s="204">
        <f t="shared" si="25"/>
        <v>117.36351244537749</v>
      </c>
      <c r="U145" s="204">
        <f t="shared" si="25"/>
        <v>153.99899226216726</v>
      </c>
      <c r="V145" s="204">
        <f t="shared" si="25"/>
        <v>166.5583213572915</v>
      </c>
      <c r="W145" s="204">
        <f t="shared" si="25"/>
        <v>165.92243647279815</v>
      </c>
      <c r="X145" s="204">
        <f t="shared" si="25"/>
        <v>112.92837201053139</v>
      </c>
      <c r="Y145" s="204">
        <f t="shared" si="25"/>
        <v>105.04203413181699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134.31666938247596</v>
      </c>
      <c r="C146" s="206">
        <f t="shared" si="26"/>
        <v>116.79143231490563</v>
      </c>
      <c r="D146" s="206">
        <f t="shared" si="26"/>
        <v>216.51966397509759</v>
      </c>
      <c r="E146" s="206">
        <f t="shared" si="26"/>
        <v>189.09567964993829</v>
      </c>
      <c r="F146" s="206">
        <f t="shared" si="26"/>
        <v>157.33909548795887</v>
      </c>
      <c r="G146" s="206">
        <f t="shared" si="26"/>
        <v>158.85627804639287</v>
      </c>
      <c r="H146" s="206">
        <f t="shared" si="26"/>
        <v>128.02859763347786</v>
      </c>
      <c r="I146" s="206">
        <f t="shared" si="26"/>
        <v>126.29945669444528</v>
      </c>
      <c r="J146" s="206">
        <f t="shared" si="26"/>
        <v>110.48534901138059</v>
      </c>
      <c r="K146" s="206">
        <f t="shared" si="26"/>
        <v>113.58540819731694</v>
      </c>
      <c r="L146" s="206">
        <f t="shared" si="26"/>
        <v>99.951180166885209</v>
      </c>
      <c r="M146" s="206">
        <f t="shared" si="26"/>
        <v>91.673496904292392</v>
      </c>
      <c r="N146" s="206">
        <f t="shared" si="26"/>
        <v>107.41358950068138</v>
      </c>
      <c r="O146" s="206">
        <f t="shared" si="26"/>
        <v>116.51037022107185</v>
      </c>
      <c r="P146" s="206">
        <f t="shared" si="26"/>
        <v>114.86974678735132</v>
      </c>
      <c r="Q146" s="206">
        <f t="shared" si="26"/>
        <v>104.64825156489702</v>
      </c>
      <c r="R146" s="206">
        <f t="shared" si="26"/>
        <v>123.51838954938697</v>
      </c>
      <c r="S146" s="206">
        <f t="shared" si="26"/>
        <v>122.04242768584132</v>
      </c>
      <c r="T146" s="206">
        <f t="shared" si="26"/>
        <v>103.95471890957387</v>
      </c>
      <c r="U146" s="206">
        <f t="shared" si="26"/>
        <v>106.69249294660001</v>
      </c>
      <c r="V146" s="206">
        <f t="shared" si="26"/>
        <v>97.488057076531305</v>
      </c>
      <c r="W146" s="206">
        <f t="shared" si="26"/>
        <v>97.585946134902557</v>
      </c>
      <c r="X146" s="206">
        <f t="shared" si="26"/>
        <v>108.05465033976188</v>
      </c>
      <c r="Y146" s="206">
        <f t="shared" si="26"/>
        <v>112.57900376763679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94.227026479246078</v>
      </c>
      <c r="C147" s="204">
        <f t="shared" si="27"/>
        <v>69.575144558003871</v>
      </c>
      <c r="D147" s="204">
        <f t="shared" si="27"/>
        <v>54.330867629331351</v>
      </c>
      <c r="E147" s="204">
        <f t="shared" si="27"/>
        <v>49.727892257255739</v>
      </c>
      <c r="F147" s="204">
        <f t="shared" si="27"/>
        <v>43.674845532841431</v>
      </c>
      <c r="G147" s="204">
        <f t="shared" si="27"/>
        <v>46.737872136656691</v>
      </c>
      <c r="H147" s="204">
        <f t="shared" si="27"/>
        <v>64.815415700121292</v>
      </c>
      <c r="I147" s="204">
        <f t="shared" si="27"/>
        <v>53.766318624374776</v>
      </c>
      <c r="J147" s="204">
        <f t="shared" si="27"/>
        <v>49.646086031868926</v>
      </c>
      <c r="K147" s="204">
        <f t="shared" si="27"/>
        <v>68.638688592495413</v>
      </c>
      <c r="L147" s="204">
        <f t="shared" si="27"/>
        <v>48.424422550737098</v>
      </c>
      <c r="M147" s="204">
        <f t="shared" si="27"/>
        <v>52.529230984892813</v>
      </c>
      <c r="N147" s="204">
        <f t="shared" si="27"/>
        <v>57.815162029420136</v>
      </c>
      <c r="O147" s="204">
        <f t="shared" si="27"/>
        <v>53.092808519402695</v>
      </c>
      <c r="P147" s="204">
        <f t="shared" si="27"/>
        <v>53.318276446248639</v>
      </c>
      <c r="Q147" s="204">
        <f t="shared" si="27"/>
        <v>39.62035824866512</v>
      </c>
      <c r="R147" s="204">
        <f t="shared" si="27"/>
        <v>42.078083850082642</v>
      </c>
      <c r="S147" s="204">
        <f t="shared" si="27"/>
        <v>43.083241177174152</v>
      </c>
      <c r="T147" s="204">
        <f t="shared" si="27"/>
        <v>48.242427669640193</v>
      </c>
      <c r="U147" s="204">
        <f t="shared" si="27"/>
        <v>32.8086254466876</v>
      </c>
      <c r="V147" s="204">
        <f t="shared" si="27"/>
        <v>29.461879089363183</v>
      </c>
      <c r="W147" s="204">
        <f t="shared" si="27"/>
        <v>40.638491204878541</v>
      </c>
      <c r="X147" s="204">
        <f t="shared" si="27"/>
        <v>41.354241320485826</v>
      </c>
      <c r="Y147" s="204">
        <f t="shared" si="27"/>
        <v>38.031409978779024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68.016752876898749</v>
      </c>
      <c r="C148" s="204">
        <f t="shared" si="28"/>
        <v>59.31834346558351</v>
      </c>
      <c r="D148" s="204">
        <f t="shared" si="28"/>
        <v>62.657454578190887</v>
      </c>
      <c r="E148" s="204">
        <f t="shared" si="28"/>
        <v>62.245924050740513</v>
      </c>
      <c r="F148" s="204">
        <f t="shared" si="28"/>
        <v>42.162624397475462</v>
      </c>
      <c r="G148" s="204">
        <f t="shared" si="28"/>
        <v>39.33472418247095</v>
      </c>
      <c r="H148" s="204">
        <f t="shared" si="28"/>
        <v>36.082397327957089</v>
      </c>
      <c r="I148" s="204">
        <f t="shared" si="28"/>
        <v>35.431154684210739</v>
      </c>
      <c r="J148" s="204">
        <f t="shared" si="28"/>
        <v>37.077091290621127</v>
      </c>
      <c r="K148" s="204">
        <f t="shared" si="28"/>
        <v>37.667873803079686</v>
      </c>
      <c r="L148" s="204">
        <f t="shared" si="28"/>
        <v>35.888551823544148</v>
      </c>
      <c r="M148" s="204">
        <f t="shared" si="28"/>
        <v>31.105413698499198</v>
      </c>
      <c r="N148" s="204">
        <f t="shared" si="28"/>
        <v>32.424525039853506</v>
      </c>
      <c r="O148" s="204">
        <f t="shared" si="28"/>
        <v>35.245365681763758</v>
      </c>
      <c r="P148" s="204">
        <f t="shared" si="28"/>
        <v>31.990876748908498</v>
      </c>
      <c r="Q148" s="204">
        <f t="shared" si="28"/>
        <v>31.691482180762453</v>
      </c>
      <c r="R148" s="204">
        <f t="shared" si="28"/>
        <v>34.463263757754731</v>
      </c>
      <c r="S148" s="204">
        <f t="shared" si="28"/>
        <v>41.299076197481625</v>
      </c>
      <c r="T148" s="204">
        <f t="shared" si="28"/>
        <v>41.374673555754654</v>
      </c>
      <c r="U148" s="204">
        <f t="shared" si="28"/>
        <v>34.945101902071023</v>
      </c>
      <c r="V148" s="204">
        <f t="shared" si="28"/>
        <v>34.045337709437241</v>
      </c>
      <c r="W148" s="204">
        <f t="shared" si="28"/>
        <v>34.620705206891984</v>
      </c>
      <c r="X148" s="204">
        <f t="shared" si="28"/>
        <v>35.373736025208089</v>
      </c>
      <c r="Y148" s="204">
        <f t="shared" si="28"/>
        <v>30.65388070282674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87.507706057853795</v>
      </c>
      <c r="C149" s="204">
        <f t="shared" si="29"/>
        <v>70.149862873798966</v>
      </c>
      <c r="D149" s="204">
        <f t="shared" si="29"/>
        <v>80.359271369943968</v>
      </c>
      <c r="E149" s="204">
        <f t="shared" si="29"/>
        <v>83.559427790884214</v>
      </c>
      <c r="F149" s="204">
        <f t="shared" si="29"/>
        <v>102.36673492308009</v>
      </c>
      <c r="G149" s="204">
        <f t="shared" si="29"/>
        <v>75.397489808988141</v>
      </c>
      <c r="H149" s="204">
        <f t="shared" si="29"/>
        <v>58.063984641279077</v>
      </c>
      <c r="I149" s="204">
        <f t="shared" si="29"/>
        <v>48.741964292680805</v>
      </c>
      <c r="J149" s="204">
        <f t="shared" si="29"/>
        <v>61.805507194906404</v>
      </c>
      <c r="K149" s="204">
        <f t="shared" si="29"/>
        <v>57.67945302067789</v>
      </c>
      <c r="L149" s="204">
        <f t="shared" si="29"/>
        <v>47.656834020935307</v>
      </c>
      <c r="M149" s="204">
        <f t="shared" si="29"/>
        <v>63.542996801195493</v>
      </c>
      <c r="N149" s="204">
        <f t="shared" si="29"/>
        <v>45.876212407157851</v>
      </c>
      <c r="O149" s="204">
        <f t="shared" si="29"/>
        <v>39.072026772705847</v>
      </c>
      <c r="P149" s="204">
        <f t="shared" si="29"/>
        <v>44.109045868381862</v>
      </c>
      <c r="Q149" s="204">
        <f t="shared" si="29"/>
        <v>32.775294111384234</v>
      </c>
      <c r="R149" s="204">
        <f t="shared" si="29"/>
        <v>33.922136449956319</v>
      </c>
      <c r="S149" s="204">
        <f t="shared" si="29"/>
        <v>38.073275753713823</v>
      </c>
      <c r="T149" s="204">
        <f t="shared" si="29"/>
        <v>28.592556263724028</v>
      </c>
      <c r="U149" s="204">
        <f t="shared" si="29"/>
        <v>28.97518872862582</v>
      </c>
      <c r="V149" s="204">
        <f t="shared" si="29"/>
        <v>28.320100436772723</v>
      </c>
      <c r="W149" s="204">
        <f t="shared" si="29"/>
        <v>30.834524658019411</v>
      </c>
      <c r="X149" s="204">
        <f t="shared" si="29"/>
        <v>35.725348367723356</v>
      </c>
      <c r="Y149" s="204">
        <f t="shared" si="29"/>
        <v>33.981585510132973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100.60634612560735</v>
      </c>
      <c r="C150" s="204">
        <f t="shared" si="30"/>
        <v>128.67650669561422</v>
      </c>
      <c r="D150" s="204">
        <f t="shared" si="30"/>
        <v>114.25581330334322</v>
      </c>
      <c r="E150" s="204">
        <f t="shared" si="30"/>
        <v>162.86336369231546</v>
      </c>
      <c r="F150" s="204">
        <f t="shared" si="30"/>
        <v>116.36346065347426</v>
      </c>
      <c r="G150" s="204">
        <f t="shared" si="30"/>
        <v>98.029600628744532</v>
      </c>
      <c r="H150" s="204">
        <f t="shared" si="30"/>
        <v>85.239360023091876</v>
      </c>
      <c r="I150" s="204">
        <f t="shared" si="30"/>
        <v>79.647588291630697</v>
      </c>
      <c r="J150" s="204">
        <f t="shared" si="30"/>
        <v>96.667415180670716</v>
      </c>
      <c r="K150" s="204">
        <f t="shared" si="30"/>
        <v>123.05246729375573</v>
      </c>
      <c r="L150" s="204">
        <f t="shared" si="30"/>
        <v>106.13371298491636</v>
      </c>
      <c r="M150" s="204">
        <f t="shared" si="30"/>
        <v>115.52182359097822</v>
      </c>
      <c r="N150" s="204">
        <f t="shared" si="30"/>
        <v>128.44196774410921</v>
      </c>
      <c r="O150" s="204">
        <f t="shared" si="30"/>
        <v>85.135234529788107</v>
      </c>
      <c r="P150" s="204">
        <f t="shared" si="30"/>
        <v>67.245742387239659</v>
      </c>
      <c r="Q150" s="204">
        <f t="shared" si="30"/>
        <v>86.517937927241491</v>
      </c>
      <c r="R150" s="204">
        <f t="shared" si="30"/>
        <v>70.92675305604304</v>
      </c>
      <c r="S150" s="204">
        <f t="shared" si="30"/>
        <v>76.339623762018888</v>
      </c>
      <c r="T150" s="204">
        <f t="shared" si="30"/>
        <v>94.807635370802316</v>
      </c>
      <c r="U150" s="204">
        <f t="shared" si="30"/>
        <v>81.578802743673535</v>
      </c>
      <c r="V150" s="204">
        <f t="shared" si="30"/>
        <v>71.760383881599537</v>
      </c>
      <c r="W150" s="204">
        <f t="shared" si="30"/>
        <v>63.046822472269184</v>
      </c>
      <c r="X150" s="204">
        <f t="shared" si="30"/>
        <v>68.763587238141753</v>
      </c>
      <c r="Y150" s="204">
        <f t="shared" si="30"/>
        <v>102.16916541024555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75.905173195879641</v>
      </c>
      <c r="C151" s="207">
        <f t="shared" si="31"/>
        <v>51.205512359282537</v>
      </c>
      <c r="D151" s="207">
        <f t="shared" si="31"/>
        <v>47.909710638093827</v>
      </c>
      <c r="E151" s="207">
        <f t="shared" si="31"/>
        <v>44.326343450050288</v>
      </c>
      <c r="F151" s="207">
        <f t="shared" si="31"/>
        <v>39.073046771456717</v>
      </c>
      <c r="G151" s="207">
        <f t="shared" si="31"/>
        <v>44.107256394757229</v>
      </c>
      <c r="H151" s="207">
        <f t="shared" si="31"/>
        <v>32.352370802572075</v>
      </c>
      <c r="I151" s="207">
        <f t="shared" si="31"/>
        <v>28.413554525508072</v>
      </c>
      <c r="J151" s="207">
        <f t="shared" si="31"/>
        <v>22.001103446868751</v>
      </c>
      <c r="K151" s="207">
        <f t="shared" si="31"/>
        <v>18.643160571186527</v>
      </c>
      <c r="L151" s="207">
        <f t="shared" si="31"/>
        <v>20.5830148595286</v>
      </c>
      <c r="M151" s="207">
        <f t="shared" si="31"/>
        <v>22.570408544934498</v>
      </c>
      <c r="N151" s="207">
        <f t="shared" si="31"/>
        <v>18.155483170261331</v>
      </c>
      <c r="O151" s="207">
        <f t="shared" si="31"/>
        <v>16.760724500931882</v>
      </c>
      <c r="P151" s="207">
        <f t="shared" si="31"/>
        <v>18.608496770504544</v>
      </c>
      <c r="Q151" s="207">
        <f t="shared" si="31"/>
        <v>16.909271488467038</v>
      </c>
      <c r="R151" s="207">
        <f t="shared" si="31"/>
        <v>17.358737237160671</v>
      </c>
      <c r="S151" s="207">
        <f t="shared" si="31"/>
        <v>17.15505665719683</v>
      </c>
      <c r="T151" s="207">
        <f t="shared" si="31"/>
        <v>22.346261637560698</v>
      </c>
      <c r="U151" s="207">
        <f t="shared" si="31"/>
        <v>23.134504846167971</v>
      </c>
      <c r="V151" s="207">
        <f t="shared" si="31"/>
        <v>24.958195744036171</v>
      </c>
      <c r="W151" s="207">
        <f t="shared" si="31"/>
        <v>20.633032748012813</v>
      </c>
      <c r="X151" s="207">
        <f t="shared" si="31"/>
        <v>20.087662819996012</v>
      </c>
      <c r="Y151" s="207">
        <f t="shared" si="31"/>
        <v>18.10920089118687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4.4367259842433615</v>
      </c>
      <c r="C153" s="215">
        <f t="shared" si="32"/>
        <v>4.2137670307764337</v>
      </c>
      <c r="D153" s="215">
        <f t="shared" si="32"/>
        <v>4.2909121750355643</v>
      </c>
      <c r="E153" s="215">
        <f t="shared" si="32"/>
        <v>4.0814559347068222</v>
      </c>
      <c r="F153" s="215">
        <f t="shared" si="32"/>
        <v>4.3779464858504635</v>
      </c>
      <c r="G153" s="215">
        <f t="shared" si="32"/>
        <v>4.2829610121792516</v>
      </c>
      <c r="H153" s="215">
        <f t="shared" si="32"/>
        <v>4.4726198467569569</v>
      </c>
      <c r="I153" s="215">
        <f t="shared" si="32"/>
        <v>4.3503077505520578</v>
      </c>
      <c r="J153" s="215">
        <f t="shared" si="32"/>
        <v>4.2052617661377214</v>
      </c>
      <c r="K153" s="215">
        <f t="shared" si="32"/>
        <v>4.0598812011195662</v>
      </c>
      <c r="L153" s="215">
        <f t="shared" si="32"/>
        <v>4.1288214431270456</v>
      </c>
      <c r="M153" s="215">
        <f t="shared" si="32"/>
        <v>4.175768940995578</v>
      </c>
      <c r="N153" s="215">
        <f t="shared" si="32"/>
        <v>4.10395803839263</v>
      </c>
      <c r="O153" s="215">
        <f t="shared" si="32"/>
        <v>4.3082856213444263</v>
      </c>
      <c r="P153" s="215">
        <f t="shared" si="32"/>
        <v>4.2273043559103867</v>
      </c>
      <c r="Q153" s="215">
        <f t="shared" si="32"/>
        <v>4.1216909388409899</v>
      </c>
      <c r="R153" s="215">
        <f t="shared" si="32"/>
        <v>4.2751422455966344</v>
      </c>
      <c r="S153" s="215">
        <f t="shared" si="32"/>
        <v>4.3057037769872091</v>
      </c>
      <c r="T153" s="215">
        <f t="shared" si="32"/>
        <v>4.2590672205059414</v>
      </c>
      <c r="U153" s="215">
        <f t="shared" si="32"/>
        <v>3.9571772886360406</v>
      </c>
      <c r="V153" s="215">
        <f t="shared" si="32"/>
        <v>4.1378921635481456</v>
      </c>
      <c r="W153" s="215">
        <f t="shared" si="32"/>
        <v>4.4744103473684627</v>
      </c>
      <c r="X153" s="215">
        <f t="shared" si="32"/>
        <v>4.4796865915588109</v>
      </c>
      <c r="Y153" s="215">
        <f t="shared" si="32"/>
        <v>4.4883756458881301</v>
      </c>
    </row>
    <row r="154" spans="1:25" ht="12" customHeight="1" x14ac:dyDescent="0.25">
      <c r="A154" s="25" t="s">
        <v>14</v>
      </c>
      <c r="B154" s="216">
        <f>ISI!B65</f>
        <v>6.6618080739380723</v>
      </c>
      <c r="C154" s="216">
        <f>ISI!C65</f>
        <v>6.4954733567829583</v>
      </c>
      <c r="D154" s="216">
        <f>ISI!D65</f>
        <v>7.0682970271921253</v>
      </c>
      <c r="E154" s="216">
        <f>ISI!E65</f>
        <v>6.8777458103872036</v>
      </c>
      <c r="F154" s="216">
        <f>ISI!F65</f>
        <v>6.885292185614972</v>
      </c>
      <c r="G154" s="216">
        <f>ISI!G65</f>
        <v>7.0353514523293335</v>
      </c>
      <c r="H154" s="216">
        <f>ISI!H65</f>
        <v>7.2516164077271563</v>
      </c>
      <c r="I154" s="216">
        <f>ISI!I65</f>
        <v>7.1326159937061657</v>
      </c>
      <c r="J154" s="216">
        <f>ISI!J65</f>
        <v>6.8598483409409976</v>
      </c>
      <c r="K154" s="216">
        <f>ISI!K65</f>
        <v>7.1745868356033347</v>
      </c>
      <c r="L154" s="216">
        <f>ISI!L65</f>
        <v>7.2736596622173462</v>
      </c>
      <c r="M154" s="216">
        <f>ISI!M65</f>
        <v>6.8525662231385729</v>
      </c>
      <c r="N154" s="216">
        <f>ISI!N65</f>
        <v>6.9044779073840754</v>
      </c>
      <c r="O154" s="216">
        <f>ISI!O65</f>
        <v>6.9800364769553624</v>
      </c>
      <c r="P154" s="216">
        <f>ISI!P65</f>
        <v>7.1674081820078346</v>
      </c>
      <c r="Q154" s="216">
        <f>ISI!Q65</f>
        <v>7.1431426677738976</v>
      </c>
      <c r="R154" s="216">
        <f>ISI!R65</f>
        <v>7.501736359199028</v>
      </c>
      <c r="S154" s="216">
        <f>ISI!S65</f>
        <v>7.4100093077815217</v>
      </c>
      <c r="T154" s="216">
        <f>ISI!T65</f>
        <v>7.2915511077025634</v>
      </c>
      <c r="U154" s="216">
        <f>ISI!U65</f>
        <v>6.8020099190803389</v>
      </c>
      <c r="V154" s="216">
        <f>ISI!V65</f>
        <v>7.0424968938688757</v>
      </c>
      <c r="W154" s="216">
        <f>ISI!W65</f>
        <v>8.111214712638537</v>
      </c>
      <c r="X154" s="216">
        <f>ISI!X65</f>
        <v>7.8053739736138157</v>
      </c>
      <c r="Y154" s="216">
        <f>ISI!Y65</f>
        <v>8.2044453866307165</v>
      </c>
    </row>
    <row r="155" spans="1:25" ht="12" customHeight="1" x14ac:dyDescent="0.25">
      <c r="A155" s="14" t="s">
        <v>43</v>
      </c>
      <c r="B155" s="217">
        <f>ISI!B66</f>
        <v>6.8574674606882535</v>
      </c>
      <c r="C155" s="217">
        <f>ISI!C66</f>
        <v>6.6798765664369588</v>
      </c>
      <c r="D155" s="217">
        <f>ISI!D66</f>
        <v>7.2416048659446979</v>
      </c>
      <c r="E155" s="217">
        <f>ISI!E66</f>
        <v>7.0457407288055753</v>
      </c>
      <c r="F155" s="217">
        <f>ISI!F66</f>
        <v>7.0677413228138501</v>
      </c>
      <c r="G155" s="217">
        <f>ISI!G66</f>
        <v>7.2325264516502266</v>
      </c>
      <c r="H155" s="217">
        <f>ISI!H66</f>
        <v>7.4428425003911096</v>
      </c>
      <c r="I155" s="217">
        <f>ISI!I66</f>
        <v>7.3305595427587367</v>
      </c>
      <c r="J155" s="217">
        <f>ISI!J66</f>
        <v>7.0646683078975832</v>
      </c>
      <c r="K155" s="217">
        <f>ISI!K66</f>
        <v>7.4056040400045724</v>
      </c>
      <c r="L155" s="217">
        <f>ISI!L66</f>
        <v>7.4619453187566904</v>
      </c>
      <c r="M155" s="217">
        <f>ISI!M66</f>
        <v>7.0653694347567093</v>
      </c>
      <c r="N155" s="217">
        <f>ISI!N66</f>
        <v>7.1104584896720526</v>
      </c>
      <c r="O155" s="217">
        <f>ISI!O66</f>
        <v>7.3651849420166888</v>
      </c>
      <c r="P155" s="217">
        <f>ISI!P66</f>
        <v>7.4563771007043869</v>
      </c>
      <c r="Q155" s="217">
        <f>ISI!Q66</f>
        <v>7.3228477918970798</v>
      </c>
      <c r="R155" s="217">
        <f>ISI!R66</f>
        <v>7.671396580580562</v>
      </c>
      <c r="S155" s="217">
        <f>ISI!S66</f>
        <v>7.6067287505529473</v>
      </c>
      <c r="T155" s="217">
        <f>ISI!T66</f>
        <v>7.4976798676702039</v>
      </c>
      <c r="U155" s="217">
        <f>ISI!U66</f>
        <v>7.0103881055329733</v>
      </c>
      <c r="V155" s="217">
        <f>ISI!V66</f>
        <v>7.2527099548844642</v>
      </c>
      <c r="W155" s="217">
        <f>ISI!W66</f>
        <v>8.346259525522651</v>
      </c>
      <c r="X155" s="217">
        <f>ISI!X66</f>
        <v>8.0656409159669895</v>
      </c>
      <c r="Y155" s="217">
        <f>ISI!Y66</f>
        <v>8.3872885090664209</v>
      </c>
    </row>
    <row r="156" spans="1:25" ht="12" customHeight="1" x14ac:dyDescent="0.25">
      <c r="A156" s="14" t="s">
        <v>44</v>
      </c>
      <c r="B156" s="217">
        <f>ISI!B67</f>
        <v>1.996164254720876</v>
      </c>
      <c r="C156" s="217">
        <f>ISI!C67</f>
        <v>1.8374750047293988</v>
      </c>
      <c r="D156" s="217">
        <f>ISI!D67</f>
        <v>2.2182205002812241</v>
      </c>
      <c r="E156" s="217">
        <f>ISI!E67</f>
        <v>2.0132149619327109</v>
      </c>
      <c r="F156" s="217">
        <f>ISI!F67</f>
        <v>1.9830920950608482</v>
      </c>
      <c r="G156" s="217">
        <f>ISI!G67</f>
        <v>2.0910573600520532</v>
      </c>
      <c r="H156" s="217">
        <f>ISI!H67</f>
        <v>2.1211197625363529</v>
      </c>
      <c r="I156" s="217">
        <f>ISI!I67</f>
        <v>2.0468772974757372</v>
      </c>
      <c r="J156" s="217">
        <f>ISI!J67</f>
        <v>2.0430390059896553</v>
      </c>
      <c r="K156" s="217">
        <f>ISI!K67</f>
        <v>2.1278467856842913</v>
      </c>
      <c r="L156" s="217">
        <f>ISI!L67</f>
        <v>2.0794563007989648</v>
      </c>
      <c r="M156" s="217">
        <f>ISI!M67</f>
        <v>2.0332110529967227</v>
      </c>
      <c r="N156" s="217">
        <f>ISI!N67</f>
        <v>1.9618170225829852</v>
      </c>
      <c r="O156" s="217">
        <f>ISI!O67</f>
        <v>2.0814351669949107</v>
      </c>
      <c r="P156" s="217">
        <f>ISI!P67</f>
        <v>2.0995107635724231</v>
      </c>
      <c r="Q156" s="217">
        <f>ISI!Q67</f>
        <v>2.0267923254462161</v>
      </c>
      <c r="R156" s="217">
        <f>ISI!R67</f>
        <v>2.0876329102590092</v>
      </c>
      <c r="S156" s="217">
        <f>ISI!S67</f>
        <v>2.0610297467799281</v>
      </c>
      <c r="T156" s="217">
        <f>ISI!T67</f>
        <v>2.0710809063869369</v>
      </c>
      <c r="U156" s="217">
        <f>ISI!U67</f>
        <v>1.9435773978956707</v>
      </c>
      <c r="V156" s="217">
        <f>ISI!V67</f>
        <v>2.1134864254256529</v>
      </c>
      <c r="W156" s="217">
        <f>ISI!W67</f>
        <v>2.3553052107640404</v>
      </c>
      <c r="X156" s="217">
        <f>ISI!X67</f>
        <v>2.4560745808299478</v>
      </c>
      <c r="Y156" s="217">
        <f>ISI!Y67</f>
        <v>2.2300760712860024</v>
      </c>
    </row>
    <row r="157" spans="1:25" ht="12" customHeight="1" x14ac:dyDescent="0.25">
      <c r="A157" s="13" t="s">
        <v>18</v>
      </c>
      <c r="B157" s="218">
        <f>NFM!B96</f>
        <v>1.9165386972310923</v>
      </c>
      <c r="C157" s="218">
        <f>NFM!C96</f>
        <v>1.4736803473139894</v>
      </c>
      <c r="D157" s="218">
        <f>NFM!D96</f>
        <v>1.6308407693634863</v>
      </c>
      <c r="E157" s="218">
        <f>NFM!E96</f>
        <v>1.3815510892999121</v>
      </c>
      <c r="F157" s="218">
        <f>NFM!F96</f>
        <v>1.4959940832320484</v>
      </c>
      <c r="G157" s="218">
        <f>NFM!G96</f>
        <v>1.4841151897701588</v>
      </c>
      <c r="H157" s="218">
        <f>NFM!H96</f>
        <v>1.3918096820895467</v>
      </c>
      <c r="I157" s="218">
        <f>NFM!I96</f>
        <v>1.5270119611171504</v>
      </c>
      <c r="J157" s="218">
        <f>NFM!J96</f>
        <v>1.3838235985505225</v>
      </c>
      <c r="K157" s="218">
        <f>NFM!K96</f>
        <v>1.3537903707413843</v>
      </c>
      <c r="L157" s="218">
        <f>NFM!L96</f>
        <v>1.4280387344238967</v>
      </c>
      <c r="M157" s="218">
        <f>NFM!M96</f>
        <v>1.4288753145261841</v>
      </c>
      <c r="N157" s="218">
        <f>NFM!N96</f>
        <v>1.4086455691448672</v>
      </c>
      <c r="O157" s="218">
        <f>NFM!O96</f>
        <v>1.4054876814280692</v>
      </c>
      <c r="P157" s="218">
        <f>NFM!P96</f>
        <v>1.3960006705952808</v>
      </c>
      <c r="Q157" s="218">
        <f>NFM!Q96</f>
        <v>1.4358007636206427</v>
      </c>
      <c r="R157" s="218">
        <f>NFM!R96</f>
        <v>1.4042106069124844</v>
      </c>
      <c r="S157" s="218">
        <f>NFM!S96</f>
        <v>1.4305371375044571</v>
      </c>
      <c r="T157" s="218">
        <f>NFM!T96</f>
        <v>1.4424698986659004</v>
      </c>
      <c r="U157" s="218">
        <f>NFM!U96</f>
        <v>1.3942724824278363</v>
      </c>
      <c r="V157" s="218">
        <f>NFM!V96</f>
        <v>1.3752262508246305</v>
      </c>
      <c r="W157" s="218">
        <f>NFM!W96</f>
        <v>1.4013992790639938</v>
      </c>
      <c r="X157" s="218">
        <f>NFM!X96</f>
        <v>1.3446746272640604</v>
      </c>
      <c r="Y157" s="218">
        <f>NFM!Y96</f>
        <v>1.6397539777305301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1.8477140201115778</v>
      </c>
      <c r="C159" s="217">
        <f>NFM!C98</f>
        <v>1.4213951537570457</v>
      </c>
      <c r="D159" s="217">
        <f>NFM!D98</f>
        <v>1.5168936320522655</v>
      </c>
      <c r="E159" s="217">
        <f>NFM!E98</f>
        <v>1.3048821251112932</v>
      </c>
      <c r="F159" s="217">
        <f>NFM!F98</f>
        <v>1.4356705050835894</v>
      </c>
      <c r="G159" s="217">
        <f>NFM!G98</f>
        <v>1.4351421534100099</v>
      </c>
      <c r="H159" s="217">
        <f>NFM!H98</f>
        <v>1.3441213885318268</v>
      </c>
      <c r="I159" s="217">
        <f>NFM!I98</f>
        <v>1.4832644393462548</v>
      </c>
      <c r="J159" s="217">
        <f>NFM!J98</f>
        <v>1.3367265776403661</v>
      </c>
      <c r="K159" s="217">
        <f>NFM!K98</f>
        <v>1.3356017046862416</v>
      </c>
      <c r="L159" s="217">
        <f>NFM!L98</f>
        <v>1.4137968370761085</v>
      </c>
      <c r="M159" s="217">
        <f>NFM!M98</f>
        <v>1.4152877947092684</v>
      </c>
      <c r="N159" s="217">
        <f>NFM!N98</f>
        <v>1.3909594628904856</v>
      </c>
      <c r="O159" s="217">
        <f>NFM!O98</f>
        <v>1.3992939160741735</v>
      </c>
      <c r="P159" s="217">
        <f>NFM!P98</f>
        <v>1.3855018384909605</v>
      </c>
      <c r="Q159" s="217">
        <f>NFM!Q98</f>
        <v>1.4215028478509824</v>
      </c>
      <c r="R159" s="217">
        <f>NFM!R98</f>
        <v>1.3883613616588206</v>
      </c>
      <c r="S159" s="217">
        <f>NFM!S98</f>
        <v>1.406836285572368</v>
      </c>
      <c r="T159" s="217">
        <f>NFM!T98</f>
        <v>1.4302378300473158</v>
      </c>
      <c r="U159" s="217">
        <f>NFM!U98</f>
        <v>1.3784563643803889</v>
      </c>
      <c r="V159" s="217">
        <f>NFM!V98</f>
        <v>1.352259618352317</v>
      </c>
      <c r="W159" s="217">
        <f>NFM!W98</f>
        <v>1.3729719241931742</v>
      </c>
      <c r="X159" s="217">
        <f>NFM!X98</f>
        <v>1.2799356167032219</v>
      </c>
      <c r="Y159" s="217">
        <f>NFM!Y98</f>
        <v>1.531311517559846</v>
      </c>
    </row>
    <row r="160" spans="1:25" ht="12" customHeight="1" x14ac:dyDescent="0.25">
      <c r="A160" s="26" t="s">
        <v>46</v>
      </c>
      <c r="B160" s="219">
        <f>NFM!B99</f>
        <v>1.8389369345930622</v>
      </c>
      <c r="C160" s="219">
        <f>NFM!C99</f>
        <v>1.4177950879607915</v>
      </c>
      <c r="D160" s="219">
        <f>NFM!D99</f>
        <v>1.5049879395744774</v>
      </c>
      <c r="E160" s="219">
        <f>NFM!E99</f>
        <v>1.2975196116101859</v>
      </c>
      <c r="F160" s="219">
        <f>NFM!F99</f>
        <v>1.4304722719708165</v>
      </c>
      <c r="G160" s="219">
        <f>NFM!G99</f>
        <v>1.429077684510214</v>
      </c>
      <c r="H160" s="219">
        <f>NFM!H99</f>
        <v>1.3397201476767426</v>
      </c>
      <c r="I160" s="219">
        <f>NFM!I99</f>
        <v>1.4773793694670192</v>
      </c>
      <c r="J160" s="219">
        <f>NFM!J99</f>
        <v>1.3285222047797149</v>
      </c>
      <c r="K160" s="219">
        <f>NFM!K99</f>
        <v>1.3268100617890548</v>
      </c>
      <c r="L160" s="219">
        <f>NFM!L99</f>
        <v>1.4061589861231576</v>
      </c>
      <c r="M160" s="219">
        <f>NFM!M99</f>
        <v>1.4048566556496631</v>
      </c>
      <c r="N160" s="219">
        <f>NFM!N99</f>
        <v>1.3818324698193263</v>
      </c>
      <c r="O160" s="219">
        <f>NFM!O99</f>
        <v>1.39205314259667</v>
      </c>
      <c r="P160" s="219">
        <f>NFM!P99</f>
        <v>1.3769609954083948</v>
      </c>
      <c r="Q160" s="219">
        <f>NFM!Q99</f>
        <v>1.4121248158307345</v>
      </c>
      <c r="R160" s="219">
        <f>NFM!R99</f>
        <v>1.3788969131648119</v>
      </c>
      <c r="S160" s="219">
        <f>NFM!S99</f>
        <v>1.3968432097515215</v>
      </c>
      <c r="T160" s="219">
        <f>NFM!T99</f>
        <v>1.4220580436370478</v>
      </c>
      <c r="U160" s="219">
        <f>NFM!U99</f>
        <v>1.3733367661008116</v>
      </c>
      <c r="V160" s="219">
        <f>NFM!V99</f>
        <v>1.3474857839454408</v>
      </c>
      <c r="W160" s="219">
        <f>NFM!W99</f>
        <v>1.3649968820808722</v>
      </c>
      <c r="X160" s="219">
        <f>NFM!X99</f>
        <v>1.2533792783930511</v>
      </c>
      <c r="Y160" s="219">
        <f>NFM!Y99</f>
        <v>1.3753466914012924</v>
      </c>
    </row>
    <row r="161" spans="1:25" ht="12" customHeight="1" x14ac:dyDescent="0.25">
      <c r="A161" s="27" t="s">
        <v>80</v>
      </c>
      <c r="B161" s="220">
        <f>NFM!B100</f>
        <v>2.5471931034645841</v>
      </c>
      <c r="C161" s="220">
        <f>NFM!C100</f>
        <v>2.0600668480278959</v>
      </c>
      <c r="D161" s="220">
        <f>NFM!D100</f>
        <v>2.606362670095479</v>
      </c>
      <c r="E161" s="220">
        <f>NFM!E100</f>
        <v>2.4081040944210241</v>
      </c>
      <c r="F161" s="220">
        <f>NFM!F100</f>
        <v>2.0156646557431723</v>
      </c>
      <c r="G161" s="220">
        <f>NFM!G100</f>
        <v>2.1052202642138447</v>
      </c>
      <c r="H161" s="220">
        <f>NFM!H100</f>
        <v>1.9101588525807764</v>
      </c>
      <c r="I161" s="220">
        <f>NFM!I100</f>
        <v>1.9082016791745091</v>
      </c>
      <c r="J161" s="220">
        <f>NFM!J100</f>
        <v>1.9569006324927674</v>
      </c>
      <c r="K161" s="220">
        <f>NFM!K100</f>
        <v>1.8348592386432432</v>
      </c>
      <c r="L161" s="220">
        <f>NFM!L100</f>
        <v>1.7760312226711334</v>
      </c>
      <c r="M161" s="220">
        <f>NFM!M100</f>
        <v>1.8974909139966278</v>
      </c>
      <c r="N161" s="220">
        <f>NFM!N100</f>
        <v>1.8181106256127189</v>
      </c>
      <c r="O161" s="220">
        <f>NFM!O100</f>
        <v>1.7625579792614026</v>
      </c>
      <c r="P161" s="220">
        <f>NFM!P100</f>
        <v>1.7212529598147848</v>
      </c>
      <c r="Q161" s="220">
        <f>NFM!Q100</f>
        <v>1.8145790777012474</v>
      </c>
      <c r="R161" s="220">
        <f>NFM!R100</f>
        <v>1.7411808352380849</v>
      </c>
      <c r="S161" s="220">
        <f>NFM!S100</f>
        <v>1.7423707915609623</v>
      </c>
      <c r="T161" s="220">
        <f>NFM!T100</f>
        <v>1.7267033038476329</v>
      </c>
      <c r="U161" s="220">
        <f>NFM!U100</f>
        <v>1.5611195260461674</v>
      </c>
      <c r="V161" s="220">
        <f>NFM!V100</f>
        <v>1.5129719791134308</v>
      </c>
      <c r="W161" s="220">
        <f>NFM!W100</f>
        <v>1.6016815235478528</v>
      </c>
      <c r="X161" s="220">
        <f>NFM!X100</f>
        <v>1.5985404024391272</v>
      </c>
      <c r="Y161" s="220">
        <f>NFM!Y100</f>
        <v>2.1376001769086472</v>
      </c>
    </row>
    <row r="162" spans="1:25" ht="12" customHeight="1" x14ac:dyDescent="0.25">
      <c r="A162" s="14" t="s">
        <v>47</v>
      </c>
      <c r="B162" s="217">
        <f>NFM!B101</f>
        <v>3.1784587726675344</v>
      </c>
      <c r="C162" s="217">
        <f>NFM!C101</f>
        <v>2.4350774608601191</v>
      </c>
      <c r="D162" s="217">
        <f>NFM!D101</f>
        <v>3.3110193008940558</v>
      </c>
      <c r="E162" s="217">
        <f>NFM!E101</f>
        <v>3.0135157792281726</v>
      </c>
      <c r="F162" s="217">
        <f>NFM!F101</f>
        <v>2.3614653098046339</v>
      </c>
      <c r="G162" s="217">
        <f>NFM!G101</f>
        <v>2.513437119539554</v>
      </c>
      <c r="H162" s="217">
        <f>NFM!H101</f>
        <v>2.1585423614602663</v>
      </c>
      <c r="I162" s="217">
        <f>NFM!I101</f>
        <v>2.1161758645105575</v>
      </c>
      <c r="J162" s="217">
        <f>NFM!J101</f>
        <v>2.1580457190453282</v>
      </c>
      <c r="K162" s="217">
        <f>NFM!K101</f>
        <v>1.9517874677500542</v>
      </c>
      <c r="L162" s="217">
        <f>NFM!L101</f>
        <v>1.8133743081656792</v>
      </c>
      <c r="M162" s="217">
        <f>NFM!M101</f>
        <v>2.0277441854816982</v>
      </c>
      <c r="N162" s="217">
        <f>NFM!N101</f>
        <v>1.9101193624837172</v>
      </c>
      <c r="O162" s="217">
        <f>NFM!O101</f>
        <v>1.792873968203174</v>
      </c>
      <c r="P162" s="217">
        <f>NFM!P101</f>
        <v>1.7485236714925094</v>
      </c>
      <c r="Q162" s="217">
        <f>NFM!Q101</f>
        <v>1.9046339794484899</v>
      </c>
      <c r="R162" s="217">
        <f>NFM!R101</f>
        <v>1.7923831750598438</v>
      </c>
      <c r="S162" s="217">
        <f>NFM!S101</f>
        <v>1.7566461843051326</v>
      </c>
      <c r="T162" s="217">
        <f>NFM!T101</f>
        <v>1.7410400305456613</v>
      </c>
      <c r="U162" s="217">
        <f>NFM!U101</f>
        <v>1.6299703029334307</v>
      </c>
      <c r="V162" s="217">
        <f>NFM!V101</f>
        <v>1.6489147796871721</v>
      </c>
      <c r="W162" s="217">
        <f>NFM!W101</f>
        <v>1.7306860229617334</v>
      </c>
      <c r="X162" s="217">
        <f>NFM!X101</f>
        <v>1.7167707353220354</v>
      </c>
      <c r="Y162" s="217">
        <f>NFM!Y101</f>
        <v>2.543921366648684</v>
      </c>
    </row>
    <row r="163" spans="1:25" ht="12" customHeight="1" x14ac:dyDescent="0.25">
      <c r="A163" s="13" t="s">
        <v>19</v>
      </c>
      <c r="B163" s="218">
        <f>CHI!B100</f>
        <v>4.1364490931319198</v>
      </c>
      <c r="C163" s="218">
        <f>CHI!C100</f>
        <v>4.3038463436328263</v>
      </c>
      <c r="D163" s="218">
        <f>CHI!D100</f>
        <v>3.9963914750589553</v>
      </c>
      <c r="E163" s="218">
        <f>CHI!E100</f>
        <v>3.7859912648299021</v>
      </c>
      <c r="F163" s="218">
        <f>CHI!F100</f>
        <v>4.387843071344034</v>
      </c>
      <c r="G163" s="218">
        <f>CHI!G100</f>
        <v>4.1596514321091549</v>
      </c>
      <c r="H163" s="218">
        <f>CHI!H100</f>
        <v>4.1843584047268463</v>
      </c>
      <c r="I163" s="218">
        <f>CHI!I100</f>
        <v>4.2491393778466398</v>
      </c>
      <c r="J163" s="218">
        <f>CHI!J100</f>
        <v>3.9397207347316532</v>
      </c>
      <c r="K163" s="218">
        <f>CHI!K100</f>
        <v>4.6070865161242471</v>
      </c>
      <c r="L163" s="218">
        <f>CHI!L100</f>
        <v>4.6213975593125598</v>
      </c>
      <c r="M163" s="218">
        <f>CHI!M100</f>
        <v>5.3581515893826763</v>
      </c>
      <c r="N163" s="218">
        <f>CHI!N100</f>
        <v>4.0714740560596194</v>
      </c>
      <c r="O163" s="218">
        <f>CHI!O100</f>
        <v>4.6973171987959752</v>
      </c>
      <c r="P163" s="218">
        <f>CHI!P100</f>
        <v>4.3293964962855895</v>
      </c>
      <c r="Q163" s="218">
        <f>CHI!Q100</f>
        <v>4.2493113607404833</v>
      </c>
      <c r="R163" s="218">
        <f>CHI!R100</f>
        <v>4.1926105255834676</v>
      </c>
      <c r="S163" s="218">
        <f>CHI!S100</f>
        <v>4.4464207119711974</v>
      </c>
      <c r="T163" s="218">
        <f>CHI!T100</f>
        <v>4.974229496517304</v>
      </c>
      <c r="U163" s="218">
        <f>CHI!U100</f>
        <v>4.7503660001741785</v>
      </c>
      <c r="V163" s="218">
        <f>CHI!V100</f>
        <v>4.7608653261022349</v>
      </c>
      <c r="W163" s="218">
        <f>CHI!W100</f>
        <v>4.7638617854461067</v>
      </c>
      <c r="X163" s="218">
        <f>CHI!X100</f>
        <v>4.852681965202513</v>
      </c>
      <c r="Y163" s="218">
        <f>CHI!Y100</f>
        <v>4.4339629857557181</v>
      </c>
    </row>
    <row r="164" spans="1:25" ht="12" customHeight="1" x14ac:dyDescent="0.25">
      <c r="A164" s="14" t="s">
        <v>88</v>
      </c>
      <c r="B164" s="217">
        <f>CHI!B101</f>
        <v>4.6572086265751906</v>
      </c>
      <c r="C164" s="217">
        <f>CHI!C101</f>
        <v>4.8069105258362272</v>
      </c>
      <c r="D164" s="217">
        <f>CHI!D101</f>
        <v>4.4648547194586214</v>
      </c>
      <c r="E164" s="217">
        <f>CHI!E101</f>
        <v>4.1407333850298107</v>
      </c>
      <c r="F164" s="217">
        <f>CHI!F101</f>
        <v>4.804379115409608</v>
      </c>
      <c r="G164" s="217">
        <f>CHI!G101</f>
        <v>4.6271182237785391</v>
      </c>
      <c r="H164" s="217">
        <f>CHI!H101</f>
        <v>4.8442317469858871</v>
      </c>
      <c r="I164" s="217">
        <f>CHI!I101</f>
        <v>4.8827350751115226</v>
      </c>
      <c r="J164" s="217">
        <f>CHI!J101</f>
        <v>4.1940119441603905</v>
      </c>
      <c r="K164" s="217">
        <f>CHI!K101</f>
        <v>5.2239790976363016</v>
      </c>
      <c r="L164" s="217">
        <f>CHI!L101</f>
        <v>5.3664347923723916</v>
      </c>
      <c r="M164" s="217">
        <f>CHI!M101</f>
        <v>6.1268728930531395</v>
      </c>
      <c r="N164" s="217">
        <f>CHI!N101</f>
        <v>5.3538058137975408</v>
      </c>
      <c r="O164" s="217">
        <f>CHI!O101</f>
        <v>6.8299962938363823</v>
      </c>
      <c r="P164" s="217">
        <f>CHI!P101</f>
        <v>11.404238721033662</v>
      </c>
      <c r="Q164" s="217">
        <f>CHI!Q101</f>
        <v>5.2950238955890931</v>
      </c>
      <c r="R164" s="217">
        <f>CHI!R101</f>
        <v>5.2319935795207355</v>
      </c>
      <c r="S164" s="217">
        <f>CHI!S101</f>
        <v>5.5168870099274727</v>
      </c>
      <c r="T164" s="217">
        <f>CHI!T101</f>
        <v>5.6479302752322633</v>
      </c>
      <c r="U164" s="217">
        <f>CHI!U101</f>
        <v>5.2819253831854027</v>
      </c>
      <c r="V164" s="217">
        <f>CHI!V101</f>
        <v>5.4387120680399237</v>
      </c>
      <c r="W164" s="217">
        <f>CHI!W101</f>
        <v>5.8290161245919787</v>
      </c>
      <c r="X164" s="217">
        <f>CHI!X101</f>
        <v>6.0056535767687453</v>
      </c>
      <c r="Y164" s="217">
        <f>CHI!Y101</f>
        <v>5.5739106270821877</v>
      </c>
    </row>
    <row r="165" spans="1:25" ht="12" customHeight="1" x14ac:dyDescent="0.25">
      <c r="A165" s="14" t="s">
        <v>49</v>
      </c>
      <c r="B165" s="217">
        <f>CHI!B102</f>
        <v>2.2818615935678008</v>
      </c>
      <c r="C165" s="217">
        <f>CHI!C102</f>
        <v>2.5723079808870506</v>
      </c>
      <c r="D165" s="217">
        <f>CHI!D102</f>
        <v>2.3853954996498459</v>
      </c>
      <c r="E165" s="217">
        <f>CHI!E102</f>
        <v>1.9271620167131682</v>
      </c>
      <c r="F165" s="217">
        <f>CHI!F102</f>
        <v>1.9279938685180091</v>
      </c>
      <c r="G165" s="217">
        <f>CHI!G102</f>
        <v>1.9082647607159933</v>
      </c>
      <c r="H165" s="217">
        <f>CHI!H102</f>
        <v>1.6685870456521059</v>
      </c>
      <c r="I165" s="217">
        <f>CHI!I102</f>
        <v>1.748462298680902</v>
      </c>
      <c r="J165" s="217">
        <f>CHI!J102</f>
        <v>1.9296595363415319</v>
      </c>
      <c r="K165" s="217">
        <f>CHI!K102</f>
        <v>1.4635381890564403</v>
      </c>
      <c r="L165" s="217">
        <f>CHI!L102</f>
        <v>1.6858033159900632</v>
      </c>
      <c r="M165" s="217">
        <f>CHI!M102</f>
        <v>1.5887147218986748</v>
      </c>
      <c r="N165" s="217">
        <f>CHI!N102</f>
        <v>1.6795334976273057</v>
      </c>
      <c r="O165" s="217">
        <f>CHI!O102</f>
        <v>0.97352470564986093</v>
      </c>
      <c r="P165" s="217">
        <f>CHI!P102</f>
        <v>1.1448187161775289</v>
      </c>
      <c r="Q165" s="217">
        <f>CHI!Q102</f>
        <v>1.3564388025828458</v>
      </c>
      <c r="R165" s="217">
        <f>CHI!R102</f>
        <v>1.5622907452411499</v>
      </c>
      <c r="S165" s="217">
        <f>CHI!S102</f>
        <v>1.6081182453885088</v>
      </c>
      <c r="T165" s="217">
        <f>CHI!T102</f>
        <v>2.3897180071061732</v>
      </c>
      <c r="U165" s="217">
        <f>CHI!U102</f>
        <v>2.3838487336732133</v>
      </c>
      <c r="V165" s="217">
        <f>CHI!V102</f>
        <v>2.3312910989510889</v>
      </c>
      <c r="W165" s="217">
        <f>CHI!W102</f>
        <v>2.2600767306107881</v>
      </c>
      <c r="X165" s="217">
        <f>CHI!X102</f>
        <v>2.5613351257135371</v>
      </c>
      <c r="Y165" s="217">
        <f>CHI!Y102</f>
        <v>2.446566852728485</v>
      </c>
    </row>
    <row r="166" spans="1:25" ht="12" customHeight="1" x14ac:dyDescent="0.25">
      <c r="A166" s="14" t="s">
        <v>50</v>
      </c>
      <c r="B166" s="217">
        <f>CHI!B103</f>
        <v>2.3713857445496154</v>
      </c>
      <c r="C166" s="217">
        <f>CHI!C103</f>
        <v>2.6178877411325394</v>
      </c>
      <c r="D166" s="217">
        <f>CHI!D103</f>
        <v>2.4585860698584057</v>
      </c>
      <c r="E166" s="217">
        <f>CHI!E103</f>
        <v>2.0174874836463403</v>
      </c>
      <c r="F166" s="217">
        <f>CHI!F103</f>
        <v>2.0015203185839314</v>
      </c>
      <c r="G166" s="217">
        <f>CHI!G103</f>
        <v>1.9731729094613146</v>
      </c>
      <c r="H166" s="217">
        <f>CHI!H103</f>
        <v>1.7288069534681605</v>
      </c>
      <c r="I166" s="217">
        <f>CHI!I103</f>
        <v>1.8129507765211164</v>
      </c>
      <c r="J166" s="217">
        <f>CHI!J103</f>
        <v>2.0297353094753583</v>
      </c>
      <c r="K166" s="217">
        <f>CHI!K103</f>
        <v>1.5659871117256725</v>
      </c>
      <c r="L166" s="217">
        <f>CHI!L103</f>
        <v>1.8113441228496332</v>
      </c>
      <c r="M166" s="217">
        <f>CHI!M103</f>
        <v>1.7210562110308172</v>
      </c>
      <c r="N166" s="217">
        <f>CHI!N103</f>
        <v>1.789218561974665</v>
      </c>
      <c r="O166" s="217">
        <f>CHI!O103</f>
        <v>1.0759214694798083</v>
      </c>
      <c r="P166" s="217">
        <f>CHI!P103</f>
        <v>1.24727899109526</v>
      </c>
      <c r="Q166" s="217">
        <f>CHI!Q103</f>
        <v>1.4523683539626924</v>
      </c>
      <c r="R166" s="217">
        <f>CHI!R103</f>
        <v>1.6598120661914404</v>
      </c>
      <c r="S166" s="217">
        <f>CHI!S103</f>
        <v>1.7091039740567573</v>
      </c>
      <c r="T166" s="217">
        <f>CHI!T103</f>
        <v>2.4568824440022921</v>
      </c>
      <c r="U166" s="217">
        <f>CHI!U103</f>
        <v>2.4520295814233739</v>
      </c>
      <c r="V166" s="217">
        <f>CHI!V103</f>
        <v>2.4043471138830634</v>
      </c>
      <c r="W166" s="217">
        <f>CHI!W103</f>
        <v>2.3369726167350322</v>
      </c>
      <c r="X166" s="217">
        <f>CHI!X103</f>
        <v>2.602032093333094</v>
      </c>
      <c r="Y166" s="217">
        <f>CHI!Y103</f>
        <v>2.5050068028380288</v>
      </c>
    </row>
    <row r="167" spans="1:25" ht="12" customHeight="1" x14ac:dyDescent="0.25">
      <c r="A167" s="13" t="s">
        <v>20</v>
      </c>
      <c r="B167" s="218">
        <f>NMM!B76</f>
        <v>6.5778108406186959</v>
      </c>
      <c r="C167" s="218">
        <f>NMM!C76</f>
        <v>6.9234105867167157</v>
      </c>
      <c r="D167" s="218">
        <f>NMM!D76</f>
        <v>7.2017764596720788</v>
      </c>
      <c r="E167" s="218">
        <f>NMM!E76</f>
        <v>6.7098223135414754</v>
      </c>
      <c r="F167" s="218">
        <f>NMM!F76</f>
        <v>8.7062442977768271</v>
      </c>
      <c r="G167" s="218">
        <f>NMM!G76</f>
        <v>7.7331712437588678</v>
      </c>
      <c r="H167" s="218">
        <f>NMM!H76</f>
        <v>8.2822234972444519</v>
      </c>
      <c r="I167" s="218">
        <f>NMM!I76</f>
        <v>7.9639498432767946</v>
      </c>
      <c r="J167" s="218">
        <f>NMM!J76</f>
        <v>8.9887480507715249</v>
      </c>
      <c r="K167" s="218">
        <f>NMM!K76</f>
        <v>8.4764695704722754</v>
      </c>
      <c r="L167" s="218">
        <f>NMM!L76</f>
        <v>7.8150999305979552</v>
      </c>
      <c r="M167" s="218">
        <f>NMM!M76</f>
        <v>8.461586700988029</v>
      </c>
      <c r="N167" s="218">
        <f>NMM!N76</f>
        <v>8.6858360505228909</v>
      </c>
      <c r="O167" s="218">
        <f>NMM!O76</f>
        <v>8.5413381218867102</v>
      </c>
      <c r="P167" s="218">
        <f>NMM!P76</f>
        <v>8.3982211271654119</v>
      </c>
      <c r="Q167" s="218">
        <f>NMM!Q76</f>
        <v>8.561725531041283</v>
      </c>
      <c r="R167" s="218">
        <f>NMM!R76</f>
        <v>8.2523388828161863</v>
      </c>
      <c r="S167" s="218">
        <f>NMM!S76</f>
        <v>8.4686176825865385</v>
      </c>
      <c r="T167" s="218">
        <f>NMM!T76</f>
        <v>9.1506228435856283</v>
      </c>
      <c r="U167" s="218">
        <f>NMM!U76</f>
        <v>8.7747398111022044</v>
      </c>
      <c r="V167" s="218">
        <f>NMM!V76</f>
        <v>8.7664682072899645</v>
      </c>
      <c r="W167" s="218">
        <f>NMM!W76</f>
        <v>8.8002162681533118</v>
      </c>
      <c r="X167" s="218">
        <f>NMM!X76</f>
        <v>9.0134784647293476</v>
      </c>
      <c r="Y167" s="218">
        <f>NMM!Y76</f>
        <v>9.1671644530458973</v>
      </c>
    </row>
    <row r="168" spans="1:25" ht="12" customHeight="1" x14ac:dyDescent="0.25">
      <c r="A168" s="14" t="s">
        <v>51</v>
      </c>
      <c r="B168" s="217">
        <f>NMM!B77</f>
        <v>8.5469019097641858</v>
      </c>
      <c r="C168" s="217">
        <f>NMM!C77</f>
        <v>8.1167190422308071</v>
      </c>
      <c r="D168" s="217">
        <f>NMM!D77</f>
        <v>8.5889542870215987</v>
      </c>
      <c r="E168" s="217">
        <f>NMM!E77</f>
        <v>7.5133935077212435</v>
      </c>
      <c r="F168" s="217">
        <f>NMM!F77</f>
        <v>8.8514517436881022</v>
      </c>
      <c r="G168" s="217">
        <f>NMM!G77</f>
        <v>8.0680485377836249</v>
      </c>
      <c r="H168" s="217">
        <f>NMM!H77</f>
        <v>9.1741357051379246</v>
      </c>
      <c r="I168" s="217">
        <f>NMM!I77</f>
        <v>9.4580065363980541</v>
      </c>
      <c r="J168" s="217">
        <f>NMM!J77</f>
        <v>10.37187854842885</v>
      </c>
      <c r="K168" s="217">
        <f>NMM!K77</f>
        <v>9.6464083175681452</v>
      </c>
      <c r="L168" s="217">
        <f>NMM!L77</f>
        <v>9.1871369473569882</v>
      </c>
      <c r="M168" s="217">
        <f>NMM!M77</f>
        <v>10.154546222040171</v>
      </c>
      <c r="N168" s="217">
        <f>NMM!N77</f>
        <v>10.322922821666152</v>
      </c>
      <c r="O168" s="217">
        <f>NMM!O77</f>
        <v>9.7177468290569564</v>
      </c>
      <c r="P168" s="217">
        <f>NMM!P77</f>
        <v>9.8775612161693349</v>
      </c>
      <c r="Q168" s="217">
        <f>NMM!Q77</f>
        <v>10.516819851042417</v>
      </c>
      <c r="R168" s="217">
        <f>NMM!R77</f>
        <v>10.024598328639907</v>
      </c>
      <c r="S168" s="217">
        <f>NMM!S77</f>
        <v>9.7569162561784175</v>
      </c>
      <c r="T168" s="217">
        <f>NMM!T77</f>
        <v>10.002778297855723</v>
      </c>
      <c r="U168" s="217">
        <f>NMM!U77</f>
        <v>9.8499166818930917</v>
      </c>
      <c r="V168" s="217">
        <f>NMM!V77</f>
        <v>10.09585690186425</v>
      </c>
      <c r="W168" s="217">
        <f>NMM!W77</f>
        <v>10.176524085989438</v>
      </c>
      <c r="X168" s="217">
        <f>NMM!X77</f>
        <v>10.867314754919409</v>
      </c>
      <c r="Y168" s="217">
        <f>NMM!Y77</f>
        <v>11.175178893252587</v>
      </c>
    </row>
    <row r="169" spans="1:25" ht="12" customHeight="1" x14ac:dyDescent="0.25">
      <c r="A169" s="14" t="s">
        <v>52</v>
      </c>
      <c r="B169" s="217">
        <f>NMM!B78</f>
        <v>4.926124299879894</v>
      </c>
      <c r="C169" s="217">
        <f>NMM!C78</f>
        <v>5.7917250932498057</v>
      </c>
      <c r="D169" s="217">
        <f>NMM!D78</f>
        <v>5.809305180160985</v>
      </c>
      <c r="E169" s="217">
        <f>NMM!E78</f>
        <v>6.394439587904964</v>
      </c>
      <c r="F169" s="217">
        <f>NMM!F78</f>
        <v>14.54876427931449</v>
      </c>
      <c r="G169" s="217">
        <f>NMM!G78</f>
        <v>9.9964357646098954</v>
      </c>
      <c r="H169" s="217">
        <f>NMM!H78</f>
        <v>8.1718691531223762</v>
      </c>
      <c r="I169" s="217">
        <f>NMM!I78</f>
        <v>5.7998374467043448</v>
      </c>
      <c r="J169" s="217">
        <f>NMM!J78</f>
        <v>7.2801575674538368</v>
      </c>
      <c r="K169" s="217">
        <f>NMM!K78</f>
        <v>7.3970439153955514</v>
      </c>
      <c r="L169" s="217">
        <f>NMM!L78</f>
        <v>6.4837456337648707</v>
      </c>
      <c r="M169" s="217">
        <f>NMM!M78</f>
        <v>6.3621326299624785</v>
      </c>
      <c r="N169" s="217">
        <f>NMM!N78</f>
        <v>6.5764967797974743</v>
      </c>
      <c r="O169" s="217">
        <f>NMM!O78</f>
        <v>7.0899168359994995</v>
      </c>
      <c r="P169" s="217">
        <f>NMM!P78</f>
        <v>6.0781307028000615</v>
      </c>
      <c r="Q169" s="217">
        <f>NMM!Q78</f>
        <v>5.7866804503501683</v>
      </c>
      <c r="R169" s="217">
        <f>NMM!R78</f>
        <v>5.6828022861520573</v>
      </c>
      <c r="S169" s="217">
        <f>NMM!S78</f>
        <v>6.7827290872440873</v>
      </c>
      <c r="T169" s="217">
        <f>NMM!T78</f>
        <v>8.9337838581965894</v>
      </c>
      <c r="U169" s="217">
        <f>NMM!U78</f>
        <v>7.8251089236810678</v>
      </c>
      <c r="V169" s="217">
        <f>NMM!V78</f>
        <v>6.7882413640869519</v>
      </c>
      <c r="W169" s="217">
        <f>NMM!W78</f>
        <v>6.5904905069453754</v>
      </c>
      <c r="X169" s="217">
        <f>NMM!X78</f>
        <v>6.1428459180044017</v>
      </c>
      <c r="Y169" s="217">
        <f>NMM!Y78</f>
        <v>5.7741995358092693</v>
      </c>
    </row>
    <row r="170" spans="1:25" ht="12" customHeight="1" x14ac:dyDescent="0.25">
      <c r="A170" s="14" t="s">
        <v>60</v>
      </c>
      <c r="B170" s="217">
        <f>NMM!B79</f>
        <v>2.5392385846423489</v>
      </c>
      <c r="C170" s="217">
        <f>NMM!C79</f>
        <v>2.636356872275754</v>
      </c>
      <c r="D170" s="217">
        <f>NMM!D79</f>
        <v>2.3767617401558607</v>
      </c>
      <c r="E170" s="217">
        <f>NMM!E79</f>
        <v>2.3375610977075456</v>
      </c>
      <c r="F170" s="217">
        <f>NMM!F79</f>
        <v>2.4606249051592446</v>
      </c>
      <c r="G170" s="217">
        <f>NMM!G79</f>
        <v>2.6500084139004709</v>
      </c>
      <c r="H170" s="217">
        <f>NMM!H79</f>
        <v>2.6737936883982747</v>
      </c>
      <c r="I170" s="217">
        <f>NMM!I79</f>
        <v>2.7342709246795245</v>
      </c>
      <c r="J170" s="217">
        <f>NMM!J79</f>
        <v>2.6621430526827981</v>
      </c>
      <c r="K170" s="217">
        <f>NMM!K79</f>
        <v>2.4528058298170801</v>
      </c>
      <c r="L170" s="217">
        <f>NMM!L79</f>
        <v>2.4669902428714758</v>
      </c>
      <c r="M170" s="217">
        <f>NMM!M79</f>
        <v>2.2624034838115112</v>
      </c>
      <c r="N170" s="217">
        <f>NMM!N79</f>
        <v>2.2905297530349595</v>
      </c>
      <c r="O170" s="217">
        <f>NMM!O79</f>
        <v>2.2852943932925776</v>
      </c>
      <c r="P170" s="217">
        <f>NMM!P79</f>
        <v>2.3288246304727878</v>
      </c>
      <c r="Q170" s="217">
        <f>NMM!Q79</f>
        <v>2.4716252026504453</v>
      </c>
      <c r="R170" s="217">
        <f>NMM!R79</f>
        <v>2.3240323336173545</v>
      </c>
      <c r="S170" s="217">
        <f>NMM!S79</f>
        <v>2.4526945334609662</v>
      </c>
      <c r="T170" s="217">
        <f>NMM!T79</f>
        <v>2.3035525430928949</v>
      </c>
      <c r="U170" s="217">
        <f>NMM!U79</f>
        <v>2.2883468295537495</v>
      </c>
      <c r="V170" s="217">
        <f>NMM!V79</f>
        <v>2.4639310608004523</v>
      </c>
      <c r="W170" s="217">
        <f>NMM!W79</f>
        <v>2.4405863107493051</v>
      </c>
      <c r="X170" s="217">
        <f>NMM!X79</f>
        <v>2.3618957752902072</v>
      </c>
      <c r="Y170" s="217">
        <f>NMM!Y79</f>
        <v>2.3464885161175575</v>
      </c>
    </row>
    <row r="171" spans="1:25" ht="12" customHeight="1" x14ac:dyDescent="0.25">
      <c r="A171" s="13" t="s">
        <v>21</v>
      </c>
      <c r="B171" s="218">
        <f>PPA!B74</f>
        <v>2.6233250270260879</v>
      </c>
      <c r="C171" s="218">
        <f>PPA!C74</f>
        <v>1.3730998456219601</v>
      </c>
      <c r="D171" s="218">
        <f>PPA!D74</f>
        <v>1.2725393758152561</v>
      </c>
      <c r="E171" s="218">
        <f>PPA!E74</f>
        <v>1.0538342810598327</v>
      </c>
      <c r="F171" s="218">
        <f>PPA!F74</f>
        <v>1.0003576648169437</v>
      </c>
      <c r="G171" s="218">
        <f>PPA!G74</f>
        <v>0.97863778867362328</v>
      </c>
      <c r="H171" s="218">
        <f>PPA!H74</f>
        <v>1.1426505426662301</v>
      </c>
      <c r="I171" s="218">
        <f>PPA!I74</f>
        <v>0.98181350554944935</v>
      </c>
      <c r="J171" s="218">
        <f>PPA!J74</f>
        <v>1.065887918824874</v>
      </c>
      <c r="K171" s="218">
        <f>PPA!K74</f>
        <v>0.94138049846666993</v>
      </c>
      <c r="L171" s="218">
        <f>PPA!L74</f>
        <v>0.48627727212114519</v>
      </c>
      <c r="M171" s="218">
        <f>PPA!M74</f>
        <v>0.43715523089742669</v>
      </c>
      <c r="N171" s="218">
        <f>PPA!N74</f>
        <v>0.31552761326607759</v>
      </c>
      <c r="O171" s="218">
        <f>PPA!O74</f>
        <v>0.33732261523924106</v>
      </c>
      <c r="P171" s="218">
        <f>PPA!P74</f>
        <v>0.23148966024832859</v>
      </c>
      <c r="Q171" s="218">
        <f>PPA!Q74</f>
        <v>0.23755717768086232</v>
      </c>
      <c r="R171" s="218">
        <f>PPA!R74</f>
        <v>0.24108584229840618</v>
      </c>
      <c r="S171" s="218">
        <f>PPA!S74</f>
        <v>0.2316182513602745</v>
      </c>
      <c r="T171" s="218">
        <f>PPA!T74</f>
        <v>0.2302791332572193</v>
      </c>
      <c r="U171" s="218">
        <f>PPA!U74</f>
        <v>0.29567067034719069</v>
      </c>
      <c r="V171" s="218">
        <f>PPA!V74</f>
        <v>0.27288644578593108</v>
      </c>
      <c r="W171" s="218">
        <f>PPA!W74</f>
        <v>0.25824286965765064</v>
      </c>
      <c r="X171" s="218">
        <f>PPA!X74</f>
        <v>0.1877754581163894</v>
      </c>
      <c r="Y171" s="218">
        <f>PPA!Y74</f>
        <v>0.22069649367310737</v>
      </c>
    </row>
    <row r="172" spans="1:25" ht="12" customHeight="1" x14ac:dyDescent="0.25">
      <c r="A172" s="14" t="s">
        <v>54</v>
      </c>
      <c r="B172" s="217">
        <f>PPA!B75</f>
        <v>2.4007269394273214</v>
      </c>
      <c r="C172" s="217">
        <f>PPA!C75</f>
        <v>1.3407883365917261</v>
      </c>
      <c r="D172" s="217">
        <f>PPA!D75</f>
        <v>1.228834620972687</v>
      </c>
      <c r="E172" s="217">
        <f>PPA!E75</f>
        <v>1.0196630924120884</v>
      </c>
      <c r="F172" s="217">
        <f>PPA!F75</f>
        <v>0.95525052494047979</v>
      </c>
      <c r="G172" s="217">
        <f>PPA!G75</f>
        <v>0.93880181675411678</v>
      </c>
      <c r="H172" s="217">
        <f>PPA!H75</f>
        <v>1.0832430822894421</v>
      </c>
      <c r="I172" s="217">
        <f>PPA!I75</f>
        <v>0.94414781596303976</v>
      </c>
      <c r="J172" s="217">
        <f>PPA!J75</f>
        <v>1.0125280393243952</v>
      </c>
      <c r="K172" s="217">
        <f>PPA!K75</f>
        <v>0.90965575890002737</v>
      </c>
      <c r="L172" s="217">
        <f>PPA!L75</f>
        <v>0.46071000984191135</v>
      </c>
      <c r="M172" s="217">
        <f>PPA!M75</f>
        <v>0.41382182935398437</v>
      </c>
      <c r="N172" s="217">
        <f>PPA!N75</f>
        <v>0.29498838954451828</v>
      </c>
      <c r="O172" s="217">
        <f>PPA!O75</f>
        <v>0.31334244031949898</v>
      </c>
      <c r="P172" s="217">
        <f>PPA!P75</f>
        <v>0.21154808538377246</v>
      </c>
      <c r="Q172" s="217">
        <f>PPA!Q75</f>
        <v>0.21765239949247711</v>
      </c>
      <c r="R172" s="217">
        <f>PPA!R75</f>
        <v>0.18238822927740311</v>
      </c>
      <c r="S172" s="217">
        <f>PPA!S75</f>
        <v>0.17035882957050211</v>
      </c>
      <c r="T172" s="217">
        <f>PPA!T75</f>
        <v>0.18079434899302627</v>
      </c>
      <c r="U172" s="217">
        <f>PPA!U75</f>
        <v>0.24255527588354522</v>
      </c>
      <c r="V172" s="217">
        <f>PPA!V75</f>
        <v>0.22779157976615347</v>
      </c>
      <c r="W172" s="217">
        <f>PPA!W75</f>
        <v>0.21417980304206</v>
      </c>
      <c r="X172" s="217">
        <f>PPA!X75</f>
        <v>0.16538566171777633</v>
      </c>
      <c r="Y172" s="217">
        <f>PPA!Y75</f>
        <v>0.1979447836270842</v>
      </c>
    </row>
    <row r="173" spans="1:25" ht="12" customHeight="1" x14ac:dyDescent="0.25">
      <c r="A173" s="14" t="s">
        <v>61</v>
      </c>
      <c r="B173" s="217">
        <f>PPA!B76</f>
        <v>2.9652939617654832</v>
      </c>
      <c r="C173" s="217">
        <f>PPA!C76</f>
        <v>1.4274985394053887</v>
      </c>
      <c r="D173" s="217">
        <f>PPA!D76</f>
        <v>1.3377255412676556</v>
      </c>
      <c r="E173" s="217">
        <f>PPA!E76</f>
        <v>1.1072286361850492</v>
      </c>
      <c r="F173" s="217">
        <f>PPA!F76</f>
        <v>1.0642509940007503</v>
      </c>
      <c r="G173" s="217">
        <f>PPA!G76</f>
        <v>1.0408848997436742</v>
      </c>
      <c r="H173" s="217">
        <f>PPA!H76</f>
        <v>1.2454682212765016</v>
      </c>
      <c r="I173" s="217">
        <f>PPA!I76</f>
        <v>1.0373916070796694</v>
      </c>
      <c r="J173" s="217">
        <f>PPA!J76</f>
        <v>1.1456869404271219</v>
      </c>
      <c r="K173" s="217">
        <f>PPA!K76</f>
        <v>0.9852151327815164</v>
      </c>
      <c r="L173" s="217">
        <f>PPA!L76</f>
        <v>0.50127783165185624</v>
      </c>
      <c r="M173" s="217">
        <f>PPA!M76</f>
        <v>0.4489326544969961</v>
      </c>
      <c r="N173" s="217">
        <f>PPA!N76</f>
        <v>0.32928453451376422</v>
      </c>
      <c r="O173" s="217">
        <f>PPA!O76</f>
        <v>0.36639866704729457</v>
      </c>
      <c r="P173" s="217">
        <f>PPA!P76</f>
        <v>0.21992114397173709</v>
      </c>
      <c r="Q173" s="217">
        <f>PPA!Q76</f>
        <v>0.21930106553828685</v>
      </c>
      <c r="R173" s="217">
        <f>PPA!R76</f>
        <v>0.18404586477509019</v>
      </c>
      <c r="S173" s="217">
        <f>PPA!S76</f>
        <v>0.17211149630721642</v>
      </c>
      <c r="T173" s="217">
        <f>PPA!T76</f>
        <v>0.18379195960316169</v>
      </c>
      <c r="U173" s="217">
        <f>PPA!U76</f>
        <v>0.24533961235038937</v>
      </c>
      <c r="V173" s="217">
        <f>PPA!V76</f>
        <v>0.24014743946199388</v>
      </c>
      <c r="W173" s="217">
        <f>PPA!W76</f>
        <v>0.22496360295549492</v>
      </c>
      <c r="X173" s="217">
        <f>PPA!X76</f>
        <v>0.1790231480783222</v>
      </c>
      <c r="Y173" s="217">
        <f>PPA!Y76</f>
        <v>0.21729679621655767</v>
      </c>
    </row>
    <row r="174" spans="1:25" ht="12" customHeight="1" x14ac:dyDescent="0.25">
      <c r="A174" s="14" t="s">
        <v>62</v>
      </c>
      <c r="B174" s="217">
        <f>PPA!B77</f>
        <v>0.42291085870701811</v>
      </c>
      <c r="C174" s="217">
        <f>PPA!C77</f>
        <v>1.0239294835541086</v>
      </c>
      <c r="D174" s="217">
        <f>PPA!D77</f>
        <v>0.85582025881165924</v>
      </c>
      <c r="E174" s="217">
        <f>PPA!E77</f>
        <v>0.7655243839055107</v>
      </c>
      <c r="F174" s="217">
        <f>PPA!F77</f>
        <v>0.67259195989607579</v>
      </c>
      <c r="G174" s="217">
        <f>PPA!G77</f>
        <v>0.6779403003063682</v>
      </c>
      <c r="H174" s="217">
        <f>PPA!H77</f>
        <v>0.60957983034324459</v>
      </c>
      <c r="I174" s="217">
        <f>PPA!I77</f>
        <v>0.80223581216426387</v>
      </c>
      <c r="J174" s="217">
        <f>PPA!J77</f>
        <v>0.66524188299262232</v>
      </c>
      <c r="K174" s="217">
        <f>PPA!K77</f>
        <v>0.82530932893718312</v>
      </c>
      <c r="L174" s="217">
        <f>PPA!L77</f>
        <v>0.82449543542499193</v>
      </c>
      <c r="M174" s="217">
        <f>PPA!M77</f>
        <v>0.82216497328938876</v>
      </c>
      <c r="N174" s="217">
        <f>PPA!N77</f>
        <v>0.6041733360701026</v>
      </c>
      <c r="O174" s="217">
        <f>PPA!O77</f>
        <v>0.44557007553351891</v>
      </c>
      <c r="P174" s="217">
        <f>PPA!P77</f>
        <v>0.9379404095213113</v>
      </c>
      <c r="Q174" s="217">
        <f>PPA!Q77</f>
        <v>1.2172624277587187</v>
      </c>
      <c r="R174" s="217">
        <f>PPA!R77</f>
        <v>1.1255790711762625</v>
      </c>
      <c r="S174" s="217">
        <f>PPA!S77</f>
        <v>1.086772994811664</v>
      </c>
      <c r="T174" s="217">
        <f>PPA!T77</f>
        <v>1.0526541171305366</v>
      </c>
      <c r="U174" s="217">
        <f>PPA!U77</f>
        <v>1.1981908571341848</v>
      </c>
      <c r="V174" s="217">
        <f>PPA!V77</f>
        <v>0.8254062343679317</v>
      </c>
      <c r="W174" s="217">
        <f>PPA!W77</f>
        <v>0.83608554163455595</v>
      </c>
      <c r="X174" s="217">
        <f>PPA!X77</f>
        <v>0.58819300809446384</v>
      </c>
      <c r="Y174" s="217">
        <f>PPA!Y77</f>
        <v>0.56771153427556831</v>
      </c>
    </row>
    <row r="175" spans="1:25" ht="12" customHeight="1" x14ac:dyDescent="0.25">
      <c r="A175" s="15" t="s">
        <v>63</v>
      </c>
      <c r="B175" s="221">
        <f>FBT!B$38</f>
        <v>1.2556049940929055</v>
      </c>
      <c r="C175" s="221">
        <f>FBT!C$38</f>
        <v>1.4638398460541004</v>
      </c>
      <c r="D175" s="221">
        <f>FBT!D$38</f>
        <v>1.6292486332808831</v>
      </c>
      <c r="E175" s="221">
        <f>FBT!E$38</f>
        <v>1.7216686353880948</v>
      </c>
      <c r="F175" s="221">
        <f>FBT!F$38</f>
        <v>1.568884419557963</v>
      </c>
      <c r="G175" s="221">
        <f>FBT!G$38</f>
        <v>1.871822568764264</v>
      </c>
      <c r="H175" s="221">
        <f>FBT!H$38</f>
        <v>1.7956586004567079</v>
      </c>
      <c r="I175" s="221">
        <f>FBT!I$38</f>
        <v>1.7431899461142446</v>
      </c>
      <c r="J175" s="221">
        <f>FBT!J$38</f>
        <v>1.6212005662346851</v>
      </c>
      <c r="K175" s="221">
        <f>FBT!K$38</f>
        <v>1.6311618189544312</v>
      </c>
      <c r="L175" s="221">
        <f>FBT!L$38</f>
        <v>1.5305225919846668</v>
      </c>
      <c r="M175" s="221">
        <f>FBT!M$38</f>
        <v>1.6185975907913768</v>
      </c>
      <c r="N175" s="221">
        <f>FBT!N$38</f>
        <v>1.6756075506402783</v>
      </c>
      <c r="O175" s="221">
        <f>FBT!O$38</f>
        <v>1.6337717723757694</v>
      </c>
      <c r="P175" s="221">
        <f>FBT!P$38</f>
        <v>1.5655337998156045</v>
      </c>
      <c r="Q175" s="221">
        <f>FBT!Q$38</f>
        <v>1.6114549425369027</v>
      </c>
      <c r="R175" s="221">
        <f>FBT!R$38</f>
        <v>1.5943691033926728</v>
      </c>
      <c r="S175" s="221">
        <f>FBT!S$38</f>
        <v>1.7313538304772733</v>
      </c>
      <c r="T175" s="221">
        <f>FBT!T$38</f>
        <v>1.6772536559365734</v>
      </c>
      <c r="U175" s="221">
        <f>FBT!U$38</f>
        <v>1.5447906470650368</v>
      </c>
      <c r="V175" s="221">
        <f>FBT!V$38</f>
        <v>1.6407926718484942</v>
      </c>
      <c r="W175" s="221">
        <f>FBT!W$38</f>
        <v>1.5035942393213053</v>
      </c>
      <c r="X175" s="221">
        <f>FBT!X$38</f>
        <v>1.533799329127254</v>
      </c>
      <c r="Y175" s="221">
        <f>FBT!Y$38</f>
        <v>1.6156175857680926</v>
      </c>
    </row>
    <row r="176" spans="1:25" ht="12" customHeight="1" x14ac:dyDescent="0.25">
      <c r="A176" s="12" t="s">
        <v>64</v>
      </c>
      <c r="B176" s="217">
        <f>TRE!B$38</f>
        <v>1.7492491319671244</v>
      </c>
      <c r="C176" s="217">
        <f>TRE!C$38</f>
        <v>2.1650127625313789</v>
      </c>
      <c r="D176" s="217">
        <f>TRE!D$38</f>
        <v>1.922755009808939</v>
      </c>
      <c r="E176" s="217">
        <f>TRE!E$38</f>
        <v>1.8975514441892845</v>
      </c>
      <c r="F176" s="217">
        <f>TRE!F$38</f>
        <v>1.9309881448546604</v>
      </c>
      <c r="G176" s="217">
        <f>TRE!G$38</f>
        <v>1.7278652863207253</v>
      </c>
      <c r="H176" s="217">
        <f>TRE!H$38</f>
        <v>1.3399325762187508</v>
      </c>
      <c r="I176" s="217">
        <f>TRE!I$38</f>
        <v>1.2484498688787657</v>
      </c>
      <c r="J176" s="217">
        <f>TRE!J$38</f>
        <v>1.1734850368672181</v>
      </c>
      <c r="K176" s="217">
        <f>TRE!K$38</f>
        <v>1.2181992717169527</v>
      </c>
      <c r="L176" s="217">
        <f>TRE!L$38</f>
        <v>1.167655666769942</v>
      </c>
      <c r="M176" s="217">
        <f>TRE!M$38</f>
        <v>1.1040148910220653</v>
      </c>
      <c r="N176" s="217">
        <f>TRE!N$38</f>
        <v>1.1635525423928581</v>
      </c>
      <c r="O176" s="217">
        <f>TRE!O$38</f>
        <v>1.1445086438315741</v>
      </c>
      <c r="P176" s="217">
        <f>TRE!P$38</f>
        <v>0.86263673811369934</v>
      </c>
      <c r="Q176" s="217">
        <f>TRE!Q$38</f>
        <v>1.0815296490494417</v>
      </c>
      <c r="R176" s="217">
        <f>TRE!R$38</f>
        <v>1.0350612429554029</v>
      </c>
      <c r="S176" s="217">
        <f>TRE!S$38</f>
        <v>1.0799042603975879</v>
      </c>
      <c r="T176" s="217">
        <f>TRE!T$38</f>
        <v>1.0916690531755784</v>
      </c>
      <c r="U176" s="217">
        <f>TRE!U$38</f>
        <v>1.1178028214869133</v>
      </c>
      <c r="V176" s="217">
        <f>TRE!V$38</f>
        <v>1.0403296736588508</v>
      </c>
      <c r="W176" s="217">
        <f>TRE!W$38</f>
        <v>1.0654457188338402</v>
      </c>
      <c r="X176" s="217">
        <f>TRE!X$38</f>
        <v>1.0083858525869691</v>
      </c>
      <c r="Y176" s="217">
        <f>TRE!Y$38</f>
        <v>0.96012845139401559</v>
      </c>
    </row>
    <row r="177" spans="1:25" ht="12" customHeight="1" x14ac:dyDescent="0.25">
      <c r="A177" s="12" t="s">
        <v>65</v>
      </c>
      <c r="B177" s="217">
        <f>MAE!B$38</f>
        <v>1.5249614645284819</v>
      </c>
      <c r="C177" s="217">
        <f>MAE!C$38</f>
        <v>1.1341099173284046</v>
      </c>
      <c r="D177" s="217">
        <f>MAE!D$38</f>
        <v>1.9104397462546272</v>
      </c>
      <c r="E177" s="217">
        <f>MAE!E$38</f>
        <v>1.6025941262725045</v>
      </c>
      <c r="F177" s="217">
        <f>MAE!F$38</f>
        <v>1.1552665584159112</v>
      </c>
      <c r="G177" s="217">
        <f>MAE!G$38</f>
        <v>1.2847870915530086</v>
      </c>
      <c r="H177" s="217">
        <f>MAE!H$38</f>
        <v>1.1907975431047266</v>
      </c>
      <c r="I177" s="217">
        <f>MAE!I$38</f>
        <v>1.0318115881136316</v>
      </c>
      <c r="J177" s="217">
        <f>MAE!J$38</f>
        <v>0.92835247323342784</v>
      </c>
      <c r="K177" s="217">
        <f>MAE!K$38</f>
        <v>0.9497852424575397</v>
      </c>
      <c r="L177" s="217">
        <f>MAE!L$38</f>
        <v>1.0240351944657244</v>
      </c>
      <c r="M177" s="217">
        <f>MAE!M$38</f>
        <v>1.0398303534268376</v>
      </c>
      <c r="N177" s="217">
        <f>MAE!N$38</f>
        <v>1.0139001147592763</v>
      </c>
      <c r="O177" s="217">
        <f>MAE!O$38</f>
        <v>1.0460833126035729</v>
      </c>
      <c r="P177" s="217">
        <f>MAE!P$38</f>
        <v>1.0169810833543014</v>
      </c>
      <c r="Q177" s="217">
        <f>MAE!Q$38</f>
        <v>1.0300744866302911</v>
      </c>
      <c r="R177" s="217">
        <f>MAE!R$38</f>
        <v>0.98378734407122137</v>
      </c>
      <c r="S177" s="217">
        <f>MAE!S$38</f>
        <v>0.97433561988299977</v>
      </c>
      <c r="T177" s="217">
        <f>MAE!T$38</f>
        <v>1.0082053866999885</v>
      </c>
      <c r="U177" s="217">
        <f>MAE!U$38</f>
        <v>0.84631141506503482</v>
      </c>
      <c r="V177" s="217">
        <f>MAE!V$38</f>
        <v>0.98363871888124155</v>
      </c>
      <c r="W177" s="217">
        <f>MAE!W$38</f>
        <v>0.90238470375092461</v>
      </c>
      <c r="X177" s="217">
        <f>MAE!X$38</f>
        <v>0.86046670334046471</v>
      </c>
      <c r="Y177" s="217">
        <f>MAE!Y$38</f>
        <v>0.81272464673051503</v>
      </c>
    </row>
    <row r="178" spans="1:25" ht="12" customHeight="1" x14ac:dyDescent="0.25">
      <c r="A178" s="12" t="s">
        <v>66</v>
      </c>
      <c r="B178" s="217">
        <f>TEL!B$38</f>
        <v>1.6114644412336507</v>
      </c>
      <c r="C178" s="217">
        <f>TEL!C$38</f>
        <v>1.8127631183596258</v>
      </c>
      <c r="D178" s="217">
        <f>TEL!D$38</f>
        <v>1.7536804554397052</v>
      </c>
      <c r="E178" s="217">
        <f>TEL!E$38</f>
        <v>1.7465543359268196</v>
      </c>
      <c r="F178" s="217">
        <f>TEL!F$38</f>
        <v>1.9136442422708566</v>
      </c>
      <c r="G178" s="217">
        <f>TEL!G$38</f>
        <v>1.4633634557654966</v>
      </c>
      <c r="H178" s="217">
        <f>TEL!H$38</f>
        <v>1.5683883792841229</v>
      </c>
      <c r="I178" s="217">
        <f>TEL!I$38</f>
        <v>1.414571479378943</v>
      </c>
      <c r="J178" s="217">
        <f>TEL!J$38</f>
        <v>1.4413731169651722</v>
      </c>
      <c r="K178" s="217">
        <f>TEL!K$38</f>
        <v>1.2661460330714507</v>
      </c>
      <c r="L178" s="217">
        <f>TEL!L$38</f>
        <v>1.5234108184981443</v>
      </c>
      <c r="M178" s="217">
        <f>TEL!M$38</f>
        <v>1.5889189046963845</v>
      </c>
      <c r="N178" s="217">
        <f>TEL!N$38</f>
        <v>1.5388094100026215</v>
      </c>
      <c r="O178" s="217">
        <f>TEL!O$38</f>
        <v>1.3527914298044206</v>
      </c>
      <c r="P178" s="217">
        <f>TEL!P$38</f>
        <v>1.5309215331341504</v>
      </c>
      <c r="Q178" s="217">
        <f>TEL!Q$38</f>
        <v>1.3043928684662973</v>
      </c>
      <c r="R178" s="217">
        <f>TEL!R$38</f>
        <v>1.2702459915056377</v>
      </c>
      <c r="S178" s="217">
        <f>TEL!S$38</f>
        <v>1.263615997996284</v>
      </c>
      <c r="T178" s="217">
        <f>TEL!T$38</f>
        <v>1.1226440347085613</v>
      </c>
      <c r="U178" s="217">
        <f>TEL!U$38</f>
        <v>1.1704567240179404</v>
      </c>
      <c r="V178" s="217">
        <f>TEL!V$38</f>
        <v>1.1673680223283212</v>
      </c>
      <c r="W178" s="217">
        <f>TEL!W$38</f>
        <v>1.2314752829532039</v>
      </c>
      <c r="X178" s="217">
        <f>TEL!X$38</f>
        <v>1.0516313370408448</v>
      </c>
      <c r="Y178" s="217">
        <f>TEL!Y$38</f>
        <v>0.88917847954183893</v>
      </c>
    </row>
    <row r="179" spans="1:25" ht="12" customHeight="1" x14ac:dyDescent="0.25">
      <c r="A179" s="12" t="s">
        <v>67</v>
      </c>
      <c r="B179" s="217">
        <f>WWP!B$38</f>
        <v>0.98622976805912776</v>
      </c>
      <c r="C179" s="217">
        <f>WWP!C$38</f>
        <v>0.52553472840599624</v>
      </c>
      <c r="D179" s="217">
        <f>WWP!D$38</f>
        <v>0.73079925231153609</v>
      </c>
      <c r="E179" s="217">
        <f>WWP!E$38</f>
        <v>0.53897792998595673</v>
      </c>
      <c r="F179" s="217">
        <f>WWP!F$38</f>
        <v>0.64217927931854668</v>
      </c>
      <c r="G179" s="217">
        <f>WWP!G$38</f>
        <v>0.4882136412105102</v>
      </c>
      <c r="H179" s="217">
        <f>WWP!H$38</f>
        <v>0.76934985014637958</v>
      </c>
      <c r="I179" s="217">
        <f>WWP!I$38</f>
        <v>0.39587862716700989</v>
      </c>
      <c r="J179" s="217">
        <f>WWP!J$38</f>
        <v>0.34816772054936385</v>
      </c>
      <c r="K179" s="217">
        <f>WWP!K$38</f>
        <v>0.20595269833179078</v>
      </c>
      <c r="L179" s="217">
        <f>WWP!L$38</f>
        <v>0.21887580572902413</v>
      </c>
      <c r="M179" s="217">
        <f>WWP!M$38</f>
        <v>0.16361067149452249</v>
      </c>
      <c r="N179" s="217">
        <f>WWP!N$38</f>
        <v>0.21869521376505374</v>
      </c>
      <c r="O179" s="217">
        <f>WWP!O$38</f>
        <v>0.25471855966491447</v>
      </c>
      <c r="P179" s="217">
        <f>WWP!P$38</f>
        <v>0.26176327590794862</v>
      </c>
      <c r="Q179" s="217">
        <f>WWP!Q$38</f>
        <v>0.20786143557295639</v>
      </c>
      <c r="R179" s="217">
        <f>WWP!R$38</f>
        <v>0.29200455589219859</v>
      </c>
      <c r="S179" s="217">
        <f>WWP!S$38</f>
        <v>0.27760112284582616</v>
      </c>
      <c r="T179" s="217">
        <f>WWP!T$38</f>
        <v>0.24977843668151528</v>
      </c>
      <c r="U179" s="217">
        <f>WWP!U$38</f>
        <v>0.32956466843900756</v>
      </c>
      <c r="V179" s="217">
        <f>WWP!V$38</f>
        <v>0.40807457355082899</v>
      </c>
      <c r="W179" s="217">
        <f>WWP!W$38</f>
        <v>0.44091808410318489</v>
      </c>
      <c r="X179" s="217">
        <f>WWP!X$38</f>
        <v>0.32992990116765547</v>
      </c>
      <c r="Y179" s="217">
        <f>WWP!Y$38</f>
        <v>0.26772021768748139</v>
      </c>
    </row>
    <row r="180" spans="1:25" ht="12" customHeight="1" x14ac:dyDescent="0.25">
      <c r="A180" s="16" t="s">
        <v>68</v>
      </c>
      <c r="B180" s="222">
        <f>OIS!B$38</f>
        <v>1.5723358091730364</v>
      </c>
      <c r="C180" s="222">
        <f>OIS!C$38</f>
        <v>1.836598856825588</v>
      </c>
      <c r="D180" s="222">
        <f>OIS!D$38</f>
        <v>1.9002840509045729</v>
      </c>
      <c r="E180" s="222">
        <f>OIS!E$38</f>
        <v>1.7594832047501872</v>
      </c>
      <c r="F180" s="222">
        <f>OIS!F$38</f>
        <v>1.6569953413294181</v>
      </c>
      <c r="G180" s="222">
        <f>OIS!G$38</f>
        <v>1.5873417027648866</v>
      </c>
      <c r="H180" s="222">
        <f>OIS!H$38</f>
        <v>1.5901180628090101</v>
      </c>
      <c r="I180" s="222">
        <f>OIS!I$38</f>
        <v>1.5607918367861164</v>
      </c>
      <c r="J180" s="222">
        <f>OIS!J$38</f>
        <v>1.3769183449119329</v>
      </c>
      <c r="K180" s="222">
        <f>OIS!K$38</f>
        <v>1.2389276019000195</v>
      </c>
      <c r="L180" s="222">
        <f>OIS!L$38</f>
        <v>1.2188638016582918</v>
      </c>
      <c r="M180" s="222">
        <f>OIS!M$38</f>
        <v>1.2950163415583307</v>
      </c>
      <c r="N180" s="222">
        <f>OIS!N$38</f>
        <v>1.2530078305909795</v>
      </c>
      <c r="O180" s="222">
        <f>OIS!O$38</f>
        <v>1.2153561167183553</v>
      </c>
      <c r="P180" s="222">
        <f>OIS!P$38</f>
        <v>1.2312112582233192</v>
      </c>
      <c r="Q180" s="222">
        <f>OIS!Q$38</f>
        <v>1.0262323009478416</v>
      </c>
      <c r="R180" s="222">
        <f>OIS!R$38</f>
        <v>1.0379431073631318</v>
      </c>
      <c r="S180" s="222">
        <f>OIS!S$38</f>
        <v>1.0639370067062996</v>
      </c>
      <c r="T180" s="222">
        <f>OIS!T$38</f>
        <v>1.2250448608286824</v>
      </c>
      <c r="U180" s="222">
        <f>OIS!U$38</f>
        <v>1.2172026615569167</v>
      </c>
      <c r="V180" s="222">
        <f>OIS!V$38</f>
        <v>1.4567040141826286</v>
      </c>
      <c r="W180" s="222">
        <f>OIS!W$38</f>
        <v>1.2521310222832558</v>
      </c>
      <c r="X180" s="222">
        <f>OIS!X$38</f>
        <v>1.249424222312417</v>
      </c>
      <c r="Y180" s="222">
        <f>OIS!Y$38</f>
        <v>1.1961644785275576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SK: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3503.0415305243955</v>
      </c>
      <c r="C5" s="223">
        <f t="shared" si="0"/>
        <v>3503.4940670679534</v>
      </c>
      <c r="D5" s="223">
        <f t="shared" si="0"/>
        <v>3626.1014617368792</v>
      </c>
      <c r="E5" s="223">
        <f t="shared" si="0"/>
        <v>3663.3992261388739</v>
      </c>
      <c r="F5" s="223">
        <f t="shared" si="0"/>
        <v>3446.6052450554334</v>
      </c>
      <c r="G5" s="223">
        <f t="shared" si="0"/>
        <v>3590.7957007735617</v>
      </c>
      <c r="H5" s="223">
        <f t="shared" si="0"/>
        <v>3565.9936371450367</v>
      </c>
      <c r="I5" s="223">
        <f t="shared" si="0"/>
        <v>3662.8171969043269</v>
      </c>
      <c r="J5" s="223">
        <f t="shared" si="0"/>
        <v>3651.5719690454134</v>
      </c>
      <c r="K5" s="223">
        <f t="shared" si="0"/>
        <v>3118.5432502146341</v>
      </c>
      <c r="L5" s="223">
        <f t="shared" si="0"/>
        <v>3224.0864144450461</v>
      </c>
      <c r="M5" s="223">
        <f t="shared" si="0"/>
        <v>3255.3307824588073</v>
      </c>
      <c r="N5" s="223">
        <f t="shared" si="0"/>
        <v>3233.816852966077</v>
      </c>
      <c r="O5" s="223">
        <f t="shared" si="0"/>
        <v>3114.8171109194986</v>
      </c>
      <c r="P5" s="223">
        <f t="shared" si="0"/>
        <v>3241.6279449694239</v>
      </c>
      <c r="Q5" s="223">
        <f t="shared" si="0"/>
        <v>3333.3706792771791</v>
      </c>
      <c r="R5" s="223">
        <f t="shared" si="0"/>
        <v>3308.5760103174957</v>
      </c>
      <c r="S5" s="223">
        <f t="shared" si="0"/>
        <v>3452.4416165083903</v>
      </c>
      <c r="T5" s="223">
        <f t="shared" si="0"/>
        <v>3662.5393809111561</v>
      </c>
      <c r="U5" s="223">
        <f t="shared" si="0"/>
        <v>3463.6800515902905</v>
      </c>
      <c r="V5" s="223">
        <f t="shared" si="0"/>
        <v>3138.1771281164974</v>
      </c>
      <c r="W5" s="223">
        <f t="shared" si="0"/>
        <v>3382.3923473769964</v>
      </c>
      <c r="X5" s="223">
        <f t="shared" si="0"/>
        <v>3167.9593293202333</v>
      </c>
      <c r="Y5" s="223">
        <f t="shared" si="0"/>
        <v>2869.4795356830614</v>
      </c>
    </row>
    <row r="6" spans="1:25" ht="12" customHeight="1" x14ac:dyDescent="0.25">
      <c r="A6" s="173" t="s">
        <v>91</v>
      </c>
      <c r="B6" s="224">
        <v>25.747812036621742</v>
      </c>
      <c r="C6" s="224">
        <v>23.220344929335042</v>
      </c>
      <c r="D6" s="224">
        <v>23.295205674135097</v>
      </c>
      <c r="E6" s="224">
        <v>22.347827043562351</v>
      </c>
      <c r="F6" s="224">
        <v>21.552742952959349</v>
      </c>
      <c r="G6" s="224">
        <v>23.722212885385449</v>
      </c>
      <c r="H6" s="224">
        <v>24.753250120459377</v>
      </c>
      <c r="I6" s="224">
        <v>26.641313022831959</v>
      </c>
      <c r="J6" s="224">
        <v>27.123175773287187</v>
      </c>
      <c r="K6" s="224">
        <v>24.123854005901336</v>
      </c>
      <c r="L6" s="224">
        <v>23.417142854056113</v>
      </c>
      <c r="M6" s="224">
        <v>24.498000122475656</v>
      </c>
      <c r="N6" s="224">
        <v>24.054033729633847</v>
      </c>
      <c r="O6" s="224">
        <v>23.627986925612312</v>
      </c>
      <c r="P6" s="224">
        <v>26.275147721067583</v>
      </c>
      <c r="Q6" s="224">
        <v>25.782704513652092</v>
      </c>
      <c r="R6" s="224">
        <v>26.92300225891378</v>
      </c>
      <c r="S6" s="224">
        <v>27.718064083284332</v>
      </c>
      <c r="T6" s="224">
        <v>29.381255884178376</v>
      </c>
      <c r="U6" s="224">
        <v>27.92190362051112</v>
      </c>
      <c r="V6" s="224">
        <v>24.596891701239446</v>
      </c>
      <c r="W6" s="224">
        <v>26.500868963133296</v>
      </c>
      <c r="X6" s="224">
        <v>25.121453544350693</v>
      </c>
      <c r="Y6" s="224">
        <v>24.685861165563285</v>
      </c>
    </row>
    <row r="7" spans="1:25" ht="12" customHeight="1" x14ac:dyDescent="0.25">
      <c r="A7" s="173" t="s">
        <v>92</v>
      </c>
      <c r="B7" s="224">
        <v>45.050079116347689</v>
      </c>
      <c r="C7" s="224">
        <v>36.469231927410661</v>
      </c>
      <c r="D7" s="224">
        <v>41.954671502342656</v>
      </c>
      <c r="E7" s="224">
        <v>41.893248516110589</v>
      </c>
      <c r="F7" s="224">
        <v>40.052162593629028</v>
      </c>
      <c r="G7" s="224">
        <v>46.143338960523437</v>
      </c>
      <c r="H7" s="224">
        <v>49.33904366651695</v>
      </c>
      <c r="I7" s="224">
        <v>51.244458304983219</v>
      </c>
      <c r="J7" s="224">
        <v>49.277156283269512</v>
      </c>
      <c r="K7" s="224">
        <v>43.017914170987446</v>
      </c>
      <c r="L7" s="224">
        <v>33.84544266956955</v>
      </c>
      <c r="M7" s="224">
        <v>36.342919389875981</v>
      </c>
      <c r="N7" s="224">
        <v>44.445772171463361</v>
      </c>
      <c r="O7" s="224">
        <v>42.491689788832467</v>
      </c>
      <c r="P7" s="224">
        <v>44.214210334249834</v>
      </c>
      <c r="Q7" s="224">
        <v>44.603073736465575</v>
      </c>
      <c r="R7" s="224">
        <v>44.646533913000539</v>
      </c>
      <c r="S7" s="224">
        <v>43.042718815465292</v>
      </c>
      <c r="T7" s="224">
        <v>43.161434799427546</v>
      </c>
      <c r="U7" s="224">
        <v>41.145158090742541</v>
      </c>
      <c r="V7" s="224">
        <v>38.783987147073837</v>
      </c>
      <c r="W7" s="224">
        <v>43.566154727142191</v>
      </c>
      <c r="X7" s="224">
        <v>35.287638053103414</v>
      </c>
      <c r="Y7" s="224">
        <v>38.571741296031661</v>
      </c>
    </row>
    <row r="8" spans="1:25" ht="12" customHeight="1" x14ac:dyDescent="0.25">
      <c r="A8" s="173" t="s">
        <v>93</v>
      </c>
      <c r="B8" s="224">
        <v>92.140578804311019</v>
      </c>
      <c r="C8" s="224">
        <v>89.326158874779892</v>
      </c>
      <c r="D8" s="224">
        <v>95.457476569218713</v>
      </c>
      <c r="E8" s="224">
        <v>99.809518165194788</v>
      </c>
      <c r="F8" s="224">
        <v>98.283039264992709</v>
      </c>
      <c r="G8" s="224">
        <v>103.10231476228027</v>
      </c>
      <c r="H8" s="224">
        <v>110.18192732554691</v>
      </c>
      <c r="I8" s="224">
        <v>115.36387723272018</v>
      </c>
      <c r="J8" s="224">
        <v>110.2394545601327</v>
      </c>
      <c r="K8" s="224">
        <v>99.05876589932187</v>
      </c>
      <c r="L8" s="224">
        <v>90.825472260257683</v>
      </c>
      <c r="M8" s="224">
        <v>94.668338235196146</v>
      </c>
      <c r="N8" s="224">
        <v>102.63652115903909</v>
      </c>
      <c r="O8" s="224">
        <v>100.39179636987059</v>
      </c>
      <c r="P8" s="224">
        <v>102.63205804645284</v>
      </c>
      <c r="Q8" s="224">
        <v>101.89338638659218</v>
      </c>
      <c r="R8" s="224">
        <v>103.05161378826735</v>
      </c>
      <c r="S8" s="224">
        <v>104.18968723634624</v>
      </c>
      <c r="T8" s="224">
        <v>105.20105719517545</v>
      </c>
      <c r="U8" s="224">
        <v>100.6489450827178</v>
      </c>
      <c r="V8" s="224">
        <v>88.062768801117869</v>
      </c>
      <c r="W8" s="224">
        <v>98.678434958755474</v>
      </c>
      <c r="X8" s="224">
        <v>84.543611156574912</v>
      </c>
      <c r="Y8" s="224">
        <v>85.015978890048999</v>
      </c>
    </row>
    <row r="9" spans="1:25" ht="12" customHeight="1" x14ac:dyDescent="0.25">
      <c r="A9" s="173" t="s">
        <v>94</v>
      </c>
      <c r="B9" s="224">
        <v>72.912436743161621</v>
      </c>
      <c r="C9" s="224">
        <v>60.762231812659138</v>
      </c>
      <c r="D9" s="224">
        <v>71.98126333174514</v>
      </c>
      <c r="E9" s="224">
        <v>70.592241046291463</v>
      </c>
      <c r="F9" s="224">
        <v>68.831503900864988</v>
      </c>
      <c r="G9" s="224">
        <v>78.201789653316638</v>
      </c>
      <c r="H9" s="224">
        <v>82.483996938589669</v>
      </c>
      <c r="I9" s="224">
        <v>85.84736463613163</v>
      </c>
      <c r="J9" s="224">
        <v>80.956367275036783</v>
      </c>
      <c r="K9" s="224">
        <v>73.142040826648199</v>
      </c>
      <c r="L9" s="224">
        <v>53.151183844066132</v>
      </c>
      <c r="M9" s="224">
        <v>56.721121119906641</v>
      </c>
      <c r="N9" s="224">
        <v>70.689818102682267</v>
      </c>
      <c r="O9" s="224">
        <v>66.31149118698319</v>
      </c>
      <c r="P9" s="224">
        <v>66.860981991488842</v>
      </c>
      <c r="Q9" s="224">
        <v>69.641353969154935</v>
      </c>
      <c r="R9" s="224">
        <v>68.60269258432632</v>
      </c>
      <c r="S9" s="224">
        <v>65.683860969910796</v>
      </c>
      <c r="T9" s="224">
        <v>63.307710753975996</v>
      </c>
      <c r="U9" s="224">
        <v>62.63969575839441</v>
      </c>
      <c r="V9" s="224">
        <v>59.997705848540306</v>
      </c>
      <c r="W9" s="224">
        <v>67.588233749406612</v>
      </c>
      <c r="X9" s="224">
        <v>52.106360145121066</v>
      </c>
      <c r="Y9" s="224">
        <v>57.99465146016329</v>
      </c>
    </row>
    <row r="10" spans="1:25" ht="12" customHeight="1" x14ac:dyDescent="0.25">
      <c r="A10" s="36" t="s">
        <v>95</v>
      </c>
      <c r="B10" s="225">
        <f t="shared" ref="B10:Y10" si="1">SUM(B11:B15)</f>
        <v>53.248142606893765</v>
      </c>
      <c r="C10" s="225">
        <f t="shared" si="1"/>
        <v>55.683921199901825</v>
      </c>
      <c r="D10" s="225">
        <f t="shared" si="1"/>
        <v>57.709702085916611</v>
      </c>
      <c r="E10" s="225">
        <f t="shared" si="1"/>
        <v>52.095118596072588</v>
      </c>
      <c r="F10" s="225">
        <f t="shared" si="1"/>
        <v>47.273195769073553</v>
      </c>
      <c r="G10" s="225">
        <f t="shared" si="1"/>
        <v>47.454416779144267</v>
      </c>
      <c r="H10" s="225">
        <f t="shared" si="1"/>
        <v>45.443040833020376</v>
      </c>
      <c r="I10" s="225">
        <f t="shared" si="1"/>
        <v>48.025202815383224</v>
      </c>
      <c r="J10" s="225">
        <f t="shared" si="1"/>
        <v>48.736020305876387</v>
      </c>
      <c r="K10" s="225">
        <f t="shared" si="1"/>
        <v>42.473087175007571</v>
      </c>
      <c r="L10" s="225">
        <f t="shared" si="1"/>
        <v>43.994308131219128</v>
      </c>
      <c r="M10" s="225">
        <f t="shared" si="1"/>
        <v>44.95799067234168</v>
      </c>
      <c r="N10" s="225">
        <f t="shared" si="1"/>
        <v>42.454347139868787</v>
      </c>
      <c r="O10" s="225">
        <f t="shared" si="1"/>
        <v>36.725466550880817</v>
      </c>
      <c r="P10" s="225">
        <f t="shared" si="1"/>
        <v>41.650001803623496</v>
      </c>
      <c r="Q10" s="225">
        <f t="shared" si="1"/>
        <v>42.580271719752666</v>
      </c>
      <c r="R10" s="225">
        <f t="shared" si="1"/>
        <v>50.87540802701777</v>
      </c>
      <c r="S10" s="225">
        <f t="shared" si="1"/>
        <v>52.807185368462228</v>
      </c>
      <c r="T10" s="225">
        <f t="shared" si="1"/>
        <v>58.011263180040274</v>
      </c>
      <c r="U10" s="225">
        <f t="shared" si="1"/>
        <v>58.86297469999711</v>
      </c>
      <c r="V10" s="225">
        <f t="shared" si="1"/>
        <v>50.288586429149149</v>
      </c>
      <c r="W10" s="225">
        <f t="shared" si="1"/>
        <v>52.465167963961889</v>
      </c>
      <c r="X10" s="225">
        <f t="shared" si="1"/>
        <v>45.98299192408895</v>
      </c>
      <c r="Y10" s="225">
        <f t="shared" si="1"/>
        <v>43.912291899530544</v>
      </c>
    </row>
    <row r="11" spans="1:25" ht="12" customHeight="1" x14ac:dyDescent="0.25">
      <c r="A11" s="37" t="s">
        <v>82</v>
      </c>
      <c r="B11" s="226">
        <v>0.45018773181447302</v>
      </c>
      <c r="C11" s="226">
        <v>0.42433141001831948</v>
      </c>
      <c r="D11" s="226">
        <v>0.43495166801643526</v>
      </c>
      <c r="E11" s="226">
        <v>0.39493441592660927</v>
      </c>
      <c r="F11" s="226">
        <v>0.44857864644518347</v>
      </c>
      <c r="G11" s="226">
        <v>0.20227960372284809</v>
      </c>
      <c r="H11" s="226">
        <v>0.19834044469530138</v>
      </c>
      <c r="I11" s="226">
        <v>0.24405604262412678</v>
      </c>
      <c r="J11" s="226">
        <v>8.9647249381097929E-2</v>
      </c>
      <c r="K11" s="226">
        <v>0.14960004253711262</v>
      </c>
      <c r="L11" s="226">
        <v>0.1564321129499826</v>
      </c>
      <c r="M11" s="226">
        <v>0.18217953311465179</v>
      </c>
      <c r="N11" s="226">
        <v>0.33592975730957664</v>
      </c>
      <c r="O11" s="226">
        <v>0.15448775907647247</v>
      </c>
      <c r="P11" s="226">
        <v>0.25704942571402145</v>
      </c>
      <c r="Q11" s="226">
        <v>0.12374203770368096</v>
      </c>
      <c r="R11" s="226">
        <v>0.1065528167401196</v>
      </c>
      <c r="S11" s="226">
        <v>0.13793267668837944</v>
      </c>
      <c r="T11" s="226">
        <v>0.47833617695966174</v>
      </c>
      <c r="U11" s="226">
        <v>0.47020530716060538</v>
      </c>
      <c r="V11" s="226">
        <v>9.05235093441491E-2</v>
      </c>
      <c r="W11" s="226">
        <v>8.3166757581593587E-2</v>
      </c>
      <c r="X11" s="226">
        <v>3.5759849743471642E-2</v>
      </c>
      <c r="Y11" s="226">
        <v>0.1555261097143063</v>
      </c>
    </row>
    <row r="12" spans="1:25" ht="12" customHeight="1" x14ac:dyDescent="0.25">
      <c r="A12" s="37" t="s">
        <v>73</v>
      </c>
      <c r="B12" s="226">
        <v>40.853274853265759</v>
      </c>
      <c r="C12" s="226">
        <v>45.829913903503744</v>
      </c>
      <c r="D12" s="226">
        <v>49.465515243341869</v>
      </c>
      <c r="E12" s="226">
        <v>42.255933410289188</v>
      </c>
      <c r="F12" s="226">
        <v>35.628386523836703</v>
      </c>
      <c r="G12" s="226">
        <v>34.512441163123064</v>
      </c>
      <c r="H12" s="226">
        <v>29.806274096324614</v>
      </c>
      <c r="I12" s="226">
        <v>31.397688900304303</v>
      </c>
      <c r="J12" s="226">
        <v>33.349124310457242</v>
      </c>
      <c r="K12" s="226">
        <v>27.512676483643858</v>
      </c>
      <c r="L12" s="226">
        <v>32.791176397258312</v>
      </c>
      <c r="M12" s="226">
        <v>32.492109043401008</v>
      </c>
      <c r="N12" s="226">
        <v>27.985322518064446</v>
      </c>
      <c r="O12" s="226">
        <v>21.262438964208673</v>
      </c>
      <c r="P12" s="226">
        <v>25.215815039771151</v>
      </c>
      <c r="Q12" s="226">
        <v>28.121042495503861</v>
      </c>
      <c r="R12" s="226">
        <v>35.06870779866972</v>
      </c>
      <c r="S12" s="226">
        <v>37.909880749507529</v>
      </c>
      <c r="T12" s="226">
        <v>42.203607253670803</v>
      </c>
      <c r="U12" s="226">
        <v>42.764300494484985</v>
      </c>
      <c r="V12" s="226">
        <v>36.780978176032967</v>
      </c>
      <c r="W12" s="226">
        <v>35.981878754933788</v>
      </c>
      <c r="X12" s="226">
        <v>30.06499807391441</v>
      </c>
      <c r="Y12" s="226">
        <v>27.084157114948432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1.0091143594132288</v>
      </c>
      <c r="V14" s="226">
        <v>1.1720550300928578</v>
      </c>
      <c r="W14" s="226">
        <v>1.6275150472906132</v>
      </c>
      <c r="X14" s="226">
        <v>2.1085124677527696</v>
      </c>
      <c r="Y14" s="226">
        <v>2.2797076526232316</v>
      </c>
    </row>
    <row r="15" spans="1:25" ht="12" customHeight="1" x14ac:dyDescent="0.25">
      <c r="A15" s="38" t="s">
        <v>40</v>
      </c>
      <c r="B15" s="227">
        <v>11.944680021813534</v>
      </c>
      <c r="C15" s="227">
        <v>9.4296758863797621</v>
      </c>
      <c r="D15" s="227">
        <v>7.8092351745583048</v>
      </c>
      <c r="E15" s="227">
        <v>9.4442507698567919</v>
      </c>
      <c r="F15" s="227">
        <v>11.196230598791667</v>
      </c>
      <c r="G15" s="227">
        <v>12.739696012298349</v>
      </c>
      <c r="H15" s="227">
        <v>15.438426292000463</v>
      </c>
      <c r="I15" s="227">
        <v>16.383457872454798</v>
      </c>
      <c r="J15" s="227">
        <v>15.297248746038051</v>
      </c>
      <c r="K15" s="227">
        <v>14.810810648826601</v>
      </c>
      <c r="L15" s="227">
        <v>11.046699621010827</v>
      </c>
      <c r="M15" s="227">
        <v>12.283702095826024</v>
      </c>
      <c r="N15" s="227">
        <v>14.133094864494769</v>
      </c>
      <c r="O15" s="227">
        <v>15.30853982759567</v>
      </c>
      <c r="P15" s="227">
        <v>16.177137338138326</v>
      </c>
      <c r="Q15" s="227">
        <v>14.335487186545123</v>
      </c>
      <c r="R15" s="227">
        <v>15.700147411607929</v>
      </c>
      <c r="S15" s="227">
        <v>14.759371942266322</v>
      </c>
      <c r="T15" s="227">
        <v>15.329319749409802</v>
      </c>
      <c r="U15" s="227">
        <v>14.619354538938289</v>
      </c>
      <c r="V15" s="227">
        <v>12.245029713679175</v>
      </c>
      <c r="W15" s="227">
        <v>14.77260740415589</v>
      </c>
      <c r="X15" s="227">
        <v>13.773721532678305</v>
      </c>
      <c r="Y15" s="227">
        <v>14.392901022244574</v>
      </c>
    </row>
    <row r="16" spans="1:25" ht="12" customHeight="1" x14ac:dyDescent="0.25">
      <c r="A16" s="39" t="s">
        <v>97</v>
      </c>
      <c r="B16" s="228">
        <f t="shared" ref="B16:Y16" si="2">SUM(B17:B26)</f>
        <v>881.9124139337614</v>
      </c>
      <c r="C16" s="228">
        <f t="shared" si="2"/>
        <v>1028.2932554151953</v>
      </c>
      <c r="D16" s="228">
        <f t="shared" si="2"/>
        <v>1103.0557072817799</v>
      </c>
      <c r="E16" s="228">
        <f t="shared" si="2"/>
        <v>1102.8564835875832</v>
      </c>
      <c r="F16" s="228">
        <f t="shared" si="2"/>
        <v>1008.1746771820627</v>
      </c>
      <c r="G16" s="228">
        <f t="shared" si="2"/>
        <v>1015.3846427700312</v>
      </c>
      <c r="H16" s="228">
        <f t="shared" si="2"/>
        <v>930.43430943721432</v>
      </c>
      <c r="I16" s="228">
        <f t="shared" si="2"/>
        <v>985.94648677147006</v>
      </c>
      <c r="J16" s="228">
        <f t="shared" si="2"/>
        <v>988.9941889219217</v>
      </c>
      <c r="K16" s="228">
        <f t="shared" si="2"/>
        <v>945.04105769663693</v>
      </c>
      <c r="L16" s="228">
        <f t="shared" si="2"/>
        <v>885.91800264199094</v>
      </c>
      <c r="M16" s="228">
        <f t="shared" si="2"/>
        <v>870.00542613224729</v>
      </c>
      <c r="N16" s="228">
        <f t="shared" si="2"/>
        <v>831.66546965334726</v>
      </c>
      <c r="O16" s="228">
        <f t="shared" si="2"/>
        <v>719.93992228492107</v>
      </c>
      <c r="P16" s="228">
        <f t="shared" si="2"/>
        <v>771.91666311297502</v>
      </c>
      <c r="Q16" s="228">
        <f t="shared" si="2"/>
        <v>912.23334949538093</v>
      </c>
      <c r="R16" s="228">
        <f t="shared" si="2"/>
        <v>833.02143874102194</v>
      </c>
      <c r="S16" s="228">
        <f t="shared" si="2"/>
        <v>873.42231423973601</v>
      </c>
      <c r="T16" s="228">
        <f t="shared" si="2"/>
        <v>966.44690757639444</v>
      </c>
      <c r="U16" s="228">
        <f t="shared" si="2"/>
        <v>966.14571674097226</v>
      </c>
      <c r="V16" s="228">
        <f t="shared" si="2"/>
        <v>848.16381492246808</v>
      </c>
      <c r="W16" s="228">
        <f t="shared" si="2"/>
        <v>881.40073529372251</v>
      </c>
      <c r="X16" s="228">
        <f t="shared" si="2"/>
        <v>873.45658189768608</v>
      </c>
      <c r="Y16" s="228">
        <f t="shared" si="2"/>
        <v>836.57500977276288</v>
      </c>
    </row>
    <row r="17" spans="1:25" ht="12" customHeight="1" x14ac:dyDescent="0.25">
      <c r="A17" s="46" t="s">
        <v>28</v>
      </c>
      <c r="B17" s="229">
        <v>195.89706261783664</v>
      </c>
      <c r="C17" s="229">
        <v>153.04728334436152</v>
      </c>
      <c r="D17" s="229">
        <v>130.13639912054757</v>
      </c>
      <c r="E17" s="229">
        <v>123.65496148220109</v>
      </c>
      <c r="F17" s="229">
        <v>111.50509528325952</v>
      </c>
      <c r="G17" s="229">
        <v>117.10351301151243</v>
      </c>
      <c r="H17" s="229">
        <v>110.23455420574633</v>
      </c>
      <c r="I17" s="229">
        <v>97.101716167792304</v>
      </c>
      <c r="J17" s="229">
        <v>102.7299912804514</v>
      </c>
      <c r="K17" s="229">
        <v>111.88801136146053</v>
      </c>
      <c r="L17" s="229">
        <v>27.867947989349474</v>
      </c>
      <c r="M17" s="229">
        <v>20.787575548877012</v>
      </c>
      <c r="N17" s="229">
        <v>27.801692863291745</v>
      </c>
      <c r="O17" s="229">
        <v>27.124866960754023</v>
      </c>
      <c r="P17" s="229">
        <v>27.8769342260365</v>
      </c>
      <c r="Q17" s="229">
        <v>28.315049572888093</v>
      </c>
      <c r="R17" s="229">
        <v>24.312571572328398</v>
      </c>
      <c r="S17" s="229">
        <v>27.53251796659962</v>
      </c>
      <c r="T17" s="229">
        <v>27.411094939997021</v>
      </c>
      <c r="U17" s="229">
        <v>23.836952371142129</v>
      </c>
      <c r="V17" s="229">
        <v>21.872940475505288</v>
      </c>
      <c r="W17" s="229">
        <v>16.934056411882928</v>
      </c>
      <c r="X17" s="229">
        <v>14.130056803595567</v>
      </c>
      <c r="Y17" s="229">
        <v>10.22454943138402</v>
      </c>
    </row>
    <row r="18" spans="1:25" ht="12" customHeight="1" x14ac:dyDescent="0.25">
      <c r="A18" s="46" t="s">
        <v>30</v>
      </c>
      <c r="B18" s="229">
        <v>100.49441100586796</v>
      </c>
      <c r="C18" s="229">
        <v>44.926913155558658</v>
      </c>
      <c r="D18" s="229">
        <v>20.098882201179499</v>
      </c>
      <c r="E18" s="229">
        <v>43.744625967240061</v>
      </c>
      <c r="F18" s="229">
        <v>75.88615649162692</v>
      </c>
      <c r="G18" s="229">
        <v>43.890283748847359</v>
      </c>
      <c r="H18" s="229">
        <v>5.6153052450328129</v>
      </c>
      <c r="I18" s="229">
        <v>7.924935511589271</v>
      </c>
      <c r="J18" s="229">
        <v>10.189165950112773</v>
      </c>
      <c r="K18" s="229">
        <v>3.3319002579420056</v>
      </c>
      <c r="L18" s="229">
        <v>3.3319002579417418</v>
      </c>
      <c r="M18" s="229">
        <v>3.9982803095331736</v>
      </c>
      <c r="N18" s="229">
        <v>1.9991401547679388</v>
      </c>
      <c r="O18" s="229">
        <v>4.6646603611067992</v>
      </c>
      <c r="P18" s="229">
        <v>2.1257093723013147</v>
      </c>
      <c r="Q18" s="229">
        <v>53.310404127106409</v>
      </c>
      <c r="R18" s="229">
        <v>51.977644023860201</v>
      </c>
      <c r="S18" s="229">
        <v>73.528718830386367</v>
      </c>
      <c r="T18" s="229">
        <v>81.298366293930783</v>
      </c>
      <c r="U18" s="229">
        <v>75.30094582956869</v>
      </c>
      <c r="V18" s="229">
        <v>82.631126397088025</v>
      </c>
      <c r="W18" s="229">
        <v>88.628546861403763</v>
      </c>
      <c r="X18" s="229">
        <v>81.298366293915208</v>
      </c>
      <c r="Y18" s="229">
        <v>87.295786758229355</v>
      </c>
    </row>
    <row r="19" spans="1:25" ht="12" customHeight="1" x14ac:dyDescent="0.25">
      <c r="A19" s="46" t="s">
        <v>31</v>
      </c>
      <c r="B19" s="229">
        <v>1.3016902815612528</v>
      </c>
      <c r="C19" s="229">
        <v>2.2959308399509846</v>
      </c>
      <c r="D19" s="229">
        <v>23.46112463927976</v>
      </c>
      <c r="E19" s="229">
        <v>2.8080719356138251</v>
      </c>
      <c r="F19" s="229">
        <v>1.5311192621471601</v>
      </c>
      <c r="G19" s="229">
        <v>10.114661757758263</v>
      </c>
      <c r="H19" s="229">
        <v>1.8858084984316659</v>
      </c>
      <c r="I19" s="229">
        <v>1.4749865687734531</v>
      </c>
      <c r="J19" s="229">
        <v>19.661971937545506</v>
      </c>
      <c r="K19" s="229">
        <v>15.361160429728089</v>
      </c>
      <c r="L19" s="229">
        <v>0.67337104031149864</v>
      </c>
      <c r="M19" s="229">
        <v>0.54677077008420283</v>
      </c>
      <c r="N19" s="229">
        <v>0.95223879013011148</v>
      </c>
      <c r="O19" s="229">
        <v>0.94618689978003379</v>
      </c>
      <c r="P19" s="229">
        <v>0.57353286632955658</v>
      </c>
      <c r="Q19" s="229">
        <v>0.57037391259532289</v>
      </c>
      <c r="R19" s="229">
        <v>0.78712987541005885</v>
      </c>
      <c r="S19" s="229">
        <v>1.1624926447165098</v>
      </c>
      <c r="T19" s="229">
        <v>0.62802986561266627</v>
      </c>
      <c r="U19" s="229">
        <v>0.62760092125653422</v>
      </c>
      <c r="V19" s="229">
        <v>0.56308946865608223</v>
      </c>
      <c r="W19" s="229">
        <v>0.56800661402868391</v>
      </c>
      <c r="X19" s="229">
        <v>2.0022839374790653</v>
      </c>
      <c r="Y19" s="229">
        <v>3.0280854969950579</v>
      </c>
    </row>
    <row r="20" spans="1:25" ht="12" customHeight="1" x14ac:dyDescent="0.25">
      <c r="A20" s="46" t="s">
        <v>82</v>
      </c>
      <c r="B20" s="229">
        <v>6.9134444876557994</v>
      </c>
      <c r="C20" s="229">
        <v>5.1906130989021229</v>
      </c>
      <c r="D20" s="229">
        <v>6.6486927840411694</v>
      </c>
      <c r="E20" s="229">
        <v>2.8206552367588622</v>
      </c>
      <c r="F20" s="229">
        <v>5.1528725041699524</v>
      </c>
      <c r="G20" s="229">
        <v>1.8209652448395368</v>
      </c>
      <c r="H20" s="229">
        <v>1.7861259260670308</v>
      </c>
      <c r="I20" s="229">
        <v>1.7031140358297627</v>
      </c>
      <c r="J20" s="229">
        <v>1.4696540716183437</v>
      </c>
      <c r="K20" s="229">
        <v>1.5416032701001343</v>
      </c>
      <c r="L20" s="229">
        <v>1.5368866915792943</v>
      </c>
      <c r="M20" s="229">
        <v>2.3307751996340702</v>
      </c>
      <c r="N20" s="229">
        <v>3.8577263046950545</v>
      </c>
      <c r="O20" s="229">
        <v>1.1975031558789295</v>
      </c>
      <c r="P20" s="229">
        <v>3.2199805816968006</v>
      </c>
      <c r="Q20" s="229">
        <v>1.0000175762142944</v>
      </c>
      <c r="R20" s="229">
        <v>0.94703934868923023</v>
      </c>
      <c r="S20" s="229">
        <v>1.3820164557638479</v>
      </c>
      <c r="T20" s="229">
        <v>4.9377811240496117</v>
      </c>
      <c r="U20" s="229">
        <v>4.4895303609902673</v>
      </c>
      <c r="V20" s="229">
        <v>1.1991975526264815</v>
      </c>
      <c r="W20" s="229">
        <v>1.2842495388707063</v>
      </c>
      <c r="X20" s="229">
        <v>0.80592302370570235</v>
      </c>
      <c r="Y20" s="229">
        <v>3.7970856405546907</v>
      </c>
    </row>
    <row r="21" spans="1:25" ht="12" customHeight="1" x14ac:dyDescent="0.25">
      <c r="A21" s="46" t="s">
        <v>32</v>
      </c>
      <c r="B21" s="229">
        <v>43.803232517953234</v>
      </c>
      <c r="C21" s="229">
        <v>142.19915750066255</v>
      </c>
      <c r="D21" s="229">
        <v>164.98459770256281</v>
      </c>
      <c r="E21" s="229">
        <v>109.36147340302196</v>
      </c>
      <c r="F21" s="229">
        <v>64.077480400491751</v>
      </c>
      <c r="G21" s="229">
        <v>89.359426366852702</v>
      </c>
      <c r="H21" s="229">
        <v>86.962346735632465</v>
      </c>
      <c r="I21" s="229">
        <v>92.767953139372381</v>
      </c>
      <c r="J21" s="229">
        <v>87.13112099906661</v>
      </c>
      <c r="K21" s="229">
        <v>14.506068214317146</v>
      </c>
      <c r="L21" s="229">
        <v>27.247715876489575</v>
      </c>
      <c r="M21" s="229">
        <v>24.300230824642505</v>
      </c>
      <c r="N21" s="229">
        <v>51.980906550165535</v>
      </c>
      <c r="O21" s="229">
        <v>0</v>
      </c>
      <c r="P21" s="229">
        <v>3.4500662644775526E-3</v>
      </c>
      <c r="Q21" s="229">
        <v>0.96884733794615352</v>
      </c>
      <c r="R21" s="229">
        <v>0.96491831470077938</v>
      </c>
      <c r="S21" s="229">
        <v>0.96491831470120193</v>
      </c>
      <c r="T21" s="229">
        <v>77.186206006766255</v>
      </c>
      <c r="U21" s="229">
        <v>76.063665445065496</v>
      </c>
      <c r="V21" s="229">
        <v>79.138833322799513</v>
      </c>
      <c r="W21" s="229">
        <v>78.971964678098956</v>
      </c>
      <c r="X21" s="229">
        <v>90.338230727088373</v>
      </c>
      <c r="Y21" s="229">
        <v>89.235684869853998</v>
      </c>
    </row>
    <row r="22" spans="1:25" ht="12" customHeight="1" x14ac:dyDescent="0.25">
      <c r="A22" s="46" t="s">
        <v>33</v>
      </c>
      <c r="B22" s="229">
        <v>1.0342218400561389</v>
      </c>
      <c r="C22" s="229">
        <v>26.401029145707195</v>
      </c>
      <c r="D22" s="229">
        <v>38.486025799397538</v>
      </c>
      <c r="E22" s="229">
        <v>25.818063873673044</v>
      </c>
      <c r="F22" s="229">
        <v>11.626727994230555</v>
      </c>
      <c r="G22" s="229">
        <v>10.771503132589034</v>
      </c>
      <c r="H22" s="229">
        <v>6.8633937496889343</v>
      </c>
      <c r="I22" s="229">
        <v>4.6780947930972756</v>
      </c>
      <c r="J22" s="229">
        <v>2.1368010470638095</v>
      </c>
      <c r="K22" s="229">
        <v>11.130806256663648</v>
      </c>
      <c r="L22" s="229">
        <v>6.1522554676242942</v>
      </c>
      <c r="M22" s="229">
        <v>9.5799795291448167</v>
      </c>
      <c r="N22" s="229">
        <v>6.4585790550923559</v>
      </c>
      <c r="O22" s="229">
        <v>8.3672783296711906</v>
      </c>
      <c r="P22" s="229">
        <v>9.3818135829139226</v>
      </c>
      <c r="Q22" s="229">
        <v>2.3087915822294591</v>
      </c>
      <c r="R22" s="229">
        <v>1.2726575503327497</v>
      </c>
      <c r="S22" s="229">
        <v>0.28560559591317025</v>
      </c>
      <c r="T22" s="229">
        <v>0.2011000348017136</v>
      </c>
      <c r="U22" s="229">
        <v>2.3216123104691491</v>
      </c>
      <c r="V22" s="229">
        <v>1.3208165658850011</v>
      </c>
      <c r="W22" s="229">
        <v>1.3229331257940531</v>
      </c>
      <c r="X22" s="229">
        <v>1.3518767721309428</v>
      </c>
      <c r="Y22" s="229">
        <v>1.2457597813830548</v>
      </c>
    </row>
    <row r="23" spans="1:25" ht="12" customHeight="1" x14ac:dyDescent="0.25">
      <c r="A23" s="46" t="s">
        <v>73</v>
      </c>
      <c r="B23" s="229">
        <v>335.57494823401311</v>
      </c>
      <c r="C23" s="229">
        <v>330.23186609306208</v>
      </c>
      <c r="D23" s="229">
        <v>399.95289173415568</v>
      </c>
      <c r="E23" s="229">
        <v>293.85208176109188</v>
      </c>
      <c r="F23" s="229">
        <v>269.78829213479383</v>
      </c>
      <c r="G23" s="229">
        <v>287.66258547972041</v>
      </c>
      <c r="H23" s="229">
        <v>320.093684583872</v>
      </c>
      <c r="I23" s="229">
        <v>313.46549771156168</v>
      </c>
      <c r="J23" s="229">
        <v>334.40751276415887</v>
      </c>
      <c r="K23" s="229">
        <v>263.01546600896984</v>
      </c>
      <c r="L23" s="229">
        <v>291.38912253110658</v>
      </c>
      <c r="M23" s="229">
        <v>289.74148018141119</v>
      </c>
      <c r="N23" s="229">
        <v>262.83997662091343</v>
      </c>
      <c r="O23" s="229">
        <v>247.96362645583434</v>
      </c>
      <c r="P23" s="229">
        <v>237.69377656634271</v>
      </c>
      <c r="Q23" s="229">
        <v>220.26995261233833</v>
      </c>
      <c r="R23" s="229">
        <v>219.07299053188322</v>
      </c>
      <c r="S23" s="229">
        <v>225.55676718682446</v>
      </c>
      <c r="T23" s="229">
        <v>263.01040496097477</v>
      </c>
      <c r="U23" s="229">
        <v>260.24895076004628</v>
      </c>
      <c r="V23" s="229">
        <v>255.67992523217922</v>
      </c>
      <c r="W23" s="229">
        <v>246.13834021762617</v>
      </c>
      <c r="X23" s="229">
        <v>233.35213407508306</v>
      </c>
      <c r="Y23" s="229">
        <v>234.43202013848867</v>
      </c>
    </row>
    <row r="24" spans="1:25" ht="12" customHeight="1" x14ac:dyDescent="0.25">
      <c r="A24" s="46" t="s">
        <v>36</v>
      </c>
      <c r="B24" s="229">
        <v>62.330399139943069</v>
      </c>
      <c r="C24" s="229">
        <v>62.185839886349648</v>
      </c>
      <c r="D24" s="229">
        <v>70.974729102387514</v>
      </c>
      <c r="E24" s="229">
        <v>71.038065703312839</v>
      </c>
      <c r="F24" s="229">
        <v>75.847527170040095</v>
      </c>
      <c r="G24" s="229">
        <v>78.653661628789564</v>
      </c>
      <c r="H24" s="229">
        <v>75.401911600679028</v>
      </c>
      <c r="I24" s="229">
        <v>66.207528892637868</v>
      </c>
      <c r="J24" s="229">
        <v>45.717254380470237</v>
      </c>
      <c r="K24" s="229">
        <v>29.230773962833336</v>
      </c>
      <c r="L24" s="229">
        <v>33.827974435382849</v>
      </c>
      <c r="M24" s="229">
        <v>30.681848724345613</v>
      </c>
      <c r="N24" s="229">
        <v>28.841276837709405</v>
      </c>
      <c r="O24" s="229">
        <v>28.873374603109042</v>
      </c>
      <c r="P24" s="229">
        <v>31.116971004661814</v>
      </c>
      <c r="Q24" s="229">
        <v>29.691491647344687</v>
      </c>
      <c r="R24" s="229">
        <v>32.176094741902219</v>
      </c>
      <c r="S24" s="229">
        <v>32.417070540732546</v>
      </c>
      <c r="T24" s="229">
        <v>31.889737460254324</v>
      </c>
      <c r="U24" s="229">
        <v>25.154155449076683</v>
      </c>
      <c r="V24" s="229">
        <v>20.821243305769972</v>
      </c>
      <c r="W24" s="229">
        <v>28.193083279673104</v>
      </c>
      <c r="X24" s="229">
        <v>31.878541736956326</v>
      </c>
      <c r="Y24" s="229">
        <v>28.162272030760167</v>
      </c>
    </row>
    <row r="25" spans="1:25" ht="12" customHeight="1" x14ac:dyDescent="0.25">
      <c r="A25" s="46" t="s">
        <v>38</v>
      </c>
      <c r="B25" s="229">
        <v>116.69739761793448</v>
      </c>
      <c r="C25" s="229">
        <v>241.20232656378343</v>
      </c>
      <c r="D25" s="229">
        <v>223.09018019133373</v>
      </c>
      <c r="E25" s="229">
        <v>274.65194940127316</v>
      </c>
      <c r="F25" s="229">
        <v>293.63842571799495</v>
      </c>
      <c r="G25" s="229">
        <v>294.0121696564363</v>
      </c>
      <c r="H25" s="229">
        <v>255.64577906428676</v>
      </c>
      <c r="I25" s="229">
        <v>338.97648626229136</v>
      </c>
      <c r="J25" s="229">
        <v>316.57204065322668</v>
      </c>
      <c r="K25" s="229">
        <v>412.53784747062076</v>
      </c>
      <c r="L25" s="229">
        <v>387.38928063113747</v>
      </c>
      <c r="M25" s="229">
        <v>382.58801213003824</v>
      </c>
      <c r="N25" s="229">
        <v>290.10770719751724</v>
      </c>
      <c r="O25" s="229">
        <v>254.81979439289657</v>
      </c>
      <c r="P25" s="229">
        <v>337.6115111839564</v>
      </c>
      <c r="Q25" s="229">
        <v>425.92258277802068</v>
      </c>
      <c r="R25" s="229">
        <v>373.96662666024548</v>
      </c>
      <c r="S25" s="229">
        <v>376.67131246547308</v>
      </c>
      <c r="T25" s="229">
        <v>416.97206307243732</v>
      </c>
      <c r="U25" s="229">
        <v>428.90875213280549</v>
      </c>
      <c r="V25" s="229">
        <v>321.37980683267608</v>
      </c>
      <c r="W25" s="229">
        <v>351.67064657009735</v>
      </c>
      <c r="X25" s="229">
        <v>355.36322699754129</v>
      </c>
      <c r="Y25" s="229">
        <v>327.82564868652491</v>
      </c>
    </row>
    <row r="26" spans="1:25" ht="12" customHeight="1" x14ac:dyDescent="0.25">
      <c r="A26" s="46" t="s">
        <v>39</v>
      </c>
      <c r="B26" s="229">
        <v>17.865606190939733</v>
      </c>
      <c r="C26" s="229">
        <v>20.612295786857036</v>
      </c>
      <c r="D26" s="229">
        <v>25.222184006894679</v>
      </c>
      <c r="E26" s="229">
        <v>155.1065348233962</v>
      </c>
      <c r="F26" s="229">
        <v>99.120980223307996</v>
      </c>
      <c r="G26" s="229">
        <v>81.99587274268562</v>
      </c>
      <c r="H26" s="229">
        <v>65.945399827777237</v>
      </c>
      <c r="I26" s="229">
        <v>61.64617368852474</v>
      </c>
      <c r="J26" s="229">
        <v>68.978675838207408</v>
      </c>
      <c r="K26" s="229">
        <v>82.497420464001536</v>
      </c>
      <c r="L26" s="229">
        <v>106.50154772106816</v>
      </c>
      <c r="M26" s="229">
        <v>105.45047291453648</v>
      </c>
      <c r="N26" s="229">
        <v>156.82622527906449</v>
      </c>
      <c r="O26" s="229">
        <v>145.98263112589012</v>
      </c>
      <c r="P26" s="229">
        <v>122.31298366247155</v>
      </c>
      <c r="Q26" s="229">
        <v>149.87583834869744</v>
      </c>
      <c r="R26" s="229">
        <v>127.54376612166953</v>
      </c>
      <c r="S26" s="229">
        <v>133.92089423862521</v>
      </c>
      <c r="T26" s="229">
        <v>62.912123817569956</v>
      </c>
      <c r="U26" s="229">
        <v>69.193551160551607</v>
      </c>
      <c r="V26" s="229">
        <v>63.556835769282394</v>
      </c>
      <c r="W26" s="229">
        <v>67.688907996246755</v>
      </c>
      <c r="X26" s="229">
        <v>62.935941530190419</v>
      </c>
      <c r="Y26" s="229">
        <v>51.328116938589027</v>
      </c>
    </row>
    <row r="27" spans="1:25" ht="12" customHeight="1" x14ac:dyDescent="0.25">
      <c r="A27" s="39" t="s">
        <v>98</v>
      </c>
      <c r="B27" s="228">
        <f t="shared" ref="B27:Y27" si="3">SUM(B28:B37)</f>
        <v>2332.0300672832982</v>
      </c>
      <c r="C27" s="228">
        <f t="shared" si="3"/>
        <v>2209.7389229086716</v>
      </c>
      <c r="D27" s="228">
        <f t="shared" si="3"/>
        <v>2232.6474352917412</v>
      </c>
      <c r="E27" s="228">
        <f t="shared" si="3"/>
        <v>2273.8047891840588</v>
      </c>
      <c r="F27" s="228">
        <f t="shared" si="3"/>
        <v>2162.4379233918512</v>
      </c>
      <c r="G27" s="228">
        <f t="shared" si="3"/>
        <v>2276.7869849628805</v>
      </c>
      <c r="H27" s="228">
        <f t="shared" si="3"/>
        <v>2323.3580688236893</v>
      </c>
      <c r="I27" s="228">
        <f t="shared" si="3"/>
        <v>2349.7484941208063</v>
      </c>
      <c r="J27" s="228">
        <f t="shared" si="3"/>
        <v>2346.2456059258893</v>
      </c>
      <c r="K27" s="228">
        <f t="shared" si="3"/>
        <v>1891.686530440131</v>
      </c>
      <c r="L27" s="228">
        <f t="shared" si="3"/>
        <v>2092.9348620438868</v>
      </c>
      <c r="M27" s="228">
        <f t="shared" si="3"/>
        <v>2128.1369867867638</v>
      </c>
      <c r="N27" s="228">
        <f t="shared" si="3"/>
        <v>2117.8708910100422</v>
      </c>
      <c r="O27" s="228">
        <f t="shared" si="3"/>
        <v>2125.3287578123982</v>
      </c>
      <c r="P27" s="228">
        <f t="shared" si="3"/>
        <v>2188.0788819595664</v>
      </c>
      <c r="Q27" s="228">
        <f t="shared" si="3"/>
        <v>2136.6365394561808</v>
      </c>
      <c r="R27" s="228">
        <f t="shared" si="3"/>
        <v>2181.455321004948</v>
      </c>
      <c r="S27" s="228">
        <f t="shared" si="3"/>
        <v>2285.5777857951853</v>
      </c>
      <c r="T27" s="228">
        <f t="shared" si="3"/>
        <v>2397.029751521964</v>
      </c>
      <c r="U27" s="228">
        <f t="shared" si="3"/>
        <v>2206.3156575969551</v>
      </c>
      <c r="V27" s="228">
        <f t="shared" si="3"/>
        <v>2028.2833732669087</v>
      </c>
      <c r="W27" s="228">
        <f t="shared" si="3"/>
        <v>2212.1927517208742</v>
      </c>
      <c r="X27" s="228">
        <f t="shared" si="3"/>
        <v>2051.460692599308</v>
      </c>
      <c r="Y27" s="228">
        <f t="shared" si="3"/>
        <v>1782.7240011989607</v>
      </c>
    </row>
    <row r="28" spans="1:25" ht="12" customHeight="1" x14ac:dyDescent="0.25">
      <c r="A28" s="18" t="s">
        <v>28</v>
      </c>
      <c r="B28" s="230">
        <v>403.25332431251576</v>
      </c>
      <c r="C28" s="230">
        <v>384.89467710275812</v>
      </c>
      <c r="D28" s="230">
        <v>346.36179520447399</v>
      </c>
      <c r="E28" s="230">
        <v>393.80092845760976</v>
      </c>
      <c r="F28" s="230">
        <v>380.35303025414373</v>
      </c>
      <c r="G28" s="230">
        <v>403.62133651557258</v>
      </c>
      <c r="H28" s="230">
        <v>399.47060486562066</v>
      </c>
      <c r="I28" s="230">
        <v>370.26397600761601</v>
      </c>
      <c r="J28" s="230">
        <v>370.60698206434643</v>
      </c>
      <c r="K28" s="230">
        <v>317.96203163080088</v>
      </c>
      <c r="L28" s="230">
        <v>313.75053868304957</v>
      </c>
      <c r="M28" s="230">
        <v>314.61113468328125</v>
      </c>
      <c r="N28" s="230">
        <v>295.22324264831627</v>
      </c>
      <c r="O28" s="230">
        <v>269.36593269530778</v>
      </c>
      <c r="P28" s="230">
        <v>271.18583447559718</v>
      </c>
      <c r="Q28" s="230">
        <v>261.56586186305344</v>
      </c>
      <c r="R28" s="230">
        <v>226.7727250742752</v>
      </c>
      <c r="S28" s="230">
        <v>239.95690593709773</v>
      </c>
      <c r="T28" s="230">
        <v>259.74642870574667</v>
      </c>
      <c r="U28" s="230">
        <v>228.49039070710373</v>
      </c>
      <c r="V28" s="230">
        <v>210.36987981684209</v>
      </c>
      <c r="W28" s="230">
        <v>226.74032020032695</v>
      </c>
      <c r="X28" s="230">
        <v>189.49453476992116</v>
      </c>
      <c r="Y28" s="230">
        <v>141.92618143705968</v>
      </c>
    </row>
    <row r="29" spans="1:25" ht="12" customHeight="1" x14ac:dyDescent="0.25">
      <c r="A29" s="18" t="s">
        <v>42</v>
      </c>
      <c r="B29" s="230">
        <v>21.422785898538262</v>
      </c>
      <c r="C29" s="230">
        <v>53.091229578675843</v>
      </c>
      <c r="D29" s="230">
        <v>52.223559759243336</v>
      </c>
      <c r="E29" s="230">
        <v>51.252966466036114</v>
      </c>
      <c r="F29" s="230">
        <v>55.967669819432501</v>
      </c>
      <c r="G29" s="230">
        <v>39.930868443680133</v>
      </c>
      <c r="H29" s="230">
        <v>49.870679277730012</v>
      </c>
      <c r="I29" s="230">
        <v>58.002321582115208</v>
      </c>
      <c r="J29" s="230">
        <v>108.7357695614789</v>
      </c>
      <c r="K29" s="230">
        <v>23.618400687876179</v>
      </c>
      <c r="L29" s="230">
        <v>36.426139294926912</v>
      </c>
      <c r="M29" s="230">
        <v>25.656835769561479</v>
      </c>
      <c r="N29" s="230">
        <v>31.702923473774721</v>
      </c>
      <c r="O29" s="230">
        <v>18.631900257953571</v>
      </c>
      <c r="P29" s="230">
        <v>21.298968185726569</v>
      </c>
      <c r="Q29" s="230">
        <v>23.56904557179708</v>
      </c>
      <c r="R29" s="230">
        <v>33.627085124677563</v>
      </c>
      <c r="S29" s="230">
        <v>31.832846087704208</v>
      </c>
      <c r="T29" s="230">
        <v>24.286328460877041</v>
      </c>
      <c r="U29" s="230">
        <v>28.069217540842651</v>
      </c>
      <c r="V29" s="230">
        <v>22.937059329320721</v>
      </c>
      <c r="W29" s="230">
        <v>25.108512467755801</v>
      </c>
      <c r="X29" s="230">
        <v>8.7325021496130688</v>
      </c>
      <c r="Y29" s="230">
        <v>2.68993981083405</v>
      </c>
    </row>
    <row r="30" spans="1:25" ht="12" customHeight="1" x14ac:dyDescent="0.25">
      <c r="A30" s="18" t="s">
        <v>31</v>
      </c>
      <c r="B30" s="230">
        <v>8.5886794518867262</v>
      </c>
      <c r="C30" s="230">
        <v>3.1975343363172861</v>
      </c>
      <c r="D30" s="230">
        <v>16.09175584223356</v>
      </c>
      <c r="E30" s="230">
        <v>4.882813704970868</v>
      </c>
      <c r="F30" s="230">
        <v>1.7649254498046878</v>
      </c>
      <c r="G30" s="230">
        <v>10.760488715156612</v>
      </c>
      <c r="H30" s="230">
        <v>4.7063669099948156</v>
      </c>
      <c r="I30" s="230">
        <v>5.1171888396530303</v>
      </c>
      <c r="J30" s="230">
        <v>15.49615359985776</v>
      </c>
      <c r="K30" s="230">
        <v>16.500920395723327</v>
      </c>
      <c r="L30" s="230">
        <v>3.7213839037985608</v>
      </c>
      <c r="M30" s="230">
        <v>1.6506496942322191</v>
      </c>
      <c r="N30" s="230">
        <v>3.4426021385027332</v>
      </c>
      <c r="O30" s="230">
        <v>3.4486540288528111</v>
      </c>
      <c r="P30" s="230">
        <v>2.7225978301450762</v>
      </c>
      <c r="Q30" s="230">
        <v>2.72575678387931</v>
      </c>
      <c r="R30" s="230">
        <v>2.509000821064574</v>
      </c>
      <c r="S30" s="230">
        <v>5.4297687482327568</v>
      </c>
      <c r="T30" s="230">
        <v>2.6681008308619667</v>
      </c>
      <c r="U30" s="230">
        <v>2.6685297752180985</v>
      </c>
      <c r="V30" s="230">
        <v>3.8317514599767626</v>
      </c>
      <c r="W30" s="230">
        <v>3.8268343146041608</v>
      </c>
      <c r="X30" s="230">
        <v>4.5899774554702013</v>
      </c>
      <c r="Y30" s="230">
        <v>5.7615963602706337</v>
      </c>
    </row>
    <row r="31" spans="1:25" ht="12" customHeight="1" x14ac:dyDescent="0.25">
      <c r="A31" s="18" t="s">
        <v>82</v>
      </c>
      <c r="B31" s="230">
        <v>24.474458924123883</v>
      </c>
      <c r="C31" s="230">
        <v>19.033722730976368</v>
      </c>
      <c r="D31" s="230">
        <v>19.619193037194325</v>
      </c>
      <c r="E31" s="230">
        <v>20.406164431579352</v>
      </c>
      <c r="F31" s="230">
        <v>32.398806802953217</v>
      </c>
      <c r="G31" s="230">
        <v>17.490340706037777</v>
      </c>
      <c r="H31" s="230">
        <v>16.502120043683068</v>
      </c>
      <c r="I31" s="230">
        <v>19.6205857255014</v>
      </c>
      <c r="J31" s="230">
        <v>16.92728509344596</v>
      </c>
      <c r="K31" s="230">
        <v>14.741384821498608</v>
      </c>
      <c r="L31" s="230">
        <v>14.739183345083799</v>
      </c>
      <c r="M31" s="230">
        <v>15.973631681696675</v>
      </c>
      <c r="N31" s="230">
        <v>15.995939810738269</v>
      </c>
      <c r="O31" s="230">
        <v>10.694440727348983</v>
      </c>
      <c r="P31" s="230">
        <v>13.542918401875506</v>
      </c>
      <c r="Q31" s="230">
        <v>10.949585184018398</v>
      </c>
      <c r="R31" s="230">
        <v>9.0068549540891354</v>
      </c>
      <c r="S31" s="230">
        <v>15.585295923437711</v>
      </c>
      <c r="T31" s="230">
        <v>17.718018554536727</v>
      </c>
      <c r="U31" s="230">
        <v>11.133557539071829</v>
      </c>
      <c r="V31" s="230">
        <v>11.77803474198466</v>
      </c>
      <c r="W31" s="230">
        <v>11.984002448173666</v>
      </c>
      <c r="X31" s="230">
        <v>8.209907840222364</v>
      </c>
      <c r="Y31" s="230">
        <v>10.115659960823004</v>
      </c>
    </row>
    <row r="32" spans="1:25" ht="12" customHeight="1" x14ac:dyDescent="0.25">
      <c r="A32" s="18" t="s">
        <v>32</v>
      </c>
      <c r="B32" s="230">
        <v>33.391780379725176</v>
      </c>
      <c r="C32" s="230">
        <v>95.175477065115615</v>
      </c>
      <c r="D32" s="230">
        <v>98.443261282819805</v>
      </c>
      <c r="E32" s="230">
        <v>112.57412418941141</v>
      </c>
      <c r="F32" s="230">
        <v>67.153989934847871</v>
      </c>
      <c r="G32" s="230">
        <v>95.908415421625349</v>
      </c>
      <c r="H32" s="230">
        <v>99.270585336594493</v>
      </c>
      <c r="I32" s="230">
        <v>107.85466079012029</v>
      </c>
      <c r="J32" s="230">
        <v>103.44617908691788</v>
      </c>
      <c r="K32" s="230">
        <v>33.83030323882128</v>
      </c>
      <c r="L32" s="230">
        <v>30.64712505214327</v>
      </c>
      <c r="M32" s="230">
        <v>17.194094196853619</v>
      </c>
      <c r="N32" s="230">
        <v>42.592352263248038</v>
      </c>
      <c r="O32" s="230">
        <v>0</v>
      </c>
      <c r="P32" s="230">
        <v>0.96146824843887579</v>
      </c>
      <c r="Q32" s="230">
        <v>0.96098929146055312</v>
      </c>
      <c r="R32" s="230">
        <v>0</v>
      </c>
      <c r="S32" s="230">
        <v>0</v>
      </c>
      <c r="T32" s="230">
        <v>69.484301301918194</v>
      </c>
      <c r="U32" s="230">
        <v>67.712000934986051</v>
      </c>
      <c r="V32" s="230">
        <v>71.391347244698323</v>
      </c>
      <c r="W32" s="230">
        <v>74.453056818031669</v>
      </c>
      <c r="X32" s="230">
        <v>82.385586985723322</v>
      </c>
      <c r="Y32" s="230">
        <v>82.5232145282543</v>
      </c>
    </row>
    <row r="33" spans="1:25" ht="12" customHeight="1" x14ac:dyDescent="0.25">
      <c r="A33" s="18" t="s">
        <v>33</v>
      </c>
      <c r="B33" s="230">
        <v>0</v>
      </c>
      <c r="C33" s="230">
        <v>36.244026744232613</v>
      </c>
      <c r="D33" s="230">
        <v>33.22025107076584</v>
      </c>
      <c r="E33" s="230">
        <v>23.962159686086206</v>
      </c>
      <c r="F33" s="230">
        <v>41.812652917205384</v>
      </c>
      <c r="G33" s="230">
        <v>33.985848544109174</v>
      </c>
      <c r="H33" s="230">
        <v>30.131447178943919</v>
      </c>
      <c r="I33" s="230">
        <v>10.733685086524396</v>
      </c>
      <c r="J33" s="230">
        <v>13.199656390597406</v>
      </c>
      <c r="K33" s="230">
        <v>21.347525643594309</v>
      </c>
      <c r="L33" s="230">
        <v>18.872422090415256</v>
      </c>
      <c r="M33" s="230">
        <v>30.802307659161286</v>
      </c>
      <c r="N33" s="230">
        <v>39.010552501227508</v>
      </c>
      <c r="O33" s="230">
        <v>36.53426939173896</v>
      </c>
      <c r="P33" s="230">
        <v>39.901075497051686</v>
      </c>
      <c r="Q33" s="230">
        <v>40.627493886386183</v>
      </c>
      <c r="R33" s="230">
        <v>47.394582346485826</v>
      </c>
      <c r="S33" s="230">
        <v>42.332537138394649</v>
      </c>
      <c r="T33" s="230">
        <v>44.88660417843991</v>
      </c>
      <c r="U33" s="230">
        <v>48.176925952643479</v>
      </c>
      <c r="V33" s="230">
        <v>48.462502436694535</v>
      </c>
      <c r="W33" s="230">
        <v>53.538975730611789</v>
      </c>
      <c r="X33" s="230">
        <v>50.694554870173448</v>
      </c>
      <c r="Y33" s="230">
        <v>40.108754406063198</v>
      </c>
    </row>
    <row r="34" spans="1:25" ht="12" customHeight="1" x14ac:dyDescent="0.25">
      <c r="A34" s="18" t="s">
        <v>73</v>
      </c>
      <c r="B34" s="230">
        <v>740.68269694711466</v>
      </c>
      <c r="C34" s="230">
        <v>684.56444528288409</v>
      </c>
      <c r="D34" s="230">
        <v>799.79337290212425</v>
      </c>
      <c r="E34" s="230">
        <v>668.90771999628873</v>
      </c>
      <c r="F34" s="230">
        <v>549.5656085296755</v>
      </c>
      <c r="G34" s="230">
        <v>647.31482718346786</v>
      </c>
      <c r="H34" s="230">
        <v>604.43985215385339</v>
      </c>
      <c r="I34" s="230">
        <v>632.95039894273418</v>
      </c>
      <c r="J34" s="230">
        <v>578.97113592624373</v>
      </c>
      <c r="K34" s="230">
        <v>465.90633730102331</v>
      </c>
      <c r="L34" s="230">
        <v>564.45547063311415</v>
      </c>
      <c r="M34" s="230">
        <v>606.0959894510263</v>
      </c>
      <c r="N34" s="230">
        <v>569.62663551278479</v>
      </c>
      <c r="O34" s="230">
        <v>568.50445908554593</v>
      </c>
      <c r="P34" s="230">
        <v>555.99032240936322</v>
      </c>
      <c r="Q34" s="230">
        <v>540.35216912259625</v>
      </c>
      <c r="R34" s="230">
        <v>538.36569633840634</v>
      </c>
      <c r="S34" s="230">
        <v>591.48459883924818</v>
      </c>
      <c r="T34" s="230">
        <v>582.39587600547475</v>
      </c>
      <c r="U34" s="230">
        <v>536.39870059413624</v>
      </c>
      <c r="V34" s="230">
        <v>529.1163966777724</v>
      </c>
      <c r="W34" s="230">
        <v>549.50299684859226</v>
      </c>
      <c r="X34" s="230">
        <v>503.19499166871537</v>
      </c>
      <c r="Y34" s="230">
        <v>465.81021999505816</v>
      </c>
    </row>
    <row r="35" spans="1:25" ht="12" customHeight="1" x14ac:dyDescent="0.25">
      <c r="A35" s="18" t="s">
        <v>36</v>
      </c>
      <c r="B35" s="230">
        <v>307.77321221001387</v>
      </c>
      <c r="C35" s="230">
        <v>303.59232004486273</v>
      </c>
      <c r="D35" s="230">
        <v>325.1941445003639</v>
      </c>
      <c r="E35" s="230">
        <v>360.05006843254267</v>
      </c>
      <c r="F35" s="230">
        <v>350.76236105008036</v>
      </c>
      <c r="G35" s="230">
        <v>339.60369004790863</v>
      </c>
      <c r="H35" s="230">
        <v>380.77461462460042</v>
      </c>
      <c r="I35" s="230">
        <v>391.73881676514367</v>
      </c>
      <c r="J35" s="230">
        <v>340.52522197378596</v>
      </c>
      <c r="K35" s="230">
        <v>325.00396378437216</v>
      </c>
      <c r="L35" s="230">
        <v>382.00985875464289</v>
      </c>
      <c r="M35" s="230">
        <v>372.82915729457096</v>
      </c>
      <c r="N35" s="230">
        <v>350.7613026979742</v>
      </c>
      <c r="O35" s="230">
        <v>351.5580097477079</v>
      </c>
      <c r="P35" s="230">
        <v>382.76239270986946</v>
      </c>
      <c r="Q35" s="230">
        <v>371.52183595368712</v>
      </c>
      <c r="R35" s="230">
        <v>395.81186742490769</v>
      </c>
      <c r="S35" s="230">
        <v>401.55876780836456</v>
      </c>
      <c r="T35" s="230">
        <v>409.32788936691679</v>
      </c>
      <c r="U35" s="230">
        <v>319.95427103415636</v>
      </c>
      <c r="V35" s="230">
        <v>269.91151679741142</v>
      </c>
      <c r="W35" s="230">
        <v>371.75429419238202</v>
      </c>
      <c r="X35" s="230">
        <v>404.25163883054137</v>
      </c>
      <c r="Y35" s="230">
        <v>354.92259469322943</v>
      </c>
    </row>
    <row r="36" spans="1:25" ht="12" customHeight="1" x14ac:dyDescent="0.25">
      <c r="A36" s="18" t="s">
        <v>38</v>
      </c>
      <c r="B36" s="230">
        <v>202.66347942419793</v>
      </c>
      <c r="C36" s="230">
        <v>16.822952885915612</v>
      </c>
      <c r="D36" s="230">
        <v>6.7035429385028635</v>
      </c>
      <c r="E36" s="230">
        <v>0.71357080508971649</v>
      </c>
      <c r="F36" s="230">
        <v>0.47653558896973891</v>
      </c>
      <c r="G36" s="230">
        <v>3.3272972395223519</v>
      </c>
      <c r="H36" s="230">
        <v>1.9017703768138574</v>
      </c>
      <c r="I36" s="230">
        <v>1.1399367815607206</v>
      </c>
      <c r="J36" s="230">
        <v>1.0930496305222164</v>
      </c>
      <c r="K36" s="230">
        <v>1.0477071295511564</v>
      </c>
      <c r="L36" s="230">
        <v>1.0458010541592557</v>
      </c>
      <c r="M36" s="230">
        <v>1.2852466833752487</v>
      </c>
      <c r="N36" s="230">
        <v>1.5708826563090383</v>
      </c>
      <c r="O36" s="230">
        <v>101.3949949450226</v>
      </c>
      <c r="P36" s="230">
        <v>103.6802343018561</v>
      </c>
      <c r="Q36" s="230">
        <v>142.76942066136019</v>
      </c>
      <c r="R36" s="230">
        <v>147.76854100957399</v>
      </c>
      <c r="S36" s="230">
        <v>150.36600481741607</v>
      </c>
      <c r="T36" s="230">
        <v>142.81099797657373</v>
      </c>
      <c r="U36" s="230">
        <v>157.72065457398708</v>
      </c>
      <c r="V36" s="230">
        <v>181.24779419913824</v>
      </c>
      <c r="W36" s="230">
        <v>148.28171800427924</v>
      </c>
      <c r="X36" s="230">
        <v>157.34339381071317</v>
      </c>
      <c r="Y36" s="230">
        <v>138.30599361786034</v>
      </c>
    </row>
    <row r="37" spans="1:25" ht="12" customHeight="1" x14ac:dyDescent="0.25">
      <c r="A37" s="47" t="s">
        <v>40</v>
      </c>
      <c r="B37" s="231">
        <v>589.77964973518203</v>
      </c>
      <c r="C37" s="231">
        <v>613.12253713693326</v>
      </c>
      <c r="D37" s="231">
        <v>534.99655875401891</v>
      </c>
      <c r="E37" s="231">
        <v>637.25427301444381</v>
      </c>
      <c r="F37" s="231">
        <v>682.1823430447381</v>
      </c>
      <c r="G37" s="231">
        <v>684.84387214580011</v>
      </c>
      <c r="H37" s="231">
        <v>736.29002805585469</v>
      </c>
      <c r="I37" s="231">
        <v>752.32692359983764</v>
      </c>
      <c r="J37" s="231">
        <v>797.24417259869335</v>
      </c>
      <c r="K37" s="231">
        <v>671.72795580686989</v>
      </c>
      <c r="L37" s="231">
        <v>727.266939232553</v>
      </c>
      <c r="M37" s="231">
        <v>742.0379396730051</v>
      </c>
      <c r="N37" s="231">
        <v>767.94445730716643</v>
      </c>
      <c r="O37" s="231">
        <v>765.19609693292</v>
      </c>
      <c r="P37" s="231">
        <v>796.0330698996429</v>
      </c>
      <c r="Q37" s="231">
        <v>741.59438113794249</v>
      </c>
      <c r="R37" s="231">
        <v>780.19896791146789</v>
      </c>
      <c r="S37" s="231">
        <v>807.03106049528947</v>
      </c>
      <c r="T37" s="231">
        <v>843.70520614061854</v>
      </c>
      <c r="U37" s="231">
        <v>805.99140894480945</v>
      </c>
      <c r="V37" s="231">
        <v>679.23709056306973</v>
      </c>
      <c r="W37" s="231">
        <v>747.00204069611675</v>
      </c>
      <c r="X37" s="231">
        <v>642.56360421821455</v>
      </c>
      <c r="Y37" s="231">
        <v>540.55984638950792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0.99999999999999989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1.0000000000000002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0.99999999999999989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7.3501303973314202E-3</v>
      </c>
      <c r="C42" s="233">
        <f t="shared" si="5"/>
        <v>6.6277677326760723E-3</v>
      </c>
      <c r="D42" s="233">
        <f t="shared" si="5"/>
        <v>6.4243115974413042E-3</v>
      </c>
      <c r="E42" s="233">
        <f t="shared" si="5"/>
        <v>6.1002980194207147E-3</v>
      </c>
      <c r="F42" s="233">
        <f t="shared" si="5"/>
        <v>6.2533250606170614E-3</v>
      </c>
      <c r="G42" s="233">
        <f t="shared" si="5"/>
        <v>6.606394476933064E-3</v>
      </c>
      <c r="H42" s="233">
        <f t="shared" si="5"/>
        <v>6.9414734402827001E-3</v>
      </c>
      <c r="I42" s="233">
        <f t="shared" si="5"/>
        <v>7.2734487119226641E-3</v>
      </c>
      <c r="J42" s="233">
        <f t="shared" si="5"/>
        <v>7.4278080791538312E-3</v>
      </c>
      <c r="K42" s="233">
        <f t="shared" si="5"/>
        <v>7.7356163023363581E-3</v>
      </c>
      <c r="L42" s="233">
        <f t="shared" si="5"/>
        <v>7.2631870998057122E-3</v>
      </c>
      <c r="M42" s="233">
        <f t="shared" si="5"/>
        <v>7.5255025555258301E-3</v>
      </c>
      <c r="N42" s="233">
        <f t="shared" si="5"/>
        <v>7.4382795387968048E-3</v>
      </c>
      <c r="O42" s="233">
        <f t="shared" si="5"/>
        <v>7.5856739205587883E-3</v>
      </c>
      <c r="P42" s="233">
        <f t="shared" si="5"/>
        <v>8.1055408477222445E-3</v>
      </c>
      <c r="Q42" s="233">
        <f t="shared" si="5"/>
        <v>7.7347246959173811E-3</v>
      </c>
      <c r="R42" s="233">
        <f t="shared" si="5"/>
        <v>8.1373382914452699E-3</v>
      </c>
      <c r="S42" s="233">
        <f t="shared" si="5"/>
        <v>8.0285395561060513E-3</v>
      </c>
      <c r="T42" s="233">
        <f t="shared" si="5"/>
        <v>8.0220996495794644E-3</v>
      </c>
      <c r="U42" s="233">
        <f t="shared" si="5"/>
        <v>8.0613403099086042E-3</v>
      </c>
      <c r="V42" s="233">
        <f t="shared" si="5"/>
        <v>7.837955187699126E-3</v>
      </c>
      <c r="W42" s="233">
        <f t="shared" si="5"/>
        <v>7.8349482382445643E-3</v>
      </c>
      <c r="X42" s="233">
        <f t="shared" si="5"/>
        <v>7.9298535533097077E-3</v>
      </c>
      <c r="Y42" s="233">
        <f t="shared" si="5"/>
        <v>8.6029054602360048E-3</v>
      </c>
    </row>
    <row r="43" spans="1:25" ht="12" customHeight="1" x14ac:dyDescent="0.25">
      <c r="A43" s="173" t="s">
        <v>92</v>
      </c>
      <c r="B43" s="233">
        <f t="shared" ref="B43:Y43" si="6">IF(B7=0,0,B7/B$5)</f>
        <v>1.2860275484545517E-2</v>
      </c>
      <c r="C43" s="233">
        <f t="shared" si="6"/>
        <v>1.0409388807080661E-2</v>
      </c>
      <c r="D43" s="233">
        <f t="shared" si="6"/>
        <v>1.1570186864613171E-2</v>
      </c>
      <c r="E43" s="233">
        <f t="shared" si="6"/>
        <v>1.143562192654197E-2</v>
      </c>
      <c r="F43" s="233">
        <f t="shared" si="6"/>
        <v>1.1620757164194721E-2</v>
      </c>
      <c r="G43" s="233">
        <f t="shared" si="6"/>
        <v>1.2850449539800557E-2</v>
      </c>
      <c r="H43" s="233">
        <f t="shared" si="6"/>
        <v>1.3835987577930225E-2</v>
      </c>
      <c r="I43" s="233">
        <f t="shared" si="6"/>
        <v>1.3990449304511586E-2</v>
      </c>
      <c r="J43" s="233">
        <f t="shared" si="6"/>
        <v>1.3494778879067649E-2</v>
      </c>
      <c r="K43" s="233">
        <f t="shared" si="6"/>
        <v>1.3794233627520393E-2</v>
      </c>
      <c r="L43" s="233">
        <f t="shared" si="6"/>
        <v>1.0497684714010769E-2</v>
      </c>
      <c r="M43" s="233">
        <f t="shared" si="6"/>
        <v>1.1164124882702565E-2</v>
      </c>
      <c r="N43" s="233">
        <f t="shared" si="6"/>
        <v>1.3744059788264576E-2</v>
      </c>
      <c r="O43" s="233">
        <f t="shared" si="6"/>
        <v>1.3641792848726473E-2</v>
      </c>
      <c r="P43" s="233">
        <f t="shared" si="6"/>
        <v>1.3639508014133583E-2</v>
      </c>
      <c r="Q43" s="233">
        <f t="shared" si="6"/>
        <v>1.3380772205669451E-2</v>
      </c>
      <c r="R43" s="233">
        <f t="shared" si="6"/>
        <v>1.3494184136551299E-2</v>
      </c>
      <c r="S43" s="233">
        <f t="shared" si="6"/>
        <v>1.2467327067791615E-2</v>
      </c>
      <c r="T43" s="233">
        <f t="shared" si="6"/>
        <v>1.1784565382253984E-2</v>
      </c>
      <c r="U43" s="233">
        <f t="shared" si="6"/>
        <v>1.1879029667261395E-2</v>
      </c>
      <c r="V43" s="233">
        <f t="shared" si="6"/>
        <v>1.2358762926282494E-2</v>
      </c>
      <c r="W43" s="233">
        <f t="shared" si="6"/>
        <v>1.2880278292057751E-2</v>
      </c>
      <c r="X43" s="233">
        <f t="shared" si="6"/>
        <v>1.1138917639032721E-2</v>
      </c>
      <c r="Y43" s="233">
        <f t="shared" si="6"/>
        <v>1.3442068785080185E-2</v>
      </c>
    </row>
    <row r="44" spans="1:25" ht="12" customHeight="1" x14ac:dyDescent="0.25">
      <c r="A44" s="173" t="s">
        <v>93</v>
      </c>
      <c r="B44" s="233">
        <f t="shared" ref="B44:Y44" si="7">IF(B8=0,0,B8/B$5)</f>
        <v>2.6303022102771884E-2</v>
      </c>
      <c r="C44" s="233">
        <f t="shared" si="7"/>
        <v>2.5496306591304221E-2</v>
      </c>
      <c r="D44" s="233">
        <f t="shared" si="7"/>
        <v>2.6325098063719153E-2</v>
      </c>
      <c r="E44" s="233">
        <f t="shared" si="7"/>
        <v>2.7245056299908484E-2</v>
      </c>
      <c r="F44" s="233">
        <f t="shared" si="7"/>
        <v>2.8515896738099455E-2</v>
      </c>
      <c r="G44" s="233">
        <f t="shared" si="7"/>
        <v>2.8712943691023424E-2</v>
      </c>
      <c r="H44" s="233">
        <f t="shared" si="7"/>
        <v>3.0897959597527339E-2</v>
      </c>
      <c r="I44" s="233">
        <f t="shared" si="7"/>
        <v>3.1495941793169835E-2</v>
      </c>
      <c r="J44" s="233">
        <f t="shared" si="7"/>
        <v>3.0189588345687534E-2</v>
      </c>
      <c r="K44" s="233">
        <f t="shared" si="7"/>
        <v>3.1764435491636725E-2</v>
      </c>
      <c r="L44" s="233">
        <f t="shared" si="7"/>
        <v>2.8170917458455048E-2</v>
      </c>
      <c r="M44" s="233">
        <f t="shared" si="7"/>
        <v>2.9081019583420496E-2</v>
      </c>
      <c r="N44" s="233">
        <f t="shared" si="7"/>
        <v>3.1738507721889145E-2</v>
      </c>
      <c r="O44" s="233">
        <f t="shared" si="7"/>
        <v>3.2230398381314522E-2</v>
      </c>
      <c r="P44" s="233">
        <f t="shared" si="7"/>
        <v>3.1660653162163217E-2</v>
      </c>
      <c r="Q44" s="233">
        <f t="shared" si="7"/>
        <v>3.0567673442392893E-2</v>
      </c>
      <c r="R44" s="233">
        <f t="shared" si="7"/>
        <v>3.1146817684378471E-2</v>
      </c>
      <c r="S44" s="233">
        <f t="shared" si="7"/>
        <v>3.0178551532384194E-2</v>
      </c>
      <c r="T44" s="233">
        <f t="shared" si="7"/>
        <v>2.872352929322055E-2</v>
      </c>
      <c r="U44" s="233">
        <f t="shared" si="7"/>
        <v>2.9058384026118846E-2</v>
      </c>
      <c r="V44" s="233">
        <f t="shared" si="7"/>
        <v>2.8061758532403894E-2</v>
      </c>
      <c r="W44" s="233">
        <f t="shared" si="7"/>
        <v>2.9174153919570976E-2</v>
      </c>
      <c r="X44" s="233">
        <f t="shared" si="7"/>
        <v>2.6687088553853343E-2</v>
      </c>
      <c r="Y44" s="233">
        <f t="shared" si="7"/>
        <v>2.9627665168140496E-2</v>
      </c>
    </row>
    <row r="45" spans="1:25" ht="12" customHeight="1" x14ac:dyDescent="0.25">
      <c r="A45" s="173" t="s">
        <v>94</v>
      </c>
      <c r="B45" s="233">
        <f t="shared" ref="B45:Y45" si="8">IF(B9=0,0,B9/B$5)</f>
        <v>2.0814037203905726E-2</v>
      </c>
      <c r="C45" s="233">
        <f t="shared" si="8"/>
        <v>1.734332373609828E-2</v>
      </c>
      <c r="D45" s="233">
        <f t="shared" si="8"/>
        <v>1.9850868513002551E-2</v>
      </c>
      <c r="E45" s="233">
        <f t="shared" si="8"/>
        <v>1.9269600905794212E-2</v>
      </c>
      <c r="F45" s="233">
        <f t="shared" si="8"/>
        <v>1.9970811568749278E-2</v>
      </c>
      <c r="G45" s="233">
        <f t="shared" si="8"/>
        <v>2.1778401270913211E-2</v>
      </c>
      <c r="H45" s="233">
        <f t="shared" si="8"/>
        <v>2.3130719045429095E-2</v>
      </c>
      <c r="I45" s="233">
        <f t="shared" si="8"/>
        <v>2.3437523638549732E-2</v>
      </c>
      <c r="J45" s="233">
        <f t="shared" si="8"/>
        <v>2.2170278433865903E-2</v>
      </c>
      <c r="K45" s="233">
        <f t="shared" si="8"/>
        <v>2.3453912598972032E-2</v>
      </c>
      <c r="L45" s="233">
        <f t="shared" si="8"/>
        <v>1.6485657334099374E-2</v>
      </c>
      <c r="M45" s="233">
        <f t="shared" si="8"/>
        <v>1.7424072977635839E-2</v>
      </c>
      <c r="N45" s="233">
        <f t="shared" si="8"/>
        <v>2.1859561415126252E-2</v>
      </c>
      <c r="O45" s="233">
        <f t="shared" si="8"/>
        <v>2.1289048064657621E-2</v>
      </c>
      <c r="P45" s="233">
        <f t="shared" si="8"/>
        <v>2.0625742104441135E-2</v>
      </c>
      <c r="Q45" s="233">
        <f t="shared" si="8"/>
        <v>2.0892172119380444E-2</v>
      </c>
      <c r="R45" s="233">
        <f t="shared" si="8"/>
        <v>2.0734809286652327E-2</v>
      </c>
      <c r="S45" s="233">
        <f t="shared" si="8"/>
        <v>1.9025335766963625E-2</v>
      </c>
      <c r="T45" s="233">
        <f t="shared" si="8"/>
        <v>1.7285195917327308E-2</v>
      </c>
      <c r="U45" s="233">
        <f t="shared" si="8"/>
        <v>1.8084723422890761E-2</v>
      </c>
      <c r="V45" s="233">
        <f t="shared" si="8"/>
        <v>1.9118648629164642E-2</v>
      </c>
      <c r="W45" s="233">
        <f t="shared" si="8"/>
        <v>1.9982375433713492E-2</v>
      </c>
      <c r="X45" s="233">
        <f t="shared" si="8"/>
        <v>1.6447925850203961E-2</v>
      </c>
      <c r="Y45" s="233">
        <f t="shared" si="8"/>
        <v>2.0210860798614488E-2</v>
      </c>
    </row>
    <row r="46" spans="1:25" ht="12" customHeight="1" x14ac:dyDescent="0.25">
      <c r="A46" s="173" t="s">
        <v>95</v>
      </c>
      <c r="B46" s="233">
        <f t="shared" ref="B46:Y46" si="9">IF(B10=0,0,B10/B$5)</f>
        <v>1.5200545623826124E-2</v>
      </c>
      <c r="C46" s="233">
        <f t="shared" si="9"/>
        <v>1.5893824888507165E-2</v>
      </c>
      <c r="D46" s="233">
        <f t="shared" si="9"/>
        <v>1.591508199505097E-2</v>
      </c>
      <c r="E46" s="233">
        <f t="shared" si="9"/>
        <v>1.4220431730281133E-2</v>
      </c>
      <c r="F46" s="233">
        <f t="shared" si="9"/>
        <v>1.371587182399046E-2</v>
      </c>
      <c r="G46" s="233">
        <f t="shared" si="9"/>
        <v>1.3215571347855075E-2</v>
      </c>
      <c r="H46" s="233">
        <f t="shared" si="9"/>
        <v>1.2743444172099657E-2</v>
      </c>
      <c r="I46" s="233">
        <f t="shared" si="9"/>
        <v>1.3111547815155037E-2</v>
      </c>
      <c r="J46" s="233">
        <f t="shared" si="9"/>
        <v>1.334658626997207E-2</v>
      </c>
      <c r="K46" s="233">
        <f t="shared" si="9"/>
        <v>1.3619528019078894E-2</v>
      </c>
      <c r="L46" s="233">
        <f t="shared" si="9"/>
        <v>1.3645511464614932E-2</v>
      </c>
      <c r="M46" s="233">
        <f t="shared" si="9"/>
        <v>1.3810575230816986E-2</v>
      </c>
      <c r="N46" s="233">
        <f t="shared" si="9"/>
        <v>1.3128247229254618E-2</v>
      </c>
      <c r="O46" s="233">
        <f t="shared" si="9"/>
        <v>1.1790569154809673E-2</v>
      </c>
      <c r="P46" s="233">
        <f t="shared" si="9"/>
        <v>1.2848483080317335E-2</v>
      </c>
      <c r="Q46" s="233">
        <f t="shared" si="9"/>
        <v>1.2773938399489954E-2</v>
      </c>
      <c r="R46" s="233">
        <f t="shared" si="9"/>
        <v>1.5376829145942968E-2</v>
      </c>
      <c r="S46" s="233">
        <f t="shared" si="9"/>
        <v>1.5295605613127938E-2</v>
      </c>
      <c r="T46" s="233">
        <f t="shared" si="9"/>
        <v>1.5839082436188957E-2</v>
      </c>
      <c r="U46" s="233">
        <f t="shared" si="9"/>
        <v>1.6994345269555473E-2</v>
      </c>
      <c r="V46" s="233">
        <f t="shared" si="9"/>
        <v>1.6024776287669861E-2</v>
      </c>
      <c r="W46" s="233">
        <f t="shared" si="9"/>
        <v>1.5511260248873251E-2</v>
      </c>
      <c r="X46" s="233">
        <f t="shared" si="9"/>
        <v>1.4515019652716241E-2</v>
      </c>
      <c r="Y46" s="233">
        <f t="shared" si="9"/>
        <v>1.5303225324824456E-2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0.25175619707875446</v>
      </c>
      <c r="C47" s="234">
        <f t="shared" si="10"/>
        <v>0.29350506543764915</v>
      </c>
      <c r="D47" s="234">
        <f t="shared" si="10"/>
        <v>0.30419879832965935</v>
      </c>
      <c r="E47" s="234">
        <f t="shared" si="10"/>
        <v>0.30104731030092091</v>
      </c>
      <c r="F47" s="234">
        <f t="shared" si="10"/>
        <v>0.29251237246516981</v>
      </c>
      <c r="G47" s="234">
        <f t="shared" si="10"/>
        <v>0.28277427271935518</v>
      </c>
      <c r="H47" s="234">
        <f t="shared" si="10"/>
        <v>0.26091866787012202</v>
      </c>
      <c r="I47" s="234">
        <f t="shared" si="10"/>
        <v>0.26917709341453194</v>
      </c>
      <c r="J47" s="234">
        <f t="shared" si="10"/>
        <v>0.2708406673360631</v>
      </c>
      <c r="K47" s="234">
        <f t="shared" si="10"/>
        <v>0.30303926605205633</v>
      </c>
      <c r="L47" s="234">
        <f t="shared" si="10"/>
        <v>0.2747810972661171</v>
      </c>
      <c r="M47" s="234">
        <f t="shared" si="10"/>
        <v>0.26725561372141643</v>
      </c>
      <c r="N47" s="234">
        <f t="shared" si="10"/>
        <v>0.25717766573284401</v>
      </c>
      <c r="O47" s="234">
        <f t="shared" si="10"/>
        <v>0.23113393070850113</v>
      </c>
      <c r="P47" s="234">
        <f t="shared" si="10"/>
        <v>0.23812623663702281</v>
      </c>
      <c r="Q47" s="234">
        <f t="shared" si="10"/>
        <v>0.27366693874357623</v>
      </c>
      <c r="R47" s="234">
        <f t="shared" si="10"/>
        <v>0.25177642470456163</v>
      </c>
      <c r="S47" s="234">
        <f t="shared" si="10"/>
        <v>0.25298684561770152</v>
      </c>
      <c r="T47" s="234">
        <f t="shared" si="10"/>
        <v>0.26387345146742547</v>
      </c>
      <c r="U47" s="234">
        <f t="shared" si="10"/>
        <v>0.27893618993399311</v>
      </c>
      <c r="V47" s="234">
        <f t="shared" si="10"/>
        <v>0.27027276673561368</v>
      </c>
      <c r="W47" s="234">
        <f t="shared" si="10"/>
        <v>0.26058500752499569</v>
      </c>
      <c r="X47" s="234">
        <f t="shared" si="10"/>
        <v>0.27571584452288678</v>
      </c>
      <c r="Y47" s="234">
        <f t="shared" si="10"/>
        <v>0.29154242062702895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0.66571579210886489</v>
      </c>
      <c r="C48" s="235">
        <f t="shared" si="11"/>
        <v>0.63072432280668445</v>
      </c>
      <c r="D48" s="235">
        <f t="shared" si="11"/>
        <v>0.61571565463651357</v>
      </c>
      <c r="E48" s="235">
        <f t="shared" si="11"/>
        <v>0.62068168081713249</v>
      </c>
      <c r="F48" s="235">
        <f t="shared" si="11"/>
        <v>0.62741096517917927</v>
      </c>
      <c r="G48" s="235">
        <f t="shared" si="11"/>
        <v>0.63406196695411954</v>
      </c>
      <c r="H48" s="235">
        <f t="shared" si="11"/>
        <v>0.65153174829660898</v>
      </c>
      <c r="I48" s="235">
        <f t="shared" si="11"/>
        <v>0.64151399532215914</v>
      </c>
      <c r="J48" s="235">
        <f t="shared" si="11"/>
        <v>0.64253029265618999</v>
      </c>
      <c r="K48" s="235">
        <f t="shared" si="11"/>
        <v>0.60659300790839943</v>
      </c>
      <c r="L48" s="235">
        <f t="shared" si="11"/>
        <v>0.64915594466289717</v>
      </c>
      <c r="M48" s="235">
        <f t="shared" si="11"/>
        <v>0.65373909104848182</v>
      </c>
      <c r="N48" s="235">
        <f t="shared" si="11"/>
        <v>0.65491367857382454</v>
      </c>
      <c r="O48" s="235">
        <f t="shared" si="11"/>
        <v>0.68232858692143183</v>
      </c>
      <c r="P48" s="235">
        <f t="shared" si="11"/>
        <v>0.67499383615419972</v>
      </c>
      <c r="Q48" s="235">
        <f t="shared" si="11"/>
        <v>0.64098378039357362</v>
      </c>
      <c r="R48" s="235">
        <f t="shared" si="11"/>
        <v>0.65933359675046799</v>
      </c>
      <c r="S48" s="235">
        <f t="shared" si="11"/>
        <v>0.66201779484592504</v>
      </c>
      <c r="T48" s="235">
        <f t="shared" si="11"/>
        <v>0.65447207585400424</v>
      </c>
      <c r="U48" s="235">
        <f t="shared" si="11"/>
        <v>0.63698598737027179</v>
      </c>
      <c r="V48" s="235">
        <f t="shared" si="11"/>
        <v>0.64632533170116635</v>
      </c>
      <c r="W48" s="235">
        <f t="shared" si="11"/>
        <v>0.65403197634254417</v>
      </c>
      <c r="X48" s="235">
        <f t="shared" si="11"/>
        <v>0.64756535022799722</v>
      </c>
      <c r="Y48" s="235">
        <f t="shared" si="11"/>
        <v>0.62127085383607539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SK: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1730.908300716965</v>
      </c>
      <c r="C5" s="223">
        <f t="shared" si="0"/>
        <v>1746.2739591072236</v>
      </c>
      <c r="D5" s="223">
        <f t="shared" si="0"/>
        <v>1794.7599273648607</v>
      </c>
      <c r="E5" s="223">
        <f t="shared" si="0"/>
        <v>1828.9881390826988</v>
      </c>
      <c r="F5" s="223">
        <f t="shared" si="0"/>
        <v>1723.3588123784593</v>
      </c>
      <c r="G5" s="223">
        <f t="shared" si="0"/>
        <v>1784.4400283798655</v>
      </c>
      <c r="H5" s="223">
        <f t="shared" si="0"/>
        <v>1791.4880917572482</v>
      </c>
      <c r="I5" s="223">
        <f t="shared" si="0"/>
        <v>1858.3849295844002</v>
      </c>
      <c r="J5" s="223">
        <f t="shared" si="0"/>
        <v>1868.13236786784</v>
      </c>
      <c r="K5" s="223">
        <f t="shared" si="0"/>
        <v>1604.0718371952453</v>
      </c>
      <c r="L5" s="223">
        <f t="shared" si="0"/>
        <v>1662.4218364116123</v>
      </c>
      <c r="M5" s="223">
        <f t="shared" si="0"/>
        <v>1673.2570412566999</v>
      </c>
      <c r="N5" s="223">
        <f t="shared" si="0"/>
        <v>1670.7793924753876</v>
      </c>
      <c r="O5" s="223">
        <f t="shared" si="0"/>
        <v>1625.8840473237215</v>
      </c>
      <c r="P5" s="223">
        <f t="shared" si="0"/>
        <v>1713.7574082479316</v>
      </c>
      <c r="Q5" s="223">
        <f t="shared" si="0"/>
        <v>1760.2388464954593</v>
      </c>
      <c r="R5" s="223">
        <f t="shared" si="0"/>
        <v>1764.8707520245518</v>
      </c>
      <c r="S5" s="223">
        <f t="shared" si="0"/>
        <v>1848.6972433258175</v>
      </c>
      <c r="T5" s="223">
        <f t="shared" si="0"/>
        <v>1940.0995350394198</v>
      </c>
      <c r="U5" s="223">
        <f t="shared" si="0"/>
        <v>1848.8452442763501</v>
      </c>
      <c r="V5" s="223">
        <f t="shared" si="0"/>
        <v>1669.386050041411</v>
      </c>
      <c r="W5" s="223">
        <f t="shared" si="0"/>
        <v>1824.6767744815418</v>
      </c>
      <c r="X5" s="223">
        <f t="shared" si="0"/>
        <v>1713.848284684482</v>
      </c>
      <c r="Y5" s="223">
        <f t="shared" si="0"/>
        <v>1552.1138445656763</v>
      </c>
    </row>
    <row r="6" spans="1:25" ht="12" customHeight="1" x14ac:dyDescent="0.25">
      <c r="A6" s="173" t="s">
        <v>91</v>
      </c>
      <c r="B6" s="224">
        <v>12.056480500111286</v>
      </c>
      <c r="C6" s="224">
        <v>10.752402797493112</v>
      </c>
      <c r="D6" s="224">
        <v>10.792798856717784</v>
      </c>
      <c r="E6" s="224">
        <v>10.29734264415421</v>
      </c>
      <c r="F6" s="224">
        <v>9.8920401598966201</v>
      </c>
      <c r="G6" s="224">
        <v>10.901654427780871</v>
      </c>
      <c r="H6" s="224">
        <v>11.413432691919063</v>
      </c>
      <c r="I6" s="224">
        <v>12.326934552127254</v>
      </c>
      <c r="J6" s="224">
        <v>12.612056511062178</v>
      </c>
      <c r="K6" s="224">
        <v>11.120378169387385</v>
      </c>
      <c r="L6" s="224">
        <v>10.901865644823758</v>
      </c>
      <c r="M6" s="224">
        <v>11.396476357517464</v>
      </c>
      <c r="N6" s="224">
        <v>11.227722413938173</v>
      </c>
      <c r="O6" s="224">
        <v>11.044068625531946</v>
      </c>
      <c r="P6" s="224">
        <v>12.401537236081509</v>
      </c>
      <c r="Q6" s="224">
        <v>12.097071513239348</v>
      </c>
      <c r="R6" s="224">
        <v>12.722908930190771</v>
      </c>
      <c r="S6" s="224">
        <v>13.141395230497247</v>
      </c>
      <c r="T6" s="224">
        <v>13.981673993034009</v>
      </c>
      <c r="U6" s="224">
        <v>13.292320137537086</v>
      </c>
      <c r="V6" s="224">
        <v>11.760019392794668</v>
      </c>
      <c r="W6" s="224">
        <v>12.728043806732542</v>
      </c>
      <c r="X6" s="224">
        <v>12.078719818638437</v>
      </c>
      <c r="Y6" s="224">
        <v>11.895490991888815</v>
      </c>
    </row>
    <row r="7" spans="1:25" ht="12" customHeight="1" x14ac:dyDescent="0.25">
      <c r="A7" s="173" t="s">
        <v>92</v>
      </c>
      <c r="B7" s="224">
        <v>5.2895106530131955</v>
      </c>
      <c r="C7" s="224">
        <v>4.2741040420261767</v>
      </c>
      <c r="D7" s="224">
        <v>4.9038761151425021</v>
      </c>
      <c r="E7" s="224">
        <v>4.8613570474409178</v>
      </c>
      <c r="F7" s="224">
        <v>4.6405212385203773</v>
      </c>
      <c r="G7" s="224">
        <v>5.3406682785900319</v>
      </c>
      <c r="H7" s="224">
        <v>5.7218492126891229</v>
      </c>
      <c r="I7" s="224">
        <v>5.9625249746630287</v>
      </c>
      <c r="J7" s="224">
        <v>5.8105766687897544</v>
      </c>
      <c r="K7" s="224">
        <v>5.01805381525232</v>
      </c>
      <c r="L7" s="224">
        <v>4.0121474871849987</v>
      </c>
      <c r="M7" s="224">
        <v>4.2942132306142344</v>
      </c>
      <c r="N7" s="224">
        <v>5.3040089169323048</v>
      </c>
      <c r="O7" s="224">
        <v>5.161221511123137</v>
      </c>
      <c r="P7" s="224">
        <v>5.5103594585128999</v>
      </c>
      <c r="Q7" s="224">
        <v>5.4065916664884242</v>
      </c>
      <c r="R7" s="224">
        <v>5.442278176783379</v>
      </c>
      <c r="S7" s="224">
        <v>5.2653885028659468</v>
      </c>
      <c r="T7" s="224">
        <v>5.2682581653620799</v>
      </c>
      <c r="U7" s="224">
        <v>5.0098311998729432</v>
      </c>
      <c r="V7" s="224">
        <v>4.776276700505889</v>
      </c>
      <c r="W7" s="224">
        <v>5.4510571326282058</v>
      </c>
      <c r="X7" s="224">
        <v>4.4319549782762273</v>
      </c>
      <c r="Y7" s="224">
        <v>4.8570078461965895</v>
      </c>
    </row>
    <row r="8" spans="1:25" ht="12" customHeight="1" x14ac:dyDescent="0.25">
      <c r="A8" s="173" t="s">
        <v>93</v>
      </c>
      <c r="B8" s="224">
        <v>58.293033390331516</v>
      </c>
      <c r="C8" s="224">
        <v>56.192274115688654</v>
      </c>
      <c r="D8" s="224">
        <v>60.111902273759803</v>
      </c>
      <c r="E8" s="224">
        <v>62.560789284984594</v>
      </c>
      <c r="F8" s="224">
        <v>61.538641927932524</v>
      </c>
      <c r="G8" s="224">
        <v>64.511105203330033</v>
      </c>
      <c r="H8" s="224">
        <v>69.204241303787185</v>
      </c>
      <c r="I8" s="224">
        <v>72.699936127883475</v>
      </c>
      <c r="J8" s="224">
        <v>69.980438417828609</v>
      </c>
      <c r="K8" s="224">
        <v>62.504112390521193</v>
      </c>
      <c r="L8" s="224">
        <v>57.875308906191435</v>
      </c>
      <c r="M8" s="224">
        <v>60.315296637892281</v>
      </c>
      <c r="N8" s="224">
        <v>65.691866749821401</v>
      </c>
      <c r="O8" s="224">
        <v>64.677468491780047</v>
      </c>
      <c r="P8" s="224">
        <v>67.086766711143454</v>
      </c>
      <c r="Q8" s="224">
        <v>66.005453000061038</v>
      </c>
      <c r="R8" s="224">
        <v>67.33974696870915</v>
      </c>
      <c r="S8" s="224">
        <v>68.470422372395547</v>
      </c>
      <c r="T8" s="224">
        <v>69.482545813534387</v>
      </c>
      <c r="U8" s="224">
        <v>66.48045083747715</v>
      </c>
      <c r="V8" s="224">
        <v>58.544449733672892</v>
      </c>
      <c r="W8" s="224">
        <v>66.129971389319323</v>
      </c>
      <c r="X8" s="224">
        <v>56.884305054183528</v>
      </c>
      <c r="Y8" s="224">
        <v>57.335418678375127</v>
      </c>
    </row>
    <row r="9" spans="1:25" ht="12" customHeight="1" x14ac:dyDescent="0.25">
      <c r="A9" s="173" t="s">
        <v>94</v>
      </c>
      <c r="B9" s="224">
        <v>32.641159789132971</v>
      </c>
      <c r="C9" s="224">
        <v>27.157420704439915</v>
      </c>
      <c r="D9" s="224">
        <v>32.177997478896472</v>
      </c>
      <c r="E9" s="224">
        <v>31.216784559813778</v>
      </c>
      <c r="F9" s="224">
        <v>30.493946040094777</v>
      </c>
      <c r="G9" s="224">
        <v>34.56158004975029</v>
      </c>
      <c r="H9" s="224">
        <v>36.433995298208394</v>
      </c>
      <c r="I9" s="224">
        <v>38.04931735885485</v>
      </c>
      <c r="J9" s="224">
        <v>36.341926543868418</v>
      </c>
      <c r="K9" s="224">
        <v>32.469816631136709</v>
      </c>
      <c r="L9" s="224">
        <v>23.868932619706914</v>
      </c>
      <c r="M9" s="224">
        <v>25.381741986987311</v>
      </c>
      <c r="N9" s="224">
        <v>32.145425837457012</v>
      </c>
      <c r="O9" s="224">
        <v>30.835186383444903</v>
      </c>
      <c r="P9" s="224">
        <v>32.023379911370874</v>
      </c>
      <c r="Q9" s="224">
        <v>32.195843947383629</v>
      </c>
      <c r="R9" s="224">
        <v>31.91866858893794</v>
      </c>
      <c r="S9" s="224">
        <v>30.723256469591746</v>
      </c>
      <c r="T9" s="224">
        <v>29.46290104069563</v>
      </c>
      <c r="U9" s="224">
        <v>29.090610469971868</v>
      </c>
      <c r="V9" s="224">
        <v>28.300561390022459</v>
      </c>
      <c r="W9" s="224">
        <v>32.523402000328446</v>
      </c>
      <c r="X9" s="224">
        <v>25.155977305891444</v>
      </c>
      <c r="Y9" s="224">
        <v>28.092918345128421</v>
      </c>
    </row>
    <row r="10" spans="1:25" ht="12" customHeight="1" x14ac:dyDescent="0.25">
      <c r="A10" s="36" t="s">
        <v>95</v>
      </c>
      <c r="B10" s="225">
        <f t="shared" ref="B10:Y10" si="1">SUM(B11:B15)</f>
        <v>35.943127101269923</v>
      </c>
      <c r="C10" s="225">
        <f t="shared" si="1"/>
        <v>36.831351507948824</v>
      </c>
      <c r="D10" s="225">
        <f t="shared" si="1"/>
        <v>38.060421674416013</v>
      </c>
      <c r="E10" s="225">
        <f t="shared" si="1"/>
        <v>34.981648769561552</v>
      </c>
      <c r="F10" s="225">
        <f t="shared" si="1"/>
        <v>32.188517423766889</v>
      </c>
      <c r="G10" s="225">
        <f t="shared" si="1"/>
        <v>32.399282855172586</v>
      </c>
      <c r="H10" s="225">
        <f t="shared" si="1"/>
        <v>31.431933186230367</v>
      </c>
      <c r="I10" s="225">
        <f t="shared" si="1"/>
        <v>33.332991718261468</v>
      </c>
      <c r="J10" s="225">
        <f t="shared" si="1"/>
        <v>33.732683599819985</v>
      </c>
      <c r="K10" s="225">
        <f t="shared" si="1"/>
        <v>29.42924982931013</v>
      </c>
      <c r="L10" s="225">
        <f t="shared" si="1"/>
        <v>29.929209170300915</v>
      </c>
      <c r="M10" s="225">
        <f t="shared" si="1"/>
        <v>30.776099386904434</v>
      </c>
      <c r="N10" s="225">
        <f t="shared" si="1"/>
        <v>29.59980774929241</v>
      </c>
      <c r="O10" s="225">
        <f t="shared" si="1"/>
        <v>26.643811171421177</v>
      </c>
      <c r="P10" s="225">
        <f t="shared" si="1"/>
        <v>30.488777937768596</v>
      </c>
      <c r="Q10" s="225">
        <f t="shared" si="1"/>
        <v>30.392104952994256</v>
      </c>
      <c r="R10" s="225">
        <f t="shared" si="1"/>
        <v>37.737598500831581</v>
      </c>
      <c r="S10" s="225">
        <f t="shared" si="1"/>
        <v>39.145808168912211</v>
      </c>
      <c r="T10" s="225">
        <f t="shared" si="1"/>
        <v>42.121391172076748</v>
      </c>
      <c r="U10" s="225">
        <f t="shared" si="1"/>
        <v>43.151613416128313</v>
      </c>
      <c r="V10" s="225">
        <f t="shared" si="1"/>
        <v>36.907075055165429</v>
      </c>
      <c r="W10" s="225">
        <f t="shared" si="1"/>
        <v>39.331424136659351</v>
      </c>
      <c r="X10" s="225">
        <f t="shared" si="1"/>
        <v>34.35153094765684</v>
      </c>
      <c r="Y10" s="225">
        <f t="shared" si="1"/>
        <v>33.044435522769916</v>
      </c>
    </row>
    <row r="11" spans="1:25" ht="12" customHeight="1" x14ac:dyDescent="0.25">
      <c r="A11" s="37" t="s">
        <v>82</v>
      </c>
      <c r="B11" s="226">
        <v>0.26841760121298452</v>
      </c>
      <c r="C11" s="226">
        <v>0.24974316044657313</v>
      </c>
      <c r="D11" s="226">
        <v>0.25475882931606442</v>
      </c>
      <c r="E11" s="226">
        <v>0.23606498306497348</v>
      </c>
      <c r="F11" s="226">
        <v>0.26264665080182886</v>
      </c>
      <c r="G11" s="226">
        <v>0.12037523565636815</v>
      </c>
      <c r="H11" s="226">
        <v>0.11796391200432818</v>
      </c>
      <c r="I11" s="226">
        <v>0.14586719222899305</v>
      </c>
      <c r="J11" s="226">
        <v>5.4098714457611462E-2</v>
      </c>
      <c r="K11" s="226">
        <v>9.255530139661923E-2</v>
      </c>
      <c r="L11" s="226">
        <v>9.793954481861436E-2</v>
      </c>
      <c r="M11" s="226">
        <v>0.11398384392217473</v>
      </c>
      <c r="N11" s="226">
        <v>0.20259945674755728</v>
      </c>
      <c r="O11" s="226">
        <v>9.4500675801195089E-2</v>
      </c>
      <c r="P11" s="226">
        <v>0.15634715719814293</v>
      </c>
      <c r="Q11" s="226">
        <v>7.6567521257957974E-2</v>
      </c>
      <c r="R11" s="226">
        <v>6.6434603462511829E-2</v>
      </c>
      <c r="S11" s="226">
        <v>8.5881097249406874E-2</v>
      </c>
      <c r="T11" s="226">
        <v>0.2934944121018222</v>
      </c>
      <c r="U11" s="226">
        <v>0.30684166413883041</v>
      </c>
      <c r="V11" s="226">
        <v>5.4935675915645681E-2</v>
      </c>
      <c r="W11" s="226">
        <v>5.0531139528823918E-2</v>
      </c>
      <c r="X11" s="226">
        <v>2.0935377722636862E-2</v>
      </c>
      <c r="Y11" s="226">
        <v>9.4215433060077472E-2</v>
      </c>
    </row>
    <row r="12" spans="1:25" ht="12" customHeight="1" x14ac:dyDescent="0.25">
      <c r="A12" s="37" t="s">
        <v>73</v>
      </c>
      <c r="B12" s="226">
        <v>25.884018747883754</v>
      </c>
      <c r="C12" s="226">
        <v>28.845091222843781</v>
      </c>
      <c r="D12" s="226">
        <v>31.456576785520014</v>
      </c>
      <c r="E12" s="226">
        <v>27.269531987518846</v>
      </c>
      <c r="F12" s="226">
        <v>23.077669258313581</v>
      </c>
      <c r="G12" s="226">
        <v>22.295195682954212</v>
      </c>
      <c r="H12" s="226">
        <v>19.264832382173807</v>
      </c>
      <c r="I12" s="226">
        <v>20.259243447277679</v>
      </c>
      <c r="J12" s="226">
        <v>21.275119443653903</v>
      </c>
      <c r="K12" s="226">
        <v>17.57513441992706</v>
      </c>
      <c r="L12" s="226">
        <v>20.75612650409073</v>
      </c>
      <c r="M12" s="226">
        <v>20.648328688125137</v>
      </c>
      <c r="N12" s="226">
        <v>17.949654069133441</v>
      </c>
      <c r="O12" s="226">
        <v>13.967005561450055</v>
      </c>
      <c r="P12" s="226">
        <v>16.772914173155193</v>
      </c>
      <c r="Q12" s="226">
        <v>18.499455596934453</v>
      </c>
      <c r="R12" s="226">
        <v>24.648843960866948</v>
      </c>
      <c r="S12" s="226">
        <v>26.770283651959147</v>
      </c>
      <c r="T12" s="226">
        <v>28.999903052936418</v>
      </c>
      <c r="U12" s="226">
        <v>29.648210754525216</v>
      </c>
      <c r="V12" s="226">
        <v>25.39085447454282</v>
      </c>
      <c r="W12" s="226">
        <v>25.215723233842365</v>
      </c>
      <c r="X12" s="226">
        <v>20.556369799787859</v>
      </c>
      <c r="Y12" s="226">
        <v>18.47909877600431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0.97263584484763765</v>
      </c>
      <c r="V14" s="226">
        <v>1.1333744956785703</v>
      </c>
      <c r="W14" s="226">
        <v>1.5854659891227874</v>
      </c>
      <c r="X14" s="226">
        <v>2.0539845922400968</v>
      </c>
      <c r="Y14" s="226">
        <v>2.219174284155625</v>
      </c>
    </row>
    <row r="15" spans="1:25" ht="12" customHeight="1" x14ac:dyDescent="0.25">
      <c r="A15" s="38" t="s">
        <v>40</v>
      </c>
      <c r="B15" s="227">
        <v>9.7906907521731839</v>
      </c>
      <c r="C15" s="227">
        <v>7.736517124658473</v>
      </c>
      <c r="D15" s="227">
        <v>6.3490860595799372</v>
      </c>
      <c r="E15" s="227">
        <v>7.4760517989777338</v>
      </c>
      <c r="F15" s="227">
        <v>8.8482015146514801</v>
      </c>
      <c r="G15" s="227">
        <v>9.9837119365620026</v>
      </c>
      <c r="H15" s="227">
        <v>12.049136892052232</v>
      </c>
      <c r="I15" s="227">
        <v>12.92788107875479</v>
      </c>
      <c r="J15" s="227">
        <v>12.40346544170847</v>
      </c>
      <c r="K15" s="227">
        <v>11.761560107986453</v>
      </c>
      <c r="L15" s="227">
        <v>9.0751431213915712</v>
      </c>
      <c r="M15" s="227">
        <v>10.013786854857122</v>
      </c>
      <c r="N15" s="227">
        <v>11.447554223411412</v>
      </c>
      <c r="O15" s="227">
        <v>12.582304934169926</v>
      </c>
      <c r="P15" s="227">
        <v>13.559516607415256</v>
      </c>
      <c r="Q15" s="227">
        <v>11.816081834801846</v>
      </c>
      <c r="R15" s="227">
        <v>13.02231993650212</v>
      </c>
      <c r="S15" s="227">
        <v>12.289643419703658</v>
      </c>
      <c r="T15" s="227">
        <v>12.827993707038509</v>
      </c>
      <c r="U15" s="227">
        <v>12.223925152616633</v>
      </c>
      <c r="V15" s="227">
        <v>10.327910409028391</v>
      </c>
      <c r="W15" s="227">
        <v>12.479703774165374</v>
      </c>
      <c r="X15" s="227">
        <v>11.720241177906242</v>
      </c>
      <c r="Y15" s="227">
        <v>12.2519470295499</v>
      </c>
    </row>
    <row r="16" spans="1:25" ht="12" customHeight="1" x14ac:dyDescent="0.25">
      <c r="A16" s="39" t="s">
        <v>97</v>
      </c>
      <c r="B16" s="228">
        <f t="shared" ref="B16:Y16" si="2">SUM(B17:B26)</f>
        <v>452.72682920572424</v>
      </c>
      <c r="C16" s="228">
        <f t="shared" si="2"/>
        <v>545.72137699175357</v>
      </c>
      <c r="D16" s="228">
        <f t="shared" si="2"/>
        <v>585.33129130729606</v>
      </c>
      <c r="E16" s="228">
        <f t="shared" si="2"/>
        <v>589.31771939015152</v>
      </c>
      <c r="F16" s="228">
        <f t="shared" si="2"/>
        <v>540.15491634933574</v>
      </c>
      <c r="G16" s="228">
        <f t="shared" si="2"/>
        <v>539.76776299005041</v>
      </c>
      <c r="H16" s="228">
        <f t="shared" si="2"/>
        <v>502.35800747760555</v>
      </c>
      <c r="I16" s="228">
        <f t="shared" si="2"/>
        <v>537.06396982980061</v>
      </c>
      <c r="J16" s="228">
        <f t="shared" si="2"/>
        <v>550.62582853190042</v>
      </c>
      <c r="K16" s="228">
        <f t="shared" si="2"/>
        <v>526.6140081260902</v>
      </c>
      <c r="L16" s="228">
        <f t="shared" si="2"/>
        <v>496.67022665516345</v>
      </c>
      <c r="M16" s="228">
        <f t="shared" si="2"/>
        <v>484.4455344771311</v>
      </c>
      <c r="N16" s="228">
        <f t="shared" si="2"/>
        <v>469.39239561392503</v>
      </c>
      <c r="O16" s="228">
        <f t="shared" si="2"/>
        <v>415.8079378170554</v>
      </c>
      <c r="P16" s="228">
        <f t="shared" si="2"/>
        <v>446.57237919786354</v>
      </c>
      <c r="Q16" s="228">
        <f t="shared" si="2"/>
        <v>526.40466467577073</v>
      </c>
      <c r="R16" s="228">
        <f t="shared" si="2"/>
        <v>481.76227930430412</v>
      </c>
      <c r="S16" s="228">
        <f t="shared" si="2"/>
        <v>508.12832619090642</v>
      </c>
      <c r="T16" s="228">
        <f t="shared" si="2"/>
        <v>550.70446725884472</v>
      </c>
      <c r="U16" s="228">
        <f t="shared" si="2"/>
        <v>552.31029602025149</v>
      </c>
      <c r="V16" s="228">
        <f t="shared" si="2"/>
        <v>487.87010323470315</v>
      </c>
      <c r="W16" s="228">
        <f t="shared" si="2"/>
        <v>519.81690559827234</v>
      </c>
      <c r="X16" s="228">
        <f t="shared" si="2"/>
        <v>515.24352172073645</v>
      </c>
      <c r="Y16" s="228">
        <f t="shared" si="2"/>
        <v>490.37464809788793</v>
      </c>
    </row>
    <row r="17" spans="1:25" ht="12" customHeight="1" x14ac:dyDescent="0.25">
      <c r="A17" s="46" t="s">
        <v>28</v>
      </c>
      <c r="B17" s="229">
        <v>101.00453249788043</v>
      </c>
      <c r="C17" s="229">
        <v>78.234325587249486</v>
      </c>
      <c r="D17" s="229">
        <v>66.542067040670545</v>
      </c>
      <c r="E17" s="229">
        <v>63.079705453836532</v>
      </c>
      <c r="F17" s="229">
        <v>57.116983578105852</v>
      </c>
      <c r="G17" s="229">
        <v>59.380770213675554</v>
      </c>
      <c r="H17" s="229">
        <v>56.260994973529563</v>
      </c>
      <c r="I17" s="229">
        <v>50.189785725003041</v>
      </c>
      <c r="J17" s="229">
        <v>53.947366344362962</v>
      </c>
      <c r="K17" s="229">
        <v>60.010737656156302</v>
      </c>
      <c r="L17" s="229">
        <v>12.827836998883223</v>
      </c>
      <c r="M17" s="229">
        <v>8.708767917111933</v>
      </c>
      <c r="N17" s="229">
        <v>11.465743752905261</v>
      </c>
      <c r="O17" s="229">
        <v>11.215887626981129</v>
      </c>
      <c r="P17" s="229">
        <v>11.608190328473896</v>
      </c>
      <c r="Q17" s="229">
        <v>11.781150993067444</v>
      </c>
      <c r="R17" s="229">
        <v>10.205766828417898</v>
      </c>
      <c r="S17" s="229">
        <v>11.529957899234216</v>
      </c>
      <c r="T17" s="229">
        <v>11.625125337963249</v>
      </c>
      <c r="U17" s="229">
        <v>10.119971237691061</v>
      </c>
      <c r="V17" s="229">
        <v>9.2928254084066033</v>
      </c>
      <c r="W17" s="229">
        <v>7.4346213035028441</v>
      </c>
      <c r="X17" s="229">
        <v>6.2077143156481078</v>
      </c>
      <c r="Y17" s="229">
        <v>4.5357837581097984</v>
      </c>
    </row>
    <row r="18" spans="1:25" ht="12" customHeight="1" x14ac:dyDescent="0.25">
      <c r="A18" s="46" t="s">
        <v>30</v>
      </c>
      <c r="B18" s="229">
        <v>57.096098174058362</v>
      </c>
      <c r="C18" s="229">
        <v>25.535881998007177</v>
      </c>
      <c r="D18" s="229">
        <v>11.560026911567201</v>
      </c>
      <c r="E18" s="229">
        <v>24.985239300813973</v>
      </c>
      <c r="F18" s="229">
        <v>43.558546842916265</v>
      </c>
      <c r="G18" s="229">
        <v>25.139986052679586</v>
      </c>
      <c r="H18" s="229">
        <v>3.2054885932939143</v>
      </c>
      <c r="I18" s="229">
        <v>4.5198415828665839</v>
      </c>
      <c r="J18" s="229">
        <v>5.9098112836718819</v>
      </c>
      <c r="K18" s="229">
        <v>1.8875232447642145</v>
      </c>
      <c r="L18" s="229">
        <v>1.8862254043212885</v>
      </c>
      <c r="M18" s="229">
        <v>2.2493412249743958</v>
      </c>
      <c r="N18" s="229">
        <v>1.1785971290568666</v>
      </c>
      <c r="O18" s="229">
        <v>2.8978866903515601</v>
      </c>
      <c r="P18" s="229">
        <v>1.3844889773193485</v>
      </c>
      <c r="Q18" s="229">
        <v>32.475898202550198</v>
      </c>
      <c r="R18" s="229">
        <v>31.548448616023805</v>
      </c>
      <c r="S18" s="229">
        <v>44.531178084300791</v>
      </c>
      <c r="T18" s="229">
        <v>48.38596120867151</v>
      </c>
      <c r="U18" s="229">
        <v>44.52014742896732</v>
      </c>
      <c r="V18" s="229">
        <v>50.286536919204323</v>
      </c>
      <c r="W18" s="229">
        <v>55.900574538789776</v>
      </c>
      <c r="X18" s="229">
        <v>51.722816904557078</v>
      </c>
      <c r="Y18" s="229">
        <v>55.831800779285963</v>
      </c>
    </row>
    <row r="19" spans="1:25" ht="12" customHeight="1" x14ac:dyDescent="0.25">
      <c r="A19" s="46" t="s">
        <v>31</v>
      </c>
      <c r="B19" s="229">
        <v>0.50277653258139499</v>
      </c>
      <c r="C19" s="229">
        <v>1.2922277127197599</v>
      </c>
      <c r="D19" s="229">
        <v>13.95455392545132</v>
      </c>
      <c r="E19" s="229">
        <v>1.6480015214981698</v>
      </c>
      <c r="F19" s="229">
        <v>0.91167806375502403</v>
      </c>
      <c r="G19" s="229">
        <v>5.974043396910572</v>
      </c>
      <c r="H19" s="229">
        <v>0.88033295819165436</v>
      </c>
      <c r="I19" s="229">
        <v>0.70047843729394321</v>
      </c>
      <c r="J19" s="229">
        <v>11.819738667341086</v>
      </c>
      <c r="K19" s="229">
        <v>8.9966019855351274</v>
      </c>
      <c r="L19" s="229">
        <v>0.26068908500498938</v>
      </c>
      <c r="M19" s="229">
        <v>0.31398232685133026</v>
      </c>
      <c r="N19" s="229">
        <v>0.58847758730579214</v>
      </c>
      <c r="O19" s="229">
        <v>0.58475113181130267</v>
      </c>
      <c r="P19" s="229">
        <v>0.33712054591926693</v>
      </c>
      <c r="Q19" s="229">
        <v>0.33322273153634085</v>
      </c>
      <c r="R19" s="229">
        <v>0.44819148071984938</v>
      </c>
      <c r="S19" s="229">
        <v>0.61975743264351713</v>
      </c>
      <c r="T19" s="229">
        <v>0.38669010251966152</v>
      </c>
      <c r="U19" s="229">
        <v>0.3865254983789157</v>
      </c>
      <c r="V19" s="229">
        <v>0.32281626800378493</v>
      </c>
      <c r="W19" s="229">
        <v>0.33386106379013364</v>
      </c>
      <c r="X19" s="229">
        <v>1.1305803853064265</v>
      </c>
      <c r="Y19" s="229">
        <v>1.4203201878349558</v>
      </c>
    </row>
    <row r="20" spans="1:25" ht="12" customHeight="1" x14ac:dyDescent="0.25">
      <c r="A20" s="46" t="s">
        <v>82</v>
      </c>
      <c r="B20" s="229">
        <v>3.383679478391302</v>
      </c>
      <c r="C20" s="229">
        <v>2.5823400005895509</v>
      </c>
      <c r="D20" s="229">
        <v>3.1296632240969653</v>
      </c>
      <c r="E20" s="229">
        <v>1.3723097100870811</v>
      </c>
      <c r="F20" s="229">
        <v>2.2833929845279348</v>
      </c>
      <c r="G20" s="229">
        <v>0.82488031826595876</v>
      </c>
      <c r="H20" s="229">
        <v>0.82060901753019022</v>
      </c>
      <c r="I20" s="229">
        <v>0.72580440607226437</v>
      </c>
      <c r="J20" s="229">
        <v>0.62220571407971081</v>
      </c>
      <c r="K20" s="229">
        <v>0.9235549599267886</v>
      </c>
      <c r="L20" s="229">
        <v>0.92292258138952299</v>
      </c>
      <c r="M20" s="229">
        <v>1.2689178107419798</v>
      </c>
      <c r="N20" s="229">
        <v>2.004658085828972</v>
      </c>
      <c r="O20" s="229">
        <v>0.75274733228820356</v>
      </c>
      <c r="P20" s="229">
        <v>1.8868753013306767</v>
      </c>
      <c r="Q20" s="229">
        <v>0.59955336884196198</v>
      </c>
      <c r="R20" s="229">
        <v>0.5894848589111219</v>
      </c>
      <c r="S20" s="229">
        <v>0.6497639248691105</v>
      </c>
      <c r="T20" s="229">
        <v>3.0822203279785443</v>
      </c>
      <c r="U20" s="229">
        <v>2.6779832184132584</v>
      </c>
      <c r="V20" s="229">
        <v>0.58359847195292991</v>
      </c>
      <c r="W20" s="229">
        <v>0.6294515602441817</v>
      </c>
      <c r="X20" s="229">
        <v>0.34143223868444522</v>
      </c>
      <c r="Y20" s="229">
        <v>1.6965674490881544</v>
      </c>
    </row>
    <row r="21" spans="1:25" ht="12" customHeight="1" x14ac:dyDescent="0.25">
      <c r="A21" s="46" t="s">
        <v>32</v>
      </c>
      <c r="B21" s="229">
        <v>22.726681727042941</v>
      </c>
      <c r="C21" s="229">
        <v>74.081371307742884</v>
      </c>
      <c r="D21" s="229">
        <v>86.912818847091316</v>
      </c>
      <c r="E21" s="229">
        <v>56.830778741237793</v>
      </c>
      <c r="F21" s="229">
        <v>33.537263308786009</v>
      </c>
      <c r="G21" s="229">
        <v>46.63185845996901</v>
      </c>
      <c r="H21" s="229">
        <v>44.633005652581964</v>
      </c>
      <c r="I21" s="229">
        <v>48.371382799309302</v>
      </c>
      <c r="J21" s="229">
        <v>46.227309931870167</v>
      </c>
      <c r="K21" s="229">
        <v>7.1490787894525765</v>
      </c>
      <c r="L21" s="229">
        <v>14.086193517215433</v>
      </c>
      <c r="M21" s="229">
        <v>12.911379424140225</v>
      </c>
      <c r="N21" s="229">
        <v>28.087272858132675</v>
      </c>
      <c r="O21" s="229">
        <v>0</v>
      </c>
      <c r="P21" s="229">
        <v>1.7631700590525288E-3</v>
      </c>
      <c r="Q21" s="229">
        <v>0.5694205773841966</v>
      </c>
      <c r="R21" s="229">
        <v>0.57267163184957082</v>
      </c>
      <c r="S21" s="229">
        <v>0.57961653960172321</v>
      </c>
      <c r="T21" s="229">
        <v>42.008296421508987</v>
      </c>
      <c r="U21" s="229">
        <v>41.128347183813851</v>
      </c>
      <c r="V21" s="229">
        <v>44.042358077363943</v>
      </c>
      <c r="W21" s="229">
        <v>45.4843532283708</v>
      </c>
      <c r="X21" s="229">
        <v>52.485251064484153</v>
      </c>
      <c r="Y21" s="229">
        <v>52.118542359749689</v>
      </c>
    </row>
    <row r="22" spans="1:25" ht="12" customHeight="1" x14ac:dyDescent="0.25">
      <c r="A22" s="46" t="s">
        <v>33</v>
      </c>
      <c r="B22" s="229">
        <v>0.63814884184244935</v>
      </c>
      <c r="C22" s="229">
        <v>9.258215448955843</v>
      </c>
      <c r="D22" s="229">
        <v>13.888733146194296</v>
      </c>
      <c r="E22" s="229">
        <v>9.5884407893587866</v>
      </c>
      <c r="F22" s="229">
        <v>3.95756988951887</v>
      </c>
      <c r="G22" s="229">
        <v>3.6796046373908311</v>
      </c>
      <c r="H22" s="229">
        <v>2.3508028778513048</v>
      </c>
      <c r="I22" s="229">
        <v>1.595785121433059</v>
      </c>
      <c r="J22" s="229">
        <v>0.73625393733144351</v>
      </c>
      <c r="K22" s="229">
        <v>5.5240723969736321</v>
      </c>
      <c r="L22" s="229">
        <v>3.3272290919087908</v>
      </c>
      <c r="M22" s="229">
        <v>3.8466959808717078</v>
      </c>
      <c r="N22" s="229">
        <v>3.0845100814929798</v>
      </c>
      <c r="O22" s="229">
        <v>3.7324329216898602</v>
      </c>
      <c r="P22" s="229">
        <v>4.0852670963427249</v>
      </c>
      <c r="Q22" s="229">
        <v>1.1158874653844355</v>
      </c>
      <c r="R22" s="229">
        <v>0.76821365138277331</v>
      </c>
      <c r="S22" s="229">
        <v>0.15700030998319267</v>
      </c>
      <c r="T22" s="229">
        <v>0.11204992791122201</v>
      </c>
      <c r="U22" s="229">
        <v>1.4201252047258601</v>
      </c>
      <c r="V22" s="229">
        <v>0.80133061105528314</v>
      </c>
      <c r="W22" s="229">
        <v>0.8053379336491433</v>
      </c>
      <c r="X22" s="229">
        <v>0.82264883435288638</v>
      </c>
      <c r="Y22" s="229">
        <v>0.76222801719714794</v>
      </c>
    </row>
    <row r="23" spans="1:25" ht="12" customHeight="1" x14ac:dyDescent="0.25">
      <c r="A23" s="46" t="s">
        <v>73</v>
      </c>
      <c r="B23" s="229">
        <v>191.90000712075937</v>
      </c>
      <c r="C23" s="229">
        <v>188.86878844424939</v>
      </c>
      <c r="D23" s="229">
        <v>222.40361170317485</v>
      </c>
      <c r="E23" s="229">
        <v>160.60332121436426</v>
      </c>
      <c r="F23" s="229">
        <v>148.66335336148495</v>
      </c>
      <c r="G23" s="229">
        <v>156.39023594337351</v>
      </c>
      <c r="H23" s="229">
        <v>183.81253290615871</v>
      </c>
      <c r="I23" s="229">
        <v>179.79317166035128</v>
      </c>
      <c r="J23" s="229">
        <v>195.95677014852811</v>
      </c>
      <c r="K23" s="229">
        <v>151.39094688664275</v>
      </c>
      <c r="L23" s="229">
        <v>169.0429272914582</v>
      </c>
      <c r="M23" s="229">
        <v>166.07759798073951</v>
      </c>
      <c r="N23" s="229">
        <v>150.82760226427175</v>
      </c>
      <c r="O23" s="229">
        <v>145.75147010490167</v>
      </c>
      <c r="P23" s="229">
        <v>138.20171181170028</v>
      </c>
      <c r="Q23" s="229">
        <v>128.39378081263516</v>
      </c>
      <c r="R23" s="229">
        <v>125.70893518065262</v>
      </c>
      <c r="S23" s="229">
        <v>128.98488750722677</v>
      </c>
      <c r="T23" s="229">
        <v>153.74547485089823</v>
      </c>
      <c r="U23" s="229">
        <v>151.04633130497942</v>
      </c>
      <c r="V23" s="229">
        <v>144.18959967263595</v>
      </c>
      <c r="W23" s="229">
        <v>143.41872934488666</v>
      </c>
      <c r="X23" s="229">
        <v>132.77267606578442</v>
      </c>
      <c r="Y23" s="229">
        <v>134.45965077163979</v>
      </c>
    </row>
    <row r="24" spans="1:25" ht="12" customHeight="1" x14ac:dyDescent="0.25">
      <c r="A24" s="46" t="s">
        <v>36</v>
      </c>
      <c r="B24" s="229">
        <v>25.857958224778976</v>
      </c>
      <c r="C24" s="229">
        <v>25.734590694840815</v>
      </c>
      <c r="D24" s="229">
        <v>29.339467437250338</v>
      </c>
      <c r="E24" s="229">
        <v>29.593391697887608</v>
      </c>
      <c r="F24" s="229">
        <v>31.410941018457677</v>
      </c>
      <c r="G24" s="229">
        <v>32.393741231994788</v>
      </c>
      <c r="H24" s="229">
        <v>31.735908426866338</v>
      </c>
      <c r="I24" s="229">
        <v>28.386134701587121</v>
      </c>
      <c r="J24" s="229">
        <v>20.410591884868452</v>
      </c>
      <c r="K24" s="229">
        <v>13.780116389334797</v>
      </c>
      <c r="L24" s="229">
        <v>15.958192491131534</v>
      </c>
      <c r="M24" s="229">
        <v>14.646312972126781</v>
      </c>
      <c r="N24" s="229">
        <v>13.810171619809678</v>
      </c>
      <c r="O24" s="229">
        <v>13.864373527579211</v>
      </c>
      <c r="P24" s="229">
        <v>15.180957106504655</v>
      </c>
      <c r="Q24" s="229">
        <v>14.471184998638027</v>
      </c>
      <c r="R24" s="229">
        <v>15.917434366254914</v>
      </c>
      <c r="S24" s="229">
        <v>16.038938682344359</v>
      </c>
      <c r="T24" s="229">
        <v>16.036295788261604</v>
      </c>
      <c r="U24" s="229">
        <v>12.660171318371956</v>
      </c>
      <c r="V24" s="229">
        <v>10.481753350814408</v>
      </c>
      <c r="W24" s="229">
        <v>14.18983273634184</v>
      </c>
      <c r="X24" s="229">
        <v>16.045766297891024</v>
      </c>
      <c r="Y24" s="229">
        <v>14.17212380008554</v>
      </c>
    </row>
    <row r="25" spans="1:25" ht="12" customHeight="1" x14ac:dyDescent="0.25">
      <c r="A25" s="46" t="s">
        <v>38</v>
      </c>
      <c r="B25" s="229">
        <v>38.997552233140944</v>
      </c>
      <c r="C25" s="229">
        <v>128.63168442925956</v>
      </c>
      <c r="D25" s="229">
        <v>121.93599065700708</v>
      </c>
      <c r="E25" s="229">
        <v>144.71491401457195</v>
      </c>
      <c r="F25" s="229">
        <v>158.00918085977486</v>
      </c>
      <c r="G25" s="229">
        <v>157.14001520776904</v>
      </c>
      <c r="H25" s="229">
        <v>136.37930929354977</v>
      </c>
      <c r="I25" s="229">
        <v>183.12264308042509</v>
      </c>
      <c r="J25" s="229">
        <v>170.5238462855354</v>
      </c>
      <c r="K25" s="229">
        <v>224.37554511701379</v>
      </c>
      <c r="L25" s="229">
        <v>210.4256392751052</v>
      </c>
      <c r="M25" s="229">
        <v>207.24548045875935</v>
      </c>
      <c r="N25" s="229">
        <v>154.5394480719437</v>
      </c>
      <c r="O25" s="229">
        <v>138.65412575090386</v>
      </c>
      <c r="P25" s="229">
        <v>189.6708996687328</v>
      </c>
      <c r="Q25" s="229">
        <v>235.52178985633935</v>
      </c>
      <c r="R25" s="229">
        <v>210.84445972332747</v>
      </c>
      <c r="S25" s="229">
        <v>214.68902797991751</v>
      </c>
      <c r="T25" s="229">
        <v>234.43710658490971</v>
      </c>
      <c r="U25" s="229">
        <v>242.10235226426028</v>
      </c>
      <c r="V25" s="229">
        <v>184.65152861910116</v>
      </c>
      <c r="W25" s="229">
        <v>205.50946064345547</v>
      </c>
      <c r="X25" s="229">
        <v>210.77008987800244</v>
      </c>
      <c r="Y25" s="229">
        <v>189.4290259298964</v>
      </c>
    </row>
    <row r="26" spans="1:25" ht="12" customHeight="1" x14ac:dyDescent="0.25">
      <c r="A26" s="46" t="s">
        <v>39</v>
      </c>
      <c r="B26" s="229">
        <v>10.619394375248</v>
      </c>
      <c r="C26" s="229">
        <v>11.501951368139258</v>
      </c>
      <c r="D26" s="229">
        <v>15.66435841479217</v>
      </c>
      <c r="E26" s="229">
        <v>96.901616946495324</v>
      </c>
      <c r="F26" s="229">
        <v>60.70600644200826</v>
      </c>
      <c r="G26" s="229">
        <v>52.212627528021557</v>
      </c>
      <c r="H26" s="229">
        <v>42.279022778052138</v>
      </c>
      <c r="I26" s="229">
        <v>39.658942315458901</v>
      </c>
      <c r="J26" s="229">
        <v>44.471934334311264</v>
      </c>
      <c r="K26" s="229">
        <v>52.575830700290204</v>
      </c>
      <c r="L26" s="229">
        <v>67.932370918745264</v>
      </c>
      <c r="M26" s="229">
        <v>67.177058380813875</v>
      </c>
      <c r="N26" s="229">
        <v>103.80591416317738</v>
      </c>
      <c r="O26" s="229">
        <v>98.354262730548626</v>
      </c>
      <c r="P26" s="229">
        <v>84.215105191480845</v>
      </c>
      <c r="Q26" s="229">
        <v>101.14277566939369</v>
      </c>
      <c r="R26" s="229">
        <v>85.158672966764087</v>
      </c>
      <c r="S26" s="229">
        <v>90.348197830785168</v>
      </c>
      <c r="T26" s="229">
        <v>40.885246708222041</v>
      </c>
      <c r="U26" s="229">
        <v>46.248341360649576</v>
      </c>
      <c r="V26" s="229">
        <v>43.217755836164741</v>
      </c>
      <c r="W26" s="229">
        <v>46.110683245241525</v>
      </c>
      <c r="X26" s="229">
        <v>42.944545736025525</v>
      </c>
      <c r="Y26" s="229">
        <v>35.948605045000463</v>
      </c>
    </row>
    <row r="27" spans="1:25" ht="12" customHeight="1" x14ac:dyDescent="0.25">
      <c r="A27" s="39" t="s">
        <v>98</v>
      </c>
      <c r="B27" s="228">
        <f t="shared" ref="B27:Y27" si="3">SUM(B28:B37)</f>
        <v>1133.9581600773818</v>
      </c>
      <c r="C27" s="228">
        <f t="shared" si="3"/>
        <v>1065.3450289478733</v>
      </c>
      <c r="D27" s="228">
        <f t="shared" si="3"/>
        <v>1063.3816396586321</v>
      </c>
      <c r="E27" s="228">
        <f t="shared" si="3"/>
        <v>1095.7524973865923</v>
      </c>
      <c r="F27" s="228">
        <f t="shared" si="3"/>
        <v>1044.4502292389125</v>
      </c>
      <c r="G27" s="228">
        <f t="shared" si="3"/>
        <v>1096.9579745751912</v>
      </c>
      <c r="H27" s="228">
        <f t="shared" si="3"/>
        <v>1134.9246325868085</v>
      </c>
      <c r="I27" s="228">
        <f t="shared" si="3"/>
        <v>1158.9492550228097</v>
      </c>
      <c r="J27" s="228">
        <f t="shared" si="3"/>
        <v>1159.0288575945706</v>
      </c>
      <c r="K27" s="228">
        <f t="shared" si="3"/>
        <v>936.9162182335474</v>
      </c>
      <c r="L27" s="228">
        <f t="shared" si="3"/>
        <v>1039.1641459282409</v>
      </c>
      <c r="M27" s="228">
        <f t="shared" si="3"/>
        <v>1056.6476791796531</v>
      </c>
      <c r="N27" s="228">
        <f t="shared" si="3"/>
        <v>1057.4181651940212</v>
      </c>
      <c r="O27" s="228">
        <f t="shared" si="3"/>
        <v>1071.7143533233648</v>
      </c>
      <c r="P27" s="228">
        <f t="shared" si="3"/>
        <v>1119.6742077951908</v>
      </c>
      <c r="Q27" s="228">
        <f t="shared" si="3"/>
        <v>1087.7371167395218</v>
      </c>
      <c r="R27" s="228">
        <f t="shared" si="3"/>
        <v>1127.947271554795</v>
      </c>
      <c r="S27" s="228">
        <f t="shared" si="3"/>
        <v>1183.8226463906483</v>
      </c>
      <c r="T27" s="228">
        <f t="shared" si="3"/>
        <v>1229.0782975958723</v>
      </c>
      <c r="U27" s="228">
        <f t="shared" si="3"/>
        <v>1139.5101221951111</v>
      </c>
      <c r="V27" s="228">
        <f t="shared" si="3"/>
        <v>1041.2275645345464</v>
      </c>
      <c r="W27" s="228">
        <f t="shared" si="3"/>
        <v>1148.6959704176015</v>
      </c>
      <c r="X27" s="228">
        <f t="shared" si="3"/>
        <v>1065.7022748590991</v>
      </c>
      <c r="Y27" s="228">
        <f t="shared" si="3"/>
        <v>926.51392508342951</v>
      </c>
    </row>
    <row r="28" spans="1:25" ht="12" customHeight="1" x14ac:dyDescent="0.25">
      <c r="A28" s="18" t="s">
        <v>28</v>
      </c>
      <c r="B28" s="230">
        <v>179.17771124084481</v>
      </c>
      <c r="C28" s="230">
        <v>172.80266631372496</v>
      </c>
      <c r="D28" s="230">
        <v>154.61128069347131</v>
      </c>
      <c r="E28" s="230">
        <v>178.40269917194561</v>
      </c>
      <c r="F28" s="230">
        <v>170.00524450441739</v>
      </c>
      <c r="G28" s="230">
        <v>181.73003046943381</v>
      </c>
      <c r="H28" s="230">
        <v>181.5386517793639</v>
      </c>
      <c r="I28" s="230">
        <v>171.04479090942178</v>
      </c>
      <c r="J28" s="230">
        <v>172.60983001314895</v>
      </c>
      <c r="K28" s="230">
        <v>148.18769800791327</v>
      </c>
      <c r="L28" s="230">
        <v>146.94529047351094</v>
      </c>
      <c r="M28" s="230">
        <v>146.80062474566424</v>
      </c>
      <c r="N28" s="230">
        <v>135.47757208842333</v>
      </c>
      <c r="O28" s="230">
        <v>121.63137008041326</v>
      </c>
      <c r="P28" s="230">
        <v>124.35300656421695</v>
      </c>
      <c r="Q28" s="230">
        <v>119.81237083078405</v>
      </c>
      <c r="R28" s="230">
        <v>105.92263233719956</v>
      </c>
      <c r="S28" s="230">
        <v>111.90589049579364</v>
      </c>
      <c r="T28" s="230">
        <v>122.26355159769872</v>
      </c>
      <c r="U28" s="230">
        <v>108.24794503068796</v>
      </c>
      <c r="V28" s="230">
        <v>99.718280372300171</v>
      </c>
      <c r="W28" s="230">
        <v>108.88838715869215</v>
      </c>
      <c r="X28" s="230">
        <v>91.187740294003788</v>
      </c>
      <c r="Y28" s="230">
        <v>68.984119987709789</v>
      </c>
    </row>
    <row r="29" spans="1:25" ht="12" customHeight="1" x14ac:dyDescent="0.25">
      <c r="A29" s="18" t="s">
        <v>42</v>
      </c>
      <c r="B29" s="230">
        <v>10.99447952518058</v>
      </c>
      <c r="C29" s="230">
        <v>27.28298578420188</v>
      </c>
      <c r="D29" s="230">
        <v>26.89964617904862</v>
      </c>
      <c r="E29" s="230">
        <v>26.565174114392619</v>
      </c>
      <c r="F29" s="230">
        <v>29.008874920750038</v>
      </c>
      <c r="G29" s="230">
        <v>20.696762468354301</v>
      </c>
      <c r="H29" s="230">
        <v>26.127793669583809</v>
      </c>
      <c r="I29" s="230">
        <v>30.38804990430538</v>
      </c>
      <c r="J29" s="230">
        <v>56.967857521711117</v>
      </c>
      <c r="K29" s="230">
        <v>12.37393813189226</v>
      </c>
      <c r="L29" s="230">
        <v>19.084052302093479</v>
      </c>
      <c r="M29" s="230">
        <v>13.44189653940167</v>
      </c>
      <c r="N29" s="230">
        <v>16.6095079361587</v>
      </c>
      <c r="O29" s="230">
        <v>9.7614560832503798</v>
      </c>
      <c r="P29" s="230">
        <v>11.331566732353499</v>
      </c>
      <c r="Q29" s="230">
        <v>12.53930286133768</v>
      </c>
      <c r="R29" s="230">
        <v>18.17070622173101</v>
      </c>
      <c r="S29" s="230">
        <v>17.201172576102049</v>
      </c>
      <c r="T29" s="230">
        <v>13.34528756810648</v>
      </c>
      <c r="U29" s="230">
        <v>15.423977341716091</v>
      </c>
      <c r="V29" s="230">
        <v>12.60386695376215</v>
      </c>
      <c r="W29" s="230">
        <v>13.79707598985352</v>
      </c>
      <c r="X29" s="230">
        <v>4.7984919813414519</v>
      </c>
      <c r="Y29" s="230">
        <v>1.4781163968144759</v>
      </c>
    </row>
    <row r="30" spans="1:25" ht="12" customHeight="1" x14ac:dyDescent="0.25">
      <c r="A30" s="18" t="s">
        <v>31</v>
      </c>
      <c r="B30" s="230">
        <v>2.0845410133307039</v>
      </c>
      <c r="C30" s="230">
        <v>0.94815880812038389</v>
      </c>
      <c r="D30" s="230">
        <v>5.9472523663424743</v>
      </c>
      <c r="E30" s="230">
        <v>1.6342309628592471</v>
      </c>
      <c r="F30" s="230">
        <v>0.68419086531336104</v>
      </c>
      <c r="G30" s="230">
        <v>3.9235855503701211</v>
      </c>
      <c r="H30" s="230">
        <v>1.2898453499565457</v>
      </c>
      <c r="I30" s="230">
        <v>1.2790691299586214</v>
      </c>
      <c r="J30" s="230">
        <v>5.9685375179840143</v>
      </c>
      <c r="K30" s="230">
        <v>6.0881050732314455</v>
      </c>
      <c r="L30" s="230">
        <v>0.87980175102218505</v>
      </c>
      <c r="M30" s="230">
        <v>0.54608583738085104</v>
      </c>
      <c r="N30" s="230">
        <v>1.4248426068014099</v>
      </c>
      <c r="O30" s="230">
        <v>1.4156806457664333</v>
      </c>
      <c r="P30" s="230">
        <v>1.0955133657960248</v>
      </c>
      <c r="Q30" s="230">
        <v>1.0998165537639002</v>
      </c>
      <c r="R30" s="230">
        <v>0.81123140855689757</v>
      </c>
      <c r="S30" s="230">
        <v>1.9632672313425268</v>
      </c>
      <c r="T30" s="230">
        <v>1.171418501912401</v>
      </c>
      <c r="U30" s="230">
        <v>1.1833203777769676</v>
      </c>
      <c r="V30" s="230">
        <v>1.7392321016725221</v>
      </c>
      <c r="W30" s="230">
        <v>1.7603495263950477</v>
      </c>
      <c r="X30" s="230">
        <v>2.231905566375056</v>
      </c>
      <c r="Y30" s="230">
        <v>2.3029329148527955</v>
      </c>
    </row>
    <row r="31" spans="1:25" ht="12" customHeight="1" x14ac:dyDescent="0.25">
      <c r="A31" s="18" t="s">
        <v>82</v>
      </c>
      <c r="B31" s="230">
        <v>8.8094757999864388</v>
      </c>
      <c r="C31" s="230">
        <v>6.8236879557300476</v>
      </c>
      <c r="D31" s="230">
        <v>6.6886847528019207</v>
      </c>
      <c r="E31" s="230">
        <v>7.3328062269782066</v>
      </c>
      <c r="F31" s="230">
        <v>12.996097458203129</v>
      </c>
      <c r="G31" s="230">
        <v>6.153765834627877</v>
      </c>
      <c r="H31" s="230">
        <v>5.5350071865980102</v>
      </c>
      <c r="I31" s="230">
        <v>6.8369088615895475</v>
      </c>
      <c r="J31" s="230">
        <v>6.2369754341753474</v>
      </c>
      <c r="K31" s="230">
        <v>5.3018354376030157</v>
      </c>
      <c r="L31" s="230">
        <v>5.3960380402290458</v>
      </c>
      <c r="M31" s="230">
        <v>5.8168523592825299</v>
      </c>
      <c r="N31" s="230">
        <v>5.8012821131898562</v>
      </c>
      <c r="O31" s="230">
        <v>4.1292325576141184</v>
      </c>
      <c r="P31" s="230">
        <v>5.0944234040532006</v>
      </c>
      <c r="Q31" s="230">
        <v>4.1847160076578955</v>
      </c>
      <c r="R31" s="230">
        <v>3.6503323823953191</v>
      </c>
      <c r="S31" s="230">
        <v>6.7575686974851283</v>
      </c>
      <c r="T31" s="230">
        <v>7.199733065016666</v>
      </c>
      <c r="U31" s="230">
        <v>4.4691650797936191</v>
      </c>
      <c r="V31" s="230">
        <v>4.4563353568067097</v>
      </c>
      <c r="W31" s="230">
        <v>4.5412954872987772</v>
      </c>
      <c r="X31" s="230">
        <v>2.7868511866355501</v>
      </c>
      <c r="Y31" s="230">
        <v>3.8314327734067035</v>
      </c>
    </row>
    <row r="32" spans="1:25" ht="12" customHeight="1" x14ac:dyDescent="0.25">
      <c r="A32" s="18" t="s">
        <v>32</v>
      </c>
      <c r="B32" s="230">
        <v>11.416652206092621</v>
      </c>
      <c r="C32" s="230">
        <v>34.182666075666923</v>
      </c>
      <c r="D32" s="230">
        <v>34.316365891414875</v>
      </c>
      <c r="E32" s="230">
        <v>41.286532374658279</v>
      </c>
      <c r="F32" s="230">
        <v>23.598058663912227</v>
      </c>
      <c r="G32" s="230">
        <v>35.884942046436841</v>
      </c>
      <c r="H32" s="230">
        <v>39.490437256216431</v>
      </c>
      <c r="I32" s="230">
        <v>43.073949200296902</v>
      </c>
      <c r="J32" s="230">
        <v>41.83247096635062</v>
      </c>
      <c r="K32" s="230">
        <v>14.165731357737116</v>
      </c>
      <c r="L32" s="230">
        <v>10.982908720270162</v>
      </c>
      <c r="M32" s="230">
        <v>5.8262872391154694</v>
      </c>
      <c r="N32" s="230">
        <v>15.158216143702857</v>
      </c>
      <c r="O32" s="230">
        <v>0</v>
      </c>
      <c r="P32" s="230">
        <v>0.45485178677762222</v>
      </c>
      <c r="Q32" s="230">
        <v>0.45563153240966792</v>
      </c>
      <c r="R32" s="230">
        <v>0</v>
      </c>
      <c r="S32" s="230">
        <v>0</v>
      </c>
      <c r="T32" s="230">
        <v>24.851509479626618</v>
      </c>
      <c r="U32" s="230">
        <v>24.064723357998197</v>
      </c>
      <c r="V32" s="230">
        <v>26.114792870709273</v>
      </c>
      <c r="W32" s="230">
        <v>28.279328380742012</v>
      </c>
      <c r="X32" s="230">
        <v>31.492359741278168</v>
      </c>
      <c r="Y32" s="230">
        <v>31.708369294592877</v>
      </c>
    </row>
    <row r="33" spans="1:25" ht="12" customHeight="1" x14ac:dyDescent="0.25">
      <c r="A33" s="18" t="s">
        <v>33</v>
      </c>
      <c r="B33" s="230">
        <v>0</v>
      </c>
      <c r="C33" s="230">
        <v>17.969926122402573</v>
      </c>
      <c r="D33" s="230">
        <v>16.506577665754584</v>
      </c>
      <c r="E33" s="230">
        <v>11.821645347601565</v>
      </c>
      <c r="F33" s="230">
        <v>20.038386400553538</v>
      </c>
      <c r="G33" s="230">
        <v>16.509086540719167</v>
      </c>
      <c r="H33" s="230">
        <v>14.663982243690416</v>
      </c>
      <c r="I33" s="230">
        <v>5.3236656865680541</v>
      </c>
      <c r="J33" s="230">
        <v>6.5412363662442621</v>
      </c>
      <c r="K33" s="230">
        <v>10.504640616471974</v>
      </c>
      <c r="L33" s="230">
        <v>9.4775038510732905</v>
      </c>
      <c r="M33" s="230">
        <v>15.390885282473594</v>
      </c>
      <c r="N33" s="230">
        <v>19.488690952448081</v>
      </c>
      <c r="O33" s="230">
        <v>18.059081760244716</v>
      </c>
      <c r="P33" s="230">
        <v>19.903911702620203</v>
      </c>
      <c r="Q33" s="230">
        <v>20.579967751031568</v>
      </c>
      <c r="R33" s="230">
        <v>24.820767462418157</v>
      </c>
      <c r="S33" s="230">
        <v>22.214655255155531</v>
      </c>
      <c r="T33" s="230">
        <v>23.223761931261638</v>
      </c>
      <c r="U33" s="230">
        <v>25.468847067674488</v>
      </c>
      <c r="V33" s="230">
        <v>25.9081659075567</v>
      </c>
      <c r="W33" s="230">
        <v>29.193100006715895</v>
      </c>
      <c r="X33" s="230">
        <v>27.83012170887838</v>
      </c>
      <c r="Y33" s="230">
        <v>22.060809883551173</v>
      </c>
    </row>
    <row r="34" spans="1:25" ht="12" customHeight="1" x14ac:dyDescent="0.25">
      <c r="A34" s="18" t="s">
        <v>73</v>
      </c>
      <c r="B34" s="230">
        <v>339.12403217409712</v>
      </c>
      <c r="C34" s="230">
        <v>314.18756930601711</v>
      </c>
      <c r="D34" s="230">
        <v>366.53889095198633</v>
      </c>
      <c r="E34" s="230">
        <v>304.39919359521525</v>
      </c>
      <c r="F34" s="230">
        <v>245.19269640971669</v>
      </c>
      <c r="G34" s="230">
        <v>292.24206344947265</v>
      </c>
      <c r="H34" s="230">
        <v>273.76679911542647</v>
      </c>
      <c r="I34" s="230">
        <v>290.28435419250002</v>
      </c>
      <c r="J34" s="230">
        <v>260.75644275648517</v>
      </c>
      <c r="K34" s="230">
        <v>209.89735934212064</v>
      </c>
      <c r="L34" s="230">
        <v>257.02881467961282</v>
      </c>
      <c r="M34" s="230">
        <v>274.70889903057031</v>
      </c>
      <c r="N34" s="230">
        <v>261.73057604017248</v>
      </c>
      <c r="O34" s="230">
        <v>262.22021941474247</v>
      </c>
      <c r="P34" s="230">
        <v>260.34606478553536</v>
      </c>
      <c r="Q34" s="230">
        <v>249.83084024027667</v>
      </c>
      <c r="R34" s="230">
        <v>250.84319291487969</v>
      </c>
      <c r="S34" s="230">
        <v>278.0892224798576</v>
      </c>
      <c r="T34" s="230">
        <v>264.94830218241742</v>
      </c>
      <c r="U34" s="230">
        <v>244.77673310113451</v>
      </c>
      <c r="V34" s="230">
        <v>239.71154265337032</v>
      </c>
      <c r="W34" s="230">
        <v>255.05889574103512</v>
      </c>
      <c r="X34" s="230">
        <v>233.97533651782641</v>
      </c>
      <c r="Y34" s="230">
        <v>216.56107396572216</v>
      </c>
    </row>
    <row r="35" spans="1:25" ht="12" customHeight="1" x14ac:dyDescent="0.25">
      <c r="A35" s="18" t="s">
        <v>36</v>
      </c>
      <c r="B35" s="230">
        <v>145.74531416216203</v>
      </c>
      <c r="C35" s="230">
        <v>143.7144239078076</v>
      </c>
      <c r="D35" s="230">
        <v>153.73957662886667</v>
      </c>
      <c r="E35" s="230">
        <v>171.84058697882261</v>
      </c>
      <c r="F35" s="230">
        <v>167.4367104329057</v>
      </c>
      <c r="G35" s="230">
        <v>162.16006819671307</v>
      </c>
      <c r="H35" s="230">
        <v>183.7446653964991</v>
      </c>
      <c r="I35" s="230">
        <v>189.00647556309599</v>
      </c>
      <c r="J35" s="230">
        <v>163.21015669504195</v>
      </c>
      <c r="K35" s="230">
        <v>156.9782855541778</v>
      </c>
      <c r="L35" s="230">
        <v>184.5775039760116</v>
      </c>
      <c r="M35" s="230">
        <v>180.26989318519145</v>
      </c>
      <c r="N35" s="230">
        <v>169.71466997944196</v>
      </c>
      <c r="O35" s="230">
        <v>170.13458235130412</v>
      </c>
      <c r="P35" s="230">
        <v>188.13193802708457</v>
      </c>
      <c r="Q35" s="230">
        <v>182.67529633988471</v>
      </c>
      <c r="R35" s="230">
        <v>197.44499694657955</v>
      </c>
      <c r="S35" s="230">
        <v>200.49843814873145</v>
      </c>
      <c r="T35" s="230">
        <v>207.82144180306653</v>
      </c>
      <c r="U35" s="230">
        <v>162.36292527291116</v>
      </c>
      <c r="V35" s="230">
        <v>136.70951575757044</v>
      </c>
      <c r="W35" s="230">
        <v>188.24205780118064</v>
      </c>
      <c r="X35" s="230">
        <v>205.02973375706449</v>
      </c>
      <c r="Y35" s="230">
        <v>180.47034398602605</v>
      </c>
    </row>
    <row r="36" spans="1:25" ht="12" customHeight="1" x14ac:dyDescent="0.25">
      <c r="A36" s="18" t="s">
        <v>38</v>
      </c>
      <c r="B36" s="230">
        <v>108.43123589079232</v>
      </c>
      <c r="C36" s="230">
        <v>8.6533599576103288</v>
      </c>
      <c r="D36" s="230">
        <v>3.4552743813935005</v>
      </c>
      <c r="E36" s="230">
        <v>0.36432114427540679</v>
      </c>
      <c r="F36" s="230">
        <v>0.23402710549583067</v>
      </c>
      <c r="G36" s="230">
        <v>1.6603600125556484</v>
      </c>
      <c r="H36" s="230">
        <v>0.95139356423756083</v>
      </c>
      <c r="I36" s="230">
        <v>0.58341434622685129</v>
      </c>
      <c r="J36" s="230">
        <v>0.55877863475402667</v>
      </c>
      <c r="K36" s="230">
        <v>0.53047368286588448</v>
      </c>
      <c r="L36" s="230">
        <v>0.54435742344822646</v>
      </c>
      <c r="M36" s="230">
        <v>0.6644420598484887</v>
      </c>
      <c r="N36" s="230">
        <v>0.81190661205651393</v>
      </c>
      <c r="O36" s="230">
        <v>51.655377827116332</v>
      </c>
      <c r="P36" s="230">
        <v>53.478618349991685</v>
      </c>
      <c r="Q36" s="230">
        <v>74.809029131363445</v>
      </c>
      <c r="R36" s="230">
        <v>80.117995952151247</v>
      </c>
      <c r="S36" s="230">
        <v>81.426516246700743</v>
      </c>
      <c r="T36" s="230">
        <v>75.928961359291364</v>
      </c>
      <c r="U36" s="230">
        <v>85.869547747521324</v>
      </c>
      <c r="V36" s="230">
        <v>99.860942601200463</v>
      </c>
      <c r="W36" s="230">
        <v>83.154108896893973</v>
      </c>
      <c r="X36" s="230">
        <v>89.188250142799959</v>
      </c>
      <c r="Y36" s="230">
        <v>78.378189123868552</v>
      </c>
    </row>
    <row r="37" spans="1:25" ht="12" customHeight="1" x14ac:dyDescent="0.25">
      <c r="A37" s="47" t="s">
        <v>40</v>
      </c>
      <c r="B37" s="231">
        <v>328.17471806489522</v>
      </c>
      <c r="C37" s="231">
        <v>338.77958471659144</v>
      </c>
      <c r="D37" s="231">
        <v>294.67809014755187</v>
      </c>
      <c r="E37" s="231">
        <v>352.10530746984335</v>
      </c>
      <c r="F37" s="231">
        <v>375.25594247764468</v>
      </c>
      <c r="G37" s="231">
        <v>375.99731000650775</v>
      </c>
      <c r="H37" s="231">
        <v>407.81605702523626</v>
      </c>
      <c r="I37" s="231">
        <v>421.12857722884667</v>
      </c>
      <c r="J37" s="231">
        <v>444.34657168867511</v>
      </c>
      <c r="K37" s="231">
        <v>372.88815102953396</v>
      </c>
      <c r="L37" s="231">
        <v>404.24787471096909</v>
      </c>
      <c r="M37" s="231">
        <v>413.18181290072448</v>
      </c>
      <c r="N37" s="231">
        <v>431.200900721626</v>
      </c>
      <c r="O37" s="231">
        <v>432.70735260291292</v>
      </c>
      <c r="P37" s="231">
        <v>455.48431307676151</v>
      </c>
      <c r="Q37" s="231">
        <v>421.75014549101206</v>
      </c>
      <c r="R37" s="231">
        <v>446.16541592888365</v>
      </c>
      <c r="S37" s="231">
        <v>463.76591525947958</v>
      </c>
      <c r="T37" s="231">
        <v>488.32433010747457</v>
      </c>
      <c r="U37" s="231">
        <v>467.64293781789678</v>
      </c>
      <c r="V37" s="231">
        <v>394.40488995959771</v>
      </c>
      <c r="W37" s="231">
        <v>435.78137142879439</v>
      </c>
      <c r="X37" s="231">
        <v>377.18148396289604</v>
      </c>
      <c r="Y37" s="231">
        <v>320.73853675688497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0.99999999999999989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0.99999999999999989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0.99999999999999989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6.9654068301118746E-3</v>
      </c>
      <c r="C42" s="233">
        <f t="shared" si="5"/>
        <v>6.157340170719971E-3</v>
      </c>
      <c r="D42" s="233">
        <f t="shared" si="5"/>
        <v>6.0135055904464111E-3</v>
      </c>
      <c r="E42" s="233">
        <f t="shared" si="5"/>
        <v>5.6300762285526277E-3</v>
      </c>
      <c r="F42" s="233">
        <f t="shared" si="5"/>
        <v>5.7399771242323695E-3</v>
      </c>
      <c r="G42" s="233">
        <f t="shared" si="5"/>
        <v>6.1092859689315174E-3</v>
      </c>
      <c r="H42" s="233">
        <f t="shared" si="5"/>
        <v>6.370923002186283E-3</v>
      </c>
      <c r="I42" s="233">
        <f t="shared" si="5"/>
        <v>6.63314384220926E-3</v>
      </c>
      <c r="J42" s="233">
        <f t="shared" si="5"/>
        <v>6.7511578558304879E-3</v>
      </c>
      <c r="K42" s="233">
        <f t="shared" si="5"/>
        <v>6.9325936105402918E-3</v>
      </c>
      <c r="L42" s="233">
        <f t="shared" si="5"/>
        <v>6.5578214903359092E-3</v>
      </c>
      <c r="M42" s="233">
        <f t="shared" si="5"/>
        <v>6.8109537725047544E-3</v>
      </c>
      <c r="N42" s="233">
        <f t="shared" si="5"/>
        <v>6.7200508125153753E-3</v>
      </c>
      <c r="O42" s="233">
        <f t="shared" si="5"/>
        <v>6.792654521526908E-3</v>
      </c>
      <c r="P42" s="233">
        <f t="shared" si="5"/>
        <v>7.2364601759827155E-3</v>
      </c>
      <c r="Q42" s="233">
        <f t="shared" si="5"/>
        <v>6.8724034453187793E-3</v>
      </c>
      <c r="R42" s="233">
        <f t="shared" si="5"/>
        <v>7.2089748870254816E-3</v>
      </c>
      <c r="S42" s="233">
        <f t="shared" si="5"/>
        <v>7.1084626095162008E-3</v>
      </c>
      <c r="T42" s="233">
        <f t="shared" si="5"/>
        <v>7.2066786989616613E-3</v>
      </c>
      <c r="U42" s="233">
        <f t="shared" si="5"/>
        <v>7.1895255585546778E-3</v>
      </c>
      <c r="V42" s="233">
        <f t="shared" si="5"/>
        <v>7.0445175892675915E-3</v>
      </c>
      <c r="W42" s="233">
        <f t="shared" si="5"/>
        <v>6.9755060100159657E-3</v>
      </c>
      <c r="X42" s="233">
        <f t="shared" si="5"/>
        <v>7.0477182412106675E-3</v>
      </c>
      <c r="Y42" s="233">
        <f t="shared" si="5"/>
        <v>7.6640582992915044E-3</v>
      </c>
    </row>
    <row r="43" spans="1:25" ht="12" customHeight="1" x14ac:dyDescent="0.25">
      <c r="A43" s="173" t="s">
        <v>92</v>
      </c>
      <c r="B43" s="233">
        <f t="shared" ref="B43:Y43" si="6">IF(B7=0,0,B7/B$5)</f>
        <v>3.0559161631047759E-3</v>
      </c>
      <c r="C43" s="233">
        <f t="shared" si="6"/>
        <v>2.4475564213368313E-3</v>
      </c>
      <c r="D43" s="233">
        <f t="shared" si="6"/>
        <v>2.7323298455535342E-3</v>
      </c>
      <c r="E43" s="233">
        <f t="shared" si="6"/>
        <v>2.6579489191652481E-3</v>
      </c>
      <c r="F43" s="233">
        <f t="shared" si="6"/>
        <v>2.692719128012497E-3</v>
      </c>
      <c r="G43" s="233">
        <f t="shared" si="6"/>
        <v>2.9929099289702377E-3</v>
      </c>
      <c r="H43" s="233">
        <f t="shared" si="6"/>
        <v>3.1939085942104327E-3</v>
      </c>
      <c r="I43" s="233">
        <f t="shared" si="6"/>
        <v>3.2084445368357876E-3</v>
      </c>
      <c r="J43" s="233">
        <f t="shared" si="6"/>
        <v>3.1103666788995011E-3</v>
      </c>
      <c r="K43" s="233">
        <f t="shared" si="6"/>
        <v>3.128322372411012E-3</v>
      </c>
      <c r="L43" s="233">
        <f t="shared" si="6"/>
        <v>2.4134352661327766E-3</v>
      </c>
      <c r="M43" s="233">
        <f t="shared" si="6"/>
        <v>2.5663798954577025E-3</v>
      </c>
      <c r="N43" s="233">
        <f t="shared" si="6"/>
        <v>3.1745716644697238E-3</v>
      </c>
      <c r="O43" s="233">
        <f t="shared" si="6"/>
        <v>3.174409343408431E-3</v>
      </c>
      <c r="P43" s="233">
        <f t="shared" si="6"/>
        <v>3.2153672579285555E-3</v>
      </c>
      <c r="Q43" s="233">
        <f t="shared" si="6"/>
        <v>3.0715102539934608E-3</v>
      </c>
      <c r="R43" s="233">
        <f t="shared" si="6"/>
        <v>3.0836695381462526E-3</v>
      </c>
      <c r="S43" s="233">
        <f t="shared" si="6"/>
        <v>2.8481616023797824E-3</v>
      </c>
      <c r="T43" s="233">
        <f t="shared" si="6"/>
        <v>2.7154576712246038E-3</v>
      </c>
      <c r="U43" s="233">
        <f t="shared" si="6"/>
        <v>2.7097082437712756E-3</v>
      </c>
      <c r="V43" s="233">
        <f t="shared" si="6"/>
        <v>2.8610977672824138E-3</v>
      </c>
      <c r="W43" s="233">
        <f t="shared" si="6"/>
        <v>2.9874097203747511E-3</v>
      </c>
      <c r="X43" s="233">
        <f t="shared" si="6"/>
        <v>2.5859669247748768E-3</v>
      </c>
      <c r="Y43" s="233">
        <f t="shared" si="6"/>
        <v>3.1292858208836561E-3</v>
      </c>
    </row>
    <row r="44" spans="1:25" ht="12" customHeight="1" x14ac:dyDescent="0.25">
      <c r="A44" s="173" t="s">
        <v>93</v>
      </c>
      <c r="B44" s="233">
        <f t="shared" ref="B44:Y44" si="7">IF(B8=0,0,B8/B$5)</f>
        <v>3.3677713236562434E-2</v>
      </c>
      <c r="C44" s="233">
        <f t="shared" si="7"/>
        <v>3.2178384051730784E-2</v>
      </c>
      <c r="D44" s="233">
        <f t="shared" si="7"/>
        <v>3.3493004472201771E-2</v>
      </c>
      <c r="E44" s="233">
        <f t="shared" si="7"/>
        <v>3.4205136680854044E-2</v>
      </c>
      <c r="F44" s="233">
        <f t="shared" si="7"/>
        <v>3.5708548612114734E-2</v>
      </c>
      <c r="G44" s="233">
        <f t="shared" si="7"/>
        <v>3.6152016418226823E-2</v>
      </c>
      <c r="H44" s="233">
        <f t="shared" si="7"/>
        <v>3.8629473241938002E-2</v>
      </c>
      <c r="I44" s="233">
        <f t="shared" si="7"/>
        <v>3.9119955704839754E-2</v>
      </c>
      <c r="J44" s="233">
        <f t="shared" si="7"/>
        <v>3.7460107014632774E-2</v>
      </c>
      <c r="K44" s="233">
        <f t="shared" si="7"/>
        <v>3.896590597825781E-2</v>
      </c>
      <c r="L44" s="233">
        <f t="shared" si="7"/>
        <v>3.4813852680807562E-2</v>
      </c>
      <c r="M44" s="233">
        <f t="shared" si="7"/>
        <v>3.6046641460771904E-2</v>
      </c>
      <c r="N44" s="233">
        <f t="shared" si="7"/>
        <v>3.9318097317739761E-2</v>
      </c>
      <c r="O44" s="233">
        <f t="shared" si="7"/>
        <v>3.9779877659936499E-2</v>
      </c>
      <c r="P44" s="233">
        <f t="shared" si="7"/>
        <v>3.9146011208044867E-2</v>
      </c>
      <c r="Q44" s="233">
        <f t="shared" si="7"/>
        <v>3.7498009506763436E-2</v>
      </c>
      <c r="R44" s="233">
        <f t="shared" si="7"/>
        <v>3.8155625215875504E-2</v>
      </c>
      <c r="S44" s="233">
        <f t="shared" si="7"/>
        <v>3.7037120393611254E-2</v>
      </c>
      <c r="T44" s="233">
        <f t="shared" si="7"/>
        <v>3.5813907770521992E-2</v>
      </c>
      <c r="U44" s="233">
        <f t="shared" si="7"/>
        <v>3.595782342696726E-2</v>
      </c>
      <c r="V44" s="233">
        <f t="shared" si="7"/>
        <v>3.5069449473487953E-2</v>
      </c>
      <c r="W44" s="233">
        <f t="shared" si="7"/>
        <v>3.6242019580760704E-2</v>
      </c>
      <c r="X44" s="233">
        <f t="shared" si="7"/>
        <v>3.3190980533411615E-2</v>
      </c>
      <c r="Y44" s="233">
        <f t="shared" si="7"/>
        <v>3.6940214713708154E-2</v>
      </c>
    </row>
    <row r="45" spans="1:25" ht="12" customHeight="1" x14ac:dyDescent="0.25">
      <c r="A45" s="173" t="s">
        <v>94</v>
      </c>
      <c r="B45" s="233">
        <f t="shared" ref="B45:Y45" si="8">IF(B9=0,0,B9/B$5)</f>
        <v>1.8857821512331171E-2</v>
      </c>
      <c r="C45" s="233">
        <f t="shared" si="8"/>
        <v>1.5551638139484167E-2</v>
      </c>
      <c r="D45" s="233">
        <f t="shared" si="8"/>
        <v>1.7928858889858051E-2</v>
      </c>
      <c r="E45" s="233">
        <f t="shared" si="8"/>
        <v>1.7067789502161607E-2</v>
      </c>
      <c r="F45" s="233">
        <f t="shared" si="8"/>
        <v>1.7694484643049561E-2</v>
      </c>
      <c r="G45" s="233">
        <f t="shared" si="8"/>
        <v>1.9368305743023232E-2</v>
      </c>
      <c r="H45" s="233">
        <f t="shared" si="8"/>
        <v>2.0337280200657514E-2</v>
      </c>
      <c r="I45" s="233">
        <f t="shared" si="8"/>
        <v>2.0474400514732975E-2</v>
      </c>
      <c r="J45" s="233">
        <f t="shared" si="8"/>
        <v>1.9453614298941053E-2</v>
      </c>
      <c r="K45" s="233">
        <f t="shared" si="8"/>
        <v>2.0242121255561032E-2</v>
      </c>
      <c r="L45" s="233">
        <f t="shared" si="8"/>
        <v>1.435792775149581E-2</v>
      </c>
      <c r="M45" s="233">
        <f t="shared" si="8"/>
        <v>1.516906330657025E-2</v>
      </c>
      <c r="N45" s="233">
        <f t="shared" si="8"/>
        <v>1.9239778741723109E-2</v>
      </c>
      <c r="O45" s="233">
        <f t="shared" si="8"/>
        <v>1.8965181701733905E-2</v>
      </c>
      <c r="P45" s="233">
        <f t="shared" si="8"/>
        <v>1.868606359176013E-2</v>
      </c>
      <c r="Q45" s="233">
        <f t="shared" si="8"/>
        <v>1.8290610965372014E-2</v>
      </c>
      <c r="R45" s="233">
        <f t="shared" si="8"/>
        <v>1.808555586992577E-2</v>
      </c>
      <c r="S45" s="233">
        <f t="shared" si="8"/>
        <v>1.6618868546761298E-2</v>
      </c>
      <c r="T45" s="233">
        <f t="shared" si="8"/>
        <v>1.5186283233708929E-2</v>
      </c>
      <c r="U45" s="233">
        <f t="shared" si="8"/>
        <v>1.5734475646369265E-2</v>
      </c>
      <c r="V45" s="233">
        <f t="shared" si="8"/>
        <v>1.6952676338298403E-2</v>
      </c>
      <c r="W45" s="233">
        <f t="shared" si="8"/>
        <v>1.7824199033590237E-2</v>
      </c>
      <c r="X45" s="233">
        <f t="shared" si="8"/>
        <v>1.4678065456956499E-2</v>
      </c>
      <c r="Y45" s="233">
        <f t="shared" si="8"/>
        <v>1.8099779499737394E-2</v>
      </c>
    </row>
    <row r="46" spans="1:25" ht="12" customHeight="1" x14ac:dyDescent="0.25">
      <c r="A46" s="173" t="s">
        <v>95</v>
      </c>
      <c r="B46" s="233">
        <f t="shared" ref="B46:Y46" si="9">IF(B10=0,0,B10/B$5)</f>
        <v>2.0765471565640889E-2</v>
      </c>
      <c r="C46" s="233">
        <f t="shared" si="9"/>
        <v>2.1091393658975895E-2</v>
      </c>
      <c r="D46" s="233">
        <f t="shared" si="9"/>
        <v>2.1206413790560763E-2</v>
      </c>
      <c r="E46" s="233">
        <f t="shared" si="9"/>
        <v>1.9126230521705881E-2</v>
      </c>
      <c r="F46" s="233">
        <f t="shared" si="9"/>
        <v>1.8677780385932832E-2</v>
      </c>
      <c r="G46" s="233">
        <f t="shared" si="9"/>
        <v>1.8156554627721866E-2</v>
      </c>
      <c r="H46" s="233">
        <f t="shared" si="9"/>
        <v>1.7545153289519874E-2</v>
      </c>
      <c r="I46" s="233">
        <f t="shared" si="9"/>
        <v>1.7936537897837931E-2</v>
      </c>
      <c r="J46" s="233">
        <f t="shared" si="9"/>
        <v>1.8056902273108296E-2</v>
      </c>
      <c r="K46" s="233">
        <f t="shared" si="9"/>
        <v>1.8346590936206334E-2</v>
      </c>
      <c r="L46" s="233">
        <f t="shared" si="9"/>
        <v>1.8003378273052536E-2</v>
      </c>
      <c r="M46" s="233">
        <f t="shared" si="9"/>
        <v>1.8392929853616537E-2</v>
      </c>
      <c r="N46" s="233">
        <f t="shared" si="9"/>
        <v>1.7716167605729222E-2</v>
      </c>
      <c r="O46" s="233">
        <f t="shared" si="9"/>
        <v>1.6387276334544332E-2</v>
      </c>
      <c r="P46" s="233">
        <f t="shared" si="9"/>
        <v>1.779060314548192E-2</v>
      </c>
      <c r="Q46" s="233">
        <f t="shared" si="9"/>
        <v>1.7265898325959175E-2</v>
      </c>
      <c r="R46" s="233">
        <f t="shared" si="9"/>
        <v>2.1382641452662363E-2</v>
      </c>
      <c r="S46" s="233">
        <f t="shared" si="9"/>
        <v>2.1174807454404306E-2</v>
      </c>
      <c r="T46" s="233">
        <f t="shared" si="9"/>
        <v>2.1710943387871544E-2</v>
      </c>
      <c r="U46" s="233">
        <f t="shared" si="9"/>
        <v>2.3339764942315728E-2</v>
      </c>
      <c r="V46" s="233">
        <f t="shared" si="9"/>
        <v>2.2108172674768611E-2</v>
      </c>
      <c r="W46" s="233">
        <f t="shared" si="9"/>
        <v>2.1555282933786925E-2</v>
      </c>
      <c r="X46" s="233">
        <f t="shared" si="9"/>
        <v>2.0043507499837378E-2</v>
      </c>
      <c r="Y46" s="233">
        <f t="shared" si="9"/>
        <v>2.1289956041862797E-2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0.26155448501702766</v>
      </c>
      <c r="C47" s="234">
        <f t="shared" si="10"/>
        <v>0.31250616442264978</v>
      </c>
      <c r="D47" s="234">
        <f t="shared" si="10"/>
        <v>0.32613347466850523</v>
      </c>
      <c r="E47" s="234">
        <f t="shared" si="10"/>
        <v>0.32220969988668974</v>
      </c>
      <c r="F47" s="234">
        <f t="shared" si="10"/>
        <v>0.31343148766788254</v>
      </c>
      <c r="G47" s="234">
        <f t="shared" si="10"/>
        <v>0.3024857963313668</v>
      </c>
      <c r="H47" s="234">
        <f t="shared" si="10"/>
        <v>0.28041381340405613</v>
      </c>
      <c r="I47" s="234">
        <f t="shared" si="10"/>
        <v>0.28899500920399029</v>
      </c>
      <c r="J47" s="234">
        <f t="shared" si="10"/>
        <v>0.2947466881912375</v>
      </c>
      <c r="K47" s="234">
        <f t="shared" si="10"/>
        <v>0.32829826938853707</v>
      </c>
      <c r="L47" s="234">
        <f t="shared" si="10"/>
        <v>0.29876305506624068</v>
      </c>
      <c r="M47" s="234">
        <f t="shared" si="10"/>
        <v>0.28952248371433009</v>
      </c>
      <c r="N47" s="234">
        <f t="shared" si="10"/>
        <v>0.28094217448928688</v>
      </c>
      <c r="O47" s="234">
        <f t="shared" si="10"/>
        <v>0.25574267642363185</v>
      </c>
      <c r="P47" s="234">
        <f t="shared" si="10"/>
        <v>0.26058085995638031</v>
      </c>
      <c r="Q47" s="234">
        <f t="shared" si="10"/>
        <v>0.29905297552307408</v>
      </c>
      <c r="R47" s="234">
        <f t="shared" si="10"/>
        <v>0.27297312211200503</v>
      </c>
      <c r="S47" s="234">
        <f t="shared" si="10"/>
        <v>0.27485751278385667</v>
      </c>
      <c r="T47" s="234">
        <f t="shared" si="10"/>
        <v>0.28385371848854923</v>
      </c>
      <c r="U47" s="234">
        <f t="shared" si="10"/>
        <v>0.29873257252335866</v>
      </c>
      <c r="V47" s="234">
        <f t="shared" si="10"/>
        <v>0.29224522585569768</v>
      </c>
      <c r="W47" s="234">
        <f t="shared" si="10"/>
        <v>0.28488163650023529</v>
      </c>
      <c r="X47" s="234">
        <f t="shared" si="10"/>
        <v>0.30063543332576392</v>
      </c>
      <c r="Y47" s="234">
        <f t="shared" si="10"/>
        <v>0.31593987117298611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0.6551231856752211</v>
      </c>
      <c r="C48" s="235">
        <f t="shared" si="11"/>
        <v>0.6100675231351026</v>
      </c>
      <c r="D48" s="235">
        <f t="shared" si="11"/>
        <v>0.59249241274287434</v>
      </c>
      <c r="E48" s="235">
        <f t="shared" si="11"/>
        <v>0.59910311826087093</v>
      </c>
      <c r="F48" s="235">
        <f t="shared" si="11"/>
        <v>0.60605500243877553</v>
      </c>
      <c r="G48" s="235">
        <f t="shared" si="11"/>
        <v>0.61473513098175947</v>
      </c>
      <c r="H48" s="235">
        <f t="shared" si="11"/>
        <v>0.63350944826743172</v>
      </c>
      <c r="I48" s="235">
        <f t="shared" si="11"/>
        <v>0.62363250829955408</v>
      </c>
      <c r="J48" s="235">
        <f t="shared" si="11"/>
        <v>0.62042116368735034</v>
      </c>
      <c r="K48" s="235">
        <f t="shared" si="11"/>
        <v>0.58408619645848647</v>
      </c>
      <c r="L48" s="235">
        <f t="shared" si="11"/>
        <v>0.62509052947193477</v>
      </c>
      <c r="M48" s="235">
        <f t="shared" si="11"/>
        <v>0.63149154799674867</v>
      </c>
      <c r="N48" s="235">
        <f t="shared" si="11"/>
        <v>0.63288915936853596</v>
      </c>
      <c r="O48" s="235">
        <f t="shared" si="11"/>
        <v>0.659157924015218</v>
      </c>
      <c r="P48" s="235">
        <f t="shared" si="11"/>
        <v>0.6533446346644215</v>
      </c>
      <c r="Q48" s="235">
        <f t="shared" si="11"/>
        <v>0.61794859197951901</v>
      </c>
      <c r="R48" s="235">
        <f t="shared" si="11"/>
        <v>0.63911041092435961</v>
      </c>
      <c r="S48" s="235">
        <f t="shared" si="11"/>
        <v>0.6403550666094705</v>
      </c>
      <c r="T48" s="235">
        <f t="shared" si="11"/>
        <v>0.63351301074916211</v>
      </c>
      <c r="U48" s="235">
        <f t="shared" si="11"/>
        <v>0.61633612965866302</v>
      </c>
      <c r="V48" s="235">
        <f t="shared" si="11"/>
        <v>0.62371886030119739</v>
      </c>
      <c r="W48" s="235">
        <f t="shared" si="11"/>
        <v>0.62953394622123615</v>
      </c>
      <c r="X48" s="235">
        <f t="shared" si="11"/>
        <v>0.62181832801804504</v>
      </c>
      <c r="Y48" s="235">
        <f t="shared" si="11"/>
        <v>0.59693683445153034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SK: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15542.035382361701</v>
      </c>
      <c r="C5" s="223">
        <f t="shared" si="0"/>
        <v>14762.907792331673</v>
      </c>
      <c r="D5" s="223">
        <f t="shared" si="0"/>
        <v>15559.282910081063</v>
      </c>
      <c r="E5" s="223">
        <f t="shared" si="0"/>
        <v>14952.002512726607</v>
      </c>
      <c r="F5" s="223">
        <f t="shared" si="0"/>
        <v>15089.053320706214</v>
      </c>
      <c r="G5" s="223">
        <f t="shared" si="0"/>
        <v>15379.23798911532</v>
      </c>
      <c r="H5" s="223">
        <f t="shared" si="0"/>
        <v>15949.333914905155</v>
      </c>
      <c r="I5" s="223">
        <f t="shared" si="0"/>
        <v>15934.382040549248</v>
      </c>
      <c r="J5" s="223">
        <f t="shared" si="0"/>
        <v>15355.815987727576</v>
      </c>
      <c r="K5" s="223">
        <f t="shared" si="0"/>
        <v>12660.915116426031</v>
      </c>
      <c r="L5" s="223">
        <f t="shared" si="0"/>
        <v>13311.677122456756</v>
      </c>
      <c r="M5" s="223">
        <f t="shared" si="0"/>
        <v>13593.509174059778</v>
      </c>
      <c r="N5" s="223">
        <f t="shared" si="0"/>
        <v>13271.448668421282</v>
      </c>
      <c r="O5" s="223">
        <f t="shared" si="0"/>
        <v>13419.521772094369</v>
      </c>
      <c r="P5" s="223">
        <f t="shared" si="0"/>
        <v>13703.34793201211</v>
      </c>
      <c r="Q5" s="223">
        <f t="shared" si="0"/>
        <v>13739.123724577257</v>
      </c>
      <c r="R5" s="223">
        <f t="shared" si="0"/>
        <v>14144.633074478659</v>
      </c>
      <c r="S5" s="223">
        <f t="shared" si="0"/>
        <v>14865.190908030745</v>
      </c>
      <c r="T5" s="223">
        <f t="shared" si="0"/>
        <v>15599.001421052018</v>
      </c>
      <c r="U5" s="223">
        <f t="shared" si="0"/>
        <v>13706.396035256486</v>
      </c>
      <c r="V5" s="223">
        <f t="shared" si="0"/>
        <v>12985.438546261106</v>
      </c>
      <c r="W5" s="223">
        <f t="shared" si="0"/>
        <v>15134.211317965664</v>
      </c>
      <c r="X5" s="223">
        <f t="shared" si="0"/>
        <v>14191.464930161674</v>
      </c>
      <c r="Y5" s="223">
        <f t="shared" si="0"/>
        <v>12879.302064336545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97.352630421032003</v>
      </c>
      <c r="C10" s="225">
        <f t="shared" si="1"/>
        <v>108.94608658806156</v>
      </c>
      <c r="D10" s="225">
        <f t="shared" si="1"/>
        <v>117.51843085269853</v>
      </c>
      <c r="E10" s="225">
        <f t="shared" si="1"/>
        <v>100.47116219498693</v>
      </c>
      <c r="F10" s="225">
        <f t="shared" si="1"/>
        <v>85.028060088719741</v>
      </c>
      <c r="G10" s="225">
        <f t="shared" si="1"/>
        <v>81.580646199146329</v>
      </c>
      <c r="H10" s="225">
        <f t="shared" si="1"/>
        <v>70.552370736786656</v>
      </c>
      <c r="I10" s="225">
        <f t="shared" si="1"/>
        <v>74.405885514590381</v>
      </c>
      <c r="J10" s="225">
        <f t="shared" si="1"/>
        <v>78.53085940200728</v>
      </c>
      <c r="K10" s="225">
        <f t="shared" si="1"/>
        <v>64.845632650830623</v>
      </c>
      <c r="L10" s="225">
        <f t="shared" si="1"/>
        <v>77.410061281623953</v>
      </c>
      <c r="M10" s="225">
        <f t="shared" si="1"/>
        <v>76.818584424343882</v>
      </c>
      <c r="N10" s="225">
        <f t="shared" si="1"/>
        <v>66.761601106251845</v>
      </c>
      <c r="O10" s="225">
        <f t="shared" si="1"/>
        <v>50.41130380775715</v>
      </c>
      <c r="P10" s="225">
        <f t="shared" si="1"/>
        <v>60.003612566655335</v>
      </c>
      <c r="Q10" s="225">
        <f t="shared" si="1"/>
        <v>66.400456680676768</v>
      </c>
      <c r="R10" s="225">
        <f t="shared" si="1"/>
        <v>82.615007335814269</v>
      </c>
      <c r="S10" s="225">
        <f t="shared" si="1"/>
        <v>89.40304927422126</v>
      </c>
      <c r="T10" s="225">
        <f t="shared" si="1"/>
        <v>100.56917176570249</v>
      </c>
      <c r="U10" s="225">
        <f t="shared" si="1"/>
        <v>101.85562326586641</v>
      </c>
      <c r="V10" s="225">
        <f t="shared" si="1"/>
        <v>86.624961051031605</v>
      </c>
      <c r="W10" s="225">
        <f t="shared" si="1"/>
        <v>84.725047501372671</v>
      </c>
      <c r="X10" s="225">
        <f t="shared" si="1"/>
        <v>70.707271364093657</v>
      </c>
      <c r="Y10" s="225">
        <f t="shared" si="1"/>
        <v>64.014020729035138</v>
      </c>
      <c r="DA10" s="90"/>
    </row>
    <row r="11" spans="1:105" ht="12" customHeight="1" x14ac:dyDescent="0.25">
      <c r="A11" s="37" t="s">
        <v>82</v>
      </c>
      <c r="B11" s="226">
        <v>1.3966708827105792</v>
      </c>
      <c r="C11" s="226">
        <v>1.3164537438713428</v>
      </c>
      <c r="D11" s="226">
        <v>1.3494022319455476</v>
      </c>
      <c r="E11" s="226">
        <v>1.225251956737732</v>
      </c>
      <c r="F11" s="226">
        <v>1.3916788260100903</v>
      </c>
      <c r="G11" s="226">
        <v>0.62755604544631383</v>
      </c>
      <c r="H11" s="226">
        <v>0.61533512442306337</v>
      </c>
      <c r="I11" s="226">
        <v>0.75716405489069216</v>
      </c>
      <c r="J11" s="226">
        <v>0.27812331184820654</v>
      </c>
      <c r="K11" s="226">
        <v>0.46412198444793784</v>
      </c>
      <c r="L11" s="226">
        <v>0.4853179281397495</v>
      </c>
      <c r="M11" s="226">
        <v>0.56519720851011834</v>
      </c>
      <c r="N11" s="226">
        <v>1.0421947945566679</v>
      </c>
      <c r="O11" s="226">
        <v>0.47928572812871889</v>
      </c>
      <c r="P11" s="226">
        <v>0.79747497086438335</v>
      </c>
      <c r="Q11" s="226">
        <v>0.38389962412220863</v>
      </c>
      <c r="R11" s="226">
        <v>0.33057146184750175</v>
      </c>
      <c r="S11" s="226">
        <v>0.42792492929235021</v>
      </c>
      <c r="T11" s="226">
        <v>1.4839991481197818</v>
      </c>
      <c r="U11" s="226">
        <v>1.458773784794837</v>
      </c>
      <c r="V11" s="226">
        <v>0.28084183723126382</v>
      </c>
      <c r="W11" s="226">
        <v>0.25801811225617849</v>
      </c>
      <c r="X11" s="226">
        <v>0.11094203012932161</v>
      </c>
      <c r="Y11" s="226">
        <v>0.48250712666852652</v>
      </c>
      <c r="DA11" s="69"/>
    </row>
    <row r="12" spans="1:105" ht="12" customHeight="1" x14ac:dyDescent="0.25">
      <c r="A12" s="37" t="s">
        <v>73</v>
      </c>
      <c r="B12" s="226">
        <v>95.955959538321423</v>
      </c>
      <c r="C12" s="226">
        <v>107.62963284419021</v>
      </c>
      <c r="D12" s="226">
        <v>116.16902862075298</v>
      </c>
      <c r="E12" s="226">
        <v>99.245910238249195</v>
      </c>
      <c r="F12" s="226">
        <v>83.636381262709648</v>
      </c>
      <c r="G12" s="226">
        <v>80.953090153700018</v>
      </c>
      <c r="H12" s="226">
        <v>69.937035612363587</v>
      </c>
      <c r="I12" s="226">
        <v>73.648721459699686</v>
      </c>
      <c r="J12" s="226">
        <v>78.252736090159075</v>
      </c>
      <c r="K12" s="226">
        <v>64.381510666382681</v>
      </c>
      <c r="L12" s="226">
        <v>76.924743353484203</v>
      </c>
      <c r="M12" s="226">
        <v>76.253387215833769</v>
      </c>
      <c r="N12" s="226">
        <v>65.719406311695181</v>
      </c>
      <c r="O12" s="226">
        <v>49.932018079628435</v>
      </c>
      <c r="P12" s="226">
        <v>59.206137595790949</v>
      </c>
      <c r="Q12" s="226">
        <v>66.016557056554561</v>
      </c>
      <c r="R12" s="226">
        <v>82.284435873966771</v>
      </c>
      <c r="S12" s="226">
        <v>88.975124344928915</v>
      </c>
      <c r="T12" s="226">
        <v>99.085172617582714</v>
      </c>
      <c r="U12" s="226">
        <v>100.39684948107157</v>
      </c>
      <c r="V12" s="226">
        <v>86.34411921380034</v>
      </c>
      <c r="W12" s="226">
        <v>84.46702938911649</v>
      </c>
      <c r="X12" s="226">
        <v>70.596329333964334</v>
      </c>
      <c r="Y12" s="226">
        <v>63.531513602366608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2411.0339209627141</v>
      </c>
      <c r="C16" s="228">
        <f t="shared" si="2"/>
        <v>2387.7248101742016</v>
      </c>
      <c r="D16" s="228">
        <f t="shared" si="2"/>
        <v>2606.9595036918772</v>
      </c>
      <c r="E16" s="228">
        <f t="shared" si="2"/>
        <v>2107.7557403155465</v>
      </c>
      <c r="F16" s="228">
        <f t="shared" si="2"/>
        <v>1942.0657976104831</v>
      </c>
      <c r="G16" s="228">
        <f t="shared" si="2"/>
        <v>2021.1057841509305</v>
      </c>
      <c r="H16" s="228">
        <f t="shared" si="2"/>
        <v>1939.7329000706991</v>
      </c>
      <c r="I16" s="228">
        <f t="shared" si="2"/>
        <v>1872.4703618352787</v>
      </c>
      <c r="J16" s="228">
        <f t="shared" si="2"/>
        <v>1926.0223811564426</v>
      </c>
      <c r="K16" s="228">
        <f t="shared" si="2"/>
        <v>1517.1013399524434</v>
      </c>
      <c r="L16" s="228">
        <f t="shared" si="2"/>
        <v>1203.4651087986549</v>
      </c>
      <c r="M16" s="228">
        <f t="shared" si="2"/>
        <v>1180.9045899011494</v>
      </c>
      <c r="N16" s="228">
        <f t="shared" si="2"/>
        <v>1248.0732639353664</v>
      </c>
      <c r="O16" s="228">
        <f t="shared" si="2"/>
        <v>970.184600787367</v>
      </c>
      <c r="P16" s="228">
        <f t="shared" si="2"/>
        <v>1016.9064765016079</v>
      </c>
      <c r="Q16" s="228">
        <f t="shared" si="2"/>
        <v>1081.4047486489785</v>
      </c>
      <c r="R16" s="228">
        <f t="shared" si="2"/>
        <v>1154.3901981621739</v>
      </c>
      <c r="S16" s="228">
        <f t="shared" si="2"/>
        <v>1217.59098195822</v>
      </c>
      <c r="T16" s="228">
        <f t="shared" si="2"/>
        <v>1567.3338155856518</v>
      </c>
      <c r="U16" s="228">
        <f t="shared" si="2"/>
        <v>1469.625592007616</v>
      </c>
      <c r="V16" s="228">
        <f t="shared" si="2"/>
        <v>1422.4685407783891</v>
      </c>
      <c r="W16" s="228">
        <f t="shared" si="2"/>
        <v>1460.5237001501869</v>
      </c>
      <c r="X16" s="228">
        <f t="shared" si="2"/>
        <v>1494.6177908940772</v>
      </c>
      <c r="Y16" s="228">
        <f t="shared" si="2"/>
        <v>1446.6415646208784</v>
      </c>
      <c r="DA16" s="92"/>
    </row>
    <row r="17" spans="1:105" ht="12" customHeight="1" x14ac:dyDescent="0.25">
      <c r="A17" s="46" t="s">
        <v>28</v>
      </c>
      <c r="B17" s="229">
        <v>829.8022464810914</v>
      </c>
      <c r="C17" s="229">
        <v>651.61270044738592</v>
      </c>
      <c r="D17" s="229">
        <v>548.61506068975541</v>
      </c>
      <c r="E17" s="229">
        <v>520.02050017120212</v>
      </c>
      <c r="F17" s="229">
        <v>468.98721459075949</v>
      </c>
      <c r="G17" s="229">
        <v>495.80611876307319</v>
      </c>
      <c r="H17" s="229">
        <v>464.81954434050147</v>
      </c>
      <c r="I17" s="229">
        <v>408.17612527781921</v>
      </c>
      <c r="J17" s="229">
        <v>433.66289388732577</v>
      </c>
      <c r="K17" s="229">
        <v>473.38734578644556</v>
      </c>
      <c r="L17" s="229">
        <v>115.50010364906895</v>
      </c>
      <c r="M17" s="229">
        <v>86.912525175285381</v>
      </c>
      <c r="N17" s="229">
        <v>116.81108096988348</v>
      </c>
      <c r="O17" s="229">
        <v>113.45007226128658</v>
      </c>
      <c r="P17" s="229">
        <v>116.65615443502919</v>
      </c>
      <c r="Q17" s="229">
        <v>119.39574914565058</v>
      </c>
      <c r="R17" s="229">
        <v>102.48884013279189</v>
      </c>
      <c r="S17" s="229">
        <v>115.09565319978613</v>
      </c>
      <c r="T17" s="229">
        <v>113.8455841269913</v>
      </c>
      <c r="U17" s="229">
        <v>98.561226970639879</v>
      </c>
      <c r="V17" s="229">
        <v>89.629311245121841</v>
      </c>
      <c r="W17" s="229">
        <v>70.356174716859542</v>
      </c>
      <c r="X17" s="229">
        <v>57.519910472384922</v>
      </c>
      <c r="Y17" s="229">
        <v>42.11688674295231</v>
      </c>
      <c r="DA17" s="73"/>
    </row>
    <row r="18" spans="1:105" ht="12" customHeight="1" x14ac:dyDescent="0.25">
      <c r="A18" s="46" t="s">
        <v>30</v>
      </c>
      <c r="B18" s="229">
        <v>242.35199999963598</v>
      </c>
      <c r="C18" s="229">
        <v>108.34559999982319</v>
      </c>
      <c r="D18" s="229">
        <v>48.470399999941456</v>
      </c>
      <c r="E18" s="229">
        <v>105.49439999979309</v>
      </c>
      <c r="F18" s="229">
        <v>185.41961855950021</v>
      </c>
      <c r="G18" s="229">
        <v>108.44406143980768</v>
      </c>
      <c r="H18" s="229">
        <v>14.284258559941296</v>
      </c>
      <c r="I18" s="229">
        <v>20.438953919951931</v>
      </c>
      <c r="J18" s="229">
        <v>26.278559999958215</v>
      </c>
      <c r="K18" s="229">
        <v>8.035199999972118</v>
      </c>
      <c r="L18" s="229">
        <v>8.035199999971482</v>
      </c>
      <c r="M18" s="229">
        <v>9.6422399999732118</v>
      </c>
      <c r="N18" s="229">
        <v>4.8211199999898664</v>
      </c>
      <c r="O18" s="229">
        <v>11.249279999931998</v>
      </c>
      <c r="P18" s="229">
        <v>5.1263539199718586</v>
      </c>
      <c r="Q18" s="229">
        <v>128.56319999963659</v>
      </c>
      <c r="R18" s="229">
        <v>125.34911999948039</v>
      </c>
      <c r="S18" s="229">
        <v>177.32162303945944</v>
      </c>
      <c r="T18" s="229">
        <v>196.05887999967138</v>
      </c>
      <c r="U18" s="229">
        <v>181.59551999956125</v>
      </c>
      <c r="V18" s="229">
        <v>199.27295999961299</v>
      </c>
      <c r="W18" s="229">
        <v>213.73631999961137</v>
      </c>
      <c r="X18" s="229">
        <v>196.0588799996338</v>
      </c>
      <c r="Y18" s="229">
        <v>210.52223999962828</v>
      </c>
      <c r="DA18" s="73"/>
    </row>
    <row r="19" spans="1:105" ht="12" customHeight="1" x14ac:dyDescent="0.25">
      <c r="A19" s="46" t="s">
        <v>31</v>
      </c>
      <c r="B19" s="229">
        <v>3.4388975455004518</v>
      </c>
      <c r="C19" s="229">
        <v>6.0655526448859804</v>
      </c>
      <c r="D19" s="229">
        <v>61.981260119673742</v>
      </c>
      <c r="E19" s="229">
        <v>7.4185632509976465</v>
      </c>
      <c r="F19" s="229">
        <v>4.0450192699841283</v>
      </c>
      <c r="G19" s="229">
        <v>26.721629549698232</v>
      </c>
      <c r="H19" s="229">
        <v>4.9820624063984642</v>
      </c>
      <c r="I19" s="229">
        <v>3.8967239464347774</v>
      </c>
      <c r="J19" s="229">
        <v>51.944389532220889</v>
      </c>
      <c r="K19" s="229">
        <v>40.5822011934141</v>
      </c>
      <c r="L19" s="229">
        <v>1.7789592889645709</v>
      </c>
      <c r="M19" s="229">
        <v>1.4444977317789693</v>
      </c>
      <c r="N19" s="229">
        <v>2.5156918542720703</v>
      </c>
      <c r="O19" s="229">
        <v>2.4997035418713978</v>
      </c>
      <c r="P19" s="229">
        <v>1.5151997323963591</v>
      </c>
      <c r="Q19" s="229">
        <v>1.5068541847673365</v>
      </c>
      <c r="R19" s="229">
        <v>2.0794954336534728</v>
      </c>
      <c r="S19" s="229">
        <v>3.0711553732913215</v>
      </c>
      <c r="T19" s="229">
        <v>1.6591737634900268</v>
      </c>
      <c r="U19" s="229">
        <v>1.658040547920737</v>
      </c>
      <c r="V19" s="229">
        <v>1.487609625030019</v>
      </c>
      <c r="W19" s="229">
        <v>1.5006000878092511</v>
      </c>
      <c r="X19" s="229">
        <v>5.2897754677349687</v>
      </c>
      <c r="Y19" s="229">
        <v>7.9998106544147296</v>
      </c>
      <c r="DA19" s="73"/>
    </row>
    <row r="20" spans="1:105" ht="12" customHeight="1" x14ac:dyDescent="0.25">
      <c r="A20" s="46" t="s">
        <v>82</v>
      </c>
      <c r="B20" s="229">
        <v>21.448400151259719</v>
      </c>
      <c r="C20" s="229">
        <v>16.103455661560204</v>
      </c>
      <c r="D20" s="229">
        <v>20.627029488633671</v>
      </c>
      <c r="E20" s="229">
        <v>8.7508538348391482</v>
      </c>
      <c r="F20" s="229">
        <v>15.986368530939938</v>
      </c>
      <c r="G20" s="229">
        <v>5.6493968097367837</v>
      </c>
      <c r="H20" s="229">
        <v>5.5413106521977671</v>
      </c>
      <c r="I20" s="229">
        <v>5.2837730033021275</v>
      </c>
      <c r="J20" s="229">
        <v>4.5594824212852965</v>
      </c>
      <c r="K20" s="229">
        <v>4.782698967300135</v>
      </c>
      <c r="L20" s="229">
        <v>4.7680661654254051</v>
      </c>
      <c r="M20" s="229">
        <v>7.2310407979184923</v>
      </c>
      <c r="N20" s="229">
        <v>11.968282612940465</v>
      </c>
      <c r="O20" s="229">
        <v>3.7151563038581226</v>
      </c>
      <c r="P20" s="229">
        <v>9.9897282922910904</v>
      </c>
      <c r="Q20" s="229">
        <v>3.1024733287776591</v>
      </c>
      <c r="R20" s="229">
        <v>2.9381126797132233</v>
      </c>
      <c r="S20" s="229">
        <v>4.2875938342711297</v>
      </c>
      <c r="T20" s="229">
        <v>15.319064989536647</v>
      </c>
      <c r="U20" s="229">
        <v>13.92840339510699</v>
      </c>
      <c r="V20" s="229">
        <v>3.7204130321823867</v>
      </c>
      <c r="W20" s="229">
        <v>3.9842799132838094</v>
      </c>
      <c r="X20" s="229">
        <v>2.5003107400974169</v>
      </c>
      <c r="Y20" s="229">
        <v>11.780149876466913</v>
      </c>
      <c r="DA20" s="73"/>
    </row>
    <row r="21" spans="1:105" ht="12" customHeight="1" x14ac:dyDescent="0.25">
      <c r="A21" s="46" t="s">
        <v>32</v>
      </c>
      <c r="B21" s="229">
        <v>141.94801940337297</v>
      </c>
      <c r="C21" s="229">
        <v>460.80820085080103</v>
      </c>
      <c r="D21" s="229">
        <v>534.64631557368375</v>
      </c>
      <c r="E21" s="229">
        <v>354.39495343707978</v>
      </c>
      <c r="F21" s="229">
        <v>207.64840648416288</v>
      </c>
      <c r="G21" s="229">
        <v>289.57665584606002</v>
      </c>
      <c r="H21" s="229">
        <v>281.80871986406555</v>
      </c>
      <c r="I21" s="229">
        <v>300.62227044183754</v>
      </c>
      <c r="J21" s="229">
        <v>282.35564690674255</v>
      </c>
      <c r="K21" s="229">
        <v>47.00812095337016</v>
      </c>
      <c r="L21" s="229">
        <v>88.298490307725359</v>
      </c>
      <c r="M21" s="229">
        <v>78.746919766458646</v>
      </c>
      <c r="N21" s="229">
        <v>168.44845248723644</v>
      </c>
      <c r="O21" s="229">
        <v>0</v>
      </c>
      <c r="P21" s="229">
        <v>1.1180226775552719E-2</v>
      </c>
      <c r="Q21" s="229">
        <v>3.1396304067130276</v>
      </c>
      <c r="R21" s="229">
        <v>3.1268980799916593</v>
      </c>
      <c r="S21" s="229">
        <v>3.1268980799930284</v>
      </c>
      <c r="T21" s="229">
        <v>250.1283224572658</v>
      </c>
      <c r="U21" s="229">
        <v>246.49063637169985</v>
      </c>
      <c r="V21" s="229">
        <v>256.45597373346436</v>
      </c>
      <c r="W21" s="229">
        <v>255.91522200684088</v>
      </c>
      <c r="X21" s="229">
        <v>292.7485528119264</v>
      </c>
      <c r="Y21" s="229">
        <v>289.17566122974307</v>
      </c>
      <c r="DA21" s="73"/>
    </row>
    <row r="22" spans="1:105" ht="12" customHeight="1" x14ac:dyDescent="0.25">
      <c r="A22" s="46" t="s">
        <v>33</v>
      </c>
      <c r="B22" s="229">
        <v>3.1133275199619228</v>
      </c>
      <c r="C22" s="229">
        <v>80.855359826741733</v>
      </c>
      <c r="D22" s="229">
        <v>119.81029249658488</v>
      </c>
      <c r="E22" s="229">
        <v>80.995248280635835</v>
      </c>
      <c r="F22" s="229">
        <v>35.787735147205986</v>
      </c>
      <c r="G22" s="229">
        <v>37.160767042664602</v>
      </c>
      <c r="H22" s="229">
        <v>21.207356487477881</v>
      </c>
      <c r="I22" s="229">
        <v>14.35806157778153</v>
      </c>
      <c r="J22" s="229">
        <v>6.5056986982752569</v>
      </c>
      <c r="K22" s="229">
        <v>34.164955744564587</v>
      </c>
      <c r="L22" s="229">
        <v>18.799172212090404</v>
      </c>
      <c r="M22" s="229">
        <v>28.97918311539588</v>
      </c>
      <c r="N22" s="229">
        <v>19.372786038263317</v>
      </c>
      <c r="O22" s="229">
        <v>25.210487088005028</v>
      </c>
      <c r="P22" s="229">
        <v>28.382340121245466</v>
      </c>
      <c r="Q22" s="229">
        <v>7.0729786615732158</v>
      </c>
      <c r="R22" s="229">
        <v>3.9569141259656258</v>
      </c>
      <c r="S22" s="229">
        <v>1.1658791712450296</v>
      </c>
      <c r="T22" s="229">
        <v>0.82091648506511894</v>
      </c>
      <c r="U22" s="229">
        <v>6.9992231009575736</v>
      </c>
      <c r="V22" s="229">
        <v>4.152896368127478</v>
      </c>
      <c r="W22" s="229">
        <v>4.1616379608070906</v>
      </c>
      <c r="X22" s="229">
        <v>4.2798912078468838</v>
      </c>
      <c r="Y22" s="229">
        <v>3.8468093764003424</v>
      </c>
      <c r="DA22" s="73"/>
    </row>
    <row r="23" spans="1:105" ht="12" customHeight="1" x14ac:dyDescent="0.25">
      <c r="A23" s="46" t="s">
        <v>73</v>
      </c>
      <c r="B23" s="229">
        <v>788.1966934223193</v>
      </c>
      <c r="C23" s="229">
        <v>775.56461100793263</v>
      </c>
      <c r="D23" s="229">
        <v>939.32220468945957</v>
      </c>
      <c r="E23" s="229">
        <v>690.07503836050159</v>
      </c>
      <c r="F23" s="229">
        <v>633.33211516395352</v>
      </c>
      <c r="G23" s="229">
        <v>674.92836979487367</v>
      </c>
      <c r="H23" s="229">
        <v>750.95251273589929</v>
      </c>
      <c r="I23" s="229">
        <v>735.41048284568251</v>
      </c>
      <c r="J23" s="229">
        <v>784.63463049618804</v>
      </c>
      <c r="K23" s="229">
        <v>616.06256940196783</v>
      </c>
      <c r="L23" s="229">
        <v>683.75351899947896</v>
      </c>
      <c r="M23" s="229">
        <v>680.07529625758752</v>
      </c>
      <c r="N23" s="229">
        <v>617.25725425438111</v>
      </c>
      <c r="O23" s="229">
        <v>582.31247464342869</v>
      </c>
      <c r="P23" s="229">
        <v>558.20225427877324</v>
      </c>
      <c r="Q23" s="229">
        <v>517.23468793957102</v>
      </c>
      <c r="R23" s="229">
        <v>514.41788606800469</v>
      </c>
      <c r="S23" s="229">
        <v>529.6857356213585</v>
      </c>
      <c r="T23" s="229">
        <v>617.64923899518658</v>
      </c>
      <c r="U23" s="229">
        <v>611.05760590899456</v>
      </c>
      <c r="V23" s="229">
        <v>600.41829723471096</v>
      </c>
      <c r="W23" s="229">
        <v>578.00724122849385</v>
      </c>
      <c r="X23" s="229">
        <v>547.75170422309111</v>
      </c>
      <c r="Y23" s="229">
        <v>549.60834369549661</v>
      </c>
      <c r="DA23" s="73"/>
    </row>
    <row r="24" spans="1:105" ht="12" customHeight="1" x14ac:dyDescent="0.25">
      <c r="A24" s="46" t="s">
        <v>36</v>
      </c>
      <c r="B24" s="229">
        <v>225.16654642173697</v>
      </c>
      <c r="C24" s="229">
        <v>216.49026066340753</v>
      </c>
      <c r="D24" s="229">
        <v>249.2123911069796</v>
      </c>
      <c r="E24" s="229">
        <v>262.22479504622675</v>
      </c>
      <c r="F24" s="229">
        <v>274.59318334002188</v>
      </c>
      <c r="G24" s="229">
        <v>281.04615406238628</v>
      </c>
      <c r="H24" s="229">
        <v>302.84744168382696</v>
      </c>
      <c r="I24" s="229">
        <v>283.57337128389037</v>
      </c>
      <c r="J24" s="229">
        <v>225.65141729156286</v>
      </c>
      <c r="K24" s="229">
        <v>176.22834359774509</v>
      </c>
      <c r="L24" s="229">
        <v>210.71528195826539</v>
      </c>
      <c r="M24" s="229">
        <v>197.04477089501961</v>
      </c>
      <c r="N24" s="229">
        <v>189.02668432294078</v>
      </c>
      <c r="O24" s="229">
        <v>192.59662378270227</v>
      </c>
      <c r="P24" s="229">
        <v>209.77907777717118</v>
      </c>
      <c r="Q24" s="229">
        <v>188.35397595793216</v>
      </c>
      <c r="R24" s="229">
        <v>206.80962726502528</v>
      </c>
      <c r="S24" s="229">
        <v>220.75535253590851</v>
      </c>
      <c r="T24" s="229">
        <v>212.72633919399749</v>
      </c>
      <c r="U24" s="229">
        <v>158.2505716516886</v>
      </c>
      <c r="V24" s="229">
        <v>134.98636508975216</v>
      </c>
      <c r="W24" s="229">
        <v>195.6231648525455</v>
      </c>
      <c r="X24" s="229">
        <v>236.59019636434809</v>
      </c>
      <c r="Y24" s="229">
        <v>187.45616851370434</v>
      </c>
      <c r="DA24" s="73"/>
    </row>
    <row r="25" spans="1:105" ht="12" customHeight="1" x14ac:dyDescent="0.25">
      <c r="A25" s="46" t="s">
        <v>38</v>
      </c>
      <c r="B25" s="229">
        <v>155.56779001783519</v>
      </c>
      <c r="C25" s="229">
        <v>71.879069071663366</v>
      </c>
      <c r="D25" s="229">
        <v>84.274549527165192</v>
      </c>
      <c r="E25" s="229">
        <v>78.381387934270208</v>
      </c>
      <c r="F25" s="229">
        <v>116.26613652395513</v>
      </c>
      <c r="G25" s="229">
        <v>101.77263084263008</v>
      </c>
      <c r="H25" s="229">
        <v>93.2896933403905</v>
      </c>
      <c r="I25" s="229">
        <v>100.71059953857886</v>
      </c>
      <c r="J25" s="229">
        <v>110.42966192288377</v>
      </c>
      <c r="K25" s="229">
        <v>116.84990430766388</v>
      </c>
      <c r="L25" s="229">
        <v>71.816316217664209</v>
      </c>
      <c r="M25" s="229">
        <v>90.828116161731728</v>
      </c>
      <c r="N25" s="229">
        <v>117.85191139545898</v>
      </c>
      <c r="O25" s="229">
        <v>39.15080316628287</v>
      </c>
      <c r="P25" s="229">
        <v>87.244187717953992</v>
      </c>
      <c r="Q25" s="229">
        <v>113.03519902435686</v>
      </c>
      <c r="R25" s="229">
        <v>193.22330437754775</v>
      </c>
      <c r="S25" s="229">
        <v>163.08109110290692</v>
      </c>
      <c r="T25" s="229">
        <v>159.12629557444768</v>
      </c>
      <c r="U25" s="229">
        <v>151.08436406104633</v>
      </c>
      <c r="V25" s="229">
        <v>132.34471445038696</v>
      </c>
      <c r="W25" s="229">
        <v>137.23905938393563</v>
      </c>
      <c r="X25" s="229">
        <v>151.87856960701387</v>
      </c>
      <c r="Y25" s="229">
        <v>144.1354945320717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6796.0649385519064</v>
      </c>
      <c r="C27" s="228">
        <f t="shared" si="3"/>
        <v>5844.0846669984594</v>
      </c>
      <c r="D27" s="228">
        <f t="shared" si="3"/>
        <v>6108.8852775360201</v>
      </c>
      <c r="E27" s="228">
        <f t="shared" si="3"/>
        <v>6220.0562162757824</v>
      </c>
      <c r="F27" s="228">
        <f t="shared" si="3"/>
        <v>5846.0229209816644</v>
      </c>
      <c r="G27" s="228">
        <f t="shared" si="3"/>
        <v>6162.1468936954461</v>
      </c>
      <c r="H27" s="228">
        <f t="shared" si="3"/>
        <v>6412.6371220249157</v>
      </c>
      <c r="I27" s="228">
        <f t="shared" si="3"/>
        <v>6337.7289610698308</v>
      </c>
      <c r="J27" s="228">
        <f t="shared" si="3"/>
        <v>6027.7845282877634</v>
      </c>
      <c r="K27" s="228">
        <f t="shared" si="3"/>
        <v>4878.5357216776529</v>
      </c>
      <c r="L27" s="228">
        <f t="shared" si="3"/>
        <v>5524.7600685672123</v>
      </c>
      <c r="M27" s="228">
        <f t="shared" si="3"/>
        <v>5492.9127952449217</v>
      </c>
      <c r="N27" s="228">
        <f t="shared" si="3"/>
        <v>5363.6312114289885</v>
      </c>
      <c r="O27" s="228">
        <f t="shared" si="3"/>
        <v>5674.9127793978805</v>
      </c>
      <c r="P27" s="228">
        <f t="shared" si="3"/>
        <v>5935.96664928058</v>
      </c>
      <c r="Q27" s="228">
        <f t="shared" si="3"/>
        <v>5882.262452018218</v>
      </c>
      <c r="R27" s="228">
        <f t="shared" si="3"/>
        <v>6010.9166699655952</v>
      </c>
      <c r="S27" s="228">
        <f t="shared" si="3"/>
        <v>6386.4732284879437</v>
      </c>
      <c r="T27" s="228">
        <f t="shared" si="3"/>
        <v>6598.4672928288001</v>
      </c>
      <c r="U27" s="228">
        <f t="shared" si="3"/>
        <v>5730.8676625743356</v>
      </c>
      <c r="V27" s="228">
        <f t="shared" si="3"/>
        <v>5508.5639909375968</v>
      </c>
      <c r="W27" s="228">
        <f t="shared" si="3"/>
        <v>6312.2749837519059</v>
      </c>
      <c r="X27" s="228">
        <f t="shared" si="3"/>
        <v>6437.6838193467011</v>
      </c>
      <c r="Y27" s="228">
        <f t="shared" si="3"/>
        <v>5345.9790072210535</v>
      </c>
      <c r="DA27" s="92"/>
    </row>
    <row r="28" spans="1:105" ht="12" customHeight="1" x14ac:dyDescent="0.25">
      <c r="A28" s="18" t="s">
        <v>28</v>
      </c>
      <c r="B28" s="230">
        <v>1660.4855252925036</v>
      </c>
      <c r="C28" s="230">
        <v>1575.2400078581059</v>
      </c>
      <c r="D28" s="230">
        <v>1414.5816686757933</v>
      </c>
      <c r="E28" s="230">
        <v>1600.5235713753011</v>
      </c>
      <c r="F28" s="230">
        <v>1551.9985845635504</v>
      </c>
      <c r="G28" s="230">
        <v>1664.0733273140274</v>
      </c>
      <c r="H28" s="230">
        <v>1633.881518808513</v>
      </c>
      <c r="I28" s="230">
        <v>1519.8713134461025</v>
      </c>
      <c r="J28" s="230">
        <v>1513.909752890778</v>
      </c>
      <c r="K28" s="230">
        <v>1321.9137750229834</v>
      </c>
      <c r="L28" s="230">
        <v>1293.0390778335955</v>
      </c>
      <c r="M28" s="230">
        <v>1295.7609366675579</v>
      </c>
      <c r="N28" s="230">
        <v>1220.1134995454295</v>
      </c>
      <c r="O28" s="230">
        <v>1110.1826186262683</v>
      </c>
      <c r="P28" s="230">
        <v>1117.8343679732923</v>
      </c>
      <c r="Q28" s="230">
        <v>1085.8319272929284</v>
      </c>
      <c r="R28" s="230">
        <v>936.85083125132223</v>
      </c>
      <c r="S28" s="230">
        <v>982.91459377829096</v>
      </c>
      <c r="T28" s="230">
        <v>1064.5101271802416</v>
      </c>
      <c r="U28" s="230">
        <v>924.16935913923135</v>
      </c>
      <c r="V28" s="230">
        <v>846.49873406540848</v>
      </c>
      <c r="W28" s="230">
        <v>928.61966774685504</v>
      </c>
      <c r="X28" s="230">
        <v>762.876410009555</v>
      </c>
      <c r="Y28" s="230">
        <v>580.60178504015892</v>
      </c>
      <c r="DA28" s="71"/>
    </row>
    <row r="29" spans="1:105" ht="12" customHeight="1" x14ac:dyDescent="0.25">
      <c r="A29" s="18" t="s">
        <v>42</v>
      </c>
      <c r="B29" s="230">
        <v>95.768123207839196</v>
      </c>
      <c r="C29" s="230">
        <v>237.3382851836613</v>
      </c>
      <c r="D29" s="230">
        <v>233.45946623936939</v>
      </c>
      <c r="E29" s="230">
        <v>229.12053964751681</v>
      </c>
      <c r="F29" s="230">
        <v>250.1970831355693</v>
      </c>
      <c r="G29" s="230">
        <v>184.08471681575219</v>
      </c>
      <c r="H29" s="230">
        <v>230.29638385450889</v>
      </c>
      <c r="I29" s="230">
        <v>264.23978646522602</v>
      </c>
      <c r="J29" s="230">
        <v>500.13034419588769</v>
      </c>
      <c r="K29" s="230">
        <v>109.4796950816371</v>
      </c>
      <c r="L29" s="230">
        <v>166.84095172839659</v>
      </c>
      <c r="M29" s="230">
        <v>117.1593816921747</v>
      </c>
      <c r="N29" s="230">
        <v>144.9891178401891</v>
      </c>
      <c r="O29" s="230">
        <v>86.337226589415721</v>
      </c>
      <c r="P29" s="230">
        <v>96.400375942695646</v>
      </c>
      <c r="Q29" s="230">
        <v>107.3688163543428</v>
      </c>
      <c r="R29" s="230">
        <v>153.32017931979161</v>
      </c>
      <c r="S29" s="230">
        <v>144.95851271425479</v>
      </c>
      <c r="T29" s="230">
        <v>110.72808395844289</v>
      </c>
      <c r="U29" s="230">
        <v>127.931790145234</v>
      </c>
      <c r="V29" s="230">
        <v>104.095438224117</v>
      </c>
      <c r="W29" s="230">
        <v>113.678399427409</v>
      </c>
      <c r="X29" s="230">
        <v>39.270723731413703</v>
      </c>
      <c r="Y29" s="230">
        <v>12.333991075539901</v>
      </c>
      <c r="DA29" s="71"/>
    </row>
    <row r="30" spans="1:105" ht="12" customHeight="1" x14ac:dyDescent="0.25">
      <c r="A30" s="18" t="s">
        <v>31</v>
      </c>
      <c r="B30" s="230">
        <v>22.690181454822181</v>
      </c>
      <c r="C30" s="230">
        <v>8.4474725952234895</v>
      </c>
      <c r="D30" s="230">
        <v>42.512339880346467</v>
      </c>
      <c r="E30" s="230">
        <v>12.899762949104403</v>
      </c>
      <c r="F30" s="230">
        <v>4.6627050099942924</v>
      </c>
      <c r="G30" s="230">
        <v>28.427820930346691</v>
      </c>
      <c r="H30" s="230">
        <v>12.433613313741908</v>
      </c>
      <c r="I30" s="230">
        <v>13.51895177374427</v>
      </c>
      <c r="J30" s="230">
        <v>40.938835707676212</v>
      </c>
      <c r="K30" s="230">
        <v>43.593299766436793</v>
      </c>
      <c r="L30" s="230">
        <v>9.8314154712569994</v>
      </c>
      <c r="M30" s="230">
        <v>4.3608032282493721</v>
      </c>
      <c r="N30" s="230">
        <v>9.094910065761594</v>
      </c>
      <c r="O30" s="230">
        <v>9.1108983781975859</v>
      </c>
      <c r="P30" s="230">
        <v>7.1927517076906566</v>
      </c>
      <c r="Q30" s="230">
        <v>7.2010972552849797</v>
      </c>
      <c r="R30" s="230">
        <v>6.6284560067750293</v>
      </c>
      <c r="S30" s="230">
        <v>14.344747507059028</v>
      </c>
      <c r="T30" s="230">
        <v>7.0487776764758365</v>
      </c>
      <c r="U30" s="230">
        <v>7.0499108920295486</v>
      </c>
      <c r="V30" s="230">
        <v>10.122992295078483</v>
      </c>
      <c r="W30" s="230">
        <v>10.110001832264013</v>
      </c>
      <c r="X30" s="230">
        <v>12.126127412180733</v>
      </c>
      <c r="Y30" s="230">
        <v>15.221393185724249</v>
      </c>
      <c r="DA30" s="71"/>
    </row>
    <row r="31" spans="1:105" ht="12" customHeight="1" x14ac:dyDescent="0.25">
      <c r="A31" s="18" t="s">
        <v>82</v>
      </c>
      <c r="B31" s="230">
        <v>75.930021489821854</v>
      </c>
      <c r="C31" s="230">
        <v>59.050579236952657</v>
      </c>
      <c r="D31" s="230">
        <v>60.866953323080509</v>
      </c>
      <c r="E31" s="230">
        <v>63.308468171099889</v>
      </c>
      <c r="F31" s="230">
        <v>100.51466732588553</v>
      </c>
      <c r="G31" s="230">
        <v>54.26236182734575</v>
      </c>
      <c r="H31" s="230">
        <v>51.196487466255689</v>
      </c>
      <c r="I31" s="230">
        <v>60.871274024908459</v>
      </c>
      <c r="J31" s="230">
        <v>52.515527508109798</v>
      </c>
      <c r="K31" s="230">
        <v>45.733949409889227</v>
      </c>
      <c r="L31" s="230">
        <v>45.727119509196257</v>
      </c>
      <c r="M31" s="230">
        <v>49.556895235740981</v>
      </c>
      <c r="N31" s="230">
        <v>49.6261043942893</v>
      </c>
      <c r="O31" s="230">
        <v>33.178633969594884</v>
      </c>
      <c r="P31" s="230">
        <v>42.015804658627715</v>
      </c>
      <c r="Q31" s="230">
        <v>33.970198928737524</v>
      </c>
      <c r="R31" s="230">
        <v>27.943036141076227</v>
      </c>
      <c r="S31" s="230">
        <v>48.352115077879354</v>
      </c>
      <c r="T31" s="230">
        <v>54.968713864139509</v>
      </c>
      <c r="U31" s="230">
        <v>34.540958219756504</v>
      </c>
      <c r="V31" s="230">
        <v>36.540396413488615</v>
      </c>
      <c r="W31" s="230">
        <v>37.179394497065545</v>
      </c>
      <c r="X31" s="230">
        <v>25.470572432563344</v>
      </c>
      <c r="Y31" s="230">
        <v>31.383013639566933</v>
      </c>
      <c r="DA31" s="71"/>
    </row>
    <row r="32" spans="1:105" ht="12" customHeight="1" x14ac:dyDescent="0.25">
      <c r="A32" s="18" t="s">
        <v>32</v>
      </c>
      <c r="B32" s="230">
        <v>108.20884251625665</v>
      </c>
      <c r="C32" s="230">
        <v>308.42405202800984</v>
      </c>
      <c r="D32" s="230">
        <v>319.01357866528548</v>
      </c>
      <c r="E32" s="230">
        <v>364.8058156017575</v>
      </c>
      <c r="F32" s="230">
        <v>217.61809159477139</v>
      </c>
      <c r="G32" s="230">
        <v>310.79919975312527</v>
      </c>
      <c r="H32" s="230">
        <v>321.69459109420956</v>
      </c>
      <c r="I32" s="230">
        <v>349.51200179712976</v>
      </c>
      <c r="J32" s="230">
        <v>335.22595005262269</v>
      </c>
      <c r="K32" s="230">
        <v>109.62991232637479</v>
      </c>
      <c r="L32" s="230">
        <v>99.314558571699649</v>
      </c>
      <c r="M32" s="230">
        <v>55.718892793194613</v>
      </c>
      <c r="N32" s="230">
        <v>138.02406119215215</v>
      </c>
      <c r="O32" s="230">
        <v>0</v>
      </c>
      <c r="P32" s="230">
        <v>3.1157178532308865</v>
      </c>
      <c r="Q32" s="230">
        <v>3.1141657532762661</v>
      </c>
      <c r="R32" s="230">
        <v>0</v>
      </c>
      <c r="S32" s="230">
        <v>0</v>
      </c>
      <c r="T32" s="230">
        <v>225.16965946194696</v>
      </c>
      <c r="U32" s="230">
        <v>219.42637266719237</v>
      </c>
      <c r="V32" s="230">
        <v>231.34960050560653</v>
      </c>
      <c r="W32" s="230">
        <v>241.27132511230212</v>
      </c>
      <c r="X32" s="230">
        <v>266.97734910703804</v>
      </c>
      <c r="Y32" s="230">
        <v>267.42334260929465</v>
      </c>
      <c r="DA32" s="71"/>
    </row>
    <row r="33" spans="1:105" ht="12" customHeight="1" x14ac:dyDescent="0.25">
      <c r="A33" s="18" t="s">
        <v>33</v>
      </c>
      <c r="B33" s="230">
        <v>0</v>
      </c>
      <c r="C33" s="230">
        <v>147.95282889250535</v>
      </c>
      <c r="D33" s="230">
        <v>135.60938350336511</v>
      </c>
      <c r="E33" s="230">
        <v>97.816650919568161</v>
      </c>
      <c r="F33" s="230">
        <v>170.68468485285905</v>
      </c>
      <c r="G33" s="230">
        <v>138.73465191743435</v>
      </c>
      <c r="H33" s="230">
        <v>123.00048447265894</v>
      </c>
      <c r="I33" s="230">
        <v>43.8162979022039</v>
      </c>
      <c r="J33" s="230">
        <v>53.882713341744413</v>
      </c>
      <c r="K33" s="230">
        <v>87.143374855463122</v>
      </c>
      <c r="L33" s="230">
        <v>77.03968038801294</v>
      </c>
      <c r="M33" s="230">
        <v>125.73902416464915</v>
      </c>
      <c r="N33" s="230">
        <v>159.24614668206939</v>
      </c>
      <c r="O33" s="230">
        <v>149.13763711213198</v>
      </c>
      <c r="P33" s="230">
        <v>162.88137731912522</v>
      </c>
      <c r="Q33" s="230">
        <v>165.84671161807506</v>
      </c>
      <c r="R33" s="230">
        <v>193.47084643453314</v>
      </c>
      <c r="S33" s="230">
        <v>172.80691982839829</v>
      </c>
      <c r="T33" s="230">
        <v>183.2329535153452</v>
      </c>
      <c r="U33" s="230">
        <v>196.66447473944623</v>
      </c>
      <c r="V33" s="230">
        <v>197.83023507215779</v>
      </c>
      <c r="W33" s="230">
        <v>218.55305899959598</v>
      </c>
      <c r="X33" s="230">
        <v>206.94176327259342</v>
      </c>
      <c r="Y33" s="230">
        <v>163.72914962414211</v>
      </c>
      <c r="DA33" s="71"/>
    </row>
    <row r="34" spans="1:105" ht="12" customHeight="1" x14ac:dyDescent="0.25">
      <c r="A34" s="18" t="s">
        <v>73</v>
      </c>
      <c r="B34" s="230">
        <v>1739.7116670365297</v>
      </c>
      <c r="C34" s="230">
        <v>1607.8308861423343</v>
      </c>
      <c r="D34" s="230">
        <v>1878.4826666889608</v>
      </c>
      <c r="E34" s="230">
        <v>1571.086551397244</v>
      </c>
      <c r="F34" s="230">
        <v>1290.8168435680136</v>
      </c>
      <c r="G34" s="230">
        <v>1520.4097000460122</v>
      </c>
      <c r="H34" s="230">
        <v>1419.7051816431506</v>
      </c>
      <c r="I34" s="230">
        <v>1486.6706056882906</v>
      </c>
      <c r="J34" s="230">
        <v>1359.8843934089325</v>
      </c>
      <c r="K34" s="230">
        <v>1093.5725599240268</v>
      </c>
      <c r="L34" s="230">
        <v>1325.3665776446305</v>
      </c>
      <c r="M34" s="230">
        <v>1423.1731465249909</v>
      </c>
      <c r="N34" s="230">
        <v>1337.9360794310232</v>
      </c>
      <c r="O34" s="230">
        <v>1335.3003172753624</v>
      </c>
      <c r="P34" s="230">
        <v>1305.9071781243833</v>
      </c>
      <c r="Q34" s="230">
        <v>1269.1763650028427</v>
      </c>
      <c r="R34" s="230">
        <v>1264.510548056378</v>
      </c>
      <c r="S34" s="230">
        <v>1389.2759500287875</v>
      </c>
      <c r="T34" s="230">
        <v>1367.8544987433825</v>
      </c>
      <c r="U34" s="230">
        <v>1259.5909272868328</v>
      </c>
      <c r="V34" s="230">
        <v>1242.785841104371</v>
      </c>
      <c r="W34" s="230">
        <v>1290.6697815782609</v>
      </c>
      <c r="X34" s="230">
        <v>1181.8177813544692</v>
      </c>
      <c r="Y34" s="230">
        <v>1093.0687126958521</v>
      </c>
      <c r="DA34" s="71"/>
    </row>
    <row r="35" spans="1:105" ht="12" customHeight="1" x14ac:dyDescent="0.25">
      <c r="A35" s="18" t="s">
        <v>36</v>
      </c>
      <c r="B35" s="230">
        <v>1879.8991959744617</v>
      </c>
      <c r="C35" s="230">
        <v>1799.2216241335707</v>
      </c>
      <c r="D35" s="230">
        <v>1984.3667128871518</v>
      </c>
      <c r="E35" s="230">
        <v>2276.3651297486063</v>
      </c>
      <c r="F35" s="230">
        <v>2256.8199398552779</v>
      </c>
      <c r="G35" s="230">
        <v>2241.434173934203</v>
      </c>
      <c r="H35" s="230">
        <v>2609.0427263126389</v>
      </c>
      <c r="I35" s="230">
        <v>2592.4037871110445</v>
      </c>
      <c r="J35" s="230">
        <v>2164.752787505066</v>
      </c>
      <c r="K35" s="230">
        <v>2061.1964027989275</v>
      </c>
      <c r="L35" s="230">
        <v>2501.339346838337</v>
      </c>
      <c r="M35" s="230">
        <v>2414.8886595003373</v>
      </c>
      <c r="N35" s="230">
        <v>2298.9012036737627</v>
      </c>
      <c r="O35" s="230">
        <v>2345.0284794117124</v>
      </c>
      <c r="P35" s="230">
        <v>2580.4420918184733</v>
      </c>
      <c r="Q35" s="230">
        <v>2356.8238264391425</v>
      </c>
      <c r="R35" s="230">
        <v>2544.0534479315343</v>
      </c>
      <c r="S35" s="230">
        <v>2734.5545378585639</v>
      </c>
      <c r="T35" s="230">
        <v>2730.496716801636</v>
      </c>
      <c r="U35" s="230">
        <v>2017.7700619438403</v>
      </c>
      <c r="V35" s="230">
        <v>1755.0411245060404</v>
      </c>
      <c r="W35" s="230">
        <v>2585.2661279407471</v>
      </c>
      <c r="X35" s="230">
        <v>3006.280947632029</v>
      </c>
      <c r="Y35" s="230">
        <v>2367.6812282802116</v>
      </c>
      <c r="DA35" s="71"/>
    </row>
    <row r="36" spans="1:105" ht="12" customHeight="1" x14ac:dyDescent="0.25">
      <c r="A36" s="18" t="s">
        <v>38</v>
      </c>
      <c r="B36" s="230">
        <v>1213.3713815796721</v>
      </c>
      <c r="C36" s="230">
        <v>100.57893092809623</v>
      </c>
      <c r="D36" s="230">
        <v>39.992507672667202</v>
      </c>
      <c r="E36" s="230">
        <v>4.1297264655851542</v>
      </c>
      <c r="F36" s="230">
        <v>2.7103210757435323</v>
      </c>
      <c r="G36" s="230">
        <v>19.920941157199458</v>
      </c>
      <c r="H36" s="230">
        <v>11.386135059239132</v>
      </c>
      <c r="I36" s="230">
        <v>6.8249428611811283</v>
      </c>
      <c r="J36" s="230">
        <v>6.5442236769460962</v>
      </c>
      <c r="K36" s="230">
        <v>6.2727524919149555</v>
      </c>
      <c r="L36" s="230">
        <v>6.2613405820870138</v>
      </c>
      <c r="M36" s="230">
        <v>6.5550554380257084</v>
      </c>
      <c r="N36" s="230">
        <v>5.7000886043111727</v>
      </c>
      <c r="O36" s="230">
        <v>606.63696803519701</v>
      </c>
      <c r="P36" s="230">
        <v>620.17698388306076</v>
      </c>
      <c r="Q36" s="230">
        <v>852.92934337358713</v>
      </c>
      <c r="R36" s="230">
        <v>884.13932482418454</v>
      </c>
      <c r="S36" s="230">
        <v>899.2658516947098</v>
      </c>
      <c r="T36" s="230">
        <v>854.45776162718903</v>
      </c>
      <c r="U36" s="230">
        <v>943.72380754077199</v>
      </c>
      <c r="V36" s="230">
        <v>1084.2996287513283</v>
      </c>
      <c r="W36" s="230">
        <v>886.92722661740709</v>
      </c>
      <c r="X36" s="230">
        <v>935.92214439485952</v>
      </c>
      <c r="Y36" s="230">
        <v>814.53639107056301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6237.5838924260488</v>
      </c>
      <c r="C38" s="236">
        <f t="shared" si="4"/>
        <v>6422.1522285709498</v>
      </c>
      <c r="D38" s="236">
        <f t="shared" si="4"/>
        <v>6725.9196980004663</v>
      </c>
      <c r="E38" s="236">
        <f t="shared" si="4"/>
        <v>6523.7193939402914</v>
      </c>
      <c r="F38" s="236">
        <f t="shared" si="4"/>
        <v>7215.936542025348</v>
      </c>
      <c r="G38" s="236">
        <f t="shared" si="4"/>
        <v>7114.4046650697965</v>
      </c>
      <c r="H38" s="236">
        <f t="shared" si="4"/>
        <v>7526.4115220727545</v>
      </c>
      <c r="I38" s="236">
        <f t="shared" si="4"/>
        <v>7649.7768321295489</v>
      </c>
      <c r="J38" s="236">
        <f t="shared" si="4"/>
        <v>7323.4782188813633</v>
      </c>
      <c r="K38" s="236">
        <f t="shared" si="4"/>
        <v>6200.4324221451043</v>
      </c>
      <c r="L38" s="236">
        <f t="shared" si="4"/>
        <v>6506.0418838092646</v>
      </c>
      <c r="M38" s="236">
        <f t="shared" si="4"/>
        <v>6842.8732044893641</v>
      </c>
      <c r="N38" s="236">
        <f t="shared" si="4"/>
        <v>6592.9825919506766</v>
      </c>
      <c r="O38" s="236">
        <f t="shared" si="4"/>
        <v>6724.0130881013647</v>
      </c>
      <c r="P38" s="236">
        <f t="shared" si="4"/>
        <v>6690.4711936632666</v>
      </c>
      <c r="Q38" s="236">
        <f t="shared" si="4"/>
        <v>6709.0560672293841</v>
      </c>
      <c r="R38" s="236">
        <f t="shared" si="4"/>
        <v>6896.7111990150761</v>
      </c>
      <c r="S38" s="236">
        <f t="shared" si="4"/>
        <v>7171.7236483103597</v>
      </c>
      <c r="T38" s="236">
        <f t="shared" si="4"/>
        <v>7332.6311408718648</v>
      </c>
      <c r="U38" s="236">
        <f t="shared" si="4"/>
        <v>6404.0471574086687</v>
      </c>
      <c r="V38" s="236">
        <f t="shared" si="4"/>
        <v>5967.7810534940891</v>
      </c>
      <c r="W38" s="236">
        <f t="shared" si="4"/>
        <v>7276.6875865621987</v>
      </c>
      <c r="X38" s="236">
        <f t="shared" si="4"/>
        <v>6188.4560485568027</v>
      </c>
      <c r="Y38" s="236">
        <f t="shared" si="4"/>
        <v>6022.6674717655787</v>
      </c>
      <c r="DA38" s="93"/>
    </row>
    <row r="39" spans="1:105" ht="12" customHeight="1" x14ac:dyDescent="0.25">
      <c r="A39" s="43" t="s">
        <v>106</v>
      </c>
      <c r="B39" s="237">
        <f>ISI!B$53</f>
        <v>2639.9642024260493</v>
      </c>
      <c r="C39" s="237">
        <f>ISI!C$53</f>
        <v>2812.1222985709487</v>
      </c>
      <c r="D39" s="237">
        <f>ISI!D$53</f>
        <v>3071.8984480004674</v>
      </c>
      <c r="E39" s="237">
        <f>ISI!E$53</f>
        <v>3280.6504339402918</v>
      </c>
      <c r="F39" s="237">
        <f>ISI!F$53</f>
        <v>3311.3903520253475</v>
      </c>
      <c r="G39" s="237">
        <f>ISI!G$53</f>
        <v>3176.4190250697966</v>
      </c>
      <c r="H39" s="237">
        <f>ISI!H$53</f>
        <v>3622.1557320727547</v>
      </c>
      <c r="I39" s="237">
        <f>ISI!I$53</f>
        <v>3584.9542121295499</v>
      </c>
      <c r="J39" s="237">
        <f>ISI!J$53</f>
        <v>3172.2364888813636</v>
      </c>
      <c r="K39" s="237">
        <f>ISI!K$53</f>
        <v>2733.5274921451046</v>
      </c>
      <c r="L39" s="237">
        <f>ISI!L$53</f>
        <v>3295.5719938092643</v>
      </c>
      <c r="M39" s="237">
        <f>ISI!M$53</f>
        <v>2972.355404489364</v>
      </c>
      <c r="N39" s="237">
        <f>ISI!N$53</f>
        <v>3176.3674419506765</v>
      </c>
      <c r="O39" s="237">
        <f>ISI!O$53</f>
        <v>3286.725598101365</v>
      </c>
      <c r="P39" s="237">
        <f>ISI!P$53</f>
        <v>3341.0508636632671</v>
      </c>
      <c r="Q39" s="237">
        <f>ISI!Q$53</f>
        <v>3226.722167229384</v>
      </c>
      <c r="R39" s="237">
        <f>ISI!R$53</f>
        <v>3438.8938390150765</v>
      </c>
      <c r="S39" s="237">
        <f>ISI!S$53</f>
        <v>3528.7382883103605</v>
      </c>
      <c r="T39" s="237">
        <f>ISI!T$53</f>
        <v>3478.0587708718649</v>
      </c>
      <c r="U39" s="237">
        <f>ISI!U$53</f>
        <v>2706.9880774086682</v>
      </c>
      <c r="V39" s="237">
        <f>ISI!V$53</f>
        <v>2339.198663494089</v>
      </c>
      <c r="W39" s="237">
        <f>ISI!W$53</f>
        <v>3416.7161065621985</v>
      </c>
      <c r="X39" s="237">
        <f>ISI!X$53</f>
        <v>2672.6200285568034</v>
      </c>
      <c r="Y39" s="237">
        <f>ISI!Y$53</f>
        <v>3045.3898117655785</v>
      </c>
      <c r="DA39" s="83"/>
    </row>
    <row r="40" spans="1:105" ht="12" customHeight="1" x14ac:dyDescent="0.25">
      <c r="A40" s="44" t="s">
        <v>107</v>
      </c>
      <c r="B40" s="238">
        <f>NFM!B$72</f>
        <v>176.55734000000001</v>
      </c>
      <c r="C40" s="238">
        <f>NFM!C$72</f>
        <v>176.95929000000001</v>
      </c>
      <c r="D40" s="238">
        <f>NFM!D$72</f>
        <v>176.55734000000001</v>
      </c>
      <c r="E40" s="238">
        <f>NFM!E$72</f>
        <v>179.45885000000001</v>
      </c>
      <c r="F40" s="238">
        <f>NFM!F$72</f>
        <v>252.25416999999999</v>
      </c>
      <c r="G40" s="238">
        <f>NFM!G$72</f>
        <v>254.22019</v>
      </c>
      <c r="H40" s="238">
        <f>NFM!H$72</f>
        <v>240.34911</v>
      </c>
      <c r="I40" s="238">
        <f>NFM!I$72</f>
        <v>237.43456</v>
      </c>
      <c r="J40" s="238">
        <f>NFM!J$72</f>
        <v>243.64366999999999</v>
      </c>
      <c r="K40" s="238">
        <f>NFM!K$72</f>
        <v>225.12045000000001</v>
      </c>
      <c r="L40" s="238">
        <f>NFM!L$72</f>
        <v>263.47095000000002</v>
      </c>
      <c r="M40" s="238">
        <f>NFM!M$72</f>
        <v>261.28672999999998</v>
      </c>
      <c r="N40" s="238">
        <f>NFM!N$72</f>
        <v>259.57641000000001</v>
      </c>
      <c r="O40" s="238">
        <f>NFM!O$72</f>
        <v>265.30272000000002</v>
      </c>
      <c r="P40" s="238">
        <f>NFM!P$72</f>
        <v>266.065</v>
      </c>
      <c r="Q40" s="238">
        <f>NFM!Q$72</f>
        <v>276.39814000000001</v>
      </c>
      <c r="R40" s="238">
        <f>NFM!R$72</f>
        <v>271.47184999999996</v>
      </c>
      <c r="S40" s="238">
        <f>NFM!S$72</f>
        <v>274.07078000000001</v>
      </c>
      <c r="T40" s="238">
        <f>NFM!T$72</f>
        <v>275.53903000000003</v>
      </c>
      <c r="U40" s="238">
        <f>NFM!U$72</f>
        <v>274.72751</v>
      </c>
      <c r="V40" s="238">
        <f>NFM!V$72</f>
        <v>238.73260999999999</v>
      </c>
      <c r="W40" s="238">
        <f>NFM!W$72</f>
        <v>258.70641000000001</v>
      </c>
      <c r="X40" s="238">
        <f>NFM!X$72</f>
        <v>111.52889999999999</v>
      </c>
      <c r="Y40" s="238">
        <f>NFM!Y$72</f>
        <v>6.9611700000000001</v>
      </c>
      <c r="DA40" s="94"/>
    </row>
    <row r="41" spans="1:105" ht="12" customHeight="1" x14ac:dyDescent="0.25">
      <c r="A41" s="44" t="s">
        <v>108</v>
      </c>
      <c r="B41" s="238">
        <f>CHI!B$78</f>
        <v>1140.4703999999999</v>
      </c>
      <c r="C41" s="238">
        <f>CHI!C$78</f>
        <v>1063.6869999999999</v>
      </c>
      <c r="D41" s="238">
        <f>CHI!D$78</f>
        <v>1072.20697</v>
      </c>
      <c r="E41" s="238">
        <f>CHI!E$78</f>
        <v>989.10978</v>
      </c>
      <c r="F41" s="238">
        <f>CHI!F$78</f>
        <v>1139.1784399999999</v>
      </c>
      <c r="G41" s="238">
        <f>CHI!G$78</f>
        <v>1120.6395299999999</v>
      </c>
      <c r="H41" s="238">
        <f>CHI!H$78</f>
        <v>1029.164</v>
      </c>
      <c r="I41" s="238">
        <f>CHI!I$78</f>
        <v>1081.1896899999999</v>
      </c>
      <c r="J41" s="238">
        <f>CHI!J$78</f>
        <v>1014.3481</v>
      </c>
      <c r="K41" s="238">
        <f>CHI!K$78</f>
        <v>1081.78305</v>
      </c>
      <c r="L41" s="238">
        <f>CHI!L$78</f>
        <v>988.88120000000004</v>
      </c>
      <c r="M41" s="238">
        <f>CHI!M$78</f>
        <v>1225.9864600000001</v>
      </c>
      <c r="N41" s="238">
        <f>CHI!N$78</f>
        <v>1006.49554</v>
      </c>
      <c r="O41" s="238">
        <f>CHI!O$78</f>
        <v>1100.61455</v>
      </c>
      <c r="P41" s="238">
        <f>CHI!P$78</f>
        <v>866.02067</v>
      </c>
      <c r="Q41" s="238">
        <f>CHI!Q$78</f>
        <v>1018.8740299999999</v>
      </c>
      <c r="R41" s="238">
        <f>CHI!R$78</f>
        <v>965.19111999999996</v>
      </c>
      <c r="S41" s="238">
        <f>CHI!S$78</f>
        <v>1050.14014</v>
      </c>
      <c r="T41" s="238">
        <f>CHI!T$78</f>
        <v>1258.14012</v>
      </c>
      <c r="U41" s="238">
        <f>CHI!U$78</f>
        <v>1094.5299299999999</v>
      </c>
      <c r="V41" s="238">
        <f>CHI!V$78</f>
        <v>1130.58086</v>
      </c>
      <c r="W41" s="238">
        <f>CHI!W$78</f>
        <v>1211.6818599999999</v>
      </c>
      <c r="X41" s="238">
        <f>CHI!X$78</f>
        <v>1022.92968</v>
      </c>
      <c r="Y41" s="238">
        <f>CHI!Y$78</f>
        <v>918.20077000000003</v>
      </c>
      <c r="DA41" s="94"/>
    </row>
    <row r="42" spans="1:105" ht="12" customHeight="1" x14ac:dyDescent="0.25">
      <c r="A42" s="44" t="s">
        <v>109</v>
      </c>
      <c r="B42" s="238">
        <f>NMM!B$58</f>
        <v>2230.1046699999997</v>
      </c>
      <c r="C42" s="238">
        <f>NMM!C$58</f>
        <v>2318.8963600000002</v>
      </c>
      <c r="D42" s="238">
        <f>NMM!D$58</f>
        <v>2358.4638499999996</v>
      </c>
      <c r="E42" s="238">
        <f>NMM!E$58</f>
        <v>2036.9427200000002</v>
      </c>
      <c r="F42" s="238">
        <f>NMM!F$58</f>
        <v>2481.7129500000001</v>
      </c>
      <c r="G42" s="238">
        <f>NMM!G$58</f>
        <v>2532.95669</v>
      </c>
      <c r="H42" s="238">
        <f>NMM!H$58</f>
        <v>2593.2360099999996</v>
      </c>
      <c r="I42" s="238">
        <f>NMM!I$58</f>
        <v>2700.4764099999998</v>
      </c>
      <c r="J42" s="238">
        <f>NMM!J$58</f>
        <v>2863.53946</v>
      </c>
      <c r="K42" s="238">
        <f>NMM!K$58</f>
        <v>2145.7223799999997</v>
      </c>
      <c r="L42" s="238">
        <f>NMM!L$58</f>
        <v>1941.1796099999999</v>
      </c>
      <c r="M42" s="238">
        <f>NMM!M$58</f>
        <v>2359.3401699999995</v>
      </c>
      <c r="N42" s="238">
        <f>NMM!N$58</f>
        <v>2116.9908599999999</v>
      </c>
      <c r="O42" s="238">
        <f>NMM!O$58</f>
        <v>2030.2287899999999</v>
      </c>
      <c r="P42" s="238">
        <f>NMM!P$58</f>
        <v>2181.0805799999998</v>
      </c>
      <c r="Q42" s="238">
        <f>NMM!Q$58</f>
        <v>2151.3610899999999</v>
      </c>
      <c r="R42" s="238">
        <f>NMM!R$58</f>
        <v>2183.4474399999999</v>
      </c>
      <c r="S42" s="238">
        <f>NMM!S$58</f>
        <v>2277.1305299999999</v>
      </c>
      <c r="T42" s="238">
        <f>NMM!T$58</f>
        <v>2279.54007</v>
      </c>
      <c r="U42" s="238">
        <f>NMM!U$58</f>
        <v>2284.9552000000003</v>
      </c>
      <c r="V42" s="238">
        <f>NMM!V$58</f>
        <v>2218.72714</v>
      </c>
      <c r="W42" s="238">
        <f>NMM!W$58</f>
        <v>2335.4548399999999</v>
      </c>
      <c r="X42" s="238">
        <f>NMM!X$58</f>
        <v>2332.70948</v>
      </c>
      <c r="Y42" s="238">
        <f>NMM!Y$58</f>
        <v>1991.9037700000001</v>
      </c>
      <c r="DA42" s="94"/>
    </row>
    <row r="43" spans="1:105" ht="12" customHeight="1" x14ac:dyDescent="0.25">
      <c r="A43" s="45" t="s">
        <v>110</v>
      </c>
      <c r="B43" s="239">
        <v>50.487279999999998</v>
      </c>
      <c r="C43" s="239">
        <v>50.487279999999998</v>
      </c>
      <c r="D43" s="239">
        <v>46.793089999999999</v>
      </c>
      <c r="E43" s="239">
        <v>37.557609999999997</v>
      </c>
      <c r="F43" s="239">
        <v>31.40063</v>
      </c>
      <c r="G43" s="239">
        <v>30.169229999999999</v>
      </c>
      <c r="H43" s="239">
        <v>41.50667</v>
      </c>
      <c r="I43" s="239">
        <v>45.721960000000003</v>
      </c>
      <c r="J43" s="239">
        <v>29.7105</v>
      </c>
      <c r="K43" s="239">
        <v>14.27905</v>
      </c>
      <c r="L43" s="239">
        <v>16.938130000000001</v>
      </c>
      <c r="M43" s="239">
        <v>23.904440000000001</v>
      </c>
      <c r="N43" s="239">
        <v>33.552340000000001</v>
      </c>
      <c r="O43" s="239">
        <v>41.14143</v>
      </c>
      <c r="P43" s="239">
        <v>36.254080000000002</v>
      </c>
      <c r="Q43" s="239">
        <v>35.70064</v>
      </c>
      <c r="R43" s="239">
        <v>37.706949999999999</v>
      </c>
      <c r="S43" s="239">
        <v>41.643909999999998</v>
      </c>
      <c r="T43" s="239">
        <v>41.353149999999999</v>
      </c>
      <c r="U43" s="239">
        <v>42.846440000000001</v>
      </c>
      <c r="V43" s="239">
        <v>40.541780000000003</v>
      </c>
      <c r="W43" s="239">
        <v>54.128369999999997</v>
      </c>
      <c r="X43" s="239">
        <v>48.667960000000001</v>
      </c>
      <c r="Y43" s="239">
        <v>60.211950000000002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0.99999999999999989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6.263827614979906E-3</v>
      </c>
      <c r="C52" s="233">
        <f t="shared" si="10"/>
        <v>7.3797173375729982E-3</v>
      </c>
      <c r="D52" s="233">
        <f t="shared" si="10"/>
        <v>7.5529464649400262E-3</v>
      </c>
      <c r="E52" s="233">
        <f t="shared" si="10"/>
        <v>6.7195790068567398E-3</v>
      </c>
      <c r="F52" s="233">
        <f t="shared" si="10"/>
        <v>5.6350824853961196E-3</v>
      </c>
      <c r="G52" s="233">
        <f t="shared" si="10"/>
        <v>5.304596122180121E-3</v>
      </c>
      <c r="H52" s="233">
        <f t="shared" si="10"/>
        <v>4.4235308579785417E-3</v>
      </c>
      <c r="I52" s="233">
        <f t="shared" si="10"/>
        <v>4.6695181102878623E-3</v>
      </c>
      <c r="J52" s="233">
        <f t="shared" si="10"/>
        <v>5.1140792169409579E-3</v>
      </c>
      <c r="K52" s="233">
        <f t="shared" si="10"/>
        <v>5.1217176684725677E-3</v>
      </c>
      <c r="L52" s="233">
        <f t="shared" si="10"/>
        <v>5.8151997355039078E-3</v>
      </c>
      <c r="M52" s="233">
        <f t="shared" si="10"/>
        <v>5.6511224173766148E-3</v>
      </c>
      <c r="N52" s="233">
        <f t="shared" si="10"/>
        <v>5.0304682461009389E-3</v>
      </c>
      <c r="O52" s="233">
        <f t="shared" si="10"/>
        <v>3.7565648511101537E-3</v>
      </c>
      <c r="P52" s="233">
        <f t="shared" si="10"/>
        <v>4.3787556781275418E-3</v>
      </c>
      <c r="Q52" s="233">
        <f t="shared" si="10"/>
        <v>4.832946992237663E-3</v>
      </c>
      <c r="R52" s="233">
        <f t="shared" si="10"/>
        <v>5.8407317390846694E-3</v>
      </c>
      <c r="S52" s="233">
        <f t="shared" si="10"/>
        <v>6.0142550356297349E-3</v>
      </c>
      <c r="T52" s="233">
        <f t="shared" si="10"/>
        <v>6.4471544716943789E-3</v>
      </c>
      <c r="U52" s="233">
        <f t="shared" si="10"/>
        <v>7.4312476455420324E-3</v>
      </c>
      <c r="V52" s="233">
        <f t="shared" si="10"/>
        <v>6.6709307307894891E-3</v>
      </c>
      <c r="W52" s="233">
        <f t="shared" si="10"/>
        <v>5.5982466295284548E-3</v>
      </c>
      <c r="X52" s="233">
        <f t="shared" si="10"/>
        <v>4.9823800229260853E-3</v>
      </c>
      <c r="Y52" s="233">
        <f t="shared" si="10"/>
        <v>4.9703019937930703E-3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0.15512986952139751</v>
      </c>
      <c r="C53" s="234">
        <f t="shared" si="11"/>
        <v>0.16173811038869065</v>
      </c>
      <c r="D53" s="234">
        <f t="shared" si="11"/>
        <v>0.16755010618148694</v>
      </c>
      <c r="E53" s="234">
        <f t="shared" si="11"/>
        <v>0.14096812373603473</v>
      </c>
      <c r="F53" s="234">
        <f t="shared" si="11"/>
        <v>0.12870693451294588</v>
      </c>
      <c r="G53" s="234">
        <f t="shared" si="11"/>
        <v>0.13141781053010373</v>
      </c>
      <c r="H53" s="234">
        <f t="shared" si="11"/>
        <v>0.12161842685216827</v>
      </c>
      <c r="I53" s="234">
        <f t="shared" si="11"/>
        <v>0.11751132595354391</v>
      </c>
      <c r="J53" s="234">
        <f t="shared" si="11"/>
        <v>0.12542624779404277</v>
      </c>
      <c r="K53" s="234">
        <f t="shared" si="11"/>
        <v>0.11982556758351415</v>
      </c>
      <c r="L53" s="234">
        <f t="shared" si="11"/>
        <v>9.0406723189553118E-2</v>
      </c>
      <c r="M53" s="234">
        <f t="shared" si="11"/>
        <v>8.6872681276049454E-2</v>
      </c>
      <c r="N53" s="234">
        <f t="shared" si="11"/>
        <v>9.4041976510453706E-2</v>
      </c>
      <c r="O53" s="234">
        <f t="shared" si="11"/>
        <v>7.2296510804494299E-2</v>
      </c>
      <c r="P53" s="234">
        <f t="shared" si="11"/>
        <v>7.4208615408942039E-2</v>
      </c>
      <c r="Q53" s="234">
        <f t="shared" si="11"/>
        <v>7.8709877742385095E-2</v>
      </c>
      <c r="R53" s="234">
        <f t="shared" si="11"/>
        <v>8.1613301107474806E-2</v>
      </c>
      <c r="S53" s="234">
        <f t="shared" si="11"/>
        <v>8.1908869485183056E-2</v>
      </c>
      <c r="T53" s="234">
        <f t="shared" si="11"/>
        <v>0.10047654803533883</v>
      </c>
      <c r="U53" s="234">
        <f t="shared" si="11"/>
        <v>0.10722188299735022</v>
      </c>
      <c r="V53" s="234">
        <f t="shared" si="11"/>
        <v>0.10954335779348477</v>
      </c>
      <c r="W53" s="234">
        <f t="shared" si="11"/>
        <v>9.6504777782269666E-2</v>
      </c>
      <c r="X53" s="234">
        <f t="shared" si="11"/>
        <v>0.1053180766220623</v>
      </c>
      <c r="Y53" s="234">
        <f t="shared" si="11"/>
        <v>0.11232297817027709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0.43726994382374168</v>
      </c>
      <c r="C54" s="235">
        <f t="shared" si="12"/>
        <v>0.39586270870255413</v>
      </c>
      <c r="D54" s="235">
        <f t="shared" si="12"/>
        <v>0.39261997566597323</v>
      </c>
      <c r="E54" s="235">
        <f t="shared" si="12"/>
        <v>0.41600154969085207</v>
      </c>
      <c r="F54" s="235">
        <f t="shared" si="12"/>
        <v>0.38743470493005405</v>
      </c>
      <c r="G54" s="235">
        <f t="shared" si="12"/>
        <v>0.40067959791354524</v>
      </c>
      <c r="H54" s="235">
        <f t="shared" si="12"/>
        <v>0.4020630050281977</v>
      </c>
      <c r="I54" s="235">
        <f t="shared" si="12"/>
        <v>0.39773923738879891</v>
      </c>
      <c r="J54" s="235">
        <f t="shared" si="12"/>
        <v>0.39254081535655228</v>
      </c>
      <c r="K54" s="235">
        <f t="shared" si="12"/>
        <v>0.38532252027725333</v>
      </c>
      <c r="L54" s="235">
        <f t="shared" si="12"/>
        <v>0.41503110522767711</v>
      </c>
      <c r="M54" s="235">
        <f t="shared" si="12"/>
        <v>0.40408350227378648</v>
      </c>
      <c r="N54" s="235">
        <f t="shared" si="12"/>
        <v>0.40414813374454506</v>
      </c>
      <c r="O54" s="235">
        <f t="shared" si="12"/>
        <v>0.4228848744221832</v>
      </c>
      <c r="P54" s="235">
        <f t="shared" si="12"/>
        <v>0.4331763798694544</v>
      </c>
      <c r="Q54" s="235">
        <f t="shared" si="12"/>
        <v>0.42813956478867149</v>
      </c>
      <c r="R54" s="235">
        <f t="shared" si="12"/>
        <v>0.42496094725929429</v>
      </c>
      <c r="S54" s="235">
        <f t="shared" si="12"/>
        <v>0.42962604839724772</v>
      </c>
      <c r="T54" s="235">
        <f t="shared" si="12"/>
        <v>0.4230057498375297</v>
      </c>
      <c r="U54" s="235">
        <f t="shared" si="12"/>
        <v>0.41811630481368139</v>
      </c>
      <c r="V54" s="235">
        <f t="shared" si="12"/>
        <v>0.42421085520624763</v>
      </c>
      <c r="W54" s="235">
        <f t="shared" si="12"/>
        <v>0.41708648380366342</v>
      </c>
      <c r="X54" s="235">
        <f t="shared" si="12"/>
        <v>0.45363067527048884</v>
      </c>
      <c r="Y54" s="235">
        <f t="shared" si="12"/>
        <v>0.41508297425714907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0.40133635903988096</v>
      </c>
      <c r="C55" s="240">
        <f t="shared" si="13"/>
        <v>0.43501946357118221</v>
      </c>
      <c r="D55" s="240">
        <f t="shared" si="13"/>
        <v>0.43227697168759976</v>
      </c>
      <c r="E55" s="240">
        <f t="shared" si="13"/>
        <v>0.43631074756625648</v>
      </c>
      <c r="F55" s="240">
        <f t="shared" si="13"/>
        <v>0.47822327807160403</v>
      </c>
      <c r="G55" s="240">
        <f t="shared" si="13"/>
        <v>0.46259799543417091</v>
      </c>
      <c r="H55" s="240">
        <f t="shared" si="13"/>
        <v>0.47189503726165555</v>
      </c>
      <c r="I55" s="240">
        <f t="shared" si="13"/>
        <v>0.48007991854736942</v>
      </c>
      <c r="J55" s="240">
        <f t="shared" si="13"/>
        <v>0.47691885763246405</v>
      </c>
      <c r="K55" s="240">
        <f t="shared" si="13"/>
        <v>0.48973019447075994</v>
      </c>
      <c r="L55" s="240">
        <f t="shared" si="13"/>
        <v>0.48874697184726579</v>
      </c>
      <c r="M55" s="240">
        <f t="shared" si="13"/>
        <v>0.50339269403278752</v>
      </c>
      <c r="N55" s="240">
        <f t="shared" si="13"/>
        <v>0.49677942149890036</v>
      </c>
      <c r="O55" s="240">
        <f t="shared" si="13"/>
        <v>0.50106204992221237</v>
      </c>
      <c r="P55" s="240">
        <f t="shared" si="13"/>
        <v>0.48823624904347601</v>
      </c>
      <c r="Q55" s="240">
        <f t="shared" si="13"/>
        <v>0.4883176104767058</v>
      </c>
      <c r="R55" s="240">
        <f t="shared" si="13"/>
        <v>0.48758501989414627</v>
      </c>
      <c r="S55" s="240">
        <f t="shared" si="13"/>
        <v>0.48245082708193948</v>
      </c>
      <c r="T55" s="240">
        <f t="shared" si="13"/>
        <v>0.47007054765543715</v>
      </c>
      <c r="U55" s="240">
        <f t="shared" si="13"/>
        <v>0.46723056454342632</v>
      </c>
      <c r="V55" s="240">
        <f t="shared" si="13"/>
        <v>0.45957485626947814</v>
      </c>
      <c r="W55" s="240">
        <f t="shared" si="13"/>
        <v>0.48081049178453844</v>
      </c>
      <c r="X55" s="240">
        <f t="shared" si="13"/>
        <v>0.43606886808452283</v>
      </c>
      <c r="Y55" s="240">
        <f t="shared" si="13"/>
        <v>0.46762374557878078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SK: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779.67344115987578</v>
      </c>
      <c r="C3" s="203">
        <f t="shared" si="0"/>
        <v>907.18227172665411</v>
      </c>
      <c r="D3" s="203">
        <f t="shared" si="0"/>
        <v>796.64321841020069</v>
      </c>
      <c r="E3" s="203">
        <f t="shared" si="0"/>
        <v>945.97256528014736</v>
      </c>
      <c r="F3" s="203">
        <f t="shared" si="0"/>
        <v>1224.2808683618759</v>
      </c>
      <c r="G3" s="203">
        <f t="shared" si="0"/>
        <v>1287.6900543554966</v>
      </c>
      <c r="H3" s="203">
        <f t="shared" si="0"/>
        <v>1408.6604237496945</v>
      </c>
      <c r="I3" s="203">
        <f t="shared" si="0"/>
        <v>1417.1026780740667</v>
      </c>
      <c r="J3" s="203">
        <f t="shared" si="0"/>
        <v>1094.9032797785721</v>
      </c>
      <c r="K3" s="203">
        <f t="shared" si="0"/>
        <v>548.29381457277896</v>
      </c>
      <c r="L3" s="203">
        <f t="shared" si="0"/>
        <v>477.46977163270685</v>
      </c>
      <c r="M3" s="203">
        <f t="shared" si="0"/>
        <v>305.23383374139019</v>
      </c>
      <c r="N3" s="203">
        <f t="shared" si="0"/>
        <v>786.83568418820187</v>
      </c>
      <c r="O3" s="203">
        <f t="shared" si="0"/>
        <v>758.62354470817536</v>
      </c>
      <c r="P3" s="203">
        <f t="shared" si="0"/>
        <v>773.21886802259235</v>
      </c>
      <c r="Q3" s="203">
        <f t="shared" si="0"/>
        <v>773.76491987983025</v>
      </c>
      <c r="R3" s="203">
        <f t="shared" si="0"/>
        <v>816.04877080636186</v>
      </c>
      <c r="S3" s="203">
        <f t="shared" si="0"/>
        <v>936.68055993323242</v>
      </c>
      <c r="T3" s="203">
        <f t="shared" si="0"/>
        <v>1154.7423642407271</v>
      </c>
      <c r="U3" s="203">
        <f t="shared" si="0"/>
        <v>649.52015915945094</v>
      </c>
      <c r="V3" s="203">
        <f t="shared" si="0"/>
        <v>640.82801860145139</v>
      </c>
      <c r="W3" s="203">
        <f t="shared" si="0"/>
        <v>1409.8377688367059</v>
      </c>
      <c r="X3" s="203">
        <f t="shared" si="0"/>
        <v>1727.4258980380359</v>
      </c>
      <c r="Y3" s="203">
        <f t="shared" si="0"/>
        <v>1029.4675582496147</v>
      </c>
      <c r="DA3" s="112"/>
    </row>
    <row r="4" spans="1:105" ht="12" customHeight="1" x14ac:dyDescent="0.25">
      <c r="A4" s="50" t="s">
        <v>43</v>
      </c>
      <c r="B4" s="241">
        <v>723.18050929716367</v>
      </c>
      <c r="C4" s="241">
        <v>844.98228435175702</v>
      </c>
      <c r="D4" s="241">
        <v>747.95921286984515</v>
      </c>
      <c r="E4" s="241">
        <v>889.38679833922708</v>
      </c>
      <c r="F4" s="241">
        <v>1145.9454840370729</v>
      </c>
      <c r="G4" s="241">
        <v>1199.8293011693349</v>
      </c>
      <c r="H4" s="241">
        <v>1319.3379195828511</v>
      </c>
      <c r="I4" s="241">
        <v>1323.4410399844271</v>
      </c>
      <c r="J4" s="241">
        <v>1015.071289883919</v>
      </c>
      <c r="K4" s="241">
        <v>506.26350770360239</v>
      </c>
      <c r="L4" s="241">
        <v>448.19016183534512</v>
      </c>
      <c r="M4" s="241">
        <v>282.1009082601318</v>
      </c>
      <c r="N4" s="241">
        <v>730.99477904658534</v>
      </c>
      <c r="O4" s="241">
        <v>664.11039293795625</v>
      </c>
      <c r="P4" s="241">
        <v>700.80722151155533</v>
      </c>
      <c r="Q4" s="241">
        <v>727.56893846152548</v>
      </c>
      <c r="R4" s="241">
        <v>773.14628376368307</v>
      </c>
      <c r="S4" s="241">
        <v>878.86234080926033</v>
      </c>
      <c r="T4" s="241">
        <v>1077.968213874311</v>
      </c>
      <c r="U4" s="241">
        <v>602.00894934291171</v>
      </c>
      <c r="V4" s="241">
        <v>594.45688915214726</v>
      </c>
      <c r="W4" s="241">
        <v>1316.855977601447</v>
      </c>
      <c r="X4" s="241">
        <v>1585.695730321876</v>
      </c>
      <c r="Y4" s="241">
        <v>978.34880762738487</v>
      </c>
      <c r="DA4" s="83" t="s">
        <v>113</v>
      </c>
    </row>
    <row r="5" spans="1:105" ht="12" customHeight="1" x14ac:dyDescent="0.25">
      <c r="A5" s="49" t="s">
        <v>44</v>
      </c>
      <c r="B5" s="242">
        <v>56.492931862712112</v>
      </c>
      <c r="C5" s="242">
        <v>62.199987374897091</v>
      </c>
      <c r="D5" s="242">
        <v>48.684005540355543</v>
      </c>
      <c r="E5" s="242">
        <v>56.58576694092028</v>
      </c>
      <c r="F5" s="242">
        <v>78.335384324803044</v>
      </c>
      <c r="G5" s="242">
        <v>87.860753186161674</v>
      </c>
      <c r="H5" s="242">
        <v>89.322504166843373</v>
      </c>
      <c r="I5" s="242">
        <v>93.661638089639609</v>
      </c>
      <c r="J5" s="242">
        <v>79.83198989465302</v>
      </c>
      <c r="K5" s="242">
        <v>42.030306869176513</v>
      </c>
      <c r="L5" s="242">
        <v>29.279609797361729</v>
      </c>
      <c r="M5" s="242">
        <v>23.132925481258379</v>
      </c>
      <c r="N5" s="242">
        <v>55.840905141616531</v>
      </c>
      <c r="O5" s="242">
        <v>94.51315177021911</v>
      </c>
      <c r="P5" s="242">
        <v>72.41164651103702</v>
      </c>
      <c r="Q5" s="242">
        <v>46.195981418304768</v>
      </c>
      <c r="R5" s="242">
        <v>42.902487042678793</v>
      </c>
      <c r="S5" s="242">
        <v>57.818219123972092</v>
      </c>
      <c r="T5" s="242">
        <v>76.774150366416052</v>
      </c>
      <c r="U5" s="242">
        <v>47.511209816539242</v>
      </c>
      <c r="V5" s="242">
        <v>46.371129449304142</v>
      </c>
      <c r="W5" s="242">
        <v>92.981791235258925</v>
      </c>
      <c r="X5" s="242">
        <v>141.73016771615991</v>
      </c>
      <c r="Y5" s="242">
        <v>51.118750622229868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3836.348</v>
      </c>
      <c r="C7" s="203">
        <f t="shared" si="1"/>
        <v>4069.56</v>
      </c>
      <c r="D7" s="203">
        <f t="shared" si="1"/>
        <v>4410.5559999999996</v>
      </c>
      <c r="E7" s="203">
        <f t="shared" si="1"/>
        <v>4703.7830000000004</v>
      </c>
      <c r="F7" s="203">
        <f t="shared" si="1"/>
        <v>4768.7450000000008</v>
      </c>
      <c r="G7" s="203">
        <f t="shared" si="1"/>
        <v>4595.0199999999995</v>
      </c>
      <c r="H7" s="203">
        <f t="shared" si="1"/>
        <v>5213.0709999999999</v>
      </c>
      <c r="I7" s="203">
        <f t="shared" si="1"/>
        <v>5174.2450000000008</v>
      </c>
      <c r="J7" s="203">
        <f t="shared" si="1"/>
        <v>4612.0070000000005</v>
      </c>
      <c r="K7" s="203">
        <f t="shared" si="1"/>
        <v>3990.348</v>
      </c>
      <c r="L7" s="203">
        <f t="shared" si="1"/>
        <v>4733.0319999999992</v>
      </c>
      <c r="M7" s="203">
        <f t="shared" si="1"/>
        <v>4335.2349999999997</v>
      </c>
      <c r="N7" s="203">
        <f t="shared" si="1"/>
        <v>4608.5939999999991</v>
      </c>
      <c r="O7" s="203">
        <f t="shared" si="1"/>
        <v>5055.5935600000003</v>
      </c>
      <c r="P7" s="203">
        <f t="shared" si="1"/>
        <v>4967.3355099999999</v>
      </c>
      <c r="Q7" s="203">
        <f t="shared" si="1"/>
        <v>4625.9845529999893</v>
      </c>
      <c r="R7" s="203">
        <f t="shared" si="1"/>
        <v>4893.2377290000004</v>
      </c>
      <c r="S7" s="203">
        <f t="shared" si="1"/>
        <v>5069.7656720000004</v>
      </c>
      <c r="T7" s="203">
        <f t="shared" si="1"/>
        <v>5022.1403719999998</v>
      </c>
      <c r="U7" s="203">
        <f t="shared" si="1"/>
        <v>3936.7314569999999</v>
      </c>
      <c r="V7" s="203">
        <f t="shared" si="1"/>
        <v>3398.9581929999999</v>
      </c>
      <c r="W7" s="203">
        <f t="shared" si="1"/>
        <v>4930.6600000000008</v>
      </c>
      <c r="X7" s="203">
        <f t="shared" si="1"/>
        <v>3923.6270199999999</v>
      </c>
      <c r="Y7" s="203">
        <f t="shared" si="1"/>
        <v>4319.8997989999998</v>
      </c>
      <c r="DA7" s="112"/>
    </row>
    <row r="8" spans="1:105" ht="12" customHeight="1" x14ac:dyDescent="0.25">
      <c r="A8" s="50" t="s">
        <v>43</v>
      </c>
      <c r="B8" s="241">
        <v>3519.99</v>
      </c>
      <c r="C8" s="241">
        <v>3751.85</v>
      </c>
      <c r="D8" s="241">
        <v>4103.2</v>
      </c>
      <c r="E8" s="241">
        <v>4382.92</v>
      </c>
      <c r="F8" s="241">
        <v>4421.1400000000012</v>
      </c>
      <c r="G8" s="241">
        <v>4238.12</v>
      </c>
      <c r="H8" s="241">
        <v>4836.49</v>
      </c>
      <c r="I8" s="241">
        <v>4784.8100000000004</v>
      </c>
      <c r="J8" s="241">
        <v>4229.3980000000001</v>
      </c>
      <c r="K8" s="241">
        <v>3642.2829999999999</v>
      </c>
      <c r="L8" s="241">
        <v>4401.7839999999997</v>
      </c>
      <c r="M8" s="241">
        <v>3961.02</v>
      </c>
      <c r="N8" s="241">
        <v>4236.1899999999987</v>
      </c>
      <c r="O8" s="241">
        <v>4344.25</v>
      </c>
      <c r="P8" s="241">
        <v>4439.4848099999999</v>
      </c>
      <c r="Q8" s="241">
        <v>4310.9372649999896</v>
      </c>
      <c r="R8" s="241">
        <v>4599.4364290000003</v>
      </c>
      <c r="S8" s="241">
        <v>4712.9620000000004</v>
      </c>
      <c r="T8" s="241">
        <v>4641.8402329999999</v>
      </c>
      <c r="U8" s="241">
        <v>3608.9490000000001</v>
      </c>
      <c r="V8" s="241">
        <v>3119.009</v>
      </c>
      <c r="W8" s="241">
        <v>4560.3680000000004</v>
      </c>
      <c r="X8" s="241">
        <v>3558.1010000000001</v>
      </c>
      <c r="Y8" s="241">
        <v>4074.9639999999999</v>
      </c>
      <c r="DA8" s="83" t="s">
        <v>116</v>
      </c>
    </row>
    <row r="9" spans="1:105" ht="12" customHeight="1" x14ac:dyDescent="0.25">
      <c r="A9" s="49" t="s">
        <v>44</v>
      </c>
      <c r="B9" s="242">
        <v>316.358</v>
      </c>
      <c r="C9" s="242">
        <v>317.70999999999998</v>
      </c>
      <c r="D9" s="242">
        <v>307.35599999999999</v>
      </c>
      <c r="E9" s="242">
        <v>320.863</v>
      </c>
      <c r="F9" s="242">
        <v>347.60500000000002</v>
      </c>
      <c r="G9" s="242">
        <v>356.9</v>
      </c>
      <c r="H9" s="242">
        <v>376.58100000000002</v>
      </c>
      <c r="I9" s="242">
        <v>389.435</v>
      </c>
      <c r="J9" s="242">
        <v>382.60899999999998</v>
      </c>
      <c r="K9" s="242">
        <v>348.065</v>
      </c>
      <c r="L9" s="242">
        <v>331.24799999999999</v>
      </c>
      <c r="M9" s="242">
        <v>374.21499999999997</v>
      </c>
      <c r="N9" s="242">
        <v>372.404</v>
      </c>
      <c r="O9" s="242">
        <v>711.34356000000002</v>
      </c>
      <c r="P9" s="242">
        <v>527.85069999999996</v>
      </c>
      <c r="Q9" s="242">
        <v>315.04728799999998</v>
      </c>
      <c r="R9" s="242">
        <v>293.80130000000003</v>
      </c>
      <c r="S9" s="242">
        <v>356.80367200000001</v>
      </c>
      <c r="T9" s="242">
        <v>380.300139</v>
      </c>
      <c r="U9" s="242">
        <v>327.78245700000002</v>
      </c>
      <c r="V9" s="242">
        <v>279.94919299999998</v>
      </c>
      <c r="W9" s="242">
        <v>370.29199999999997</v>
      </c>
      <c r="X9" s="242">
        <v>365.52602000000002</v>
      </c>
      <c r="Y9" s="242">
        <v>244.935799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4021.052631578948</v>
      </c>
      <c r="C11" s="203">
        <f t="shared" si="2"/>
        <v>4369.0337650518159</v>
      </c>
      <c r="D11" s="203">
        <f t="shared" si="2"/>
        <v>4717.0148985246851</v>
      </c>
      <c r="E11" s="203">
        <f t="shared" si="2"/>
        <v>5093.5376431948916</v>
      </c>
      <c r="F11" s="203">
        <f t="shared" si="2"/>
        <v>5122.0792543922289</v>
      </c>
      <c r="G11" s="203">
        <f t="shared" si="2"/>
        <v>5122.0792543922289</v>
      </c>
      <c r="H11" s="203">
        <f t="shared" si="2"/>
        <v>5846.5831325353047</v>
      </c>
      <c r="I11" s="203">
        <f t="shared" si="2"/>
        <v>5498.6019990624354</v>
      </c>
      <c r="J11" s="203">
        <f t="shared" si="2"/>
        <v>5498.6019990624354</v>
      </c>
      <c r="K11" s="203">
        <f t="shared" si="2"/>
        <v>5470.0603878650982</v>
      </c>
      <c r="L11" s="203">
        <f t="shared" si="2"/>
        <v>5122.0792543922289</v>
      </c>
      <c r="M11" s="203">
        <f t="shared" si="2"/>
        <v>5122.0792543922289</v>
      </c>
      <c r="N11" s="203">
        <f t="shared" si="2"/>
        <v>5122.0792543922289</v>
      </c>
      <c r="O11" s="203">
        <f t="shared" si="2"/>
        <v>5493.1201999576169</v>
      </c>
      <c r="P11" s="203">
        <f t="shared" si="2"/>
        <v>5493.1201999576169</v>
      </c>
      <c r="Q11" s="203">
        <f t="shared" si="2"/>
        <v>5464.5785887602797</v>
      </c>
      <c r="R11" s="203">
        <f t="shared" si="2"/>
        <v>5812.5597222331489</v>
      </c>
      <c r="S11" s="203">
        <f t="shared" si="2"/>
        <v>5812.5597222331489</v>
      </c>
      <c r="T11" s="203">
        <f t="shared" si="2"/>
        <v>5784.0181110358117</v>
      </c>
      <c r="U11" s="203">
        <f t="shared" si="2"/>
        <v>5784.0181110358117</v>
      </c>
      <c r="V11" s="203">
        <f t="shared" si="2"/>
        <v>5784.0181110358117</v>
      </c>
      <c r="W11" s="203">
        <f t="shared" si="2"/>
        <v>5755.4764998384744</v>
      </c>
      <c r="X11" s="203">
        <f t="shared" si="2"/>
        <v>5407.4953663656052</v>
      </c>
      <c r="Y11" s="203">
        <f t="shared" si="2"/>
        <v>5407.4953663656052</v>
      </c>
      <c r="DA11" s="112"/>
    </row>
    <row r="12" spans="1:105" ht="12" customHeight="1" x14ac:dyDescent="0.25">
      <c r="A12" s="50" t="s">
        <v>43</v>
      </c>
      <c r="B12" s="241">
        <v>3684.21052631579</v>
      </c>
      <c r="C12" s="241">
        <v>4032.1916597886579</v>
      </c>
      <c r="D12" s="241">
        <v>4380.1727932615267</v>
      </c>
      <c r="E12" s="241">
        <v>4728.153926734396</v>
      </c>
      <c r="F12" s="241">
        <v>4728.153926734396</v>
      </c>
      <c r="G12" s="241">
        <v>4728.153926734396</v>
      </c>
      <c r="H12" s="241">
        <v>5424.1161936801336</v>
      </c>
      <c r="I12" s="241">
        <v>5076.1350602072653</v>
      </c>
      <c r="J12" s="241">
        <v>5076.1350602072653</v>
      </c>
      <c r="K12" s="241">
        <v>5076.1350602072653</v>
      </c>
      <c r="L12" s="241">
        <v>4728.153926734396</v>
      </c>
      <c r="M12" s="241">
        <v>4728.153926734396</v>
      </c>
      <c r="N12" s="241">
        <v>4728.153926734396</v>
      </c>
      <c r="O12" s="241">
        <v>4728.153926734396</v>
      </c>
      <c r="P12" s="241">
        <v>4728.153926734396</v>
      </c>
      <c r="Q12" s="241">
        <v>4728.153926734396</v>
      </c>
      <c r="R12" s="241">
        <v>5076.1350602072653</v>
      </c>
      <c r="S12" s="241">
        <v>5076.1350602072653</v>
      </c>
      <c r="T12" s="241">
        <v>5076.1350602072653</v>
      </c>
      <c r="U12" s="241">
        <v>5076.1350602072653</v>
      </c>
      <c r="V12" s="241">
        <v>5076.1350602072653</v>
      </c>
      <c r="W12" s="241">
        <v>5076.1350602072653</v>
      </c>
      <c r="X12" s="241">
        <v>4728.153926734396</v>
      </c>
      <c r="Y12" s="241">
        <v>4728.153926734396</v>
      </c>
      <c r="DA12" s="83" t="s">
        <v>119</v>
      </c>
    </row>
    <row r="13" spans="1:105" ht="12" customHeight="1" x14ac:dyDescent="0.25">
      <c r="A13" s="49" t="s">
        <v>44</v>
      </c>
      <c r="B13" s="242">
        <v>336.84210526315792</v>
      </c>
      <c r="C13" s="242">
        <v>336.84210526315792</v>
      </c>
      <c r="D13" s="242">
        <v>336.84210526315792</v>
      </c>
      <c r="E13" s="242">
        <v>365.38371646049552</v>
      </c>
      <c r="F13" s="242">
        <v>393.92532765783301</v>
      </c>
      <c r="G13" s="242">
        <v>393.92532765783301</v>
      </c>
      <c r="H13" s="242">
        <v>422.46693885517061</v>
      </c>
      <c r="I13" s="242">
        <v>422.46693885517061</v>
      </c>
      <c r="J13" s="242">
        <v>422.46693885517061</v>
      </c>
      <c r="K13" s="242">
        <v>393.92532765783301</v>
      </c>
      <c r="L13" s="242">
        <v>393.92532765783301</v>
      </c>
      <c r="M13" s="242">
        <v>393.92532765783301</v>
      </c>
      <c r="N13" s="242">
        <v>393.92532765783301</v>
      </c>
      <c r="O13" s="242">
        <v>764.96627322322115</v>
      </c>
      <c r="P13" s="242">
        <v>764.96627322322115</v>
      </c>
      <c r="Q13" s="242">
        <v>736.42466202588366</v>
      </c>
      <c r="R13" s="242">
        <v>736.42466202588366</v>
      </c>
      <c r="S13" s="242">
        <v>736.42466202588366</v>
      </c>
      <c r="T13" s="242">
        <v>707.88305082854617</v>
      </c>
      <c r="U13" s="242">
        <v>707.88305082854617</v>
      </c>
      <c r="V13" s="242">
        <v>707.88305082854617</v>
      </c>
      <c r="W13" s="242">
        <v>679.34143963120869</v>
      </c>
      <c r="X13" s="242">
        <v>679.34143963120869</v>
      </c>
      <c r="Y13" s="242">
        <v>679.34143963120869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347.98113347286881</v>
      </c>
      <c r="D14" s="210">
        <f t="shared" si="3"/>
        <v>347.98113347286881</v>
      </c>
      <c r="E14" s="210">
        <f t="shared" si="3"/>
        <v>753.0454893404127</v>
      </c>
      <c r="F14" s="210">
        <f t="shared" si="3"/>
        <v>28.541611197337549</v>
      </c>
      <c r="G14" s="210">
        <f t="shared" si="3"/>
        <v>0</v>
      </c>
      <c r="H14" s="210">
        <f t="shared" si="3"/>
        <v>753.0454893404127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28.541611197337549</v>
      </c>
      <c r="O14" s="210">
        <f t="shared" si="3"/>
        <v>371.04094556538809</v>
      </c>
      <c r="P14" s="210">
        <f t="shared" si="3"/>
        <v>347.98113347286881</v>
      </c>
      <c r="Q14" s="210">
        <f t="shared" si="3"/>
        <v>0</v>
      </c>
      <c r="R14" s="210">
        <f t="shared" si="3"/>
        <v>347.98113347286881</v>
      </c>
      <c r="S14" s="210">
        <f t="shared" si="3"/>
        <v>0</v>
      </c>
      <c r="T14" s="210">
        <f t="shared" si="3"/>
        <v>347.98113347286881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347.98113347286881</v>
      </c>
      <c r="D15" s="241">
        <v>347.98113347286881</v>
      </c>
      <c r="E15" s="241">
        <v>695.96226694573761</v>
      </c>
      <c r="F15" s="241">
        <v>0</v>
      </c>
      <c r="G15" s="241">
        <v>0</v>
      </c>
      <c r="H15" s="241">
        <v>695.96226694573761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347.98113347286881</v>
      </c>
      <c r="Q15" s="241">
        <v>0</v>
      </c>
      <c r="R15" s="241">
        <v>347.98113347286881</v>
      </c>
      <c r="S15" s="241">
        <v>0</v>
      </c>
      <c r="T15" s="241">
        <v>347.98113347286881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57.08322239467509</v>
      </c>
      <c r="F16" s="242">
        <v>28.541611197337549</v>
      </c>
      <c r="G16" s="242">
        <v>0</v>
      </c>
      <c r="H16" s="242">
        <v>57.08322239467509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28.541611197337549</v>
      </c>
      <c r="O16" s="242">
        <v>371.04094556538809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0</v>
      </c>
      <c r="E17" s="210">
        <f t="shared" si="4"/>
        <v>376.52274467020584</v>
      </c>
      <c r="F17" s="210">
        <f t="shared" si="4"/>
        <v>0</v>
      </c>
      <c r="G17" s="210">
        <f t="shared" si="4"/>
        <v>0</v>
      </c>
      <c r="H17" s="210">
        <f t="shared" si="4"/>
        <v>28.541611197337488</v>
      </c>
      <c r="I17" s="210">
        <f t="shared" si="4"/>
        <v>347.98113347286835</v>
      </c>
      <c r="J17" s="210">
        <f t="shared" si="4"/>
        <v>0</v>
      </c>
      <c r="K17" s="210">
        <f t="shared" si="4"/>
        <v>28.541611197337602</v>
      </c>
      <c r="L17" s="210">
        <f t="shared" si="4"/>
        <v>347.98113347286926</v>
      </c>
      <c r="M17" s="210">
        <f t="shared" si="4"/>
        <v>0</v>
      </c>
      <c r="N17" s="210">
        <f t="shared" si="4"/>
        <v>28.541611197337545</v>
      </c>
      <c r="O17" s="210">
        <f t="shared" si="4"/>
        <v>0</v>
      </c>
      <c r="P17" s="210">
        <f t="shared" si="4"/>
        <v>347.98113347286926</v>
      </c>
      <c r="Q17" s="210">
        <f t="shared" si="4"/>
        <v>28.541611197337488</v>
      </c>
      <c r="R17" s="210">
        <f t="shared" si="4"/>
        <v>0</v>
      </c>
      <c r="S17" s="210">
        <f t="shared" si="4"/>
        <v>0</v>
      </c>
      <c r="T17" s="210">
        <f t="shared" si="4"/>
        <v>376.52274467020675</v>
      </c>
      <c r="U17" s="210">
        <f t="shared" si="4"/>
        <v>0</v>
      </c>
      <c r="V17" s="210">
        <f t="shared" si="4"/>
        <v>0</v>
      </c>
      <c r="W17" s="210">
        <f t="shared" si="4"/>
        <v>28.541611197337488</v>
      </c>
      <c r="X17" s="210">
        <f t="shared" si="4"/>
        <v>347.98113347286926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347.98113347286835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347.98113347286835</v>
      </c>
      <c r="J18" s="241">
        <f t="shared" si="5"/>
        <v>0</v>
      </c>
      <c r="K18" s="241">
        <f t="shared" si="5"/>
        <v>0</v>
      </c>
      <c r="L18" s="241">
        <f t="shared" si="5"/>
        <v>347.98113347286926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347.98113347286926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347.98113347286926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347.98113347286926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28.541611197337488</v>
      </c>
      <c r="F19" s="242">
        <f t="shared" si="6"/>
        <v>0</v>
      </c>
      <c r="G19" s="242">
        <f t="shared" si="6"/>
        <v>0</v>
      </c>
      <c r="H19" s="242">
        <f t="shared" si="6"/>
        <v>28.541611197337488</v>
      </c>
      <c r="I19" s="242">
        <f t="shared" si="6"/>
        <v>0</v>
      </c>
      <c r="J19" s="242">
        <f t="shared" si="6"/>
        <v>0</v>
      </c>
      <c r="K19" s="242">
        <f t="shared" si="6"/>
        <v>28.541611197337602</v>
      </c>
      <c r="L19" s="242">
        <f t="shared" si="6"/>
        <v>0</v>
      </c>
      <c r="M19" s="242">
        <f t="shared" si="6"/>
        <v>0</v>
      </c>
      <c r="N19" s="242">
        <f t="shared" si="6"/>
        <v>28.541611197337545</v>
      </c>
      <c r="O19" s="242">
        <f t="shared" si="6"/>
        <v>0</v>
      </c>
      <c r="P19" s="242">
        <f t="shared" si="6"/>
        <v>0</v>
      </c>
      <c r="Q19" s="242">
        <f t="shared" si="6"/>
        <v>28.541611197337488</v>
      </c>
      <c r="R19" s="242">
        <f t="shared" si="6"/>
        <v>0</v>
      </c>
      <c r="S19" s="242">
        <f t="shared" si="6"/>
        <v>0</v>
      </c>
      <c r="T19" s="242">
        <f t="shared" si="6"/>
        <v>28.541611197337488</v>
      </c>
      <c r="U19" s="242">
        <f t="shared" si="6"/>
        <v>0</v>
      </c>
      <c r="V19" s="242">
        <f t="shared" si="6"/>
        <v>0</v>
      </c>
      <c r="W19" s="242">
        <f t="shared" si="6"/>
        <v>28.541611197337488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184.70463157894818</v>
      </c>
      <c r="C20" s="203">
        <f t="shared" si="7"/>
        <v>299.47376505181597</v>
      </c>
      <c r="D20" s="203">
        <f t="shared" si="7"/>
        <v>306.45889852468486</v>
      </c>
      <c r="E20" s="203">
        <f t="shared" si="7"/>
        <v>389.75464319489146</v>
      </c>
      <c r="F20" s="203">
        <f t="shared" si="7"/>
        <v>353.33425439222776</v>
      </c>
      <c r="G20" s="203">
        <f t="shared" si="7"/>
        <v>527.05925439222915</v>
      </c>
      <c r="H20" s="203">
        <f t="shared" si="7"/>
        <v>633.51213253530443</v>
      </c>
      <c r="I20" s="203">
        <f t="shared" si="7"/>
        <v>324.35699906243548</v>
      </c>
      <c r="J20" s="203">
        <f t="shared" si="7"/>
        <v>886.59499906243582</v>
      </c>
      <c r="K20" s="203">
        <f t="shared" si="7"/>
        <v>1479.7123878650984</v>
      </c>
      <c r="L20" s="203">
        <f t="shared" si="7"/>
        <v>389.04725439222938</v>
      </c>
      <c r="M20" s="203">
        <f t="shared" si="7"/>
        <v>786.844254392229</v>
      </c>
      <c r="N20" s="203">
        <f t="shared" si="7"/>
        <v>513.48525439223033</v>
      </c>
      <c r="O20" s="203">
        <f t="shared" si="7"/>
        <v>437.52663995761714</v>
      </c>
      <c r="P20" s="203">
        <f t="shared" si="7"/>
        <v>525.78468995761727</v>
      </c>
      <c r="Q20" s="203">
        <f t="shared" si="7"/>
        <v>838.59403576029013</v>
      </c>
      <c r="R20" s="203">
        <f t="shared" si="7"/>
        <v>919.32199323314853</v>
      </c>
      <c r="S20" s="203">
        <f t="shared" si="7"/>
        <v>742.79405023314848</v>
      </c>
      <c r="T20" s="203">
        <f t="shared" si="7"/>
        <v>761.8777390358116</v>
      </c>
      <c r="U20" s="203">
        <f t="shared" si="7"/>
        <v>1847.2866540358114</v>
      </c>
      <c r="V20" s="203">
        <f t="shared" si="7"/>
        <v>2385.0599180358113</v>
      </c>
      <c r="W20" s="203">
        <f t="shared" si="7"/>
        <v>824.81649983847365</v>
      </c>
      <c r="X20" s="203">
        <f t="shared" si="7"/>
        <v>1483.8683463656046</v>
      </c>
      <c r="Y20" s="203">
        <f t="shared" si="7"/>
        <v>1087.5955673656049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164.22052631579027</v>
      </c>
      <c r="C21" s="241">
        <f t="shared" si="8"/>
        <v>280.34165978865803</v>
      </c>
      <c r="D21" s="241">
        <f t="shared" si="8"/>
        <v>276.97279326152693</v>
      </c>
      <c r="E21" s="241">
        <f t="shared" si="8"/>
        <v>345.23392673439594</v>
      </c>
      <c r="F21" s="241">
        <f t="shared" si="8"/>
        <v>307.01392673439477</v>
      </c>
      <c r="G21" s="241">
        <f t="shared" si="8"/>
        <v>490.03392673439612</v>
      </c>
      <c r="H21" s="241">
        <f t="shared" si="8"/>
        <v>587.62619368013384</v>
      </c>
      <c r="I21" s="241">
        <f t="shared" si="8"/>
        <v>291.32506020726487</v>
      </c>
      <c r="J21" s="241">
        <f t="shared" si="8"/>
        <v>846.73706020726513</v>
      </c>
      <c r="K21" s="241">
        <f t="shared" si="8"/>
        <v>1433.8520602072654</v>
      </c>
      <c r="L21" s="241">
        <f t="shared" si="8"/>
        <v>326.36992673439636</v>
      </c>
      <c r="M21" s="241">
        <f t="shared" si="8"/>
        <v>767.13392673439603</v>
      </c>
      <c r="N21" s="241">
        <f t="shared" si="8"/>
        <v>491.96392673439732</v>
      </c>
      <c r="O21" s="241">
        <f t="shared" si="8"/>
        <v>383.90392673439601</v>
      </c>
      <c r="P21" s="241">
        <f t="shared" si="8"/>
        <v>288.66911673439608</v>
      </c>
      <c r="Q21" s="241">
        <f t="shared" si="8"/>
        <v>417.21666173440644</v>
      </c>
      <c r="R21" s="241">
        <f t="shared" si="8"/>
        <v>476.69863120726495</v>
      </c>
      <c r="S21" s="241">
        <f t="shared" si="8"/>
        <v>363.17306020726483</v>
      </c>
      <c r="T21" s="241">
        <f t="shared" si="8"/>
        <v>434.29482720726537</v>
      </c>
      <c r="U21" s="241">
        <f t="shared" si="8"/>
        <v>1467.1860602072652</v>
      </c>
      <c r="V21" s="241">
        <f t="shared" si="8"/>
        <v>1957.1260602072653</v>
      </c>
      <c r="W21" s="241">
        <f t="shared" si="8"/>
        <v>515.76706020726488</v>
      </c>
      <c r="X21" s="241">
        <f t="shared" si="8"/>
        <v>1170.0529267343959</v>
      </c>
      <c r="Y21" s="241">
        <f t="shared" si="8"/>
        <v>653.18992673439607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20.484105263157915</v>
      </c>
      <c r="C22" s="242">
        <f t="shared" si="9"/>
        <v>19.132105263157939</v>
      </c>
      <c r="D22" s="242">
        <f t="shared" si="9"/>
        <v>29.486105263157924</v>
      </c>
      <c r="E22" s="242">
        <f t="shared" si="9"/>
        <v>44.520716460495521</v>
      </c>
      <c r="F22" s="242">
        <f t="shared" si="9"/>
        <v>46.320327657832991</v>
      </c>
      <c r="G22" s="242">
        <f t="shared" si="9"/>
        <v>37.025327657833031</v>
      </c>
      <c r="H22" s="242">
        <f t="shared" si="9"/>
        <v>45.885938855170593</v>
      </c>
      <c r="I22" s="242">
        <f t="shared" si="9"/>
        <v>33.031938855170608</v>
      </c>
      <c r="J22" s="242">
        <f t="shared" si="9"/>
        <v>39.85793885517063</v>
      </c>
      <c r="K22" s="242">
        <f t="shared" si="9"/>
        <v>45.860327657833011</v>
      </c>
      <c r="L22" s="242">
        <f t="shared" si="9"/>
        <v>62.677327657833018</v>
      </c>
      <c r="M22" s="242">
        <f t="shared" si="9"/>
        <v>19.710327657833034</v>
      </c>
      <c r="N22" s="242">
        <f t="shared" si="9"/>
        <v>21.521327657833012</v>
      </c>
      <c r="O22" s="242">
        <f t="shared" si="9"/>
        <v>53.622713223221126</v>
      </c>
      <c r="P22" s="242">
        <f t="shared" si="9"/>
        <v>237.11557322322119</v>
      </c>
      <c r="Q22" s="242">
        <f t="shared" si="9"/>
        <v>421.37737402588368</v>
      </c>
      <c r="R22" s="242">
        <f t="shared" si="9"/>
        <v>442.62336202588364</v>
      </c>
      <c r="S22" s="242">
        <f t="shared" si="9"/>
        <v>379.62099002588366</v>
      </c>
      <c r="T22" s="242">
        <f t="shared" si="9"/>
        <v>327.58291182854617</v>
      </c>
      <c r="U22" s="242">
        <f t="shared" si="9"/>
        <v>380.10059382854615</v>
      </c>
      <c r="V22" s="242">
        <f t="shared" si="9"/>
        <v>427.93385782854619</v>
      </c>
      <c r="W22" s="242">
        <f t="shared" si="9"/>
        <v>309.04943963120871</v>
      </c>
      <c r="X22" s="242">
        <f t="shared" si="9"/>
        <v>313.81541963120867</v>
      </c>
      <c r="Y22" s="242">
        <f t="shared" si="9"/>
        <v>434.40564063120871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907.08971220474405</v>
      </c>
      <c r="C25" s="210">
        <v>958.44617368873617</v>
      </c>
      <c r="D25" s="210">
        <v>975.59879621668097</v>
      </c>
      <c r="E25" s="210">
        <v>1080.8055030094581</v>
      </c>
      <c r="F25" s="210">
        <v>1080.4214961306971</v>
      </c>
      <c r="G25" s="210">
        <v>1036.9428202923471</v>
      </c>
      <c r="H25" s="210">
        <v>1138.2121238177131</v>
      </c>
      <c r="I25" s="210">
        <v>1131.7191745485809</v>
      </c>
      <c r="J25" s="210">
        <v>1063.8222699914011</v>
      </c>
      <c r="K25" s="210">
        <v>862.20627687016326</v>
      </c>
      <c r="L25" s="210">
        <v>1013.200343938091</v>
      </c>
      <c r="M25" s="210">
        <v>1017.182803095443</v>
      </c>
      <c r="N25" s="210">
        <v>1034.628718830611</v>
      </c>
      <c r="O25" s="210">
        <v>1051.7420464316419</v>
      </c>
      <c r="P25" s="210">
        <v>1057.7710232158211</v>
      </c>
      <c r="Q25" s="210">
        <v>998.4736887360275</v>
      </c>
      <c r="R25" s="210">
        <v>990.63946689595855</v>
      </c>
      <c r="S25" s="210">
        <v>1054.758813413586</v>
      </c>
      <c r="T25" s="210">
        <v>1069.813241616509</v>
      </c>
      <c r="U25" s="210">
        <v>893.83626024312719</v>
      </c>
      <c r="V25" s="210">
        <v>756.36148834465416</v>
      </c>
      <c r="W25" s="210">
        <v>911.65926293456653</v>
      </c>
      <c r="X25" s="210">
        <v>877.90343995868648</v>
      </c>
      <c r="Y25" s="210">
        <v>774.68264139293376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242.15528804815136</v>
      </c>
      <c r="C26" s="213">
        <f t="shared" si="10"/>
        <v>281.94385210662085</v>
      </c>
      <c r="D26" s="213">
        <f t="shared" si="10"/>
        <v>293.93981083404987</v>
      </c>
      <c r="E26" s="213">
        <f t="shared" si="10"/>
        <v>323.75958727429065</v>
      </c>
      <c r="F26" s="213">
        <f t="shared" si="10"/>
        <v>321.99974204643161</v>
      </c>
      <c r="G26" s="213">
        <f t="shared" si="10"/>
        <v>322.62166809974207</v>
      </c>
      <c r="H26" s="213">
        <f t="shared" si="10"/>
        <v>342.93413585554589</v>
      </c>
      <c r="I26" s="213">
        <f t="shared" si="10"/>
        <v>311.75649183147033</v>
      </c>
      <c r="J26" s="213">
        <f t="shared" si="10"/>
        <v>337.30318142734302</v>
      </c>
      <c r="K26" s="213">
        <f t="shared" si="10"/>
        <v>220.52046431642307</v>
      </c>
      <c r="L26" s="213">
        <f t="shared" si="10"/>
        <v>242.32287188306111</v>
      </c>
      <c r="M26" s="213">
        <f t="shared" si="10"/>
        <v>235.55245055889938</v>
      </c>
      <c r="N26" s="213">
        <f t="shared" si="10"/>
        <v>261.50601891659505</v>
      </c>
      <c r="O26" s="213">
        <f t="shared" si="10"/>
        <v>249.79062768701627</v>
      </c>
      <c r="P26" s="213">
        <f t="shared" si="10"/>
        <v>252.16053310404129</v>
      </c>
      <c r="Q26" s="213">
        <f t="shared" si="10"/>
        <v>242.35210662080829</v>
      </c>
      <c r="R26" s="213">
        <f t="shared" si="10"/>
        <v>217.87024935511607</v>
      </c>
      <c r="S26" s="213">
        <f t="shared" si="10"/>
        <v>232.47687016337062</v>
      </c>
      <c r="T26" s="213">
        <f t="shared" si="10"/>
        <v>246.35460017196894</v>
      </c>
      <c r="U26" s="213">
        <f t="shared" si="10"/>
        <v>213.56345657781597</v>
      </c>
      <c r="V26" s="213">
        <f t="shared" si="10"/>
        <v>190.70541702493554</v>
      </c>
      <c r="W26" s="213">
        <f t="shared" si="10"/>
        <v>202.93379191745493</v>
      </c>
      <c r="X26" s="213">
        <f t="shared" si="10"/>
        <v>155.54909716251069</v>
      </c>
      <c r="Y26" s="213">
        <f t="shared" si="10"/>
        <v>106.28572656921754</v>
      </c>
      <c r="DA26" s="85"/>
    </row>
    <row r="27" spans="1:105" ht="12" customHeight="1" x14ac:dyDescent="0.25">
      <c r="A27" s="18" t="s">
        <v>41</v>
      </c>
      <c r="B27" s="204">
        <v>220.73250214961311</v>
      </c>
      <c r="C27" s="204">
        <v>228.85262252794499</v>
      </c>
      <c r="D27" s="204">
        <v>241.71625107480651</v>
      </c>
      <c r="E27" s="204">
        <v>272.50662080825452</v>
      </c>
      <c r="F27" s="204">
        <v>266.03207222699911</v>
      </c>
      <c r="G27" s="204">
        <v>282.69079965606193</v>
      </c>
      <c r="H27" s="204">
        <v>293.06345657781588</v>
      </c>
      <c r="I27" s="204">
        <v>253.7541702493551</v>
      </c>
      <c r="J27" s="204">
        <v>228.5674118658641</v>
      </c>
      <c r="K27" s="204">
        <v>196.9020636285469</v>
      </c>
      <c r="L27" s="204">
        <v>205.8967325881342</v>
      </c>
      <c r="M27" s="204">
        <v>209.89561478933791</v>
      </c>
      <c r="N27" s="204">
        <v>229.80309544282031</v>
      </c>
      <c r="O27" s="204">
        <v>231.15872742906271</v>
      </c>
      <c r="P27" s="204">
        <v>230.86156491831471</v>
      </c>
      <c r="Q27" s="204">
        <v>218.7830610490112</v>
      </c>
      <c r="R27" s="204">
        <v>184.24316423043851</v>
      </c>
      <c r="S27" s="204">
        <v>200.64402407566641</v>
      </c>
      <c r="T27" s="204">
        <v>222.06827171109191</v>
      </c>
      <c r="U27" s="204">
        <v>185.49423903697331</v>
      </c>
      <c r="V27" s="204">
        <v>167.76835769561481</v>
      </c>
      <c r="W27" s="204">
        <v>177.82527944969911</v>
      </c>
      <c r="X27" s="204">
        <v>146.81659501289761</v>
      </c>
      <c r="Y27" s="204">
        <v>103.5957867583835</v>
      </c>
      <c r="DA27" s="71" t="s">
        <v>127</v>
      </c>
    </row>
    <row r="28" spans="1:105" ht="12" customHeight="1" x14ac:dyDescent="0.25">
      <c r="A28" s="18" t="s">
        <v>42</v>
      </c>
      <c r="B28" s="204">
        <v>21.422785898538262</v>
      </c>
      <c r="C28" s="204">
        <v>53.091229578675843</v>
      </c>
      <c r="D28" s="204">
        <v>52.223559759243336</v>
      </c>
      <c r="E28" s="204">
        <v>51.252966466036114</v>
      </c>
      <c r="F28" s="204">
        <v>55.967669819432501</v>
      </c>
      <c r="G28" s="204">
        <v>39.930868443680133</v>
      </c>
      <c r="H28" s="204">
        <v>49.870679277730012</v>
      </c>
      <c r="I28" s="204">
        <v>58.002321582115208</v>
      </c>
      <c r="J28" s="204">
        <v>108.7357695614789</v>
      </c>
      <c r="K28" s="204">
        <v>23.618400687876179</v>
      </c>
      <c r="L28" s="204">
        <v>36.426139294926912</v>
      </c>
      <c r="M28" s="204">
        <v>25.656835769561479</v>
      </c>
      <c r="N28" s="204">
        <v>31.702923473774721</v>
      </c>
      <c r="O28" s="204">
        <v>18.631900257953571</v>
      </c>
      <c r="P28" s="204">
        <v>21.298968185726569</v>
      </c>
      <c r="Q28" s="204">
        <v>23.56904557179708</v>
      </c>
      <c r="R28" s="204">
        <v>33.627085124677563</v>
      </c>
      <c r="S28" s="204">
        <v>31.832846087704208</v>
      </c>
      <c r="T28" s="204">
        <v>24.286328460877041</v>
      </c>
      <c r="U28" s="204">
        <v>28.069217540842651</v>
      </c>
      <c r="V28" s="204">
        <v>22.937059329320721</v>
      </c>
      <c r="W28" s="204">
        <v>25.108512467755801</v>
      </c>
      <c r="X28" s="204">
        <v>8.7325021496130688</v>
      </c>
      <c r="Y28" s="204">
        <v>2.68993981083405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0</v>
      </c>
      <c r="C29" s="204">
        <f t="shared" si="11"/>
        <v>0</v>
      </c>
      <c r="D29" s="204">
        <f t="shared" si="11"/>
        <v>0</v>
      </c>
      <c r="E29" s="204">
        <f t="shared" si="11"/>
        <v>0</v>
      </c>
      <c r="F29" s="204">
        <f t="shared" si="11"/>
        <v>5.7895958727429058</v>
      </c>
      <c r="G29" s="204">
        <f t="shared" si="11"/>
        <v>1.9298366294067071</v>
      </c>
      <c r="H29" s="204">
        <f t="shared" si="11"/>
        <v>0</v>
      </c>
      <c r="I29" s="204">
        <f t="shared" si="11"/>
        <v>0</v>
      </c>
      <c r="J29" s="204">
        <f t="shared" si="11"/>
        <v>0</v>
      </c>
      <c r="K29" s="204">
        <f t="shared" si="11"/>
        <v>0</v>
      </c>
      <c r="L29" s="204">
        <f t="shared" si="11"/>
        <v>0</v>
      </c>
      <c r="M29" s="204">
        <f t="shared" si="11"/>
        <v>0</v>
      </c>
      <c r="N29" s="204">
        <f t="shared" si="11"/>
        <v>0</v>
      </c>
      <c r="O29" s="204">
        <f t="shared" si="11"/>
        <v>0</v>
      </c>
      <c r="P29" s="204">
        <f t="shared" si="11"/>
        <v>0</v>
      </c>
      <c r="Q29" s="204">
        <f t="shared" si="11"/>
        <v>0</v>
      </c>
      <c r="R29" s="204">
        <f t="shared" si="11"/>
        <v>0</v>
      </c>
      <c r="S29" s="204">
        <f t="shared" si="11"/>
        <v>0</v>
      </c>
      <c r="T29" s="204">
        <f t="shared" si="11"/>
        <v>0</v>
      </c>
      <c r="U29" s="204">
        <f t="shared" si="11"/>
        <v>1.0058469475494409</v>
      </c>
      <c r="V29" s="204">
        <f t="shared" si="11"/>
        <v>0</v>
      </c>
      <c r="W29" s="204">
        <f t="shared" si="11"/>
        <v>0.96491831470335332</v>
      </c>
      <c r="X29" s="204">
        <f t="shared" si="11"/>
        <v>0</v>
      </c>
      <c r="Y29" s="204">
        <f t="shared" si="11"/>
        <v>0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0</v>
      </c>
      <c r="C31" s="204">
        <v>0</v>
      </c>
      <c r="D31" s="204">
        <v>0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</v>
      </c>
      <c r="T31" s="204">
        <v>0</v>
      </c>
      <c r="U31" s="204">
        <v>0</v>
      </c>
      <c r="V31" s="204">
        <v>0</v>
      </c>
      <c r="W31" s="204">
        <v>0</v>
      </c>
      <c r="X31" s="204">
        <v>0</v>
      </c>
      <c r="Y31" s="204">
        <v>0</v>
      </c>
      <c r="DA31" s="71" t="s">
        <v>130</v>
      </c>
    </row>
    <row r="32" spans="1:105" ht="12" customHeight="1" x14ac:dyDescent="0.25">
      <c r="A32" s="18" t="s">
        <v>71</v>
      </c>
      <c r="B32" s="204">
        <v>0</v>
      </c>
      <c r="C32" s="204">
        <v>0</v>
      </c>
      <c r="D32" s="204">
        <v>0</v>
      </c>
      <c r="E32" s="204">
        <v>0</v>
      </c>
      <c r="F32" s="204">
        <v>0</v>
      </c>
      <c r="G32" s="204">
        <v>0</v>
      </c>
      <c r="H32" s="204">
        <v>0</v>
      </c>
      <c r="I32" s="204">
        <v>0</v>
      </c>
      <c r="J32" s="204">
        <v>0</v>
      </c>
      <c r="K32" s="204">
        <v>0</v>
      </c>
      <c r="L32" s="204">
        <v>0</v>
      </c>
      <c r="M32" s="204">
        <v>0</v>
      </c>
      <c r="N32" s="204">
        <v>0</v>
      </c>
      <c r="O32" s="204">
        <v>0</v>
      </c>
      <c r="P32" s="204">
        <v>0</v>
      </c>
      <c r="Q32" s="204">
        <v>0</v>
      </c>
      <c r="R32" s="204">
        <v>0</v>
      </c>
      <c r="S32" s="204">
        <v>0</v>
      </c>
      <c r="T32" s="204">
        <v>0</v>
      </c>
      <c r="U32" s="204">
        <v>1.0058469475494409</v>
      </c>
      <c r="V32" s="204">
        <v>0</v>
      </c>
      <c r="W32" s="204">
        <v>0</v>
      </c>
      <c r="X32" s="204">
        <v>0</v>
      </c>
      <c r="Y32" s="204">
        <v>0</v>
      </c>
      <c r="DA32" s="71" t="s">
        <v>131</v>
      </c>
    </row>
    <row r="33" spans="1:105" ht="12" customHeight="1" x14ac:dyDescent="0.25">
      <c r="A33" s="18" t="s">
        <v>32</v>
      </c>
      <c r="B33" s="204">
        <v>0</v>
      </c>
      <c r="C33" s="204">
        <v>0</v>
      </c>
      <c r="D33" s="204">
        <v>0</v>
      </c>
      <c r="E33" s="204">
        <v>0</v>
      </c>
      <c r="F33" s="204">
        <v>5.7895958727429058</v>
      </c>
      <c r="G33" s="204">
        <v>1.9298366294067071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0.96491831470335332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494.22226999140139</v>
      </c>
      <c r="C35" s="204">
        <f t="shared" si="12"/>
        <v>458.25451418744626</v>
      </c>
      <c r="D35" s="204">
        <f t="shared" si="12"/>
        <v>549.15683576956144</v>
      </c>
      <c r="E35" s="204">
        <f t="shared" si="12"/>
        <v>543.46990541702485</v>
      </c>
      <c r="F35" s="204">
        <f t="shared" si="12"/>
        <v>524.48177128116947</v>
      </c>
      <c r="G35" s="204">
        <f t="shared" si="12"/>
        <v>513.78615649183143</v>
      </c>
      <c r="H35" s="204">
        <f t="shared" si="12"/>
        <v>574.8996560619089</v>
      </c>
      <c r="I35" s="204">
        <f t="shared" si="12"/>
        <v>584.49406706792774</v>
      </c>
      <c r="J35" s="204">
        <f t="shared" si="12"/>
        <v>517.5623387790198</v>
      </c>
      <c r="K35" s="204">
        <f t="shared" si="12"/>
        <v>478.61134995700769</v>
      </c>
      <c r="L35" s="204">
        <f t="shared" si="12"/>
        <v>566.22476354256219</v>
      </c>
      <c r="M35" s="204">
        <f t="shared" si="12"/>
        <v>577.52218400687866</v>
      </c>
      <c r="N35" s="204">
        <f t="shared" si="12"/>
        <v>546.47704213241627</v>
      </c>
      <c r="O35" s="204">
        <f t="shared" si="12"/>
        <v>587.26715391229584</v>
      </c>
      <c r="P35" s="204">
        <f t="shared" si="12"/>
        <v>588.21298366294059</v>
      </c>
      <c r="Q35" s="204">
        <f t="shared" si="12"/>
        <v>551.01986242476346</v>
      </c>
      <c r="R35" s="204">
        <f t="shared" si="12"/>
        <v>571.25967325881334</v>
      </c>
      <c r="S35" s="204">
        <f t="shared" si="12"/>
        <v>592.7892519346517</v>
      </c>
      <c r="T35" s="204">
        <f t="shared" si="12"/>
        <v>597.66328460877037</v>
      </c>
      <c r="U35" s="204">
        <f t="shared" si="12"/>
        <v>482.89982803095438</v>
      </c>
      <c r="V35" s="204">
        <f t="shared" si="12"/>
        <v>429.94333619948412</v>
      </c>
      <c r="W35" s="204">
        <f t="shared" si="12"/>
        <v>552.99896818572665</v>
      </c>
      <c r="X35" s="204">
        <f t="shared" si="12"/>
        <v>570.48065348237299</v>
      </c>
      <c r="Y35" s="204">
        <f t="shared" si="12"/>
        <v>523.43310404127249</v>
      </c>
      <c r="DA35" s="71"/>
    </row>
    <row r="36" spans="1:105" ht="12" customHeight="1" x14ac:dyDescent="0.25">
      <c r="A36" s="18" t="s">
        <v>73</v>
      </c>
      <c r="B36" s="204">
        <v>160.7265692175408</v>
      </c>
      <c r="C36" s="204">
        <v>129.85812553740331</v>
      </c>
      <c r="D36" s="204">
        <v>196.32416165090279</v>
      </c>
      <c r="E36" s="204">
        <v>154.25623387790199</v>
      </c>
      <c r="F36" s="204">
        <v>144.51848667239901</v>
      </c>
      <c r="G36" s="204">
        <v>145.74376612209801</v>
      </c>
      <c r="H36" s="204">
        <v>161.54342218400689</v>
      </c>
      <c r="I36" s="204">
        <v>159.02837489251931</v>
      </c>
      <c r="J36" s="204">
        <v>145.76526225279451</v>
      </c>
      <c r="K36" s="204">
        <v>126.41874462596731</v>
      </c>
      <c r="L36" s="204">
        <v>152.6870163370593</v>
      </c>
      <c r="M36" s="204">
        <v>174.3766122098022</v>
      </c>
      <c r="N36" s="204">
        <v>166.8744625967326</v>
      </c>
      <c r="O36" s="204">
        <v>206.83576956147891</v>
      </c>
      <c r="P36" s="204">
        <v>174.33361994840931</v>
      </c>
      <c r="Q36" s="204">
        <v>149.80653482373171</v>
      </c>
      <c r="R36" s="204">
        <v>143.27171109200339</v>
      </c>
      <c r="S36" s="204">
        <v>158.8134135855546</v>
      </c>
      <c r="T36" s="204">
        <v>156.44565778159929</v>
      </c>
      <c r="U36" s="204">
        <v>137.8773860705073</v>
      </c>
      <c r="V36" s="204">
        <v>139.29656061908861</v>
      </c>
      <c r="W36" s="204">
        <v>153.13757523645739</v>
      </c>
      <c r="X36" s="204">
        <v>134.4364574376612</v>
      </c>
      <c r="Y36" s="204">
        <v>140.4342218400688</v>
      </c>
      <c r="DA36" s="71" t="s">
        <v>134</v>
      </c>
    </row>
    <row r="37" spans="1:105" ht="12" customHeight="1" x14ac:dyDescent="0.25">
      <c r="A37" s="18" t="s">
        <v>36</v>
      </c>
      <c r="B37" s="204">
        <v>333.49570077386062</v>
      </c>
      <c r="C37" s="204">
        <v>328.39638865004298</v>
      </c>
      <c r="D37" s="204">
        <v>352.83267411865859</v>
      </c>
      <c r="E37" s="204">
        <v>389.21367153912291</v>
      </c>
      <c r="F37" s="204">
        <v>379.96328460877049</v>
      </c>
      <c r="G37" s="204">
        <v>368.04239036973343</v>
      </c>
      <c r="H37" s="204">
        <v>413.35623387790201</v>
      </c>
      <c r="I37" s="204">
        <v>425.46569217540838</v>
      </c>
      <c r="J37" s="204">
        <v>371.79707652622528</v>
      </c>
      <c r="K37" s="204">
        <v>352.1926053310404</v>
      </c>
      <c r="L37" s="204">
        <v>413.53774720550291</v>
      </c>
      <c r="M37" s="204">
        <v>403.14557179707651</v>
      </c>
      <c r="N37" s="204">
        <v>379.60257953568362</v>
      </c>
      <c r="O37" s="204">
        <v>380.43138435081693</v>
      </c>
      <c r="P37" s="204">
        <v>413.87936371453128</v>
      </c>
      <c r="Q37" s="204">
        <v>401.21332760103178</v>
      </c>
      <c r="R37" s="204">
        <v>427.98796216680989</v>
      </c>
      <c r="S37" s="204">
        <v>433.9758383490971</v>
      </c>
      <c r="T37" s="204">
        <v>441.2176268271711</v>
      </c>
      <c r="U37" s="204">
        <v>345.02244196044711</v>
      </c>
      <c r="V37" s="204">
        <v>290.64677558039551</v>
      </c>
      <c r="W37" s="204">
        <v>399.8613929492692</v>
      </c>
      <c r="X37" s="204">
        <v>436.04419604471178</v>
      </c>
      <c r="Y37" s="204">
        <v>382.99888220120368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6.6398968185726561</v>
      </c>
      <c r="D38" s="204">
        <f t="shared" si="13"/>
        <v>0</v>
      </c>
      <c r="E38" s="204">
        <f t="shared" si="13"/>
        <v>5.9233877901977641</v>
      </c>
      <c r="F38" s="204">
        <f t="shared" si="13"/>
        <v>4.4186586414445399</v>
      </c>
      <c r="G38" s="204">
        <f t="shared" si="13"/>
        <v>1.5286328460877039</v>
      </c>
      <c r="H38" s="204">
        <f t="shared" si="13"/>
        <v>0</v>
      </c>
      <c r="I38" s="204">
        <f t="shared" si="13"/>
        <v>1.0748065348237319</v>
      </c>
      <c r="J38" s="204">
        <f t="shared" si="13"/>
        <v>1.218142734307825</v>
      </c>
      <c r="K38" s="204">
        <f t="shared" si="13"/>
        <v>0.47773000859845233</v>
      </c>
      <c r="L38" s="204">
        <f t="shared" si="13"/>
        <v>2.6750644883920889</v>
      </c>
      <c r="M38" s="204">
        <f t="shared" si="13"/>
        <v>3.2483233018056752</v>
      </c>
      <c r="N38" s="204">
        <f t="shared" si="13"/>
        <v>3.3438521066208078</v>
      </c>
      <c r="O38" s="204">
        <f t="shared" si="13"/>
        <v>3.6782459157351668</v>
      </c>
      <c r="P38" s="204">
        <f t="shared" si="13"/>
        <v>3.7259673258813408</v>
      </c>
      <c r="Q38" s="204">
        <f t="shared" si="13"/>
        <v>4.1558899398108338</v>
      </c>
      <c r="R38" s="204">
        <f t="shared" si="13"/>
        <v>3.4871883061049012</v>
      </c>
      <c r="S38" s="204">
        <f t="shared" si="13"/>
        <v>4.7291487532244192</v>
      </c>
      <c r="T38" s="204">
        <f t="shared" si="13"/>
        <v>7.308684436801375</v>
      </c>
      <c r="U38" s="204">
        <f t="shared" si="13"/>
        <v>6.3031562018545904</v>
      </c>
      <c r="V38" s="204">
        <f t="shared" si="13"/>
        <v>5.9430016722552717</v>
      </c>
      <c r="W38" s="204">
        <f t="shared" si="13"/>
        <v>8.1054366233025199</v>
      </c>
      <c r="X38" s="204">
        <f t="shared" si="13"/>
        <v>3.5217546620402032</v>
      </c>
      <c r="Y38" s="204">
        <f t="shared" si="13"/>
        <v>1.5464419088408083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6.6398968185726561</v>
      </c>
      <c r="D39" s="204">
        <v>0</v>
      </c>
      <c r="E39" s="204">
        <v>5.9233877901977641</v>
      </c>
      <c r="F39" s="204">
        <v>4.4186586414445399</v>
      </c>
      <c r="G39" s="204">
        <v>1.5286328460877039</v>
      </c>
      <c r="H39" s="204">
        <v>0</v>
      </c>
      <c r="I39" s="204">
        <v>1.0748065348237319</v>
      </c>
      <c r="J39" s="204">
        <v>1.218142734307825</v>
      </c>
      <c r="K39" s="204">
        <v>0.47773000859845233</v>
      </c>
      <c r="L39" s="204">
        <v>2.6750644883920889</v>
      </c>
      <c r="M39" s="204">
        <v>3.2483233018056752</v>
      </c>
      <c r="N39" s="204">
        <v>3.3438521066208078</v>
      </c>
      <c r="O39" s="204">
        <v>3.6782459157351668</v>
      </c>
      <c r="P39" s="204">
        <v>3.7259673258813408</v>
      </c>
      <c r="Q39" s="204">
        <v>4.1558899398108338</v>
      </c>
      <c r="R39" s="204">
        <v>3.4871883061049012</v>
      </c>
      <c r="S39" s="204">
        <v>4.7291487532244192</v>
      </c>
      <c r="T39" s="204">
        <v>7.308684436801375</v>
      </c>
      <c r="U39" s="204">
        <v>6.0428202923473773</v>
      </c>
      <c r="V39" s="204">
        <v>5.6606190885640579</v>
      </c>
      <c r="W39" s="204">
        <v>7.6669819432502146</v>
      </c>
      <c r="X39" s="204">
        <v>2.937833190025795</v>
      </c>
      <c r="Y39" s="204">
        <v>0.93147033533963886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0.26033590950721341</v>
      </c>
      <c r="V44" s="204">
        <v>0.28238258369121338</v>
      </c>
      <c r="W44" s="204">
        <v>0.43845468005230481</v>
      </c>
      <c r="X44" s="204">
        <v>0.58392147201440803</v>
      </c>
      <c r="Y44" s="204">
        <v>0.61497157350116949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0.81203783319002576</v>
      </c>
      <c r="V45" s="204">
        <v>0.62098022355975924</v>
      </c>
      <c r="W45" s="204">
        <v>0.74041272570937233</v>
      </c>
      <c r="X45" s="204">
        <v>0.7165090283748925</v>
      </c>
      <c r="Y45" s="204">
        <v>0.5970765262252794</v>
      </c>
      <c r="DA45" s="71" t="s">
        <v>142</v>
      </c>
    </row>
    <row r="46" spans="1:105" ht="12" customHeight="1" x14ac:dyDescent="0.25">
      <c r="A46" s="21" t="s">
        <v>40</v>
      </c>
      <c r="B46" s="207">
        <v>170.71215416519141</v>
      </c>
      <c r="C46" s="207">
        <v>211.60791057609629</v>
      </c>
      <c r="D46" s="207">
        <v>132.50214961306961</v>
      </c>
      <c r="E46" s="207">
        <v>207.65262252794491</v>
      </c>
      <c r="F46" s="207">
        <v>223.73172828890799</v>
      </c>
      <c r="G46" s="207">
        <v>197.07652622527939</v>
      </c>
      <c r="H46" s="207">
        <v>220.3783319002579</v>
      </c>
      <c r="I46" s="207">
        <v>234.39380911435941</v>
      </c>
      <c r="J46" s="207">
        <v>207.73860705073079</v>
      </c>
      <c r="K46" s="207">
        <v>162.5967325881341</v>
      </c>
      <c r="L46" s="207">
        <v>201.97764402407569</v>
      </c>
      <c r="M46" s="207">
        <v>200.85984522785901</v>
      </c>
      <c r="N46" s="207">
        <v>223.30180567497851</v>
      </c>
      <c r="O46" s="207">
        <v>211.006018916595</v>
      </c>
      <c r="P46" s="207">
        <v>213.67153912295791</v>
      </c>
      <c r="Q46" s="207">
        <v>200.94582975064489</v>
      </c>
      <c r="R46" s="207">
        <v>198.02235597592431</v>
      </c>
      <c r="S46" s="207">
        <v>224.76354256233881</v>
      </c>
      <c r="T46" s="207">
        <v>218.48667239896821</v>
      </c>
      <c r="U46" s="207">
        <v>189.2519346517627</v>
      </c>
      <c r="V46" s="207">
        <v>129.14875322441961</v>
      </c>
      <c r="W46" s="207">
        <v>145.91573516766979</v>
      </c>
      <c r="X46" s="207">
        <v>147.63542562338779</v>
      </c>
      <c r="Y46" s="207">
        <v>142.82029234737749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907.08971220474416</v>
      </c>
      <c r="C47" s="210">
        <f t="shared" si="14"/>
        <v>958.44617368873583</v>
      </c>
      <c r="D47" s="210">
        <f t="shared" si="14"/>
        <v>975.59879621668097</v>
      </c>
      <c r="E47" s="210">
        <f t="shared" si="14"/>
        <v>1080.8055030094581</v>
      </c>
      <c r="F47" s="210">
        <f t="shared" si="14"/>
        <v>1080.4214961306971</v>
      </c>
      <c r="G47" s="210">
        <f t="shared" si="14"/>
        <v>1036.9428202923475</v>
      </c>
      <c r="H47" s="210">
        <f t="shared" si="14"/>
        <v>1138.2121238177126</v>
      </c>
      <c r="I47" s="210">
        <f t="shared" si="14"/>
        <v>1131.7191745485807</v>
      </c>
      <c r="J47" s="210">
        <f t="shared" si="14"/>
        <v>1063.8222699914008</v>
      </c>
      <c r="K47" s="210">
        <f t="shared" si="14"/>
        <v>862.20627687016326</v>
      </c>
      <c r="L47" s="210">
        <f t="shared" si="14"/>
        <v>1013.200343938091</v>
      </c>
      <c r="M47" s="210">
        <f t="shared" si="14"/>
        <v>1017.1828030954425</v>
      </c>
      <c r="N47" s="210">
        <f t="shared" si="14"/>
        <v>1034.6287188306103</v>
      </c>
      <c r="O47" s="210">
        <f t="shared" si="14"/>
        <v>1051.7420464316422</v>
      </c>
      <c r="P47" s="210">
        <f t="shared" si="14"/>
        <v>1057.7710232158206</v>
      </c>
      <c r="Q47" s="210">
        <f t="shared" si="14"/>
        <v>998.4736887360275</v>
      </c>
      <c r="R47" s="210">
        <f t="shared" si="14"/>
        <v>990.63946689595844</v>
      </c>
      <c r="S47" s="210">
        <f t="shared" si="14"/>
        <v>1054.7588134135858</v>
      </c>
      <c r="T47" s="210">
        <f t="shared" si="14"/>
        <v>1069.8132416165085</v>
      </c>
      <c r="U47" s="210">
        <f t="shared" si="14"/>
        <v>893.83626024312719</v>
      </c>
      <c r="V47" s="210">
        <f t="shared" si="14"/>
        <v>756.36148834465416</v>
      </c>
      <c r="W47" s="210">
        <f t="shared" si="14"/>
        <v>911.65926293456664</v>
      </c>
      <c r="X47" s="210">
        <f t="shared" si="14"/>
        <v>877.90343995868636</v>
      </c>
      <c r="Y47" s="210">
        <f t="shared" si="14"/>
        <v>774.68264139293376</v>
      </c>
      <c r="DA47" s="109"/>
    </row>
    <row r="48" spans="1:105" ht="12" customHeight="1" x14ac:dyDescent="0.25">
      <c r="A48" s="51" t="s">
        <v>43</v>
      </c>
      <c r="B48" s="241">
        <f>ISI_fec!B5</f>
        <v>870.58085659591961</v>
      </c>
      <c r="C48" s="241">
        <f>ISI_fec!C5</f>
        <v>921.94764120303375</v>
      </c>
      <c r="D48" s="241">
        <f>ISI_fec!D5</f>
        <v>941.94042836061249</v>
      </c>
      <c r="E48" s="241">
        <f>ISI_fec!E5</f>
        <v>1044.7262377030779</v>
      </c>
      <c r="F48" s="241">
        <f>ISI_fec!F5</f>
        <v>1041.6534393876209</v>
      </c>
      <c r="G48" s="241">
        <f>ISI_fec!G5</f>
        <v>997.17613177504006</v>
      </c>
      <c r="H48" s="241">
        <f>ISI_fec!H5</f>
        <v>1097.3126129296011</v>
      </c>
      <c r="I48" s="241">
        <f>ISI_fec!I5</f>
        <v>1089.3213732536631</v>
      </c>
      <c r="J48" s="241">
        <f>ISI_fec!J5</f>
        <v>1020.4315636912499</v>
      </c>
      <c r="K48" s="241">
        <f>ISI_fec!K5</f>
        <v>824.46591214673913</v>
      </c>
      <c r="L48" s="241">
        <f>ISI_fec!L5</f>
        <v>977.75743057072543</v>
      </c>
      <c r="M48" s="241">
        <f>ISI_fec!M5</f>
        <v>974.16751007802714</v>
      </c>
      <c r="N48" s="241">
        <f>ISI_fec!N5</f>
        <v>993.23655211656603</v>
      </c>
      <c r="O48" s="241">
        <f>ISI_fec!O5</f>
        <v>975.07739498683816</v>
      </c>
      <c r="P48" s="241">
        <f>ISI_fec!P5</f>
        <v>1000.710994167033</v>
      </c>
      <c r="Q48" s="241">
        <f>ISI_fec!Q5</f>
        <v>964.59359829802384</v>
      </c>
      <c r="R48" s="241">
        <f>ISI_fec!R5</f>
        <v>960.53931918444653</v>
      </c>
      <c r="S48" s="241">
        <f>ISI_fec!S5</f>
        <v>1017.3439508522021</v>
      </c>
      <c r="T48" s="241">
        <f>ISI_fec!T5</f>
        <v>1029.176504230036</v>
      </c>
      <c r="U48" s="241">
        <f>ISI_fec!U5</f>
        <v>857.07625683223978</v>
      </c>
      <c r="V48" s="241">
        <f>ISI_fec!V5</f>
        <v>725.42353384864111</v>
      </c>
      <c r="W48" s="241">
        <f>ISI_fec!W5</f>
        <v>875.89187603551318</v>
      </c>
      <c r="X48" s="241">
        <f>ISI_fec!X5</f>
        <v>837.17137078460837</v>
      </c>
      <c r="Y48" s="241">
        <f>ISI_fec!Y5</f>
        <v>751.67784913014077</v>
      </c>
      <c r="DA48" s="83"/>
    </row>
    <row r="49" spans="1:105" ht="12" customHeight="1" x14ac:dyDescent="0.25">
      <c r="A49" s="52" t="s">
        <v>44</v>
      </c>
      <c r="B49" s="242">
        <f>ISI_fec!B54</f>
        <v>36.508855608824497</v>
      </c>
      <c r="C49" s="242">
        <f>ISI_fec!C54</f>
        <v>36.498532485702057</v>
      </c>
      <c r="D49" s="242">
        <f>ISI_fec!D54</f>
        <v>33.658367856068473</v>
      </c>
      <c r="E49" s="242">
        <f>ISI_fec!E54</f>
        <v>36.079265306380272</v>
      </c>
      <c r="F49" s="242">
        <f>ISI_fec!F54</f>
        <v>38.768056743076173</v>
      </c>
      <c r="G49" s="242">
        <f>ISI_fec!G54</f>
        <v>39.766688517307507</v>
      </c>
      <c r="H49" s="242">
        <f>ISI_fec!H54</f>
        <v>40.899510888111458</v>
      </c>
      <c r="I49" s="242">
        <f>ISI_fec!I54</f>
        <v>42.39780129491762</v>
      </c>
      <c r="J49" s="242">
        <f>ISI_fec!J54</f>
        <v>43.390706300150953</v>
      </c>
      <c r="K49" s="242">
        <f>ISI_fec!K54</f>
        <v>37.740364723424157</v>
      </c>
      <c r="L49" s="242">
        <f>ISI_fec!L54</f>
        <v>35.44291336736557</v>
      </c>
      <c r="M49" s="242">
        <f>ISI_fec!M54</f>
        <v>43.015293017415409</v>
      </c>
      <c r="N49" s="242">
        <f>ISI_fec!N54</f>
        <v>41.392166714044308</v>
      </c>
      <c r="O49" s="242">
        <f>ISI_fec!O54</f>
        <v>76.664651444804093</v>
      </c>
      <c r="P49" s="242">
        <f>ISI_fec!P54</f>
        <v>57.060029048787641</v>
      </c>
      <c r="Q49" s="242">
        <f>ISI_fec!Q54</f>
        <v>33.880090438003691</v>
      </c>
      <c r="R49" s="242">
        <f>ISI_fec!R54</f>
        <v>30.100147711511891</v>
      </c>
      <c r="S49" s="242">
        <f>ISI_fec!S54</f>
        <v>37.414862561383671</v>
      </c>
      <c r="T49" s="242">
        <f>ISI_fec!T54</f>
        <v>40.636737386472568</v>
      </c>
      <c r="U49" s="242">
        <f>ISI_fec!U54</f>
        <v>36.760003410887393</v>
      </c>
      <c r="V49" s="242">
        <f>ISI_fec!V54</f>
        <v>30.937954496013049</v>
      </c>
      <c r="W49" s="242">
        <f>ISI_fec!W54</f>
        <v>35.767386899053477</v>
      </c>
      <c r="X49" s="242">
        <f>ISI_fec!X54</f>
        <v>40.732069174078028</v>
      </c>
      <c r="Y49" s="242">
        <f>ISI_fec!Y54</f>
        <v>23.004792262793011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6042.8575685517262</v>
      </c>
      <c r="C51" s="203">
        <f t="shared" si="15"/>
        <v>6225.5615851057555</v>
      </c>
      <c r="D51" s="203">
        <f t="shared" si="15"/>
        <v>6895.8220710305814</v>
      </c>
      <c r="E51" s="203">
        <f t="shared" si="15"/>
        <v>7433.5055201667356</v>
      </c>
      <c r="F51" s="203">
        <f t="shared" si="15"/>
        <v>7439.017684479124</v>
      </c>
      <c r="G51" s="203">
        <f t="shared" si="15"/>
        <v>7295.2571767262425</v>
      </c>
      <c r="H51" s="203">
        <f t="shared" si="15"/>
        <v>8253.8777125504985</v>
      </c>
      <c r="I51" s="203">
        <f t="shared" si="15"/>
        <v>8072.1182847691462</v>
      </c>
      <c r="J51" s="203">
        <f t="shared" si="15"/>
        <v>7297.6594338565974</v>
      </c>
      <c r="K51" s="203">
        <f t="shared" si="15"/>
        <v>6185.9738036072376</v>
      </c>
      <c r="L51" s="203">
        <f t="shared" si="15"/>
        <v>7369.6744714472334</v>
      </c>
      <c r="M51" s="203">
        <f t="shared" si="15"/>
        <v>6970.3125192492435</v>
      </c>
      <c r="N51" s="203">
        <f t="shared" si="15"/>
        <v>7143.5711315110402</v>
      </c>
      <c r="O51" s="203">
        <f t="shared" si="15"/>
        <v>7341.1978484405427</v>
      </c>
      <c r="P51" s="203">
        <f t="shared" si="15"/>
        <v>7581.4766864878711</v>
      </c>
      <c r="Q51" s="203">
        <f t="shared" si="15"/>
        <v>7132.2400086599118</v>
      </c>
      <c r="R51" s="203">
        <f t="shared" si="15"/>
        <v>7431.5161076709537</v>
      </c>
      <c r="S51" s="203">
        <f t="shared" si="15"/>
        <v>7815.7726248592644</v>
      </c>
      <c r="T51" s="203">
        <f t="shared" si="15"/>
        <v>7800.597926943723</v>
      </c>
      <c r="U51" s="203">
        <f t="shared" si="15"/>
        <v>6079.8831082074266</v>
      </c>
      <c r="V51" s="203">
        <f t="shared" si="15"/>
        <v>5326.673432309266</v>
      </c>
      <c r="W51" s="203">
        <f t="shared" si="15"/>
        <v>7394.6640264280613</v>
      </c>
      <c r="X51" s="203">
        <f t="shared" si="15"/>
        <v>6852.3646615995694</v>
      </c>
      <c r="Y51" s="203">
        <f t="shared" si="15"/>
        <v>6355.8414232791529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3402.8933661256774</v>
      </c>
      <c r="C52" s="213">
        <f>(ISI_emi!C5-ISI_emi!C52)+(ISI_emi!C54-ISI_emi!C96)</f>
        <v>3413.4392865348073</v>
      </c>
      <c r="D52" s="213">
        <f>(ISI_emi!D5-ISI_emi!D52)+(ISI_emi!D54-ISI_emi!D96)</f>
        <v>3823.9236230301144</v>
      </c>
      <c r="E52" s="213">
        <f>(ISI_emi!E5-ISI_emi!E52)+(ISI_emi!E54-ISI_emi!E96)</f>
        <v>4152.8550862264437</v>
      </c>
      <c r="F52" s="213">
        <f>(ISI_emi!F5-ISI_emi!F52)+(ISI_emi!F54-ISI_emi!F96)</f>
        <v>4127.6273324537769</v>
      </c>
      <c r="G52" s="213">
        <f>(ISI_emi!G5-ISI_emi!G52)+(ISI_emi!G54-ISI_emi!G96)</f>
        <v>4118.8381516564459</v>
      </c>
      <c r="H52" s="213">
        <f>(ISI_emi!H5-ISI_emi!H52)+(ISI_emi!H54-ISI_emi!H96)</f>
        <v>4631.7219804777433</v>
      </c>
      <c r="I52" s="213">
        <f>(ISI_emi!I5-ISI_emi!I52)+(ISI_emi!I54-ISI_emi!I96)</f>
        <v>4487.1640726395963</v>
      </c>
      <c r="J52" s="213">
        <f>(ISI_emi!J5-ISI_emi!J52)+(ISI_emi!J54-ISI_emi!J96)</f>
        <v>4125.4229449752338</v>
      </c>
      <c r="K52" s="213">
        <f>(ISI_emi!K5-ISI_emi!K52)+(ISI_emi!K54-ISI_emi!K96)</f>
        <v>3452.4463114621326</v>
      </c>
      <c r="L52" s="213">
        <f>(ISI_emi!L5-ISI_emi!L52)+(ISI_emi!L54-ISI_emi!L96)</f>
        <v>4074.1024776379695</v>
      </c>
      <c r="M52" s="213">
        <f>(ISI_emi!M5-ISI_emi!M52)+(ISI_emi!M54-ISI_emi!M96)</f>
        <v>3997.9571147598795</v>
      </c>
      <c r="N52" s="213">
        <f>(ISI_emi!N5-ISI_emi!N52)+(ISI_emi!N54-ISI_emi!N96)</f>
        <v>3967.2036895603633</v>
      </c>
      <c r="O52" s="213">
        <f>(ISI_emi!O5-ISI_emi!O52)+(ISI_emi!O54-ISI_emi!O96)</f>
        <v>4054.4722503391772</v>
      </c>
      <c r="P52" s="213">
        <f>(ISI_emi!P5-ISI_emi!P52)+(ISI_emi!P54-ISI_emi!P96)</f>
        <v>4240.4258228246044</v>
      </c>
      <c r="Q52" s="213">
        <f>(ISI_emi!Q5-ISI_emi!Q52)+(ISI_emi!Q54-ISI_emi!Q96)</f>
        <v>3905.5178414305283</v>
      </c>
      <c r="R52" s="213">
        <f>(ISI_emi!R5-ISI_emi!R52)+(ISI_emi!R54-ISI_emi!R96)</f>
        <v>3992.6222686558776</v>
      </c>
      <c r="S52" s="213">
        <f>(ISI_emi!S5-ISI_emi!S52)+(ISI_emi!S54-ISI_emi!S96)</f>
        <v>4287.0343365489034</v>
      </c>
      <c r="T52" s="213">
        <f>(ISI_emi!T5-ISI_emi!T52)+(ISI_emi!T54-ISI_emi!T96)</f>
        <v>4322.5391560718581</v>
      </c>
      <c r="U52" s="213">
        <f>(ISI_emi!U5-ISI_emi!U52)+(ISI_emi!U54-ISI_emi!U96)</f>
        <v>3372.8950307987579</v>
      </c>
      <c r="V52" s="213">
        <f>(ISI_emi!V5-ISI_emi!V52)+(ISI_emi!V54-ISI_emi!V96)</f>
        <v>2987.4747688151774</v>
      </c>
      <c r="W52" s="213">
        <f>(ISI_emi!W5-ISI_emi!W52)+(ISI_emi!W54-ISI_emi!W96)</f>
        <v>3977.9479198658623</v>
      </c>
      <c r="X52" s="213">
        <f>(ISI_emi!X5-ISI_emi!X52)+(ISI_emi!X54-ISI_emi!X96)</f>
        <v>4179.7446330427665</v>
      </c>
      <c r="Y52" s="213">
        <f>(ISI_emi!Y5-ISI_emi!Y52)+(ISI_emi!Y54-ISI_emi!Y96)</f>
        <v>3310.4516115135739</v>
      </c>
      <c r="DA52" s="85"/>
    </row>
    <row r="53" spans="1:105" ht="12" customHeight="1" x14ac:dyDescent="0.25">
      <c r="A53" s="14" t="s">
        <v>146</v>
      </c>
      <c r="B53" s="204">
        <f>ISI_emi!B52+ISI_emi!B96</f>
        <v>2639.9642024260493</v>
      </c>
      <c r="C53" s="204">
        <f>ISI_emi!C52+ISI_emi!C96</f>
        <v>2812.1222985709487</v>
      </c>
      <c r="D53" s="204">
        <f>ISI_emi!D52+ISI_emi!D96</f>
        <v>3071.8984480004674</v>
      </c>
      <c r="E53" s="204">
        <f>ISI_emi!E52+ISI_emi!E96</f>
        <v>3280.6504339402918</v>
      </c>
      <c r="F53" s="204">
        <f>ISI_emi!F52+ISI_emi!F96</f>
        <v>3311.3903520253475</v>
      </c>
      <c r="G53" s="204">
        <f>ISI_emi!G52+ISI_emi!G96</f>
        <v>3176.4190250697966</v>
      </c>
      <c r="H53" s="204">
        <f>ISI_emi!H52+ISI_emi!H96</f>
        <v>3622.1557320727547</v>
      </c>
      <c r="I53" s="204">
        <f>ISI_emi!I52+ISI_emi!I96</f>
        <v>3584.9542121295499</v>
      </c>
      <c r="J53" s="204">
        <f>ISI_emi!J52+ISI_emi!J96</f>
        <v>3172.2364888813636</v>
      </c>
      <c r="K53" s="204">
        <f>ISI_emi!K52+ISI_emi!K96</f>
        <v>2733.5274921451046</v>
      </c>
      <c r="L53" s="204">
        <f>ISI_emi!L52+ISI_emi!L96</f>
        <v>3295.5719938092643</v>
      </c>
      <c r="M53" s="204">
        <f>ISI_emi!M52+ISI_emi!M96</f>
        <v>2972.355404489364</v>
      </c>
      <c r="N53" s="204">
        <f>ISI_emi!N52+ISI_emi!N96</f>
        <v>3176.3674419506765</v>
      </c>
      <c r="O53" s="204">
        <f>ISI_emi!O52+ISI_emi!O96</f>
        <v>3286.725598101365</v>
      </c>
      <c r="P53" s="204">
        <f>ISI_emi!P52+ISI_emi!P96</f>
        <v>3341.0508636632671</v>
      </c>
      <c r="Q53" s="204">
        <f>ISI_emi!Q52+ISI_emi!Q96</f>
        <v>3226.722167229384</v>
      </c>
      <c r="R53" s="204">
        <f>ISI_emi!R52+ISI_emi!R96</f>
        <v>3438.8938390150765</v>
      </c>
      <c r="S53" s="204">
        <f>ISI_emi!S52+ISI_emi!S96</f>
        <v>3528.7382883103605</v>
      </c>
      <c r="T53" s="204">
        <f>ISI_emi!T52+ISI_emi!T96</f>
        <v>3478.0587708718649</v>
      </c>
      <c r="U53" s="204">
        <f>ISI_emi!U52+ISI_emi!U96</f>
        <v>2706.9880774086682</v>
      </c>
      <c r="V53" s="204">
        <f>ISI_emi!V52+ISI_emi!V96</f>
        <v>2339.198663494089</v>
      </c>
      <c r="W53" s="204">
        <f>ISI_emi!W52+ISI_emi!W96</f>
        <v>3416.7161065621985</v>
      </c>
      <c r="X53" s="204">
        <f>ISI_emi!X52+ISI_emi!X96</f>
        <v>2672.6200285568034</v>
      </c>
      <c r="Y53" s="204">
        <f>ISI_emi!Y52+ISI_emi!Y96</f>
        <v>3045.3898117655785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6042.8575685517271</v>
      </c>
      <c r="C54" s="210">
        <f t="shared" si="16"/>
        <v>6225.5615851057555</v>
      </c>
      <c r="D54" s="210">
        <f t="shared" si="16"/>
        <v>6895.8220710305823</v>
      </c>
      <c r="E54" s="210">
        <f t="shared" si="16"/>
        <v>7433.5055201667346</v>
      </c>
      <c r="F54" s="210">
        <f t="shared" si="16"/>
        <v>7439.0176844791249</v>
      </c>
      <c r="G54" s="210">
        <f t="shared" si="16"/>
        <v>7295.2571767262425</v>
      </c>
      <c r="H54" s="210">
        <f t="shared" si="16"/>
        <v>8253.8777125504985</v>
      </c>
      <c r="I54" s="210">
        <f t="shared" si="16"/>
        <v>8072.1182847691462</v>
      </c>
      <c r="J54" s="210">
        <f t="shared" si="16"/>
        <v>7297.6594338565974</v>
      </c>
      <c r="K54" s="210">
        <f t="shared" si="16"/>
        <v>6185.9738036072376</v>
      </c>
      <c r="L54" s="210">
        <f t="shared" si="16"/>
        <v>7369.6744714472343</v>
      </c>
      <c r="M54" s="210">
        <f t="shared" si="16"/>
        <v>6970.3125192492435</v>
      </c>
      <c r="N54" s="210">
        <f t="shared" si="16"/>
        <v>7143.5711315110393</v>
      </c>
      <c r="O54" s="210">
        <f t="shared" si="16"/>
        <v>7341.1978484405427</v>
      </c>
      <c r="P54" s="210">
        <f t="shared" si="16"/>
        <v>7581.476686487872</v>
      </c>
      <c r="Q54" s="210">
        <f t="shared" si="16"/>
        <v>7132.2400086599118</v>
      </c>
      <c r="R54" s="210">
        <f t="shared" si="16"/>
        <v>7431.5161076709537</v>
      </c>
      <c r="S54" s="210">
        <f t="shared" si="16"/>
        <v>7815.7726248592644</v>
      </c>
      <c r="T54" s="210">
        <f t="shared" si="16"/>
        <v>7800.597926943723</v>
      </c>
      <c r="U54" s="210">
        <f t="shared" si="16"/>
        <v>6079.8831082074266</v>
      </c>
      <c r="V54" s="210">
        <f t="shared" si="16"/>
        <v>5326.6734323092669</v>
      </c>
      <c r="W54" s="210">
        <f t="shared" si="16"/>
        <v>7394.6640264280613</v>
      </c>
      <c r="X54" s="210">
        <f t="shared" si="16"/>
        <v>6852.3646615995694</v>
      </c>
      <c r="Y54" s="210">
        <f t="shared" si="16"/>
        <v>6355.8414232791529</v>
      </c>
      <c r="DA54" s="109"/>
    </row>
    <row r="55" spans="1:105" ht="12" customHeight="1" x14ac:dyDescent="0.25">
      <c r="A55" s="51" t="s">
        <v>43</v>
      </c>
      <c r="B55" s="241">
        <f>ISI_emi!B$5</f>
        <v>5969.9798960046255</v>
      </c>
      <c r="C55" s="241">
        <f>ISI_emi!C$5</f>
        <v>6158.4964439539744</v>
      </c>
      <c r="D55" s="241">
        <f>ISI_emi!D$5</f>
        <v>6821.1603894462442</v>
      </c>
      <c r="E55" s="241">
        <f>ISI_emi!E$5</f>
        <v>7360.8702034363905</v>
      </c>
      <c r="F55" s="241">
        <f>ISI_emi!F$5</f>
        <v>7362.1370576110603</v>
      </c>
      <c r="G55" s="241">
        <f>ISI_emi!G$5</f>
        <v>7212.1027500172295</v>
      </c>
      <c r="H55" s="241">
        <f>ISI_emi!H$5</f>
        <v>8167.1249517276538</v>
      </c>
      <c r="I55" s="241">
        <f>ISI_emi!I$5</f>
        <v>7985.3351878356916</v>
      </c>
      <c r="J55" s="241">
        <f>ISI_emi!J$5</f>
        <v>7209.0105283879475</v>
      </c>
      <c r="K55" s="241">
        <f>ISI_emi!K$5</f>
        <v>6105.6680898399463</v>
      </c>
      <c r="L55" s="241">
        <f>ISI_emi!L$5</f>
        <v>7295.972481926794</v>
      </c>
      <c r="M55" s="241">
        <f>ISI_emi!M$5</f>
        <v>6882.8533500383419</v>
      </c>
      <c r="N55" s="241">
        <f>ISI_emi!N$5</f>
        <v>7062.3672742498347</v>
      </c>
      <c r="O55" s="241">
        <f>ISI_emi!O$5</f>
        <v>7181.6253468579198</v>
      </c>
      <c r="P55" s="241">
        <f>ISI_emi!P$5</f>
        <v>7461.6785413301868</v>
      </c>
      <c r="Q55" s="241">
        <f>ISI_emi!Q$5</f>
        <v>7063.5721013747425</v>
      </c>
      <c r="R55" s="241">
        <f>ISI_emi!R$5</f>
        <v>7368.6780487047445</v>
      </c>
      <c r="S55" s="241">
        <f>ISI_emi!S$5</f>
        <v>7738.6594801485699</v>
      </c>
      <c r="T55" s="241">
        <f>ISI_emi!T$5</f>
        <v>7716.4359560447392</v>
      </c>
      <c r="U55" s="241">
        <f>ISI_emi!U$5</f>
        <v>6008.4371964314578</v>
      </c>
      <c r="V55" s="241">
        <f>ISI_emi!V$5</f>
        <v>5261.2864854515065</v>
      </c>
      <c r="W55" s="241">
        <f>ISI_emi!W$5</f>
        <v>7310.4209136893069</v>
      </c>
      <c r="X55" s="241">
        <f>ISI_emi!X$5</f>
        <v>6752.3236618765095</v>
      </c>
      <c r="Y55" s="241">
        <f>ISI_emi!Y$5</f>
        <v>6304.5389865289926</v>
      </c>
      <c r="DA55" s="83"/>
    </row>
    <row r="56" spans="1:105" ht="12" customHeight="1" x14ac:dyDescent="0.25">
      <c r="A56" s="52" t="s">
        <v>44</v>
      </c>
      <c r="B56" s="242">
        <f>ISI_emi!B$54</f>
        <v>72.877672547101227</v>
      </c>
      <c r="C56" s="242">
        <f>ISI_emi!C$54</f>
        <v>67.065141151781503</v>
      </c>
      <c r="D56" s="242">
        <f>ISI_emi!D$54</f>
        <v>74.661681584337686</v>
      </c>
      <c r="E56" s="242">
        <f>ISI_emi!E$54</f>
        <v>72.635316730344542</v>
      </c>
      <c r="F56" s="242">
        <f>ISI_emi!F$54</f>
        <v>76.880626868064766</v>
      </c>
      <c r="G56" s="242">
        <f>ISI_emi!G$54</f>
        <v>83.154426709013336</v>
      </c>
      <c r="H56" s="242">
        <f>ISI_emi!H$54</f>
        <v>86.752760822843953</v>
      </c>
      <c r="I56" s="242">
        <f>ISI_emi!I$54</f>
        <v>86.783096933454289</v>
      </c>
      <c r="J56" s="242">
        <f>ISI_emi!J$54</f>
        <v>88.648905468649474</v>
      </c>
      <c r="K56" s="242">
        <f>ISI_emi!K$54</f>
        <v>80.305713767290911</v>
      </c>
      <c r="L56" s="242">
        <f>ISI_emi!L$54</f>
        <v>73.701989520440193</v>
      </c>
      <c r="M56" s="242">
        <f>ISI_emi!M$54</f>
        <v>87.459169210901749</v>
      </c>
      <c r="N56" s="242">
        <f>ISI_emi!N$54</f>
        <v>81.203857261204945</v>
      </c>
      <c r="O56" s="242">
        <f>ISI_emi!O$54</f>
        <v>159.57250158262244</v>
      </c>
      <c r="P56" s="242">
        <f>ISI_emi!P$54</f>
        <v>119.79814515768479</v>
      </c>
      <c r="Q56" s="242">
        <f>ISI_emi!Q$54</f>
        <v>68.667907285169619</v>
      </c>
      <c r="R56" s="242">
        <f>ISI_emi!R$54</f>
        <v>62.83805896620963</v>
      </c>
      <c r="S56" s="242">
        <f>ISI_emi!S$54</f>
        <v>77.113144710694399</v>
      </c>
      <c r="T56" s="242">
        <f>ISI_emi!T$54</f>
        <v>84.161970898983526</v>
      </c>
      <c r="U56" s="242">
        <f>ISI_emi!U$54</f>
        <v>71.445911775968497</v>
      </c>
      <c r="V56" s="242">
        <f>ISI_emi!V$54</f>
        <v>65.386946857760122</v>
      </c>
      <c r="W56" s="242">
        <f>ISI_emi!W$54</f>
        <v>84.243112738754121</v>
      </c>
      <c r="X56" s="242">
        <f>ISI_emi!X$54</f>
        <v>100.04099972306012</v>
      </c>
      <c r="Y56" s="242">
        <f>ISI_emi!Y$54</f>
        <v>51.302436750160062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203.23324191649866</v>
      </c>
      <c r="C58" s="250">
        <f t="shared" si="17"/>
        <v>222.91900641019032</v>
      </c>
      <c r="D58" s="250">
        <f t="shared" si="17"/>
        <v>180.62194843693194</v>
      </c>
      <c r="E58" s="250">
        <f t="shared" si="17"/>
        <v>201.10888731052162</v>
      </c>
      <c r="F58" s="250">
        <f t="shared" si="17"/>
        <v>256.73020225696189</v>
      </c>
      <c r="G58" s="250">
        <f t="shared" si="17"/>
        <v>280.23600644948152</v>
      </c>
      <c r="H58" s="250">
        <f t="shared" si="17"/>
        <v>270.21700332677125</v>
      </c>
      <c r="I58" s="250">
        <f t="shared" si="17"/>
        <v>273.87622311546255</v>
      </c>
      <c r="J58" s="250">
        <f t="shared" si="17"/>
        <v>237.40277926260131</v>
      </c>
      <c r="K58" s="250">
        <f t="shared" si="17"/>
        <v>137.40501193699873</v>
      </c>
      <c r="L58" s="250">
        <f t="shared" si="17"/>
        <v>100.8803176553015</v>
      </c>
      <c r="M58" s="250">
        <f t="shared" si="17"/>
        <v>70.407678878166976</v>
      </c>
      <c r="N58" s="250">
        <f t="shared" si="17"/>
        <v>170.73226328641707</v>
      </c>
      <c r="O58" s="250">
        <f t="shared" si="17"/>
        <v>150.05627642032508</v>
      </c>
      <c r="P58" s="250">
        <f t="shared" si="17"/>
        <v>155.66068900842021</v>
      </c>
      <c r="Q58" s="250">
        <f t="shared" si="17"/>
        <v>167.26491647665301</v>
      </c>
      <c r="R58" s="250">
        <f t="shared" si="17"/>
        <v>166.77071828536162</v>
      </c>
      <c r="S58" s="250">
        <f t="shared" si="17"/>
        <v>184.75815659616396</v>
      </c>
      <c r="T58" s="250">
        <f t="shared" si="17"/>
        <v>229.93032426548174</v>
      </c>
      <c r="U58" s="250">
        <f t="shared" si="17"/>
        <v>164.98970434077313</v>
      </c>
      <c r="V58" s="250">
        <f t="shared" si="17"/>
        <v>188.5365992206693</v>
      </c>
      <c r="W58" s="250">
        <f t="shared" si="17"/>
        <v>285.93287081987114</v>
      </c>
      <c r="X58" s="250">
        <f t="shared" si="17"/>
        <v>440.26251456440326</v>
      </c>
      <c r="Y58" s="250">
        <f t="shared" si="17"/>
        <v>238.30820300228328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0.23644614935994968</v>
      </c>
      <c r="C59" s="251">
        <f t="shared" si="18"/>
        <v>0.23551592154649048</v>
      </c>
      <c r="D59" s="251">
        <f t="shared" si="18"/>
        <v>0.22119632903803535</v>
      </c>
      <c r="E59" s="251">
        <f t="shared" si="18"/>
        <v>0.229773674297785</v>
      </c>
      <c r="F59" s="251">
        <f t="shared" si="18"/>
        <v>0.22656306766889336</v>
      </c>
      <c r="G59" s="251">
        <f t="shared" si="18"/>
        <v>0.22566666092690513</v>
      </c>
      <c r="H59" s="251">
        <f t="shared" si="18"/>
        <v>0.21833812043183617</v>
      </c>
      <c r="I59" s="251">
        <f t="shared" si="18"/>
        <v>0.21872160567359691</v>
      </c>
      <c r="J59" s="251">
        <f t="shared" si="18"/>
        <v>0.23066362865264531</v>
      </c>
      <c r="K59" s="251">
        <f t="shared" si="18"/>
        <v>0.21607295325374209</v>
      </c>
      <c r="L59" s="251">
        <f t="shared" si="18"/>
        <v>0.21407003881192674</v>
      </c>
      <c r="M59" s="251">
        <f t="shared" si="18"/>
        <v>0.23463152587932201</v>
      </c>
      <c r="N59" s="251">
        <f t="shared" si="18"/>
        <v>0.22449986239417283</v>
      </c>
      <c r="O59" s="251">
        <f t="shared" si="18"/>
        <v>0.20803532442818487</v>
      </c>
      <c r="P59" s="251">
        <f t="shared" si="18"/>
        <v>0.21294535492647257</v>
      </c>
      <c r="Q59" s="251">
        <f t="shared" si="18"/>
        <v>0.21584025568967996</v>
      </c>
      <c r="R59" s="251">
        <f t="shared" si="18"/>
        <v>0.20245071295532766</v>
      </c>
      <c r="S59" s="251">
        <f t="shared" si="18"/>
        <v>0.2080488294042766</v>
      </c>
      <c r="T59" s="251">
        <f t="shared" si="18"/>
        <v>0.21301938264829301</v>
      </c>
      <c r="U59" s="251">
        <f t="shared" si="18"/>
        <v>0.22705035128920839</v>
      </c>
      <c r="V59" s="251">
        <f t="shared" si="18"/>
        <v>0.22252744676364256</v>
      </c>
      <c r="W59" s="251">
        <f t="shared" si="18"/>
        <v>0.18489599017871167</v>
      </c>
      <c r="X59" s="251">
        <f t="shared" si="18"/>
        <v>0.22374793411395316</v>
      </c>
      <c r="Y59" s="251">
        <f t="shared" si="18"/>
        <v>0.17932884498206708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0.24732480961477721</v>
      </c>
      <c r="C60" s="252">
        <f t="shared" si="19"/>
        <v>0.24573147679225815</v>
      </c>
      <c r="D60" s="252">
        <f t="shared" si="19"/>
        <v>0.2295623972413269</v>
      </c>
      <c r="E60" s="252">
        <f t="shared" si="19"/>
        <v>0.23836306336941535</v>
      </c>
      <c r="F60" s="252">
        <f t="shared" si="19"/>
        <v>0.23560743142891213</v>
      </c>
      <c r="G60" s="252">
        <f t="shared" si="19"/>
        <v>0.23528737548135495</v>
      </c>
      <c r="H60" s="252">
        <f t="shared" si="19"/>
        <v>0.22688201835000199</v>
      </c>
      <c r="I60" s="252">
        <f t="shared" si="19"/>
        <v>0.22766240942768112</v>
      </c>
      <c r="J60" s="252">
        <f t="shared" si="19"/>
        <v>0.24127111321546232</v>
      </c>
      <c r="K60" s="252">
        <f t="shared" si="19"/>
        <v>0.22635965193993415</v>
      </c>
      <c r="L60" s="252">
        <f t="shared" si="19"/>
        <v>0.22212753523815015</v>
      </c>
      <c r="M60" s="252">
        <f t="shared" si="19"/>
        <v>0.24593854867635789</v>
      </c>
      <c r="N60" s="252">
        <f t="shared" si="19"/>
        <v>0.23446459014269103</v>
      </c>
      <c r="O60" s="252">
        <f t="shared" si="19"/>
        <v>0.2244524129566296</v>
      </c>
      <c r="P60" s="252">
        <f t="shared" si="19"/>
        <v>0.22541151439755305</v>
      </c>
      <c r="Q60" s="252">
        <f t="shared" si="19"/>
        <v>0.22375496069716666</v>
      </c>
      <c r="R60" s="252">
        <f t="shared" si="19"/>
        <v>0.20883848141222922</v>
      </c>
      <c r="S60" s="252">
        <f t="shared" si="19"/>
        <v>0.21586084310720136</v>
      </c>
      <c r="T60" s="252">
        <f t="shared" si="19"/>
        <v>0.22171734755396438</v>
      </c>
      <c r="U60" s="252">
        <f t="shared" si="19"/>
        <v>0.2374863864333466</v>
      </c>
      <c r="V60" s="252">
        <f t="shared" si="19"/>
        <v>0.23258141731833448</v>
      </c>
      <c r="W60" s="252">
        <f t="shared" si="19"/>
        <v>0.19206605169484417</v>
      </c>
      <c r="X60" s="252">
        <f t="shared" si="19"/>
        <v>0.23528600531143112</v>
      </c>
      <c r="Y60" s="252">
        <f t="shared" si="19"/>
        <v>0.1844624514793605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0.11540361112671245</v>
      </c>
      <c r="C61" s="253">
        <f t="shared" si="20"/>
        <v>0.11488002419093532</v>
      </c>
      <c r="D61" s="253">
        <f t="shared" si="20"/>
        <v>0.10950938929472168</v>
      </c>
      <c r="E61" s="253">
        <f t="shared" si="20"/>
        <v>0.1124444554416691</v>
      </c>
      <c r="F61" s="253">
        <f t="shared" si="20"/>
        <v>0.11152905379116</v>
      </c>
      <c r="G61" s="253">
        <f t="shared" si="20"/>
        <v>0.11142249514515974</v>
      </c>
      <c r="H61" s="253">
        <f t="shared" si="20"/>
        <v>0.10860747326102872</v>
      </c>
      <c r="I61" s="253">
        <f t="shared" si="20"/>
        <v>0.10887003298346995</v>
      </c>
      <c r="J61" s="253">
        <f t="shared" si="20"/>
        <v>0.11340743761947825</v>
      </c>
      <c r="K61" s="253">
        <f t="shared" si="20"/>
        <v>0.10842907136145305</v>
      </c>
      <c r="L61" s="253">
        <f t="shared" si="20"/>
        <v>0.10699812034296229</v>
      </c>
      <c r="M61" s="253">
        <f t="shared" si="20"/>
        <v>0.11494807267858159</v>
      </c>
      <c r="N61" s="253">
        <f t="shared" si="20"/>
        <v>0.1111485556386191</v>
      </c>
      <c r="O61" s="253">
        <f t="shared" si="20"/>
        <v>0.107774436651685</v>
      </c>
      <c r="P61" s="253">
        <f t="shared" si="20"/>
        <v>0.10809880340934974</v>
      </c>
      <c r="Q61" s="253">
        <f t="shared" si="20"/>
        <v>0.10753969873247629</v>
      </c>
      <c r="R61" s="253">
        <f t="shared" si="20"/>
        <v>0.10245069613889349</v>
      </c>
      <c r="S61" s="253">
        <f t="shared" si="20"/>
        <v>0.10486120378655651</v>
      </c>
      <c r="T61" s="253">
        <f t="shared" si="20"/>
        <v>0.10685438478494105</v>
      </c>
      <c r="U61" s="253">
        <f t="shared" si="20"/>
        <v>0.11214756197549459</v>
      </c>
      <c r="V61" s="253">
        <f t="shared" si="20"/>
        <v>0.11051274756135143</v>
      </c>
      <c r="W61" s="253">
        <f t="shared" si="20"/>
        <v>9.6592383575809043E-2</v>
      </c>
      <c r="X61" s="253">
        <f t="shared" si="20"/>
        <v>0.11143411671234246</v>
      </c>
      <c r="Y61" s="253">
        <f t="shared" si="20"/>
        <v>9.3921722985021924E-2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0.11403462504400259</v>
      </c>
      <c r="C62" s="251">
        <f>IF(SUM(ISI_ued!C$5,ISI_ued!C$54)=0,"",SUM(ISI_ued!C$5,ISI_ued!C$54)/C$7)</f>
        <v>0.1146642773161478</v>
      </c>
      <c r="D62" s="251">
        <f>IF(SUM(ISI_ued!D$5,ISI_ued!D$54)=0,"",SUM(ISI_ued!D$5,ISI_ued!D$54)/D$7)</f>
        <v>0.10574383346647591</v>
      </c>
      <c r="E62" s="251">
        <f>IF(SUM(ISI_ued!E$5,ISI_ued!E$54)=0,"",SUM(ISI_ued!E$5,ISI_ued!E$54)/E$7)</f>
        <v>0.11192577214913461</v>
      </c>
      <c r="F62" s="251">
        <f>IF(SUM(ISI_ued!F$5,ISI_ued!F$54)=0,"",SUM(ISI_ued!F$5,ISI_ued!F$54)/F$7)</f>
        <v>0.11078421643989335</v>
      </c>
      <c r="G62" s="251">
        <f>IF(SUM(ISI_ued!G$5,ISI_ued!G$54)=0,"",SUM(ISI_ued!G$5,ISI_ued!G$54)/G$7)</f>
        <v>0.10965701844431378</v>
      </c>
      <c r="H62" s="251">
        <f>IF(SUM(ISI_ued!H$5,ISI_ued!H$54)=0,"",SUM(ISI_ued!H$5,ISI_ued!H$54)/H$7)</f>
        <v>0.10755133500658146</v>
      </c>
      <c r="I62" s="251">
        <f>IF(SUM(ISI_ued!I$5,ISI_ued!I$54)=0,"",SUM(ISI_ued!I$5,ISI_ued!I$54)/I$7)</f>
        <v>0.1084194866671727</v>
      </c>
      <c r="J62" s="251">
        <f>IF(SUM(ISI_ued!J$5,ISI_ued!J$54)=0,"",SUM(ISI_ued!J$5,ISI_ued!J$54)/J$7)</f>
        <v>0.11423737915084961</v>
      </c>
      <c r="K62" s="251">
        <f>IF(SUM(ISI_ued!K$5,ISI_ued!K$54)=0,"",SUM(ISI_ued!K$5,ISI_ued!K$54)/K$7)</f>
        <v>0.10649218418589335</v>
      </c>
      <c r="L62" s="251">
        <f>IF(SUM(ISI_ued!L$5,ISI_ued!L$54)=0,"",SUM(ISI_ued!L$5,ISI_ued!L$54)/L$7)</f>
        <v>0.10606742799949036</v>
      </c>
      <c r="M62" s="251">
        <f>IF(SUM(ISI_ued!M$5,ISI_ued!M$54)=0,"",SUM(ISI_ued!M$5,ISI_ued!M$54)/M$7)</f>
        <v>0.11611904918154795</v>
      </c>
      <c r="N62" s="251">
        <f>IF(SUM(ISI_ued!N$5,ISI_ued!N$54)=0,"",SUM(ISI_ued!N$5,ISI_ued!N$54)/N$7)</f>
        <v>0.11152936031688628</v>
      </c>
      <c r="O62" s="251">
        <f>IF(SUM(ISI_ued!O$5,ISI_ued!O$54)=0,"",SUM(ISI_ued!O$5,ISI_ued!O$54)/O$7)</f>
        <v>0.10332982535578049</v>
      </c>
      <c r="P62" s="251">
        <f>IF(SUM(ISI_ued!P$5,ISI_ued!P$54)=0,"",SUM(ISI_ued!P$5,ISI_ued!P$54)/P$7)</f>
        <v>0.10740484516447843</v>
      </c>
      <c r="Q62" s="251">
        <f>IF(SUM(ISI_ued!Q$5,ISI_ued!Q$54)=0,"",SUM(ISI_ued!Q$5,ISI_ued!Q$54)/Q$7)</f>
        <v>0.10876584051978909</v>
      </c>
      <c r="R62" s="251">
        <f>IF(SUM(ISI_ued!R$5,ISI_ued!R$54)=0,"",SUM(ISI_ued!R$5,ISI_ued!R$54)/R$7)</f>
        <v>0.10384575021282093</v>
      </c>
      <c r="S62" s="251">
        <f>IF(SUM(ISI_ued!S$5,ISI_ued!S$54)=0,"",SUM(ISI_ued!S$5,ISI_ued!S$54)/S$7)</f>
        <v>0.10702513666934584</v>
      </c>
      <c r="T62" s="251">
        <f>IF(SUM(ISI_ued!T$5,ISI_ued!T$54)=0,"",SUM(ISI_ued!T$5,ISI_ued!T$54)/T$7)</f>
        <v>0.11088727819147436</v>
      </c>
      <c r="U62" s="251">
        <f>IF(SUM(ISI_ued!U$5,ISI_ued!U$54)=0,"",SUM(ISI_ued!U$5,ISI_ued!U$54)/U$7)</f>
        <v>0.11848737656328311</v>
      </c>
      <c r="V62" s="251">
        <f>IF(SUM(ISI_ued!V$5,ISI_ued!V$54)=0,"",SUM(ISI_ued!V$5,ISI_ued!V$54)/V$7)</f>
        <v>0.11483923745528299</v>
      </c>
      <c r="W62" s="251">
        <f>IF(SUM(ISI_ued!W$5,ISI_ued!W$54)=0,"",SUM(ISI_ued!W$5,ISI_ued!W$54)/W$7)</f>
        <v>9.5348175679708796E-2</v>
      </c>
      <c r="X62" s="251">
        <f>IF(SUM(ISI_ued!X$5,ISI_ued!X$54)=0,"",SUM(ISI_ued!X$5,ISI_ued!X$54)/X$7)</f>
        <v>0.11593870286066407</v>
      </c>
      <c r="Y62" s="251">
        <f>IF(SUM(ISI_ued!Y$5,ISI_ued!Y$54)=0,"",SUM(ISI_ued!Y$5,ISI_ued!Y$54)/Y$7)</f>
        <v>9.3614387535387505E-2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0.11900916740532426</v>
      </c>
      <c r="C63" s="252">
        <f>IF(ISI_ued!C$5=0,"",ISI_ued!C$5/C$8)</f>
        <v>0.11938214885991567</v>
      </c>
      <c r="D63" s="252">
        <f>IF(ISI_ued!D$5=0,"",ISI_ued!D$5/D$8)</f>
        <v>0.10956738598719613</v>
      </c>
      <c r="E63" s="252">
        <f>IF(ISI_ued!E$5=0,"",ISI_ued!E$5/E$8)</f>
        <v>0.11590169441280521</v>
      </c>
      <c r="F63" s="252">
        <f>IF(ISI_ued!F$5=0,"",ISI_ued!F$5/F$8)</f>
        <v>0.11496617935297523</v>
      </c>
      <c r="G63" s="252">
        <f>IF(ISI_ued!G$5=0,"",ISI_ued!G$5/G$8)</f>
        <v>0.11407495158086614</v>
      </c>
      <c r="H63" s="252">
        <f>IF(ISI_ued!H$5=0,"",ISI_ued!H$5/H$8)</f>
        <v>0.11152443248325909</v>
      </c>
      <c r="I63" s="252">
        <f>IF(ISI_ued!I$5=0,"",ISI_ued!I$5/I$8)</f>
        <v>0.11260842953066098</v>
      </c>
      <c r="J63" s="252">
        <f>IF(ISI_ued!J$5=0,"",ISI_ued!J$5/J$8)</f>
        <v>0.11922746877885576</v>
      </c>
      <c r="K63" s="252">
        <f>IF(ISI_ued!K$5=0,"",ISI_ued!K$5/K$8)</f>
        <v>0.11128883335381735</v>
      </c>
      <c r="L63" s="252">
        <f>IF(ISI_ued!L$5=0,"",ISI_ued!L$5/L$8)</f>
        <v>0.10984366734039556</v>
      </c>
      <c r="M63" s="252">
        <f>IF(ISI_ued!M$5=0,"",ISI_ued!M$5/M$8)</f>
        <v>0.12142454146861235</v>
      </c>
      <c r="N63" s="252">
        <f>IF(ISI_ued!N$5=0,"",ISI_ued!N$5/N$8)</f>
        <v>0.11614448112511978</v>
      </c>
      <c r="O63" s="252">
        <f>IF(ISI_ued!O$5=0,"",ISI_ued!O$5/O$8)</f>
        <v>0.11044210776475488</v>
      </c>
      <c r="P63" s="252">
        <f>IF(ISI_ued!P$5=0,"",ISI_ued!P$5/P$8)</f>
        <v>0.11285857858043478</v>
      </c>
      <c r="Q63" s="252">
        <f>IF(ISI_ued!Q$5=0,"",ISI_ued!Q$5/Q$8)</f>
        <v>0.11220936972375724</v>
      </c>
      <c r="R63" s="252">
        <f>IF(ISI_ued!R$5=0,"",ISI_ued!R$5/R$8)</f>
        <v>0.10672119982343281</v>
      </c>
      <c r="S63" s="252">
        <f>IF(ISI_ued!S$5=0,"",ISI_ued!S$5/S$8)</f>
        <v>0.11055139750682798</v>
      </c>
      <c r="T63" s="252">
        <f>IF(ISI_ued!T$5=0,"",ISI_ued!T$5/T$8)</f>
        <v>0.11494667913608532</v>
      </c>
      <c r="U63" s="252">
        <f>IF(ISI_ued!U$5=0,"",ISI_ued!U$5/U$8)</f>
        <v>0.12338744616619236</v>
      </c>
      <c r="V63" s="252">
        <f>IF(ISI_ued!V$5=0,"",ISI_ued!V$5/V$8)</f>
        <v>0.11951354807114901</v>
      </c>
      <c r="W63" s="252">
        <f>IF(ISI_ued!W$5=0,"",ISI_ued!W$5/W$8)</f>
        <v>9.8654710604929988E-2</v>
      </c>
      <c r="X63" s="252">
        <f>IF(ISI_ued!X$5=0,"",ISI_ued!X$5/X$8)</f>
        <v>0.12135855268164782</v>
      </c>
      <c r="Y63" s="252">
        <f>IF(ISI_ued!Y$5=0,"",ISI_ued!Y$5/Y$8)</f>
        <v>9.6003623624748E-2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5.8684865068188576E-2</v>
      </c>
      <c r="C64" s="253">
        <f>IF(ISI_ued!C$54=0,"",ISI_ued!C$54/C$9)</f>
        <v>5.8950745002133521E-2</v>
      </c>
      <c r="D64" s="253">
        <f>IF(ISI_ued!D$54=0,"",ISI_ued!D$54/D$9)</f>
        <v>5.4699439659232005E-2</v>
      </c>
      <c r="E64" s="253">
        <f>IF(ISI_ued!E$54=0,"",ISI_ued!E$54/E$9)</f>
        <v>5.7615523825435465E-2</v>
      </c>
      <c r="F64" s="253">
        <f>IF(ISI_ued!F$54=0,"",ISI_ued!F$54/F$9)</f>
        <v>5.7594407566191996E-2</v>
      </c>
      <c r="G64" s="253">
        <f>IF(ISI_ued!G$54=0,"",ISI_ued!G$54/G$9)</f>
        <v>5.7194898005296278E-2</v>
      </c>
      <c r="H64" s="253">
        <f>IF(ISI_ued!H$54=0,"",ISI_ued!H$54/H$9)</f>
        <v>5.6524208797408444E-2</v>
      </c>
      <c r="I64" s="253">
        <f>IF(ISI_ued!I$54=0,"",ISI_ued!I$54/I$9)</f>
        <v>5.6951858686515311E-2</v>
      </c>
      <c r="J64" s="253">
        <f>IF(ISI_ued!J$54=0,"",ISI_ued!J$54/J$9)</f>
        <v>5.9076431309816498E-2</v>
      </c>
      <c r="K64" s="253">
        <f>IF(ISI_ued!K$54=0,"",ISI_ued!K$54/K$9)</f>
        <v>5.6298244199701898E-2</v>
      </c>
      <c r="L64" s="253">
        <f>IF(ISI_ued!L$54=0,"",ISI_ued!L$54/L$9)</f>
        <v>5.5886929065256642E-2</v>
      </c>
      <c r="M64" s="253">
        <f>IF(ISI_ued!M$54=0,"",ISI_ued!M$54/M$9)</f>
        <v>5.9961062305265961E-2</v>
      </c>
      <c r="N64" s="253">
        <f>IF(ISI_ued!N$54=0,"",ISI_ued!N$54/N$9)</f>
        <v>5.9031190005529317E-2</v>
      </c>
      <c r="O64" s="253">
        <f>IF(ISI_ued!O$54=0,"",ISI_ued!O$54/O$9)</f>
        <v>5.9894368014763652E-2</v>
      </c>
      <c r="P64" s="253">
        <f>IF(ISI_ued!P$54=0,"",ISI_ued!P$54/P$9)</f>
        <v>6.1536256455724941E-2</v>
      </c>
      <c r="Q64" s="253">
        <f>IF(ISI_ued!Q$54=0,"",ISI_ued!Q$54/Q$9)</f>
        <v>6.1646443102528599E-2</v>
      </c>
      <c r="R64" s="253">
        <f>IF(ISI_ued!R$54=0,"",ISI_ued!R$54/R$9)</f>
        <v>5.8830810902470207E-2</v>
      </c>
      <c r="S64" s="253">
        <f>IF(ISI_ued!S$54=0,"",ISI_ued!S$54/S$9)</f>
        <v>6.0447327545392976E-2</v>
      </c>
      <c r="T64" s="253">
        <f>IF(ISI_ued!T$54=0,"",ISI_ued!T$54/T$9)</f>
        <v>6.1339332518561052E-2</v>
      </c>
      <c r="U64" s="253">
        <f>IF(ISI_ued!U$54=0,"",ISI_ued!U$54/U$9)</f>
        <v>6.4536651270654791E-2</v>
      </c>
      <c r="V64" s="253">
        <f>IF(ISI_ued!V$54=0,"",ISI_ued!V$54/V$9)</f>
        <v>6.2761155988258668E-2</v>
      </c>
      <c r="W64" s="253">
        <f>IF(ISI_ued!W$54=0,"",ISI_ued!W$54/W$9)</f>
        <v>5.4626215540518434E-2</v>
      </c>
      <c r="X64" s="253">
        <f>IF(ISI_ued!X$54=0,"",ISI_ued!X$54/X$9)</f>
        <v>6.3180836080367189E-2</v>
      </c>
      <c r="Y64" s="253">
        <f>IF(ISI_ued!Y$54=0,"",ISI_ued!Y$54/Y$9)</f>
        <v>5.3864987523653048E-2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6.6618080739380723</v>
      </c>
      <c r="C65" s="254">
        <f t="shared" si="21"/>
        <v>6.4954733567829583</v>
      </c>
      <c r="D65" s="254">
        <f t="shared" si="21"/>
        <v>7.0682970271921253</v>
      </c>
      <c r="E65" s="254">
        <f t="shared" si="21"/>
        <v>6.8777458103872036</v>
      </c>
      <c r="F65" s="254">
        <f t="shared" si="21"/>
        <v>6.885292185614972</v>
      </c>
      <c r="G65" s="254">
        <f t="shared" si="21"/>
        <v>7.0353514523293335</v>
      </c>
      <c r="H65" s="254">
        <f t="shared" si="21"/>
        <v>7.2516164077271563</v>
      </c>
      <c r="I65" s="254">
        <f t="shared" si="21"/>
        <v>7.1326159937061657</v>
      </c>
      <c r="J65" s="254">
        <f t="shared" si="21"/>
        <v>6.8598483409409976</v>
      </c>
      <c r="K65" s="254">
        <f t="shared" si="21"/>
        <v>7.1745868356033347</v>
      </c>
      <c r="L65" s="254">
        <f t="shared" si="21"/>
        <v>7.2736596622173462</v>
      </c>
      <c r="M65" s="254">
        <f t="shared" si="21"/>
        <v>6.8525662231385729</v>
      </c>
      <c r="N65" s="254">
        <f t="shared" si="21"/>
        <v>6.9044779073840754</v>
      </c>
      <c r="O65" s="254">
        <f t="shared" si="21"/>
        <v>6.9800364769553624</v>
      </c>
      <c r="P65" s="254">
        <f t="shared" si="21"/>
        <v>7.1674081820078346</v>
      </c>
      <c r="Q65" s="254">
        <f t="shared" si="21"/>
        <v>7.1431426677738976</v>
      </c>
      <c r="R65" s="254">
        <f t="shared" si="21"/>
        <v>7.501736359199028</v>
      </c>
      <c r="S65" s="254">
        <f t="shared" si="21"/>
        <v>7.4100093077815217</v>
      </c>
      <c r="T65" s="254">
        <f t="shared" si="21"/>
        <v>7.2915511077025634</v>
      </c>
      <c r="U65" s="254">
        <f t="shared" si="21"/>
        <v>6.8020099190803389</v>
      </c>
      <c r="V65" s="254">
        <f t="shared" si="21"/>
        <v>7.0424968938688757</v>
      </c>
      <c r="W65" s="254">
        <f t="shared" si="21"/>
        <v>8.111214712638537</v>
      </c>
      <c r="X65" s="254">
        <f t="shared" si="21"/>
        <v>7.8053739736138157</v>
      </c>
      <c r="Y65" s="254">
        <f t="shared" si="21"/>
        <v>8.2044453866307165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6.8574674606882535</v>
      </c>
      <c r="C66" s="255">
        <f t="shared" si="22"/>
        <v>6.6798765664369588</v>
      </c>
      <c r="D66" s="255">
        <f t="shared" si="22"/>
        <v>7.2416048659446979</v>
      </c>
      <c r="E66" s="255">
        <f t="shared" si="22"/>
        <v>7.0457407288055753</v>
      </c>
      <c r="F66" s="255">
        <f t="shared" si="22"/>
        <v>7.0677413228138501</v>
      </c>
      <c r="G66" s="255">
        <f t="shared" si="22"/>
        <v>7.2325264516502266</v>
      </c>
      <c r="H66" s="255">
        <f t="shared" si="22"/>
        <v>7.4428425003911096</v>
      </c>
      <c r="I66" s="255">
        <f t="shared" si="22"/>
        <v>7.3305595427587367</v>
      </c>
      <c r="J66" s="255">
        <f t="shared" si="22"/>
        <v>7.0646683078975832</v>
      </c>
      <c r="K66" s="255">
        <f t="shared" si="22"/>
        <v>7.4056040400045724</v>
      </c>
      <c r="L66" s="255">
        <f t="shared" si="22"/>
        <v>7.4619453187566904</v>
      </c>
      <c r="M66" s="255">
        <f t="shared" si="22"/>
        <v>7.0653694347567093</v>
      </c>
      <c r="N66" s="255">
        <f t="shared" si="22"/>
        <v>7.1104584896720526</v>
      </c>
      <c r="O66" s="255">
        <f t="shared" si="22"/>
        <v>7.3651849420166888</v>
      </c>
      <c r="P66" s="255">
        <f t="shared" si="22"/>
        <v>7.4563771007043869</v>
      </c>
      <c r="Q66" s="255">
        <f t="shared" si="22"/>
        <v>7.3228477918970798</v>
      </c>
      <c r="R66" s="255">
        <f t="shared" si="22"/>
        <v>7.671396580580562</v>
      </c>
      <c r="S66" s="255">
        <f t="shared" si="22"/>
        <v>7.6067287505529473</v>
      </c>
      <c r="T66" s="255">
        <f t="shared" si="22"/>
        <v>7.4976798676702039</v>
      </c>
      <c r="U66" s="255">
        <f t="shared" si="22"/>
        <v>7.0103881055329733</v>
      </c>
      <c r="V66" s="255">
        <f t="shared" si="22"/>
        <v>7.2527099548844642</v>
      </c>
      <c r="W66" s="255">
        <f t="shared" si="22"/>
        <v>8.346259525522651</v>
      </c>
      <c r="X66" s="255">
        <f t="shared" si="22"/>
        <v>8.0656409159669895</v>
      </c>
      <c r="Y66" s="255">
        <f t="shared" si="22"/>
        <v>8.3872885090664209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1.996164254720876</v>
      </c>
      <c r="C67" s="256">
        <f t="shared" si="23"/>
        <v>1.8374750047293988</v>
      </c>
      <c r="D67" s="256">
        <f t="shared" si="23"/>
        <v>2.2182205002812241</v>
      </c>
      <c r="E67" s="256">
        <f t="shared" si="23"/>
        <v>2.0132149619327109</v>
      </c>
      <c r="F67" s="256">
        <f t="shared" si="23"/>
        <v>1.9830920950608482</v>
      </c>
      <c r="G67" s="256">
        <f t="shared" si="23"/>
        <v>2.0910573600520532</v>
      </c>
      <c r="H67" s="256">
        <f t="shared" si="23"/>
        <v>2.1211197625363529</v>
      </c>
      <c r="I67" s="256">
        <f t="shared" si="23"/>
        <v>2.0468772974757372</v>
      </c>
      <c r="J67" s="256">
        <f t="shared" si="23"/>
        <v>2.0430390059896553</v>
      </c>
      <c r="K67" s="256">
        <f t="shared" si="23"/>
        <v>2.1278467856842913</v>
      </c>
      <c r="L67" s="256">
        <f t="shared" si="23"/>
        <v>2.0794563007989648</v>
      </c>
      <c r="M67" s="256">
        <f t="shared" si="23"/>
        <v>2.0332110529967227</v>
      </c>
      <c r="N67" s="256">
        <f t="shared" si="23"/>
        <v>1.9618170225829852</v>
      </c>
      <c r="O67" s="256">
        <f t="shared" si="23"/>
        <v>2.0814351669949107</v>
      </c>
      <c r="P67" s="256">
        <f t="shared" si="23"/>
        <v>2.0995107635724231</v>
      </c>
      <c r="Q67" s="256">
        <f t="shared" si="23"/>
        <v>2.0267923254462161</v>
      </c>
      <c r="R67" s="256">
        <f t="shared" si="23"/>
        <v>2.0876329102590092</v>
      </c>
      <c r="S67" s="256">
        <f t="shared" si="23"/>
        <v>2.0610297467799281</v>
      </c>
      <c r="T67" s="256">
        <f t="shared" si="23"/>
        <v>2.0710809063869369</v>
      </c>
      <c r="U67" s="256">
        <f t="shared" si="23"/>
        <v>1.9435773978956707</v>
      </c>
      <c r="V67" s="256">
        <f t="shared" si="23"/>
        <v>2.1134864254256529</v>
      </c>
      <c r="W67" s="256">
        <f t="shared" si="23"/>
        <v>2.3553052107640404</v>
      </c>
      <c r="X67" s="256">
        <f t="shared" si="23"/>
        <v>2.4560745808299478</v>
      </c>
      <c r="Y67" s="256">
        <f t="shared" si="23"/>
        <v>2.2300760712860024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SK: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870.58085659591961</v>
      </c>
      <c r="C5" s="223">
        <v>921.94764120303375</v>
      </c>
      <c r="D5" s="223">
        <v>941.94042836061249</v>
      </c>
      <c r="E5" s="223">
        <v>1044.7262377030779</v>
      </c>
      <c r="F5" s="223">
        <v>1041.6534393876209</v>
      </c>
      <c r="G5" s="223">
        <v>997.17613177504006</v>
      </c>
      <c r="H5" s="223">
        <v>1097.3126129296011</v>
      </c>
      <c r="I5" s="223">
        <v>1089.3213732536631</v>
      </c>
      <c r="J5" s="223">
        <v>1020.4315636912499</v>
      </c>
      <c r="K5" s="223">
        <v>824.46591214673913</v>
      </c>
      <c r="L5" s="223">
        <v>977.75743057072543</v>
      </c>
      <c r="M5" s="223">
        <v>974.16751007802714</v>
      </c>
      <c r="N5" s="223">
        <v>993.23655211656603</v>
      </c>
      <c r="O5" s="223">
        <v>975.07739498683816</v>
      </c>
      <c r="P5" s="223">
        <v>1000.710994167033</v>
      </c>
      <c r="Q5" s="223">
        <v>964.59359829802384</v>
      </c>
      <c r="R5" s="223">
        <v>960.53931918444653</v>
      </c>
      <c r="S5" s="223">
        <v>1017.3439508522021</v>
      </c>
      <c r="T5" s="223">
        <v>1029.176504230036</v>
      </c>
      <c r="U5" s="223">
        <v>857.07625683223978</v>
      </c>
      <c r="V5" s="223">
        <v>725.42353384864111</v>
      </c>
      <c r="W5" s="223">
        <v>875.89187603551318</v>
      </c>
      <c r="X5" s="223">
        <v>837.17137078460837</v>
      </c>
      <c r="Y5" s="223">
        <v>751.67784913014077</v>
      </c>
      <c r="DA5" s="89" t="s">
        <v>153</v>
      </c>
    </row>
    <row r="6" spans="1:105" ht="12" customHeight="1" x14ac:dyDescent="0.25">
      <c r="A6" s="55" t="s">
        <v>91</v>
      </c>
      <c r="B6" s="259">
        <v>1.730878872902015</v>
      </c>
      <c r="C6" s="259">
        <v>1.841424575107399</v>
      </c>
      <c r="D6" s="259">
        <v>1.69036988021307</v>
      </c>
      <c r="E6" s="259">
        <v>1.9741782713212459</v>
      </c>
      <c r="F6" s="259">
        <v>2.0247313349236911</v>
      </c>
      <c r="G6" s="259">
        <v>1.856325686486507</v>
      </c>
      <c r="H6" s="259">
        <v>2.071429583841125</v>
      </c>
      <c r="I6" s="259">
        <v>2.1230378358240509</v>
      </c>
      <c r="J6" s="259">
        <v>1.8876000792385661</v>
      </c>
      <c r="K6" s="259">
        <v>1.530372114286374</v>
      </c>
      <c r="L6" s="259">
        <v>1.915321732553215</v>
      </c>
      <c r="M6" s="259">
        <v>1.956792138687649</v>
      </c>
      <c r="N6" s="259">
        <v>2.058948109605423</v>
      </c>
      <c r="O6" s="259">
        <v>1.971268037508046</v>
      </c>
      <c r="P6" s="259">
        <v>1.972440374314159</v>
      </c>
      <c r="Q6" s="259">
        <v>1.902066158842397</v>
      </c>
      <c r="R6" s="259">
        <v>1.8751299543178941</v>
      </c>
      <c r="S6" s="259">
        <v>2.066109986327715</v>
      </c>
      <c r="T6" s="259">
        <v>2.0165070019695772</v>
      </c>
      <c r="U6" s="259">
        <v>1.735604200687374</v>
      </c>
      <c r="V6" s="259">
        <v>1.3886199407366739</v>
      </c>
      <c r="W6" s="259">
        <v>1.576190639171956</v>
      </c>
      <c r="X6" s="259">
        <v>1.4744294683959871</v>
      </c>
      <c r="Y6" s="259">
        <v>1.5207821354171349</v>
      </c>
      <c r="DA6" s="67" t="s">
        <v>154</v>
      </c>
    </row>
    <row r="7" spans="1:105" ht="12" customHeight="1" x14ac:dyDescent="0.25">
      <c r="A7" s="173" t="s">
        <v>92</v>
      </c>
      <c r="B7" s="224">
        <v>0.92313539888107465</v>
      </c>
      <c r="C7" s="224">
        <v>0.98209310672394612</v>
      </c>
      <c r="D7" s="224">
        <v>0.90153060278030417</v>
      </c>
      <c r="E7" s="224">
        <v>1.052895078037998</v>
      </c>
      <c r="F7" s="224">
        <v>1.0798567119593021</v>
      </c>
      <c r="G7" s="224">
        <v>0.99004036612613711</v>
      </c>
      <c r="H7" s="224">
        <v>1.1047624447152671</v>
      </c>
      <c r="I7" s="224">
        <v>1.132286845772827</v>
      </c>
      <c r="J7" s="224">
        <v>1.0067200422605691</v>
      </c>
      <c r="K7" s="224">
        <v>0.81619846095273274</v>
      </c>
      <c r="L7" s="224">
        <v>1.021504924028382</v>
      </c>
      <c r="M7" s="224">
        <v>1.0436224739667459</v>
      </c>
      <c r="N7" s="224">
        <v>1.098105658456225</v>
      </c>
      <c r="O7" s="224">
        <v>1.0513429533376251</v>
      </c>
      <c r="P7" s="224">
        <v>1.0519681996342181</v>
      </c>
      <c r="Q7" s="224">
        <v>1.014435284715945</v>
      </c>
      <c r="R7" s="224">
        <v>1.000069308969544</v>
      </c>
      <c r="S7" s="224">
        <v>1.1019253260414481</v>
      </c>
      <c r="T7" s="224">
        <v>1.075470401050441</v>
      </c>
      <c r="U7" s="224">
        <v>0.92565557369993257</v>
      </c>
      <c r="V7" s="224">
        <v>0.74059730172622618</v>
      </c>
      <c r="W7" s="224">
        <v>0.84063500755837639</v>
      </c>
      <c r="X7" s="224">
        <v>0.78636238314452633</v>
      </c>
      <c r="Y7" s="224">
        <v>0.81108380555580573</v>
      </c>
      <c r="DA7" s="177" t="s">
        <v>155</v>
      </c>
    </row>
    <row r="8" spans="1:105" ht="12" customHeight="1" x14ac:dyDescent="0.25">
      <c r="A8" s="173" t="s">
        <v>93</v>
      </c>
      <c r="B8" s="224">
        <v>23.078384972026871</v>
      </c>
      <c r="C8" s="224">
        <v>24.552327668098659</v>
      </c>
      <c r="D8" s="224">
        <v>22.538265069507609</v>
      </c>
      <c r="E8" s="224">
        <v>26.322376950949948</v>
      </c>
      <c r="F8" s="224">
        <v>26.996417798982531</v>
      </c>
      <c r="G8" s="224">
        <v>24.75100915315344</v>
      </c>
      <c r="H8" s="224">
        <v>27.619061117881671</v>
      </c>
      <c r="I8" s="224">
        <v>28.307171144320691</v>
      </c>
      <c r="J8" s="224">
        <v>25.168001056514221</v>
      </c>
      <c r="K8" s="224">
        <v>20.404961523818319</v>
      </c>
      <c r="L8" s="224">
        <v>25.537623100709538</v>
      </c>
      <c r="M8" s="224">
        <v>26.09056184916864</v>
      </c>
      <c r="N8" s="224">
        <v>27.452641461405641</v>
      </c>
      <c r="O8" s="224">
        <v>26.283573833440609</v>
      </c>
      <c r="P8" s="224">
        <v>26.29920499085544</v>
      </c>
      <c r="Q8" s="224">
        <v>25.36088211789864</v>
      </c>
      <c r="R8" s="224">
        <v>25.00173272423859</v>
      </c>
      <c r="S8" s="224">
        <v>27.5481331510362</v>
      </c>
      <c r="T8" s="224">
        <v>26.88676002626103</v>
      </c>
      <c r="U8" s="224">
        <v>23.141389342498321</v>
      </c>
      <c r="V8" s="224">
        <v>18.514932543155659</v>
      </c>
      <c r="W8" s="224">
        <v>21.01587518895942</v>
      </c>
      <c r="X8" s="224">
        <v>19.659059578613149</v>
      </c>
      <c r="Y8" s="224">
        <v>20.277095138895142</v>
      </c>
      <c r="DA8" s="177" t="s">
        <v>156</v>
      </c>
    </row>
    <row r="9" spans="1:105" ht="12" customHeight="1" x14ac:dyDescent="0.25">
      <c r="A9" s="173" t="s">
        <v>94</v>
      </c>
      <c r="B9" s="224">
        <v>0.5769596243006716</v>
      </c>
      <c r="C9" s="224">
        <v>0.61380819170246625</v>
      </c>
      <c r="D9" s="224">
        <v>0.56345662673768993</v>
      </c>
      <c r="E9" s="224">
        <v>0.65805942377374871</v>
      </c>
      <c r="F9" s="224">
        <v>0.67491044497456332</v>
      </c>
      <c r="G9" s="224">
        <v>0.61877522882883573</v>
      </c>
      <c r="H9" s="224">
        <v>0.6904765279470414</v>
      </c>
      <c r="I9" s="224">
        <v>0.70767927860801727</v>
      </c>
      <c r="J9" s="224">
        <v>0.62920002641285533</v>
      </c>
      <c r="K9" s="224">
        <v>0.51012403809545792</v>
      </c>
      <c r="L9" s="224">
        <v>0.63844057751773853</v>
      </c>
      <c r="M9" s="224">
        <v>0.65226404622921597</v>
      </c>
      <c r="N9" s="224">
        <v>0.68631603653514073</v>
      </c>
      <c r="O9" s="224">
        <v>0.65708934583601519</v>
      </c>
      <c r="P9" s="224">
        <v>0.65748012477138618</v>
      </c>
      <c r="Q9" s="224">
        <v>0.63402205294746561</v>
      </c>
      <c r="R9" s="224">
        <v>0.62504331810596481</v>
      </c>
      <c r="S9" s="224">
        <v>0.68870332877590501</v>
      </c>
      <c r="T9" s="224">
        <v>0.67216900065652574</v>
      </c>
      <c r="U9" s="224">
        <v>0.57853473356245766</v>
      </c>
      <c r="V9" s="224">
        <v>0.46287331357889128</v>
      </c>
      <c r="W9" s="224">
        <v>0.52539687972398541</v>
      </c>
      <c r="X9" s="224">
        <v>0.49147648946532879</v>
      </c>
      <c r="Y9" s="224">
        <v>0.50692737847237845</v>
      </c>
      <c r="DA9" s="177" t="s">
        <v>157</v>
      </c>
    </row>
    <row r="10" spans="1:105" ht="12" customHeight="1" x14ac:dyDescent="0.25">
      <c r="A10" s="56" t="s">
        <v>95</v>
      </c>
      <c r="B10" s="260">
        <v>1.187606164033266</v>
      </c>
      <c r="C10" s="260">
        <v>1.243997372540915</v>
      </c>
      <c r="D10" s="260">
        <v>1.2037124036860081</v>
      </c>
      <c r="E10" s="260">
        <v>1.345861849843657</v>
      </c>
      <c r="F10" s="260">
        <v>1.372974788389518</v>
      </c>
      <c r="G10" s="260">
        <v>1.2696235273074159</v>
      </c>
      <c r="H10" s="260">
        <v>1.413108314112099</v>
      </c>
      <c r="I10" s="260">
        <v>1.441254735572008</v>
      </c>
      <c r="J10" s="260">
        <v>1.2897877127940189</v>
      </c>
      <c r="K10" s="260">
        <v>1.050735102050427</v>
      </c>
      <c r="L10" s="260">
        <v>1.3028897210698649</v>
      </c>
      <c r="M10" s="260">
        <v>1.337343970241389</v>
      </c>
      <c r="N10" s="260">
        <v>1.3939179924365479</v>
      </c>
      <c r="O10" s="260">
        <v>1.3689924043707269</v>
      </c>
      <c r="P10" s="260">
        <v>1.353069653935788</v>
      </c>
      <c r="Q10" s="260">
        <v>1.2920227189206139</v>
      </c>
      <c r="R10" s="260">
        <v>1.272376454907157</v>
      </c>
      <c r="S10" s="260">
        <v>1.3977529031615781</v>
      </c>
      <c r="T10" s="260">
        <v>1.370532922516535</v>
      </c>
      <c r="U10" s="260">
        <v>1.307979447777635</v>
      </c>
      <c r="V10" s="260">
        <v>1.10652899987877</v>
      </c>
      <c r="W10" s="260">
        <v>1.3263940341358349</v>
      </c>
      <c r="X10" s="260">
        <v>1.3358966058956709</v>
      </c>
      <c r="Y10" s="260">
        <v>1.3761074522742169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4.2614480543423528E-3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0.61012265353238027</v>
      </c>
      <c r="C12" s="226">
        <v>0.49325613086715719</v>
      </c>
      <c r="D12" s="226">
        <v>0.77858940465512905</v>
      </c>
      <c r="E12" s="226">
        <v>0.60740020435441433</v>
      </c>
      <c r="F12" s="226">
        <v>0.56671630722727206</v>
      </c>
      <c r="G12" s="226">
        <v>0.57616699082544021</v>
      </c>
      <c r="H12" s="226">
        <v>0.63439630125764801</v>
      </c>
      <c r="I12" s="226">
        <v>0.61316100910879612</v>
      </c>
      <c r="J12" s="226">
        <v>0.5682778637506869</v>
      </c>
      <c r="K12" s="226">
        <v>0.49340943867002351</v>
      </c>
      <c r="L12" s="226">
        <v>0.59023579401598858</v>
      </c>
      <c r="M12" s="226">
        <v>0.65617972360221311</v>
      </c>
      <c r="N12" s="226">
        <v>0.62034295832803399</v>
      </c>
      <c r="O12" s="226">
        <v>0.73191709210992861</v>
      </c>
      <c r="P12" s="226">
        <v>0.64932635372686953</v>
      </c>
      <c r="Q12" s="226">
        <v>0.57904335633304915</v>
      </c>
      <c r="R12" s="226">
        <v>0.55976945272981904</v>
      </c>
      <c r="S12" s="226">
        <v>0.60238637098897929</v>
      </c>
      <c r="T12" s="226">
        <v>0.6021113698132623</v>
      </c>
      <c r="U12" s="226">
        <v>0.46599569431936222</v>
      </c>
      <c r="V12" s="226">
        <v>0.46581844309396658</v>
      </c>
      <c r="W12" s="226">
        <v>0.5038288720575903</v>
      </c>
      <c r="X12" s="226">
        <v>0.4084277065381583</v>
      </c>
      <c r="Y12" s="226">
        <v>0.40664810200010221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0.24784583518311459</v>
      </c>
      <c r="V14" s="226">
        <v>0.26849093363353022</v>
      </c>
      <c r="W14" s="226">
        <v>0.41698224717969501</v>
      </c>
      <c r="X14" s="226">
        <v>0.54970077319863631</v>
      </c>
      <c r="Y14" s="226">
        <v>0.59364760734785338</v>
      </c>
      <c r="DA14" s="69" t="s">
        <v>163</v>
      </c>
    </row>
    <row r="15" spans="1:105" ht="12" customHeight="1" x14ac:dyDescent="0.25">
      <c r="A15" s="37" t="s">
        <v>40</v>
      </c>
      <c r="B15" s="226">
        <v>0.57748351050088575</v>
      </c>
      <c r="C15" s="226">
        <v>0.75074124167375744</v>
      </c>
      <c r="D15" s="226">
        <v>0.42512299903087908</v>
      </c>
      <c r="E15" s="226">
        <v>0.73846164548924242</v>
      </c>
      <c r="F15" s="226">
        <v>0.80625848116224574</v>
      </c>
      <c r="G15" s="226">
        <v>0.69345653648197592</v>
      </c>
      <c r="H15" s="226">
        <v>0.77871201285445069</v>
      </c>
      <c r="I15" s="226">
        <v>0.82809372646321189</v>
      </c>
      <c r="J15" s="226">
        <v>0.72150984904333204</v>
      </c>
      <c r="K15" s="226">
        <v>0.55732566338040324</v>
      </c>
      <c r="L15" s="226">
        <v>0.71265392705387665</v>
      </c>
      <c r="M15" s="226">
        <v>0.68116424663917574</v>
      </c>
      <c r="N15" s="226">
        <v>0.77357503410851425</v>
      </c>
      <c r="O15" s="226">
        <v>0.6370753122607985</v>
      </c>
      <c r="P15" s="226">
        <v>0.7037433002089184</v>
      </c>
      <c r="Q15" s="226">
        <v>0.71297936258756534</v>
      </c>
      <c r="R15" s="226">
        <v>0.71260700217733774</v>
      </c>
      <c r="S15" s="226">
        <v>0.79536653217259867</v>
      </c>
      <c r="T15" s="226">
        <v>0.76842155270327306</v>
      </c>
      <c r="U15" s="226">
        <v>0.58987647022081624</v>
      </c>
      <c r="V15" s="226">
        <v>0.37221962315127349</v>
      </c>
      <c r="W15" s="226">
        <v>0.40558291489854981</v>
      </c>
      <c r="X15" s="226">
        <v>0.37776812615887678</v>
      </c>
      <c r="Y15" s="226">
        <v>0.37581174292626118</v>
      </c>
      <c r="DA15" s="69" t="s">
        <v>164</v>
      </c>
    </row>
    <row r="16" spans="1:105" ht="12" customHeight="1" x14ac:dyDescent="0.25">
      <c r="A16" s="57" t="s">
        <v>165</v>
      </c>
      <c r="B16" s="261">
        <v>205.2122965905474</v>
      </c>
      <c r="C16" s="261">
        <v>211.801075909735</v>
      </c>
      <c r="D16" s="261">
        <v>228.15483240304599</v>
      </c>
      <c r="E16" s="261">
        <v>247.58368475020359</v>
      </c>
      <c r="F16" s="261">
        <v>243.20722367215981</v>
      </c>
      <c r="G16" s="261">
        <v>239.03222875405839</v>
      </c>
      <c r="H16" s="261">
        <v>261.39327638512913</v>
      </c>
      <c r="I16" s="261">
        <v>254.78628403228441</v>
      </c>
      <c r="J16" s="261">
        <v>237.28893375957071</v>
      </c>
      <c r="K16" s="261">
        <v>198.80431202044139</v>
      </c>
      <c r="L16" s="261">
        <v>230.01618896410091</v>
      </c>
      <c r="M16" s="261">
        <v>227.73115268403961</v>
      </c>
      <c r="N16" s="261">
        <v>228.39497662130611</v>
      </c>
      <c r="O16" s="261">
        <v>226.39424114511971</v>
      </c>
      <c r="P16" s="261">
        <v>235.40005841578511</v>
      </c>
      <c r="Q16" s="261">
        <v>227.3583364037716</v>
      </c>
      <c r="R16" s="261">
        <v>226.5089059891236</v>
      </c>
      <c r="S16" s="261">
        <v>235.8978503497695</v>
      </c>
      <c r="T16" s="261">
        <v>242.47292647949621</v>
      </c>
      <c r="U16" s="261">
        <v>198.1207360336424</v>
      </c>
      <c r="V16" s="261">
        <v>172.04238665917089</v>
      </c>
      <c r="W16" s="261">
        <v>212.8957379339688</v>
      </c>
      <c r="X16" s="261">
        <v>206.92237398660251</v>
      </c>
      <c r="Y16" s="261">
        <v>177.7176631077368</v>
      </c>
      <c r="DA16" s="70" t="s">
        <v>166</v>
      </c>
    </row>
    <row r="17" spans="1:105" ht="12" customHeight="1" x14ac:dyDescent="0.25">
      <c r="A17" s="18" t="s">
        <v>28</v>
      </c>
      <c r="B17" s="230">
        <v>73.075892039823643</v>
      </c>
      <c r="C17" s="230">
        <v>77.351241786741468</v>
      </c>
      <c r="D17" s="230">
        <v>84.98963449216599</v>
      </c>
      <c r="E17" s="230">
        <v>92.959574311366538</v>
      </c>
      <c r="F17" s="230">
        <v>90.216474205211043</v>
      </c>
      <c r="G17" s="230">
        <v>95.251454693741977</v>
      </c>
      <c r="H17" s="230">
        <v>99.045210523019719</v>
      </c>
      <c r="I17" s="230">
        <v>85.749302442317443</v>
      </c>
      <c r="J17" s="230">
        <v>81.982707737892724</v>
      </c>
      <c r="K17" s="230">
        <v>65.488410660297674</v>
      </c>
      <c r="L17" s="230">
        <v>68.910594811042159</v>
      </c>
      <c r="M17" s="230">
        <v>69.346339441881767</v>
      </c>
      <c r="N17" s="230">
        <v>75.547299399318632</v>
      </c>
      <c r="O17" s="230">
        <v>74.839568166253343</v>
      </c>
      <c r="P17" s="230">
        <v>75.450257738312999</v>
      </c>
      <c r="Q17" s="230">
        <v>72.32088850026598</v>
      </c>
      <c r="R17" s="230">
        <v>61.660911902683893</v>
      </c>
      <c r="S17" s="230">
        <v>66.248765891826991</v>
      </c>
      <c r="T17" s="230">
        <v>73.267163895377124</v>
      </c>
      <c r="U17" s="230">
        <v>61.388168194696718</v>
      </c>
      <c r="V17" s="230">
        <v>56.80190596221702</v>
      </c>
      <c r="W17" s="230">
        <v>60.484041521473458</v>
      </c>
      <c r="X17" s="230">
        <v>48.591818798423532</v>
      </c>
      <c r="Y17" s="230">
        <v>33.817754320223479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0.49832830456716393</v>
      </c>
      <c r="G18" s="230">
        <v>0.15078132220089391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7.3002583758394385E-2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11.163106455373351</v>
      </c>
      <c r="C19" s="230">
        <v>9.2994085115097764</v>
      </c>
      <c r="D19" s="230">
        <v>12.358220047571651</v>
      </c>
      <c r="E19" s="230">
        <v>9.8622496967469964</v>
      </c>
      <c r="F19" s="230">
        <v>9.7576603970829883</v>
      </c>
      <c r="G19" s="230">
        <v>8.903595909041119</v>
      </c>
      <c r="H19" s="230">
        <v>10.167564666590451</v>
      </c>
      <c r="I19" s="230">
        <v>10.74754553895767</v>
      </c>
      <c r="J19" s="230">
        <v>9.6710416166411584</v>
      </c>
      <c r="K19" s="230">
        <v>7.5973289252965879</v>
      </c>
      <c r="L19" s="230">
        <v>10.28384653300561</v>
      </c>
      <c r="M19" s="230">
        <v>12.3604867915995</v>
      </c>
      <c r="N19" s="230">
        <v>12.48507094613119</v>
      </c>
      <c r="O19" s="230">
        <v>15.176716967646289</v>
      </c>
      <c r="P19" s="230">
        <v>11.846405440054211</v>
      </c>
      <c r="Q19" s="230">
        <v>10.04454224770152</v>
      </c>
      <c r="R19" s="230">
        <v>9.5082838002226495</v>
      </c>
      <c r="S19" s="230">
        <v>11.359739254097031</v>
      </c>
      <c r="T19" s="230">
        <v>10.38325024011052</v>
      </c>
      <c r="U19" s="230">
        <v>9.9519471051093795</v>
      </c>
      <c r="V19" s="230">
        <v>9.3577501778470271</v>
      </c>
      <c r="W19" s="230">
        <v>9.0488010327663861</v>
      </c>
      <c r="X19" s="230">
        <v>7.2798465957489702</v>
      </c>
      <c r="Y19" s="230">
        <v>9.8088838812915888</v>
      </c>
      <c r="DA19" s="71" t="s">
        <v>169</v>
      </c>
    </row>
    <row r="20" spans="1:105" ht="12" customHeight="1" x14ac:dyDescent="0.25">
      <c r="A20" s="18" t="s">
        <v>36</v>
      </c>
      <c r="B20" s="230">
        <v>110.4073735773519</v>
      </c>
      <c r="C20" s="230">
        <v>110.9966238523677</v>
      </c>
      <c r="D20" s="230">
        <v>124.05918045186741</v>
      </c>
      <c r="E20" s="230">
        <v>132.77158960442009</v>
      </c>
      <c r="F20" s="230">
        <v>128.85268899302099</v>
      </c>
      <c r="G20" s="230">
        <v>124.010307779139</v>
      </c>
      <c r="H20" s="230">
        <v>139.69996697479229</v>
      </c>
      <c r="I20" s="230">
        <v>143.77452903070761</v>
      </c>
      <c r="J20" s="230">
        <v>133.3564168829997</v>
      </c>
      <c r="K20" s="230">
        <v>117.13708604370061</v>
      </c>
      <c r="L20" s="230">
        <v>138.40497505005999</v>
      </c>
      <c r="M20" s="230">
        <v>133.19320508144179</v>
      </c>
      <c r="N20" s="230">
        <v>124.7935745759857</v>
      </c>
      <c r="O20" s="230">
        <v>123.16783726213529</v>
      </c>
      <c r="P20" s="230">
        <v>135.26419902715071</v>
      </c>
      <c r="Q20" s="230">
        <v>132.6250039245717</v>
      </c>
      <c r="R20" s="230">
        <v>143.23531698342919</v>
      </c>
      <c r="S20" s="230">
        <v>143.29040623037159</v>
      </c>
      <c r="T20" s="230">
        <v>145.57128728561639</v>
      </c>
      <c r="U20" s="230">
        <v>114.1830377480952</v>
      </c>
      <c r="V20" s="230">
        <v>98.405271658510927</v>
      </c>
      <c r="W20" s="230">
        <v>136.00559587940381</v>
      </c>
      <c r="X20" s="230">
        <v>144.31734069604019</v>
      </c>
      <c r="Y20" s="230">
        <v>125.0259543219538</v>
      </c>
      <c r="DA20" s="71" t="s">
        <v>170</v>
      </c>
    </row>
    <row r="21" spans="1:105" ht="12" customHeight="1" x14ac:dyDescent="0.25">
      <c r="A21" s="18" t="s">
        <v>40</v>
      </c>
      <c r="B21" s="230">
        <v>10.56592451799853</v>
      </c>
      <c r="C21" s="230">
        <v>14.153801759116069</v>
      </c>
      <c r="D21" s="230">
        <v>6.7477974114409056</v>
      </c>
      <c r="E21" s="230">
        <v>11.990271137669961</v>
      </c>
      <c r="F21" s="230">
        <v>13.88207177227763</v>
      </c>
      <c r="G21" s="230">
        <v>10.71608904993542</v>
      </c>
      <c r="H21" s="230">
        <v>12.48053422072657</v>
      </c>
      <c r="I21" s="230">
        <v>14.514907020301671</v>
      </c>
      <c r="J21" s="230">
        <v>12.27876752203707</v>
      </c>
      <c r="K21" s="230">
        <v>8.581486391146516</v>
      </c>
      <c r="L21" s="230">
        <v>12.41677256999313</v>
      </c>
      <c r="M21" s="230">
        <v>12.83112136911657</v>
      </c>
      <c r="N21" s="230">
        <v>15.56903169987058</v>
      </c>
      <c r="O21" s="230">
        <v>13.21011874908484</v>
      </c>
      <c r="P21" s="230">
        <v>12.839196210267181</v>
      </c>
      <c r="Q21" s="230">
        <v>12.36790173123234</v>
      </c>
      <c r="R21" s="230">
        <v>12.104393302787789</v>
      </c>
      <c r="S21" s="230">
        <v>14.998938973473869</v>
      </c>
      <c r="T21" s="230">
        <v>13.251225058392199</v>
      </c>
      <c r="U21" s="230">
        <v>12.59758298574107</v>
      </c>
      <c r="V21" s="230">
        <v>7.4774588605959327</v>
      </c>
      <c r="W21" s="230">
        <v>7.2842969165667286</v>
      </c>
      <c r="X21" s="230">
        <v>6.7333678963898436</v>
      </c>
      <c r="Y21" s="230">
        <v>9.0650705842679073</v>
      </c>
      <c r="DA21" s="71" t="s">
        <v>171</v>
      </c>
    </row>
    <row r="22" spans="1:105" ht="12" customHeight="1" x14ac:dyDescent="0.25">
      <c r="A22" s="57" t="s">
        <v>172</v>
      </c>
      <c r="B22" s="261">
        <v>362.89580487787953</v>
      </c>
      <c r="C22" s="261">
        <v>389.5984664013551</v>
      </c>
      <c r="D22" s="261">
        <v>404.77696961959919</v>
      </c>
      <c r="E22" s="261">
        <v>447.81634049349441</v>
      </c>
      <c r="F22" s="261">
        <v>443.87291789505002</v>
      </c>
      <c r="G22" s="261">
        <v>429.30208852201042</v>
      </c>
      <c r="H22" s="261">
        <v>471.73014659003582</v>
      </c>
      <c r="I22" s="261">
        <v>464.68894297366182</v>
      </c>
      <c r="J22" s="261">
        <v>450.12771844225881</v>
      </c>
      <c r="K22" s="261">
        <v>353.97250120479919</v>
      </c>
      <c r="L22" s="261">
        <v>413.0146140378198</v>
      </c>
      <c r="M22" s="261">
        <v>404.74704144353808</v>
      </c>
      <c r="N22" s="261">
        <v>410.01322349367712</v>
      </c>
      <c r="O22" s="261">
        <v>400.7094841922891</v>
      </c>
      <c r="P22" s="261">
        <v>418.30742305146958</v>
      </c>
      <c r="Q22" s="261">
        <v>404.73224738506059</v>
      </c>
      <c r="R22" s="261">
        <v>406.23151673636778</v>
      </c>
      <c r="S22" s="261">
        <v>423.45477772549259</v>
      </c>
      <c r="T22" s="261">
        <v>432.25882339673501</v>
      </c>
      <c r="U22" s="261">
        <v>356.00961856010451</v>
      </c>
      <c r="V22" s="261">
        <v>304.1410958814289</v>
      </c>
      <c r="W22" s="261">
        <v>374.61664655712661</v>
      </c>
      <c r="X22" s="261">
        <v>361.1702253544222</v>
      </c>
      <c r="Y22" s="261">
        <v>308.78104903571409</v>
      </c>
      <c r="DA22" s="70" t="s">
        <v>173</v>
      </c>
    </row>
    <row r="23" spans="1:105" ht="12" customHeight="1" x14ac:dyDescent="0.25">
      <c r="A23" s="18" t="s">
        <v>28</v>
      </c>
      <c r="B23" s="230">
        <v>128.19887267228009</v>
      </c>
      <c r="C23" s="230">
        <v>131.6954799924504</v>
      </c>
      <c r="D23" s="230">
        <v>135.3316774426184</v>
      </c>
      <c r="E23" s="230">
        <v>156.47450356023279</v>
      </c>
      <c r="F23" s="230">
        <v>152.6018559986251</v>
      </c>
      <c r="G23" s="230">
        <v>162.44219605502329</v>
      </c>
      <c r="H23" s="230">
        <v>167.862679056762</v>
      </c>
      <c r="I23" s="230">
        <v>145.14044298842049</v>
      </c>
      <c r="J23" s="230">
        <v>124.3865414491078</v>
      </c>
      <c r="K23" s="230">
        <v>113.7316982144346</v>
      </c>
      <c r="L23" s="230">
        <v>119.26013508472781</v>
      </c>
      <c r="M23" s="230">
        <v>122.32905654275859</v>
      </c>
      <c r="N23" s="230">
        <v>134.28964928126371</v>
      </c>
      <c r="O23" s="230">
        <v>134.1306334931175</v>
      </c>
      <c r="P23" s="230">
        <v>134.5896576202687</v>
      </c>
      <c r="Q23" s="230">
        <v>128.21994364879791</v>
      </c>
      <c r="R23" s="230">
        <v>107.15786129824809</v>
      </c>
      <c r="S23" s="230">
        <v>117.4495134699216</v>
      </c>
      <c r="T23" s="230">
        <v>130.40208438363101</v>
      </c>
      <c r="U23" s="230">
        <v>108.5129277121154</v>
      </c>
      <c r="V23" s="230">
        <v>97.061539503620381</v>
      </c>
      <c r="W23" s="230">
        <v>102.8136585676133</v>
      </c>
      <c r="X23" s="230">
        <v>85.547105298979815</v>
      </c>
      <c r="Y23" s="230">
        <v>61.376547946818448</v>
      </c>
      <c r="DA23" s="71" t="s">
        <v>174</v>
      </c>
    </row>
    <row r="24" spans="1:105" ht="12" customHeight="1" x14ac:dyDescent="0.25">
      <c r="A24" s="18" t="s">
        <v>42</v>
      </c>
      <c r="B24" s="230">
        <v>21.42278589849764</v>
      </c>
      <c r="C24" s="230">
        <v>53.091229578600057</v>
      </c>
      <c r="D24" s="230">
        <v>52.223559759102287</v>
      </c>
      <c r="E24" s="230">
        <v>51.252966465928012</v>
      </c>
      <c r="F24" s="230">
        <v>55.967669819336152</v>
      </c>
      <c r="G24" s="230">
        <v>39.930868443626373</v>
      </c>
      <c r="H24" s="230">
        <v>49.870679277675777</v>
      </c>
      <c r="I24" s="230">
        <v>58.002321582010538</v>
      </c>
      <c r="J24" s="230">
        <v>108.7357695613202</v>
      </c>
      <c r="K24" s="230">
        <v>23.61840068783853</v>
      </c>
      <c r="L24" s="230">
        <v>36.426139294878098</v>
      </c>
      <c r="M24" s="230">
        <v>25.656835769511769</v>
      </c>
      <c r="N24" s="230">
        <v>31.702923473728411</v>
      </c>
      <c r="O24" s="230">
        <v>18.631900257908441</v>
      </c>
      <c r="P24" s="230">
        <v>21.29896818569026</v>
      </c>
      <c r="Q24" s="230">
        <v>23.569045571767681</v>
      </c>
      <c r="R24" s="230">
        <v>33.627085124631847</v>
      </c>
      <c r="S24" s="230">
        <v>31.832846087638931</v>
      </c>
      <c r="T24" s="230">
        <v>24.286328460837911</v>
      </c>
      <c r="U24" s="230">
        <v>28.069217540779309</v>
      </c>
      <c r="V24" s="230">
        <v>22.93705932926553</v>
      </c>
      <c r="W24" s="230">
        <v>25.108512467690961</v>
      </c>
      <c r="X24" s="230">
        <v>8.7325021496026523</v>
      </c>
      <c r="Y24" s="230">
        <v>2.689939810827175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0.84292613786501502</v>
      </c>
      <c r="G25" s="230">
        <v>0.25714304501852858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0.12409327373443529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19.583718010854</v>
      </c>
      <c r="C26" s="230">
        <v>15.83284300652403</v>
      </c>
      <c r="D26" s="230">
        <v>19.678383831583918</v>
      </c>
      <c r="E26" s="230">
        <v>16.600663640268529</v>
      </c>
      <c r="F26" s="230">
        <v>16.505157177968449</v>
      </c>
      <c r="G26" s="230">
        <v>15.184226602118059</v>
      </c>
      <c r="H26" s="230">
        <v>17.232076497228181</v>
      </c>
      <c r="I26" s="230">
        <v>18.191442683885011</v>
      </c>
      <c r="J26" s="230">
        <v>14.67318477392001</v>
      </c>
      <c r="K26" s="230">
        <v>13.194046272548499</v>
      </c>
      <c r="L26" s="230">
        <v>17.79774111774659</v>
      </c>
      <c r="M26" s="230">
        <v>21.804275464212811</v>
      </c>
      <c r="N26" s="230">
        <v>22.192928297087139</v>
      </c>
      <c r="O26" s="230">
        <v>27.20035284936429</v>
      </c>
      <c r="P26" s="230">
        <v>21.131851633134449</v>
      </c>
      <c r="Q26" s="230">
        <v>17.808280120528689</v>
      </c>
      <c r="R26" s="230">
        <v>16.524039706981519</v>
      </c>
      <c r="S26" s="230">
        <v>20.139180414581318</v>
      </c>
      <c r="T26" s="230">
        <v>18.480276866192181</v>
      </c>
      <c r="U26" s="230">
        <v>17.591580732406069</v>
      </c>
      <c r="V26" s="230">
        <v>15.990266931470041</v>
      </c>
      <c r="W26" s="230">
        <v>15.381583578518219</v>
      </c>
      <c r="X26" s="230">
        <v>12.816350955506151</v>
      </c>
      <c r="Y26" s="230">
        <v>17.80234802536377</v>
      </c>
      <c r="DA26" s="71" t="s">
        <v>177</v>
      </c>
    </row>
    <row r="27" spans="1:105" ht="12" customHeight="1" x14ac:dyDescent="0.25">
      <c r="A27" s="18" t="s">
        <v>36</v>
      </c>
      <c r="B27" s="230">
        <v>193.6904282962478</v>
      </c>
      <c r="C27" s="230">
        <v>188.9789138237806</v>
      </c>
      <c r="D27" s="230">
        <v>197.5433485862946</v>
      </c>
      <c r="E27" s="230">
        <v>223.48820682706511</v>
      </c>
      <c r="F27" s="230">
        <v>217.95530876125531</v>
      </c>
      <c r="G27" s="230">
        <v>211.48765437622421</v>
      </c>
      <c r="H27" s="230">
        <v>236.76471175836991</v>
      </c>
      <c r="I27" s="230">
        <v>243.3547357193458</v>
      </c>
      <c r="J27" s="230">
        <v>202.33222265791079</v>
      </c>
      <c r="K27" s="230">
        <v>203.42835602997761</v>
      </c>
      <c r="L27" s="230">
        <v>239.53059854046731</v>
      </c>
      <c r="M27" s="230">
        <v>234.95687366705499</v>
      </c>
      <c r="N27" s="230">
        <v>221.82772244159781</v>
      </c>
      <c r="O27" s="230">
        <v>220.7465975918989</v>
      </c>
      <c r="P27" s="230">
        <v>241.2869456123762</v>
      </c>
      <c r="Q27" s="230">
        <v>235.13497804396641</v>
      </c>
      <c r="R27" s="230">
        <v>248.92253060650631</v>
      </c>
      <c r="S27" s="230">
        <v>254.0332377533507</v>
      </c>
      <c r="T27" s="230">
        <v>259.0901336860739</v>
      </c>
      <c r="U27" s="230">
        <v>201.83589257480381</v>
      </c>
      <c r="V27" s="230">
        <v>168.152230117073</v>
      </c>
      <c r="W27" s="230">
        <v>231.18879866956959</v>
      </c>
      <c r="X27" s="230">
        <v>254.07426695033359</v>
      </c>
      <c r="Y27" s="230">
        <v>226.91221325270479</v>
      </c>
      <c r="DA27" s="71" t="s">
        <v>178</v>
      </c>
    </row>
    <row r="28" spans="1:105" ht="12" customHeight="1" x14ac:dyDescent="0.25">
      <c r="A28" s="57" t="s">
        <v>179</v>
      </c>
      <c r="B28" s="261">
        <v>169.65802343332379</v>
      </c>
      <c r="C28" s="261">
        <v>177.71391036298769</v>
      </c>
      <c r="D28" s="261">
        <v>171.95891481228691</v>
      </c>
      <c r="E28" s="261">
        <v>192.26597854909389</v>
      </c>
      <c r="F28" s="261">
        <v>196.65591889465639</v>
      </c>
      <c r="G28" s="261">
        <v>181.56009647447951</v>
      </c>
      <c r="H28" s="261">
        <v>201.8726163017283</v>
      </c>
      <c r="I28" s="261">
        <v>205.893533653144</v>
      </c>
      <c r="J28" s="261">
        <v>184.25538754200269</v>
      </c>
      <c r="K28" s="261">
        <v>150.10501457863239</v>
      </c>
      <c r="L28" s="261">
        <v>186.12710300998069</v>
      </c>
      <c r="M28" s="261">
        <v>191.0491386059127</v>
      </c>
      <c r="N28" s="261">
        <v>199.13114177664971</v>
      </c>
      <c r="O28" s="261">
        <v>195.57034348153249</v>
      </c>
      <c r="P28" s="261">
        <v>193.29566484796959</v>
      </c>
      <c r="Q28" s="261">
        <v>184.57467413151639</v>
      </c>
      <c r="R28" s="261">
        <v>181.7680649867367</v>
      </c>
      <c r="S28" s="261">
        <v>199.67898616593979</v>
      </c>
      <c r="T28" s="261">
        <v>195.7904175023622</v>
      </c>
      <c r="U28" s="261">
        <v>168.28869171334409</v>
      </c>
      <c r="V28" s="261">
        <v>137.63964199815999</v>
      </c>
      <c r="W28" s="261">
        <v>157.11062332302049</v>
      </c>
      <c r="X28" s="261">
        <v>146.5557314180256</v>
      </c>
      <c r="Y28" s="261">
        <v>148.39870071547361</v>
      </c>
      <c r="DA28" s="70" t="s">
        <v>180</v>
      </c>
    </row>
    <row r="29" spans="1:105" ht="12" customHeight="1" x14ac:dyDescent="0.25">
      <c r="A29" s="60" t="s">
        <v>181</v>
      </c>
      <c r="B29" s="262">
        <v>87.160379076054355</v>
      </c>
      <c r="C29" s="262">
        <v>70.465161552451008</v>
      </c>
      <c r="D29" s="262">
        <v>111.2270578078756</v>
      </c>
      <c r="E29" s="262">
        <v>86.771457764916349</v>
      </c>
      <c r="F29" s="262">
        <v>83.556874193547515</v>
      </c>
      <c r="G29" s="262">
        <v>83.149966229462464</v>
      </c>
      <c r="H29" s="262">
        <v>90.628043036806829</v>
      </c>
      <c r="I29" s="262">
        <v>87.594429872685154</v>
      </c>
      <c r="J29" s="262">
        <v>81.182551964383848</v>
      </c>
      <c r="K29" s="262">
        <v>70.487062667146205</v>
      </c>
      <c r="L29" s="262">
        <v>84.319399145141205</v>
      </c>
      <c r="M29" s="262">
        <v>93.73996051460189</v>
      </c>
      <c r="N29" s="262">
        <v>88.620422618290561</v>
      </c>
      <c r="O29" s="262">
        <v>104.5595845871327</v>
      </c>
      <c r="P29" s="262">
        <v>92.760907675267049</v>
      </c>
      <c r="Q29" s="262">
        <v>82.720479476149904</v>
      </c>
      <c r="R29" s="262">
        <v>79.967064675688448</v>
      </c>
      <c r="S29" s="262">
        <v>86.055195855568485</v>
      </c>
      <c r="T29" s="262">
        <v>86.01590997332319</v>
      </c>
      <c r="U29" s="262">
        <v>74.649985925118983</v>
      </c>
      <c r="V29" s="262">
        <v>76.506171170548541</v>
      </c>
      <c r="W29" s="262">
        <v>87.353618803671722</v>
      </c>
      <c r="X29" s="262">
        <v>76.13551073877656</v>
      </c>
      <c r="Y29" s="262">
        <v>77.123510396763734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0.67647465314727873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4.0599455267635776</v>
      </c>
      <c r="G32" s="230">
        <v>1.3846851670568441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0.69909857100644512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87.160379076054355</v>
      </c>
      <c r="C33" s="230">
        <v>70.465161552451008</v>
      </c>
      <c r="D33" s="230">
        <v>111.2270578078756</v>
      </c>
      <c r="E33" s="230">
        <v>86.771457764916349</v>
      </c>
      <c r="F33" s="230">
        <v>79.49692866678393</v>
      </c>
      <c r="G33" s="230">
        <v>81.76528106240562</v>
      </c>
      <c r="H33" s="230">
        <v>90.628043036806829</v>
      </c>
      <c r="I33" s="230">
        <v>87.594429872685154</v>
      </c>
      <c r="J33" s="230">
        <v>81.182551964383848</v>
      </c>
      <c r="K33" s="230">
        <v>70.487062667146205</v>
      </c>
      <c r="L33" s="230">
        <v>84.319399145141205</v>
      </c>
      <c r="M33" s="230">
        <v>93.73996051460189</v>
      </c>
      <c r="N33" s="230">
        <v>88.620422618290561</v>
      </c>
      <c r="O33" s="230">
        <v>104.5595845871327</v>
      </c>
      <c r="P33" s="230">
        <v>92.760907675267049</v>
      </c>
      <c r="Q33" s="230">
        <v>82.720479476149904</v>
      </c>
      <c r="R33" s="230">
        <v>79.967064675688448</v>
      </c>
      <c r="S33" s="230">
        <v>86.055195855568485</v>
      </c>
      <c r="T33" s="230">
        <v>86.01590997332319</v>
      </c>
      <c r="U33" s="230">
        <v>73.973511271971702</v>
      </c>
      <c r="V33" s="230">
        <v>76.506171170548541</v>
      </c>
      <c r="W33" s="230">
        <v>86.654520232665277</v>
      </c>
      <c r="X33" s="230">
        <v>76.13551073877656</v>
      </c>
      <c r="Y33" s="230">
        <v>77.123510396763734</v>
      </c>
      <c r="DA33" s="71" t="s">
        <v>186</v>
      </c>
    </row>
    <row r="34" spans="1:105" ht="12" customHeight="1" x14ac:dyDescent="0.25">
      <c r="A34" s="60" t="s">
        <v>187</v>
      </c>
      <c r="B34" s="262">
        <v>82.497644357269408</v>
      </c>
      <c r="C34" s="262">
        <v>107.2487488105367</v>
      </c>
      <c r="D34" s="262">
        <v>60.731857004411317</v>
      </c>
      <c r="E34" s="262">
        <v>105.4945207841775</v>
      </c>
      <c r="F34" s="262">
        <v>113.09904470110889</v>
      </c>
      <c r="G34" s="262">
        <v>98.410130245017015</v>
      </c>
      <c r="H34" s="262">
        <v>111.2445732649215</v>
      </c>
      <c r="I34" s="262">
        <v>118.29910378045879</v>
      </c>
      <c r="J34" s="262">
        <v>103.0728355776189</v>
      </c>
      <c r="K34" s="262">
        <v>79.617951911486159</v>
      </c>
      <c r="L34" s="262">
        <v>101.8077038648395</v>
      </c>
      <c r="M34" s="262">
        <v>97.309178091310841</v>
      </c>
      <c r="N34" s="262">
        <v>110.51071915835919</v>
      </c>
      <c r="O34" s="262">
        <v>91.010758894399814</v>
      </c>
      <c r="P34" s="262">
        <v>100.5347571727026</v>
      </c>
      <c r="Q34" s="262">
        <v>101.8541946553665</v>
      </c>
      <c r="R34" s="262">
        <v>101.8010003110483</v>
      </c>
      <c r="S34" s="262">
        <v>113.62379031037131</v>
      </c>
      <c r="T34" s="262">
        <v>109.774507529039</v>
      </c>
      <c r="U34" s="262">
        <v>93.63870578822511</v>
      </c>
      <c r="V34" s="262">
        <v>61.13347082761149</v>
      </c>
      <c r="W34" s="262">
        <v>69.757004519348811</v>
      </c>
      <c r="X34" s="262">
        <v>70.420220679248999</v>
      </c>
      <c r="Y34" s="262">
        <v>71.275190318709818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105.31776666202489</v>
      </c>
      <c r="C35" s="261">
        <f t="shared" si="0"/>
        <v>113.60053761478264</v>
      </c>
      <c r="D35" s="261">
        <f t="shared" si="0"/>
        <v>110.15237694275567</v>
      </c>
      <c r="E35" s="261">
        <f t="shared" si="0"/>
        <v>125.70686233635932</v>
      </c>
      <c r="F35" s="261">
        <f t="shared" si="0"/>
        <v>125.7684878465252</v>
      </c>
      <c r="G35" s="261">
        <f t="shared" si="0"/>
        <v>117.79594406258948</v>
      </c>
      <c r="H35" s="261">
        <f t="shared" si="0"/>
        <v>129.41773566421077</v>
      </c>
      <c r="I35" s="261">
        <f t="shared" si="0"/>
        <v>130.2411827544756</v>
      </c>
      <c r="J35" s="261">
        <f t="shared" si="0"/>
        <v>118.77821503019779</v>
      </c>
      <c r="K35" s="261">
        <f t="shared" si="0"/>
        <v>97.271693103662983</v>
      </c>
      <c r="L35" s="261">
        <f t="shared" si="0"/>
        <v>118.18374450294527</v>
      </c>
      <c r="M35" s="261">
        <f t="shared" si="0"/>
        <v>119.55959286624294</v>
      </c>
      <c r="N35" s="261">
        <f t="shared" si="0"/>
        <v>123.00728096649429</v>
      </c>
      <c r="O35" s="261">
        <f t="shared" si="0"/>
        <v>121.07105959340393</v>
      </c>
      <c r="P35" s="261">
        <f t="shared" si="0"/>
        <v>122.37368450829804</v>
      </c>
      <c r="Q35" s="261">
        <f t="shared" si="0"/>
        <v>117.72491204435018</v>
      </c>
      <c r="R35" s="261">
        <f t="shared" si="0"/>
        <v>116.25647971167928</v>
      </c>
      <c r="S35" s="261">
        <f t="shared" si="0"/>
        <v>125.50971191565694</v>
      </c>
      <c r="T35" s="261">
        <f t="shared" si="0"/>
        <v>126.63289749898853</v>
      </c>
      <c r="U35" s="261">
        <f t="shared" si="0"/>
        <v>106.96804722692308</v>
      </c>
      <c r="V35" s="261">
        <f t="shared" si="0"/>
        <v>89.386857210805033</v>
      </c>
      <c r="W35" s="261">
        <f t="shared" si="0"/>
        <v>105.98437647184778</v>
      </c>
      <c r="X35" s="261">
        <f t="shared" si="0"/>
        <v>98.775815500043365</v>
      </c>
      <c r="Y35" s="261">
        <f t="shared" si="0"/>
        <v>92.288440360601641</v>
      </c>
      <c r="DA35" s="70"/>
    </row>
    <row r="36" spans="1:105" ht="12" customHeight="1" x14ac:dyDescent="0.25">
      <c r="A36" s="60" t="s">
        <v>190</v>
      </c>
      <c r="B36" s="262">
        <v>31.726377983683779</v>
      </c>
      <c r="C36" s="262">
        <v>25.649318805092179</v>
      </c>
      <c r="D36" s="262">
        <v>40.486649042066723</v>
      </c>
      <c r="E36" s="262">
        <v>31.58481062642954</v>
      </c>
      <c r="F36" s="262">
        <v>29.469247975818149</v>
      </c>
      <c r="G36" s="262">
        <v>29.960683522922899</v>
      </c>
      <c r="H36" s="262">
        <v>32.988607665397687</v>
      </c>
      <c r="I36" s="262">
        <v>31.8843724736574</v>
      </c>
      <c r="J36" s="262">
        <v>29.550448915035719</v>
      </c>
      <c r="K36" s="262">
        <v>25.657290810841221</v>
      </c>
      <c r="L36" s="262">
        <v>30.6922612888314</v>
      </c>
      <c r="M36" s="262">
        <v>34.12134562731508</v>
      </c>
      <c r="N36" s="262">
        <v>32.257833833057767</v>
      </c>
      <c r="O36" s="262">
        <v>38.05968878971629</v>
      </c>
      <c r="P36" s="262">
        <v>33.764970393797213</v>
      </c>
      <c r="Q36" s="262">
        <v>30.11025452931856</v>
      </c>
      <c r="R36" s="262">
        <v>29.108011541950589</v>
      </c>
      <c r="S36" s="262">
        <v>31.324091291426921</v>
      </c>
      <c r="T36" s="262">
        <v>31.30979123028964</v>
      </c>
      <c r="U36" s="262">
        <v>27.172594876743311</v>
      </c>
      <c r="V36" s="262">
        <v>27.84824630607968</v>
      </c>
      <c r="W36" s="262">
        <v>31.663616799396159</v>
      </c>
      <c r="X36" s="262">
        <v>27.713325908914669</v>
      </c>
      <c r="Y36" s="262">
        <v>28.072957784422002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0.24623677374560951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31.726377983683779</v>
      </c>
      <c r="C39" s="230">
        <v>25.649318805092179</v>
      </c>
      <c r="D39" s="230">
        <v>40.486649042066723</v>
      </c>
      <c r="E39" s="230">
        <v>31.58481062642954</v>
      </c>
      <c r="F39" s="230">
        <v>29.469247975818149</v>
      </c>
      <c r="G39" s="230">
        <v>29.960683522922899</v>
      </c>
      <c r="H39" s="230">
        <v>32.988607665397687</v>
      </c>
      <c r="I39" s="230">
        <v>31.8843724736574</v>
      </c>
      <c r="J39" s="230">
        <v>29.550448915035719</v>
      </c>
      <c r="K39" s="230">
        <v>25.657290810841221</v>
      </c>
      <c r="L39" s="230">
        <v>30.6922612888314</v>
      </c>
      <c r="M39" s="230">
        <v>34.12134562731508</v>
      </c>
      <c r="N39" s="230">
        <v>32.257833833057767</v>
      </c>
      <c r="O39" s="230">
        <v>38.05968878971629</v>
      </c>
      <c r="P39" s="230">
        <v>33.764970393797213</v>
      </c>
      <c r="Q39" s="230">
        <v>30.11025452931856</v>
      </c>
      <c r="R39" s="230">
        <v>29.108011541950589</v>
      </c>
      <c r="S39" s="230">
        <v>31.324091291426921</v>
      </c>
      <c r="T39" s="230">
        <v>31.30979123028964</v>
      </c>
      <c r="U39" s="230">
        <v>26.9263581029977</v>
      </c>
      <c r="V39" s="230">
        <v>27.84824630607968</v>
      </c>
      <c r="W39" s="230">
        <v>31.663616799396159</v>
      </c>
      <c r="X39" s="230">
        <v>27.713325908914669</v>
      </c>
      <c r="Y39" s="230">
        <v>28.072957784422002</v>
      </c>
      <c r="DA39" s="71" t="s">
        <v>194</v>
      </c>
    </row>
    <row r="40" spans="1:105" ht="12" customHeight="1" x14ac:dyDescent="0.25">
      <c r="A40" s="60" t="s">
        <v>195</v>
      </c>
      <c r="B40" s="262">
        <v>43.562246132295051</v>
      </c>
      <c r="C40" s="262">
        <v>48.912674242655072</v>
      </c>
      <c r="D40" s="262">
        <v>47.559331951083223</v>
      </c>
      <c r="E40" s="262">
        <v>55.72204614448917</v>
      </c>
      <c r="F40" s="262">
        <v>54.373798850270269</v>
      </c>
      <c r="G40" s="262">
        <v>51.775520642603809</v>
      </c>
      <c r="H40" s="262">
        <v>55.936103330381627</v>
      </c>
      <c r="I40" s="262">
        <v>55.295936504731173</v>
      </c>
      <c r="J40" s="262">
        <v>51.709253964908797</v>
      </c>
      <c r="K40" s="262">
        <v>42.633467797040787</v>
      </c>
      <c r="L40" s="262">
        <v>50.433479007312293</v>
      </c>
      <c r="M40" s="262">
        <v>50.017706413690718</v>
      </c>
      <c r="N40" s="262">
        <v>50.523545359793779</v>
      </c>
      <c r="O40" s="262">
        <v>49.883454566126112</v>
      </c>
      <c r="P40" s="262">
        <v>52.014062503637071</v>
      </c>
      <c r="Q40" s="262">
        <v>50.539730660478213</v>
      </c>
      <c r="R40" s="262">
        <v>50.092904056507138</v>
      </c>
      <c r="S40" s="262">
        <v>52.826560951254869</v>
      </c>
      <c r="T40" s="262">
        <v>55.365185528128691</v>
      </c>
      <c r="U40" s="262">
        <v>45.710963443265832</v>
      </c>
      <c r="V40" s="262">
        <v>39.286027523474758</v>
      </c>
      <c r="W40" s="262">
        <v>48.831505860371848</v>
      </c>
      <c r="X40" s="262">
        <v>45.429529263882081</v>
      </c>
      <c r="Y40" s="262">
        <v>38.271313300169268</v>
      </c>
      <c r="DA40" s="72" t="s">
        <v>196</v>
      </c>
    </row>
    <row r="41" spans="1:105" ht="12" customHeight="1" x14ac:dyDescent="0.25">
      <c r="A41" s="64" t="s">
        <v>28</v>
      </c>
      <c r="B41" s="229">
        <v>16.354530328411741</v>
      </c>
      <c r="C41" s="229">
        <v>16.640788287144861</v>
      </c>
      <c r="D41" s="229">
        <v>18.256196057037741</v>
      </c>
      <c r="E41" s="229">
        <v>19.728396115851179</v>
      </c>
      <c r="F41" s="229">
        <v>19.714463012531471</v>
      </c>
      <c r="G41" s="229">
        <v>20.98754484534097</v>
      </c>
      <c r="H41" s="229">
        <v>22.257611571109621</v>
      </c>
      <c r="I41" s="229">
        <v>19.365025350417501</v>
      </c>
      <c r="J41" s="229">
        <v>18.415184559694559</v>
      </c>
      <c r="K41" s="229">
        <v>14.52040267695735</v>
      </c>
      <c r="L41" s="229">
        <v>15.15374334046996</v>
      </c>
      <c r="M41" s="229">
        <v>15.135160468878119</v>
      </c>
      <c r="N41" s="229">
        <v>16.792828726688391</v>
      </c>
      <c r="O41" s="229">
        <v>16.311349639111501</v>
      </c>
      <c r="P41" s="229">
        <v>16.43707356783035</v>
      </c>
      <c r="Q41" s="229">
        <v>15.64983205025734</v>
      </c>
      <c r="R41" s="229">
        <v>13.433652083460711</v>
      </c>
      <c r="S41" s="229">
        <v>14.473343563017639</v>
      </c>
      <c r="T41" s="229">
        <v>15.448163630888301</v>
      </c>
      <c r="U41" s="229">
        <v>12.94109227025862</v>
      </c>
      <c r="V41" s="229">
        <v>11.4804298290508</v>
      </c>
      <c r="W41" s="229">
        <v>11.99190254909295</v>
      </c>
      <c r="X41" s="229">
        <v>10.18327675549339</v>
      </c>
      <c r="Y41" s="229">
        <v>7.3763523509883777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1.9185345005720909E-2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0.10889668450287759</v>
      </c>
      <c r="G45" s="229">
        <v>3.3222902177251212E-2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1.4473898374530021E-2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2.4983254803677259</v>
      </c>
      <c r="C47" s="229">
        <v>2.0006076781850992</v>
      </c>
      <c r="D47" s="229">
        <v>2.6546071112387049</v>
      </c>
      <c r="E47" s="229">
        <v>2.0930212950326248</v>
      </c>
      <c r="F47" s="229">
        <v>2.1322827862854372</v>
      </c>
      <c r="G47" s="229">
        <v>1.961803302916608</v>
      </c>
      <c r="H47" s="229">
        <v>2.2848727745448301</v>
      </c>
      <c r="I47" s="229">
        <v>2.4271508442495611</v>
      </c>
      <c r="J47" s="229">
        <v>2.1723363520063139</v>
      </c>
      <c r="K47" s="229">
        <v>1.6845159953084841</v>
      </c>
      <c r="L47" s="229">
        <v>2.2614631515120451</v>
      </c>
      <c r="M47" s="229">
        <v>2.69773361607781</v>
      </c>
      <c r="N47" s="229">
        <v>2.775210493372386</v>
      </c>
      <c r="O47" s="229">
        <v>3.3077787980174538</v>
      </c>
      <c r="P47" s="229">
        <v>2.5807763097095351</v>
      </c>
      <c r="Q47" s="229">
        <v>2.173582245158189</v>
      </c>
      <c r="R47" s="229">
        <v>2.071506446167835</v>
      </c>
      <c r="S47" s="229">
        <v>2.481758064434032</v>
      </c>
      <c r="T47" s="229">
        <v>2.1892774361886849</v>
      </c>
      <c r="U47" s="229">
        <v>2.0979460626270918</v>
      </c>
      <c r="V47" s="229">
        <v>1.891327279511017</v>
      </c>
      <c r="W47" s="229">
        <v>1.794065631883103</v>
      </c>
      <c r="X47" s="229">
        <v>1.52562086489451</v>
      </c>
      <c r="Y47" s="229">
        <v>2.139520649219119</v>
      </c>
      <c r="DA47" s="73" t="s">
        <v>203</v>
      </c>
    </row>
    <row r="48" spans="1:105" ht="12" customHeight="1" x14ac:dyDescent="0.25">
      <c r="A48" s="64" t="s">
        <v>36</v>
      </c>
      <c r="B48" s="229">
        <v>24.709390323515581</v>
      </c>
      <c r="C48" s="229">
        <v>23.879013128289621</v>
      </c>
      <c r="D48" s="229">
        <v>26.648528782806789</v>
      </c>
      <c r="E48" s="229">
        <v>28.177522671023549</v>
      </c>
      <c r="F48" s="229">
        <v>28.157402443371069</v>
      </c>
      <c r="G48" s="229">
        <v>27.324222020204068</v>
      </c>
      <c r="H48" s="229">
        <v>31.393618984727169</v>
      </c>
      <c r="I48" s="229">
        <v>32.469038465903402</v>
      </c>
      <c r="J48" s="229">
        <v>29.95489045045208</v>
      </c>
      <c r="K48" s="229">
        <v>25.972193256952721</v>
      </c>
      <c r="L48" s="229">
        <v>30.43586366804486</v>
      </c>
      <c r="M48" s="229">
        <v>29.070035253429829</v>
      </c>
      <c r="N48" s="229">
        <v>27.73940485905236</v>
      </c>
      <c r="O48" s="229">
        <v>26.844538351863282</v>
      </c>
      <c r="P48" s="229">
        <v>29.467726912401591</v>
      </c>
      <c r="Q48" s="229">
        <v>28.69930223654033</v>
      </c>
      <c r="R48" s="229">
        <v>31.205724259420919</v>
      </c>
      <c r="S48" s="229">
        <v>31.30460244410957</v>
      </c>
      <c r="T48" s="229">
        <v>30.693273035086619</v>
      </c>
      <c r="U48" s="229">
        <v>24.070651896796239</v>
      </c>
      <c r="V48" s="229">
        <v>19.889030076485181</v>
      </c>
      <c r="W48" s="229">
        <v>26.96522604790043</v>
      </c>
      <c r="X48" s="229">
        <v>30.24425628151802</v>
      </c>
      <c r="Y48" s="229">
        <v>27.270749067622148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6.3922651490354978</v>
      </c>
      <c r="D49" s="229">
        <v>0</v>
      </c>
      <c r="E49" s="229">
        <v>5.7231060625818122</v>
      </c>
      <c r="F49" s="229">
        <v>4.2607539235794052</v>
      </c>
      <c r="G49" s="229">
        <v>1.468727571964914</v>
      </c>
      <c r="H49" s="229">
        <v>0</v>
      </c>
      <c r="I49" s="229">
        <v>1.034721844160704</v>
      </c>
      <c r="J49" s="229">
        <v>1.1668426027558461</v>
      </c>
      <c r="K49" s="229">
        <v>0.45635586782223958</v>
      </c>
      <c r="L49" s="229">
        <v>2.5824088472854241</v>
      </c>
      <c r="M49" s="229">
        <v>3.1147770753049722</v>
      </c>
      <c r="N49" s="229">
        <v>3.216101280680645</v>
      </c>
      <c r="O49" s="229">
        <v>3.4197877771338678</v>
      </c>
      <c r="P49" s="229">
        <v>3.5284857136955949</v>
      </c>
      <c r="Q49" s="229">
        <v>4.0170141285223471</v>
      </c>
      <c r="R49" s="229">
        <v>3.3820212674576742</v>
      </c>
      <c r="S49" s="229">
        <v>4.5668568796936411</v>
      </c>
      <c r="T49" s="229">
        <v>7.0344714259650969</v>
      </c>
      <c r="U49" s="229">
        <v>5.8023628512573167</v>
      </c>
      <c r="V49" s="229">
        <v>5.4296030004751872</v>
      </c>
      <c r="W49" s="229">
        <v>7.3555048492420134</v>
      </c>
      <c r="X49" s="229">
        <v>2.7947603998268118</v>
      </c>
      <c r="Y49" s="229">
        <v>0.90474546436041481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0.77972501732084143</v>
      </c>
      <c r="V50" s="229">
        <v>0.59563733795257412</v>
      </c>
      <c r="W50" s="229">
        <v>0.71033288387882265</v>
      </c>
      <c r="X50" s="229">
        <v>0.68161496214934947</v>
      </c>
      <c r="Y50" s="229">
        <v>0.57994576797920439</v>
      </c>
      <c r="DA50" s="73" t="s">
        <v>206</v>
      </c>
    </row>
    <row r="51" spans="1:105" ht="12" customHeight="1" x14ac:dyDescent="0.25">
      <c r="A51" s="61" t="s">
        <v>207</v>
      </c>
      <c r="B51" s="263">
        <v>30.02914254604606</v>
      </c>
      <c r="C51" s="263">
        <v>39.038544567035387</v>
      </c>
      <c r="D51" s="263">
        <v>22.106395949605719</v>
      </c>
      <c r="E51" s="263">
        <v>38.400005565440608</v>
      </c>
      <c r="F51" s="263">
        <v>41.925441020436779</v>
      </c>
      <c r="G51" s="263">
        <v>36.059739897062762</v>
      </c>
      <c r="H51" s="263">
        <v>40.493024668431438</v>
      </c>
      <c r="I51" s="263">
        <v>43.060873776087021</v>
      </c>
      <c r="J51" s="263">
        <v>37.518512150253272</v>
      </c>
      <c r="K51" s="263">
        <v>28.980934495780971</v>
      </c>
      <c r="L51" s="263">
        <v>37.058004206801577</v>
      </c>
      <c r="M51" s="263">
        <v>35.42054082523714</v>
      </c>
      <c r="N51" s="263">
        <v>40.225901773642747</v>
      </c>
      <c r="O51" s="263">
        <v>33.127916237561529</v>
      </c>
      <c r="P51" s="263">
        <v>36.59465161086375</v>
      </c>
      <c r="Q51" s="263">
        <v>37.074926854553397</v>
      </c>
      <c r="R51" s="263">
        <v>37.055564113221557</v>
      </c>
      <c r="S51" s="263">
        <v>41.359059672975143</v>
      </c>
      <c r="T51" s="263">
        <v>39.957920740570202</v>
      </c>
      <c r="U51" s="263">
        <v>34.084488906913933</v>
      </c>
      <c r="V51" s="263">
        <v>22.252583381250581</v>
      </c>
      <c r="W51" s="263">
        <v>25.48925381207977</v>
      </c>
      <c r="X51" s="263">
        <v>25.632960327246629</v>
      </c>
      <c r="Y51" s="263">
        <v>25.944169276010371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36.508855608824497</v>
      </c>
      <c r="C54" s="223">
        <v>36.498532485702057</v>
      </c>
      <c r="D54" s="223">
        <v>33.658367856068473</v>
      </c>
      <c r="E54" s="223">
        <v>36.079265306380272</v>
      </c>
      <c r="F54" s="223">
        <v>38.768056743076173</v>
      </c>
      <c r="G54" s="223">
        <v>39.766688517307507</v>
      </c>
      <c r="H54" s="223">
        <v>40.899510888111458</v>
      </c>
      <c r="I54" s="223">
        <v>42.39780129491762</v>
      </c>
      <c r="J54" s="223">
        <v>43.390706300150953</v>
      </c>
      <c r="K54" s="223">
        <v>37.740364723424157</v>
      </c>
      <c r="L54" s="223">
        <v>35.44291336736557</v>
      </c>
      <c r="M54" s="223">
        <v>43.015293017415409</v>
      </c>
      <c r="N54" s="223">
        <v>41.392166714044308</v>
      </c>
      <c r="O54" s="223">
        <v>76.664651444804093</v>
      </c>
      <c r="P54" s="223">
        <v>57.060029048787641</v>
      </c>
      <c r="Q54" s="223">
        <v>33.880090438003691</v>
      </c>
      <c r="R54" s="223">
        <v>30.100147711511891</v>
      </c>
      <c r="S54" s="223">
        <v>37.414862561383671</v>
      </c>
      <c r="T54" s="223">
        <v>40.636737386472568</v>
      </c>
      <c r="U54" s="223">
        <v>36.760003410887393</v>
      </c>
      <c r="V54" s="223">
        <v>30.937954496013049</v>
      </c>
      <c r="W54" s="223">
        <v>35.767386899053477</v>
      </c>
      <c r="X54" s="223">
        <v>40.732069174078028</v>
      </c>
      <c r="Y54" s="223">
        <v>23.004792262793011</v>
      </c>
      <c r="DA54" s="89" t="s">
        <v>209</v>
      </c>
    </row>
    <row r="55" spans="1:105" ht="12" customHeight="1" x14ac:dyDescent="0.25">
      <c r="A55" s="55" t="s">
        <v>91</v>
      </c>
      <c r="B55" s="259">
        <v>8.6299100383635849E-2</v>
      </c>
      <c r="C55" s="259">
        <v>8.6747186817224362E-2</v>
      </c>
      <c r="D55" s="259">
        <v>7.6364960193411283E-2</v>
      </c>
      <c r="E55" s="259">
        <v>8.4012897305747708E-2</v>
      </c>
      <c r="F55" s="259">
        <v>9.1248580630715989E-2</v>
      </c>
      <c r="G55" s="259">
        <v>9.207209949939478E-2</v>
      </c>
      <c r="H55" s="259">
        <v>9.5322492684540391E-2</v>
      </c>
      <c r="I55" s="259">
        <v>0.10001444126351371</v>
      </c>
      <c r="J55" s="259">
        <v>0.10091744545764419</v>
      </c>
      <c r="K55" s="259">
        <v>8.7162992114106858E-2</v>
      </c>
      <c r="L55" s="259">
        <v>8.3567740748414804E-2</v>
      </c>
      <c r="M55" s="259">
        <v>0.1020233093168455</v>
      </c>
      <c r="N55" s="259">
        <v>9.9455650292047754E-2</v>
      </c>
      <c r="O55" s="259">
        <v>0.181170213852966</v>
      </c>
      <c r="P55" s="259">
        <v>0.1342431840690739</v>
      </c>
      <c r="Q55" s="259">
        <v>7.9964813520715106E-2</v>
      </c>
      <c r="R55" s="259">
        <v>7.0906286716379135E-2</v>
      </c>
      <c r="S55" s="259">
        <v>8.9285897686545046E-2</v>
      </c>
      <c r="T55" s="259">
        <v>9.5588661868179103E-2</v>
      </c>
      <c r="U55" s="259">
        <v>8.7464957600478926E-2</v>
      </c>
      <c r="V55" s="259">
        <v>7.1846829316412064E-2</v>
      </c>
      <c r="W55" s="259">
        <v>8.1165680138742188E-2</v>
      </c>
      <c r="X55" s="259">
        <v>9.1788131335300616E-2</v>
      </c>
      <c r="Y55" s="259">
        <v>5.4626863455985553E-2</v>
      </c>
      <c r="DA55" s="67" t="s">
        <v>210</v>
      </c>
    </row>
    <row r="56" spans="1:105" ht="12" customHeight="1" x14ac:dyDescent="0.25">
      <c r="A56" s="173" t="s">
        <v>92</v>
      </c>
      <c r="B56" s="224">
        <v>6.3765890662148328E-2</v>
      </c>
      <c r="C56" s="224">
        <v>6.4096979055936656E-2</v>
      </c>
      <c r="D56" s="224">
        <v>5.6425613713995668E-2</v>
      </c>
      <c r="E56" s="224">
        <v>6.2076628840784923E-2</v>
      </c>
      <c r="F56" s="224">
        <v>6.7423032102403926E-2</v>
      </c>
      <c r="G56" s="224">
        <v>6.8031525283734295E-2</v>
      </c>
      <c r="H56" s="224">
        <v>7.0433221425775308E-2</v>
      </c>
      <c r="I56" s="224">
        <v>7.3900074252157291E-2</v>
      </c>
      <c r="J56" s="224">
        <v>7.4567298666483983E-2</v>
      </c>
      <c r="K56" s="224">
        <v>6.4404215110308985E-2</v>
      </c>
      <c r="L56" s="224">
        <v>6.1747705315090683E-2</v>
      </c>
      <c r="M56" s="224">
        <v>7.5384414877656264E-2</v>
      </c>
      <c r="N56" s="224">
        <v>7.3487186935475068E-2</v>
      </c>
      <c r="O56" s="224">
        <v>0.1338655906774302</v>
      </c>
      <c r="P56" s="224">
        <v>9.9191488201311531E-2</v>
      </c>
      <c r="Q56" s="224">
        <v>5.9085523871206913E-2</v>
      </c>
      <c r="R56" s="224">
        <v>5.2392232432505473E-2</v>
      </c>
      <c r="S56" s="224">
        <v>6.5972817378656942E-2</v>
      </c>
      <c r="T56" s="224">
        <v>7.0629892248368908E-2</v>
      </c>
      <c r="U56" s="224">
        <v>6.4627335607534878E-2</v>
      </c>
      <c r="V56" s="224">
        <v>5.3087193751107632E-2</v>
      </c>
      <c r="W56" s="224">
        <v>5.9972837054363327E-2</v>
      </c>
      <c r="X56" s="224">
        <v>6.7821702900619493E-2</v>
      </c>
      <c r="Y56" s="224">
        <v>4.0363463661447288E-2</v>
      </c>
      <c r="DA56" s="177" t="s">
        <v>211</v>
      </c>
    </row>
    <row r="57" spans="1:105" ht="12" customHeight="1" x14ac:dyDescent="0.25">
      <c r="A57" s="173" t="s">
        <v>93</v>
      </c>
      <c r="B57" s="224">
        <v>1.594147266553708</v>
      </c>
      <c r="C57" s="224">
        <v>1.602424476398417</v>
      </c>
      <c r="D57" s="224">
        <v>1.4106403428498919</v>
      </c>
      <c r="E57" s="224">
        <v>1.5519157210196231</v>
      </c>
      <c r="F57" s="224">
        <v>1.685575802560098</v>
      </c>
      <c r="G57" s="224">
        <v>1.7007881320933571</v>
      </c>
      <c r="H57" s="224">
        <v>1.760830535644383</v>
      </c>
      <c r="I57" s="224">
        <v>1.847501856303932</v>
      </c>
      <c r="J57" s="224">
        <v>1.8641824666621001</v>
      </c>
      <c r="K57" s="224">
        <v>1.610105377757725</v>
      </c>
      <c r="L57" s="224">
        <v>1.5436926328772671</v>
      </c>
      <c r="M57" s="224">
        <v>1.8846103719414069</v>
      </c>
      <c r="N57" s="224">
        <v>1.837179673386877</v>
      </c>
      <c r="O57" s="224">
        <v>3.3466397669357559</v>
      </c>
      <c r="P57" s="224">
        <v>2.4797872050327889</v>
      </c>
      <c r="Q57" s="224">
        <v>1.477138096780173</v>
      </c>
      <c r="R57" s="224">
        <v>1.3098058108126369</v>
      </c>
      <c r="S57" s="224">
        <v>1.649320434466423</v>
      </c>
      <c r="T57" s="224">
        <v>1.765747306209223</v>
      </c>
      <c r="U57" s="224">
        <v>1.615683390188372</v>
      </c>
      <c r="V57" s="224">
        <v>1.3271798437776909</v>
      </c>
      <c r="W57" s="224">
        <v>1.499320926359083</v>
      </c>
      <c r="X57" s="224">
        <v>1.6955425725154869</v>
      </c>
      <c r="Y57" s="224">
        <v>1.0090865915361831</v>
      </c>
      <c r="DA57" s="177" t="s">
        <v>212</v>
      </c>
    </row>
    <row r="58" spans="1:105" ht="12" customHeight="1" x14ac:dyDescent="0.25">
      <c r="A58" s="173" t="s">
        <v>94</v>
      </c>
      <c r="B58" s="224">
        <v>3.9853681663842698E-2</v>
      </c>
      <c r="C58" s="224">
        <v>4.0060611909960422E-2</v>
      </c>
      <c r="D58" s="224">
        <v>3.5266008571247308E-2</v>
      </c>
      <c r="E58" s="224">
        <v>3.8797893025490589E-2</v>
      </c>
      <c r="F58" s="224">
        <v>4.2139395064002473E-2</v>
      </c>
      <c r="G58" s="224">
        <v>4.2519703302333942E-2</v>
      </c>
      <c r="H58" s="224">
        <v>4.402076339110958E-2</v>
      </c>
      <c r="I58" s="224">
        <v>4.6187546407598333E-2</v>
      </c>
      <c r="J58" s="224">
        <v>4.6604561666552517E-2</v>
      </c>
      <c r="K58" s="224">
        <v>4.0252634443943128E-2</v>
      </c>
      <c r="L58" s="224">
        <v>3.8592315821931678E-2</v>
      </c>
      <c r="M58" s="224">
        <v>4.7115259298535182E-2</v>
      </c>
      <c r="N58" s="224">
        <v>4.5929491834671932E-2</v>
      </c>
      <c r="O58" s="224">
        <v>8.3665994173393932E-2</v>
      </c>
      <c r="P58" s="224">
        <v>6.1994680125819733E-2</v>
      </c>
      <c r="Q58" s="224">
        <v>3.6928452419504341E-2</v>
      </c>
      <c r="R58" s="224">
        <v>3.2745145270315933E-2</v>
      </c>
      <c r="S58" s="224">
        <v>4.1233010861660598E-2</v>
      </c>
      <c r="T58" s="224">
        <v>4.4143682655230582E-2</v>
      </c>
      <c r="U58" s="224">
        <v>4.0392084754709311E-2</v>
      </c>
      <c r="V58" s="224">
        <v>3.3179496094442283E-2</v>
      </c>
      <c r="W58" s="224">
        <v>3.7483023158977093E-2</v>
      </c>
      <c r="X58" s="224">
        <v>4.2388564312887192E-2</v>
      </c>
      <c r="Y58" s="224">
        <v>2.5227164788404571E-2</v>
      </c>
      <c r="DA58" s="177" t="s">
        <v>213</v>
      </c>
    </row>
    <row r="59" spans="1:105" ht="12" customHeight="1" x14ac:dyDescent="0.25">
      <c r="A59" s="56" t="s">
        <v>95</v>
      </c>
      <c r="B59" s="260">
        <v>5.9212314143217051E-2</v>
      </c>
      <c r="C59" s="260">
        <v>5.8603145594301131E-2</v>
      </c>
      <c r="D59" s="260">
        <v>5.4379488695226158E-2</v>
      </c>
      <c r="E59" s="260">
        <v>5.7274337896022598E-2</v>
      </c>
      <c r="F59" s="260">
        <v>6.1875863983219717E-2</v>
      </c>
      <c r="G59" s="260">
        <v>6.2972195334038264E-2</v>
      </c>
      <c r="H59" s="260">
        <v>6.5028040530652712E-2</v>
      </c>
      <c r="I59" s="260">
        <v>6.7896240313907341E-2</v>
      </c>
      <c r="J59" s="260">
        <v>6.8956386784183574E-2</v>
      </c>
      <c r="K59" s="260">
        <v>5.9845062883116897E-2</v>
      </c>
      <c r="L59" s="260">
        <v>5.6846611503227389E-2</v>
      </c>
      <c r="M59" s="260">
        <v>6.9726495135278524E-2</v>
      </c>
      <c r="N59" s="260">
        <v>6.7331964193177413E-2</v>
      </c>
      <c r="O59" s="260">
        <v>0.12581781977070111</v>
      </c>
      <c r="P59" s="260">
        <v>9.2089160705168954E-2</v>
      </c>
      <c r="Q59" s="260">
        <v>5.4317961182745032E-2</v>
      </c>
      <c r="R59" s="260">
        <v>4.8113726472699639E-2</v>
      </c>
      <c r="S59" s="260">
        <v>6.040318450063431E-2</v>
      </c>
      <c r="T59" s="260">
        <v>6.4967494772734197E-2</v>
      </c>
      <c r="U59" s="260">
        <v>6.5915009249724404E-2</v>
      </c>
      <c r="V59" s="260">
        <v>5.7251518472199427E-2</v>
      </c>
      <c r="W59" s="260">
        <v>6.8302444664410975E-2</v>
      </c>
      <c r="X59" s="260">
        <v>8.3164000544380307E-2</v>
      </c>
      <c r="Y59" s="260">
        <v>4.9430113719430763E-2</v>
      </c>
      <c r="DA59" s="68" t="s">
        <v>214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2.1475367093608171E-4</v>
      </c>
      <c r="V60" s="226">
        <v>0</v>
      </c>
      <c r="W60" s="226">
        <v>0</v>
      </c>
      <c r="X60" s="226">
        <v>0</v>
      </c>
      <c r="Y60" s="226">
        <v>0</v>
      </c>
      <c r="DA60" s="69" t="s">
        <v>215</v>
      </c>
    </row>
    <row r="61" spans="1:105" ht="12" customHeight="1" x14ac:dyDescent="0.25">
      <c r="A61" s="37" t="s">
        <v>35</v>
      </c>
      <c r="B61" s="226">
        <v>3.0419827145525439E-2</v>
      </c>
      <c r="C61" s="226">
        <v>2.3236673557796399E-2</v>
      </c>
      <c r="D61" s="226">
        <v>3.5173928256463149E-2</v>
      </c>
      <c r="E61" s="226">
        <v>2.58484513446526E-2</v>
      </c>
      <c r="F61" s="226">
        <v>2.5540207613134171E-2</v>
      </c>
      <c r="G61" s="226">
        <v>2.8577369205052161E-2</v>
      </c>
      <c r="H61" s="226">
        <v>2.9193479352359081E-2</v>
      </c>
      <c r="I61" s="226">
        <v>2.888547471731014E-2</v>
      </c>
      <c r="J61" s="226">
        <v>3.0382044878372989E-2</v>
      </c>
      <c r="K61" s="226">
        <v>2.810234361325626E-2</v>
      </c>
      <c r="L61" s="226">
        <v>2.5752682161137901E-2</v>
      </c>
      <c r="M61" s="226">
        <v>3.4211925520821501E-2</v>
      </c>
      <c r="N61" s="226">
        <v>2.9965112785883121E-2</v>
      </c>
      <c r="O61" s="226">
        <v>6.7267146616866738E-2</v>
      </c>
      <c r="P61" s="226">
        <v>4.4192786945240869E-2</v>
      </c>
      <c r="Q61" s="226">
        <v>2.434357700668071E-2</v>
      </c>
      <c r="R61" s="226">
        <v>2.11671586915529E-2</v>
      </c>
      <c r="S61" s="226">
        <v>2.603182223783132E-2</v>
      </c>
      <c r="T61" s="226">
        <v>2.8541939145190431E-2</v>
      </c>
      <c r="U61" s="226">
        <v>2.3483633900809139E-2</v>
      </c>
      <c r="V61" s="226">
        <v>2.4101323329444781E-2</v>
      </c>
      <c r="W61" s="226">
        <v>2.5944585672436741E-2</v>
      </c>
      <c r="X61" s="226">
        <v>2.5425981216642191E-2</v>
      </c>
      <c r="Y61" s="226">
        <v>1.4606898532840929E-2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1.2490074325218309E-2</v>
      </c>
      <c r="V63" s="226">
        <v>1.3891650059078621E-2</v>
      </c>
      <c r="W63" s="226">
        <v>2.1472432875189001E-2</v>
      </c>
      <c r="X63" s="226">
        <v>3.4220698817396263E-2</v>
      </c>
      <c r="Y63" s="226">
        <v>2.132396615684121E-2</v>
      </c>
      <c r="DA63" s="69" t="s">
        <v>218</v>
      </c>
    </row>
    <row r="64" spans="1:105" ht="12" customHeight="1" x14ac:dyDescent="0.25">
      <c r="A64" s="37" t="s">
        <v>40</v>
      </c>
      <c r="B64" s="226">
        <v>2.8792486997691619E-2</v>
      </c>
      <c r="C64" s="226">
        <v>3.5366472036504733E-2</v>
      </c>
      <c r="D64" s="226">
        <v>1.9205560438763019E-2</v>
      </c>
      <c r="E64" s="226">
        <v>3.1425886551369998E-2</v>
      </c>
      <c r="F64" s="226">
        <v>3.6335656370085553E-2</v>
      </c>
      <c r="G64" s="226">
        <v>3.4394826128986103E-2</v>
      </c>
      <c r="H64" s="226">
        <v>3.5834561178293631E-2</v>
      </c>
      <c r="I64" s="226">
        <v>3.9010765596597198E-2</v>
      </c>
      <c r="J64" s="226">
        <v>3.8574341905810577E-2</v>
      </c>
      <c r="K64" s="226">
        <v>3.174271926986065E-2</v>
      </c>
      <c r="L64" s="226">
        <v>3.1093929342089491E-2</v>
      </c>
      <c r="M64" s="226">
        <v>3.5514569614457023E-2</v>
      </c>
      <c r="N64" s="226">
        <v>3.7366851407294302E-2</v>
      </c>
      <c r="O64" s="226">
        <v>5.8550673153834332E-2</v>
      </c>
      <c r="P64" s="226">
        <v>4.7896373759928078E-2</v>
      </c>
      <c r="Q64" s="226">
        <v>2.9974384176064319E-2</v>
      </c>
      <c r="R64" s="226">
        <v>2.6946567781146739E-2</v>
      </c>
      <c r="S64" s="226">
        <v>3.4371362262802983E-2</v>
      </c>
      <c r="T64" s="226">
        <v>3.6425555627543758E-2</v>
      </c>
      <c r="U64" s="226">
        <v>2.9726547352760861E-2</v>
      </c>
      <c r="V64" s="226">
        <v>1.925854508367603E-2</v>
      </c>
      <c r="W64" s="226">
        <v>2.088542611678524E-2</v>
      </c>
      <c r="X64" s="226">
        <v>2.3517320510341871E-2</v>
      </c>
      <c r="Y64" s="226">
        <v>1.349924902974863E-2</v>
      </c>
      <c r="DA64" s="69" t="s">
        <v>219</v>
      </c>
    </row>
    <row r="65" spans="1:105" ht="12" customHeight="1" x14ac:dyDescent="0.25">
      <c r="A65" s="57" t="s">
        <v>220</v>
      </c>
      <c r="B65" s="261">
        <v>6.4796875837350587</v>
      </c>
      <c r="C65" s="261">
        <v>6.4402605360716292</v>
      </c>
      <c r="D65" s="261">
        <v>6.409916034977007</v>
      </c>
      <c r="E65" s="261">
        <v>6.7255586958120919</v>
      </c>
      <c r="F65" s="261">
        <v>7.0377651434385964</v>
      </c>
      <c r="G65" s="261">
        <v>7.5590808517147456</v>
      </c>
      <c r="H65" s="261">
        <v>7.6793000336730586</v>
      </c>
      <c r="I65" s="261">
        <v>7.7033353356473748</v>
      </c>
      <c r="J65" s="261">
        <v>8.1606887957459211</v>
      </c>
      <c r="K65" s="261">
        <v>7.2078636223525638</v>
      </c>
      <c r="L65" s="261">
        <v>6.4055650708741574</v>
      </c>
      <c r="M65" s="261">
        <v>7.5494401182628064</v>
      </c>
      <c r="N65" s="261">
        <v>7.06046464167677</v>
      </c>
      <c r="O65" s="261">
        <v>13.229823968002931</v>
      </c>
      <c r="P65" s="261">
        <v>10.219856663525031</v>
      </c>
      <c r="Q65" s="261">
        <v>6.0981157354209117</v>
      </c>
      <c r="R65" s="261">
        <v>5.4695891938389671</v>
      </c>
      <c r="S65" s="261">
        <v>6.5289384463317894</v>
      </c>
      <c r="T65" s="261">
        <v>7.3479863026345784</v>
      </c>
      <c r="U65" s="261">
        <v>6.3940917262108474</v>
      </c>
      <c r="V65" s="261">
        <v>5.608980398035083</v>
      </c>
      <c r="W65" s="261">
        <v>6.8935952988950113</v>
      </c>
      <c r="X65" s="261">
        <v>8.1287100542513269</v>
      </c>
      <c r="Y65" s="261">
        <v>4.0258150663213472</v>
      </c>
      <c r="DA65" s="70" t="s">
        <v>221</v>
      </c>
    </row>
    <row r="66" spans="1:105" ht="12" customHeight="1" x14ac:dyDescent="0.25">
      <c r="A66" s="18" t="s">
        <v>28</v>
      </c>
      <c r="B66" s="230">
        <v>2.432662603874896</v>
      </c>
      <c r="C66" s="230">
        <v>2.520460512476669</v>
      </c>
      <c r="D66" s="230">
        <v>2.460519924124478</v>
      </c>
      <c r="E66" s="230">
        <v>2.6537459760952351</v>
      </c>
      <c r="F66" s="230">
        <v>2.7686555629212162</v>
      </c>
      <c r="G66" s="230">
        <v>3.1535810311374042</v>
      </c>
      <c r="H66" s="230">
        <v>3.0556808056142781</v>
      </c>
      <c r="I66" s="230">
        <v>2.7492065002735422</v>
      </c>
      <c r="J66" s="230">
        <v>2.9733561628289351</v>
      </c>
      <c r="K66" s="230">
        <v>2.4814663083805599</v>
      </c>
      <c r="L66" s="230">
        <v>2.028550013825893</v>
      </c>
      <c r="M66" s="230">
        <v>2.4361375558387741</v>
      </c>
      <c r="N66" s="230">
        <v>2.506268849786907</v>
      </c>
      <c r="O66" s="230">
        <v>4.6444092625319424</v>
      </c>
      <c r="P66" s="230">
        <v>3.464629008309358</v>
      </c>
      <c r="Q66" s="230">
        <v>2.0513524187010028</v>
      </c>
      <c r="R66" s="230">
        <v>1.5730072711602501</v>
      </c>
      <c r="S66" s="230">
        <v>1.9580635864536819</v>
      </c>
      <c r="T66" s="230">
        <v>2.3486699269676889</v>
      </c>
      <c r="U66" s="230">
        <v>2.1157552137958922</v>
      </c>
      <c r="V66" s="230">
        <v>1.936018697149553</v>
      </c>
      <c r="W66" s="230">
        <v>2.0278662618551029</v>
      </c>
      <c r="X66" s="230">
        <v>1.9730794099807221</v>
      </c>
      <c r="Y66" s="230">
        <v>0.80724537236250571</v>
      </c>
      <c r="DA66" s="71" t="s">
        <v>222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1.529320941386648E-2</v>
      </c>
      <c r="G67" s="230">
        <v>4.9920614763461074E-3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2.447579111910723E-3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0.37161464416010381</v>
      </c>
      <c r="C68" s="230">
        <v>0.30301765558296961</v>
      </c>
      <c r="D68" s="230">
        <v>0.35778064978697438</v>
      </c>
      <c r="E68" s="230">
        <v>0.28154071962858213</v>
      </c>
      <c r="F68" s="230">
        <v>0.2994530763641769</v>
      </c>
      <c r="G68" s="230">
        <v>0.29477986722558053</v>
      </c>
      <c r="H68" s="230">
        <v>0.31368333741207471</v>
      </c>
      <c r="I68" s="230">
        <v>0.34457682122329092</v>
      </c>
      <c r="J68" s="230">
        <v>0.35075020068560392</v>
      </c>
      <c r="K68" s="230">
        <v>0.28787560381638488</v>
      </c>
      <c r="L68" s="230">
        <v>0.30272989347886331</v>
      </c>
      <c r="M68" s="230">
        <v>0.43422401706871627</v>
      </c>
      <c r="N68" s="230">
        <v>0.41419011200220818</v>
      </c>
      <c r="O68" s="230">
        <v>0.94183981263464955</v>
      </c>
      <c r="P68" s="230">
        <v>0.54397958551921688</v>
      </c>
      <c r="Q68" s="230">
        <v>0.28490933203193652</v>
      </c>
      <c r="R68" s="230">
        <v>0.24256208824174769</v>
      </c>
      <c r="S68" s="230">
        <v>0.33575103604760098</v>
      </c>
      <c r="T68" s="230">
        <v>0.33284798109492969</v>
      </c>
      <c r="U68" s="230">
        <v>0.34299580186650852</v>
      </c>
      <c r="V68" s="230">
        <v>0.31894667970502882</v>
      </c>
      <c r="W68" s="230">
        <v>0.30338181548387289</v>
      </c>
      <c r="X68" s="230">
        <v>0.29559946058978448</v>
      </c>
      <c r="Y68" s="230">
        <v>0.2341425762998883</v>
      </c>
      <c r="DA68" s="71" t="s">
        <v>224</v>
      </c>
    </row>
    <row r="69" spans="1:105" ht="12" customHeight="1" x14ac:dyDescent="0.25">
      <c r="A69" s="18" t="s">
        <v>36</v>
      </c>
      <c r="B69" s="230">
        <v>3.6754103357000578</v>
      </c>
      <c r="C69" s="230">
        <v>3.6167823680119899</v>
      </c>
      <c r="D69" s="230">
        <v>3.5916154610655542</v>
      </c>
      <c r="E69" s="230">
        <v>3.790272000088275</v>
      </c>
      <c r="F69" s="230">
        <v>3.9543632947393368</v>
      </c>
      <c r="G69" s="230">
        <v>4.1057278918754152</v>
      </c>
      <c r="H69" s="230">
        <v>4.309935890646706</v>
      </c>
      <c r="I69" s="230">
        <v>4.6095520141505419</v>
      </c>
      <c r="J69" s="230">
        <v>4.8365824322313822</v>
      </c>
      <c r="K69" s="230">
        <v>4.4385217101556176</v>
      </c>
      <c r="L69" s="230">
        <v>4.0742851635694013</v>
      </c>
      <c r="M69" s="230">
        <v>4.6790785453553161</v>
      </c>
      <c r="N69" s="230">
        <v>4.140005679887655</v>
      </c>
      <c r="O69" s="230">
        <v>7.6435748928363418</v>
      </c>
      <c r="P69" s="230">
        <v>6.2112480696964578</v>
      </c>
      <c r="Q69" s="230">
        <v>3.7618539846879728</v>
      </c>
      <c r="R69" s="230">
        <v>3.6540198344369692</v>
      </c>
      <c r="S69" s="230">
        <v>4.2351238238305058</v>
      </c>
      <c r="T69" s="230">
        <v>4.6664683945719583</v>
      </c>
      <c r="U69" s="230">
        <v>3.9353407105484481</v>
      </c>
      <c r="V69" s="230">
        <v>3.3540150211805009</v>
      </c>
      <c r="W69" s="230">
        <v>4.5598996424441243</v>
      </c>
      <c r="X69" s="230">
        <v>5.8600311836808201</v>
      </c>
      <c r="Y69" s="230">
        <v>2.984427117658953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11.83982375354848</v>
      </c>
      <c r="C71" s="261">
        <v>11.90129906877725</v>
      </c>
      <c r="D71" s="261">
        <v>10.47690724025415</v>
      </c>
      <c r="E71" s="261">
        <v>11.52616762750908</v>
      </c>
      <c r="F71" s="261">
        <v>12.51886876718816</v>
      </c>
      <c r="G71" s="261">
        <v>12.63185161659834</v>
      </c>
      <c r="H71" s="261">
        <v>13.07779001306807</v>
      </c>
      <c r="I71" s="261">
        <v>13.721502913768131</v>
      </c>
      <c r="J71" s="261">
        <v>13.84539076960548</v>
      </c>
      <c r="K71" s="261">
        <v>11.95834556646953</v>
      </c>
      <c r="L71" s="261">
        <v>11.465094277287269</v>
      </c>
      <c r="M71" s="261">
        <v>13.997110001094081</v>
      </c>
      <c r="N71" s="261">
        <v>13.64483946550715</v>
      </c>
      <c r="O71" s="261">
        <v>24.85568669750057</v>
      </c>
      <c r="P71" s="261">
        <v>18.417522690588662</v>
      </c>
      <c r="Q71" s="261">
        <v>10.97078989655569</v>
      </c>
      <c r="R71" s="261">
        <v>9.7280033512341788</v>
      </c>
      <c r="S71" s="261">
        <v>12.24959805590869</v>
      </c>
      <c r="T71" s="261">
        <v>13.11430715182038</v>
      </c>
      <c r="U71" s="261">
        <v>11.999773786722191</v>
      </c>
      <c r="V71" s="261">
        <v>9.8570412967931791</v>
      </c>
      <c r="W71" s="261">
        <v>11.135543052101401</v>
      </c>
      <c r="X71" s="261">
        <v>12.59289254287048</v>
      </c>
      <c r="Y71" s="261">
        <v>7.4945443539138958</v>
      </c>
      <c r="DA71" s="70" t="s">
        <v>227</v>
      </c>
    </row>
    <row r="72" spans="1:105" ht="12" customHeight="1" x14ac:dyDescent="0.25">
      <c r="A72" s="57" t="s">
        <v>179</v>
      </c>
      <c r="B72" s="261">
        <v>12.027981164649439</v>
      </c>
      <c r="C72" s="261">
        <v>11.904238866472481</v>
      </c>
      <c r="D72" s="261">
        <v>11.04627433049539</v>
      </c>
      <c r="E72" s="261">
        <v>11.634314034153361</v>
      </c>
      <c r="F72" s="261">
        <v>12.6021452426653</v>
      </c>
      <c r="G72" s="261">
        <v>12.80480655425159</v>
      </c>
      <c r="H72" s="261">
        <v>13.20934771751949</v>
      </c>
      <c r="I72" s="261">
        <v>13.791974042273431</v>
      </c>
      <c r="J72" s="261">
        <v>14.00732488543437</v>
      </c>
      <c r="K72" s="261">
        <v>12.15651338021296</v>
      </c>
      <c r="L72" s="261">
        <v>11.54742864433865</v>
      </c>
      <c r="M72" s="261">
        <v>14.16375938517888</v>
      </c>
      <c r="N72" s="261">
        <v>13.67735088237826</v>
      </c>
      <c r="O72" s="261">
        <v>25.55776426367904</v>
      </c>
      <c r="P72" s="261">
        <v>18.706357055241551</v>
      </c>
      <c r="Q72" s="261">
        <v>11.03377605590607</v>
      </c>
      <c r="R72" s="261">
        <v>9.7734906015494669</v>
      </c>
      <c r="S72" s="261">
        <v>12.26988635676723</v>
      </c>
      <c r="T72" s="261">
        <v>13.197048869781799</v>
      </c>
      <c r="U72" s="261">
        <v>12.05916052699593</v>
      </c>
      <c r="V72" s="261">
        <v>10.12619971679845</v>
      </c>
      <c r="W72" s="261">
        <v>11.503976469499751</v>
      </c>
      <c r="X72" s="261">
        <v>12.973109332642659</v>
      </c>
      <c r="Y72" s="261">
        <v>7.5796317476278636</v>
      </c>
      <c r="DA72" s="70" t="s">
        <v>228</v>
      </c>
    </row>
    <row r="73" spans="1:105" ht="12" customHeight="1" x14ac:dyDescent="0.25">
      <c r="A73" s="60" t="s">
        <v>181</v>
      </c>
      <c r="B73" s="262">
        <v>6.1792739100399672</v>
      </c>
      <c r="C73" s="262">
        <v>4.72013762553307</v>
      </c>
      <c r="D73" s="262">
        <v>7.1449892252511056</v>
      </c>
      <c r="E73" s="262">
        <v>5.2506761542346174</v>
      </c>
      <c r="F73" s="262">
        <v>5.3545088829706744</v>
      </c>
      <c r="G73" s="262">
        <v>5.8642799449629024</v>
      </c>
      <c r="H73" s="262">
        <v>5.9301620762778677</v>
      </c>
      <c r="I73" s="262">
        <v>5.8675961387258759</v>
      </c>
      <c r="J73" s="262">
        <v>6.1715990808385941</v>
      </c>
      <c r="K73" s="262">
        <v>5.7085162867506893</v>
      </c>
      <c r="L73" s="262">
        <v>5.2312222627234251</v>
      </c>
      <c r="M73" s="262">
        <v>6.949574623540852</v>
      </c>
      <c r="N73" s="262">
        <v>6.0869063707500004</v>
      </c>
      <c r="O73" s="262">
        <v>13.664184286911009</v>
      </c>
      <c r="P73" s="262">
        <v>8.9770179848918019</v>
      </c>
      <c r="Q73" s="262">
        <v>4.9449863588905236</v>
      </c>
      <c r="R73" s="262">
        <v>4.2997506470587581</v>
      </c>
      <c r="S73" s="262">
        <v>5.2879248529421874</v>
      </c>
      <c r="T73" s="262">
        <v>5.7978126916400408</v>
      </c>
      <c r="U73" s="262">
        <v>5.3492373993992848</v>
      </c>
      <c r="V73" s="262">
        <v>5.6285875027987888</v>
      </c>
      <c r="W73" s="262">
        <v>6.3962191352075557</v>
      </c>
      <c r="X73" s="262">
        <v>6.7395133261178906</v>
      </c>
      <c r="Y73" s="262">
        <v>3.9391706603457139</v>
      </c>
      <c r="DA73" s="72" t="s">
        <v>229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230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4.8474537128391497E-2</v>
      </c>
      <c r="V75" s="230">
        <v>0</v>
      </c>
      <c r="W75" s="230">
        <v>0</v>
      </c>
      <c r="X75" s="230">
        <v>0</v>
      </c>
      <c r="Y75" s="230">
        <v>0</v>
      </c>
      <c r="DA75" s="71" t="s">
        <v>231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0.26017026842192931</v>
      </c>
      <c r="G76" s="230">
        <v>9.7657062575953704E-2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5.1189495278010498E-2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6.1792739100399672</v>
      </c>
      <c r="C77" s="230">
        <v>4.72013762553307</v>
      </c>
      <c r="D77" s="230">
        <v>7.1449892252511056</v>
      </c>
      <c r="E77" s="230">
        <v>5.2506761542346174</v>
      </c>
      <c r="F77" s="230">
        <v>5.0943386145487439</v>
      </c>
      <c r="G77" s="230">
        <v>5.7666228823869474</v>
      </c>
      <c r="H77" s="230">
        <v>5.9301620762778677</v>
      </c>
      <c r="I77" s="230">
        <v>5.8675961387258759</v>
      </c>
      <c r="J77" s="230">
        <v>6.1715990808385941</v>
      </c>
      <c r="K77" s="230">
        <v>5.7085162867506893</v>
      </c>
      <c r="L77" s="230">
        <v>5.2312222627234251</v>
      </c>
      <c r="M77" s="230">
        <v>6.949574623540852</v>
      </c>
      <c r="N77" s="230">
        <v>6.0869063707500004</v>
      </c>
      <c r="O77" s="230">
        <v>13.664184286911009</v>
      </c>
      <c r="P77" s="230">
        <v>8.9770179848918019</v>
      </c>
      <c r="Q77" s="230">
        <v>4.9449863588905236</v>
      </c>
      <c r="R77" s="230">
        <v>4.2997506470587581</v>
      </c>
      <c r="S77" s="230">
        <v>5.2879248529421874</v>
      </c>
      <c r="T77" s="230">
        <v>5.7978126916400408</v>
      </c>
      <c r="U77" s="230">
        <v>5.3007628622708944</v>
      </c>
      <c r="V77" s="230">
        <v>5.6285875027987888</v>
      </c>
      <c r="W77" s="230">
        <v>6.3450296399295452</v>
      </c>
      <c r="X77" s="230">
        <v>6.7395133261178906</v>
      </c>
      <c r="Y77" s="230">
        <v>3.9391706603457139</v>
      </c>
      <c r="DA77" s="71" t="s">
        <v>233</v>
      </c>
    </row>
    <row r="78" spans="1:105" ht="12" customHeight="1" x14ac:dyDescent="0.25">
      <c r="A78" s="60" t="s">
        <v>187</v>
      </c>
      <c r="B78" s="262">
        <v>5.8487072546094723</v>
      </c>
      <c r="C78" s="262">
        <v>7.1841012409394134</v>
      </c>
      <c r="D78" s="262">
        <v>3.901285105244281</v>
      </c>
      <c r="E78" s="262">
        <v>6.383637879918739</v>
      </c>
      <c r="F78" s="262">
        <v>7.2476363596946323</v>
      </c>
      <c r="G78" s="262">
        <v>6.9405266092886908</v>
      </c>
      <c r="H78" s="262">
        <v>7.2791856412416243</v>
      </c>
      <c r="I78" s="262">
        <v>7.9243779035475548</v>
      </c>
      <c r="J78" s="262">
        <v>7.8357258045957776</v>
      </c>
      <c r="K78" s="262">
        <v>6.4479970934622726</v>
      </c>
      <c r="L78" s="262">
        <v>6.3162063816152223</v>
      </c>
      <c r="M78" s="262">
        <v>7.2141847616380277</v>
      </c>
      <c r="N78" s="262">
        <v>7.5904445116282604</v>
      </c>
      <c r="O78" s="262">
        <v>11.893579976768031</v>
      </c>
      <c r="P78" s="262">
        <v>9.7293390703497469</v>
      </c>
      <c r="Q78" s="262">
        <v>6.0887896970155451</v>
      </c>
      <c r="R78" s="262">
        <v>5.4737399544907088</v>
      </c>
      <c r="S78" s="262">
        <v>6.9819615038250467</v>
      </c>
      <c r="T78" s="262">
        <v>7.399236178141761</v>
      </c>
      <c r="U78" s="262">
        <v>6.7099231275966469</v>
      </c>
      <c r="V78" s="262">
        <v>4.4976122139996662</v>
      </c>
      <c r="W78" s="262">
        <v>5.1077573342921951</v>
      </c>
      <c r="X78" s="262">
        <v>6.2335960065247704</v>
      </c>
      <c r="Y78" s="262">
        <v>3.6404610872821488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4.3180848534849758</v>
      </c>
      <c r="C79" s="261">
        <f t="shared" si="1"/>
        <v>4.4008016146048634</v>
      </c>
      <c r="D79" s="261">
        <f t="shared" si="1"/>
        <v>4.0921938363181543</v>
      </c>
      <c r="E79" s="261">
        <f t="shared" si="1"/>
        <v>4.3991474708180807</v>
      </c>
      <c r="F79" s="261">
        <f t="shared" si="1"/>
        <v>4.6610149154436726</v>
      </c>
      <c r="G79" s="261">
        <f t="shared" si="1"/>
        <v>4.8045658392299746</v>
      </c>
      <c r="H79" s="261">
        <f t="shared" si="1"/>
        <v>4.8974380701743678</v>
      </c>
      <c r="I79" s="261">
        <f t="shared" si="1"/>
        <v>5.0454888446875685</v>
      </c>
      <c r="J79" s="261">
        <f t="shared" si="1"/>
        <v>5.2220736901282079</v>
      </c>
      <c r="K79" s="261">
        <f t="shared" si="1"/>
        <v>4.5558718720799094</v>
      </c>
      <c r="L79" s="261">
        <f t="shared" si="1"/>
        <v>4.240378368599572</v>
      </c>
      <c r="M79" s="261">
        <f t="shared" si="1"/>
        <v>5.1261236623099187</v>
      </c>
      <c r="N79" s="261">
        <f t="shared" si="1"/>
        <v>4.8861277578398763</v>
      </c>
      <c r="O79" s="261">
        <f t="shared" si="1"/>
        <v>9.1502171302112973</v>
      </c>
      <c r="P79" s="261">
        <f t="shared" si="1"/>
        <v>6.8489869212982342</v>
      </c>
      <c r="Q79" s="261">
        <f t="shared" si="1"/>
        <v>4.0699739023466748</v>
      </c>
      <c r="R79" s="261">
        <f t="shared" si="1"/>
        <v>3.6151013631847468</v>
      </c>
      <c r="S79" s="261">
        <f t="shared" si="1"/>
        <v>4.4602243574820397</v>
      </c>
      <c r="T79" s="261">
        <f t="shared" si="1"/>
        <v>4.9363180244820803</v>
      </c>
      <c r="U79" s="261">
        <f t="shared" si="1"/>
        <v>4.4328945935576032</v>
      </c>
      <c r="V79" s="261">
        <f t="shared" si="1"/>
        <v>3.8031882029744764</v>
      </c>
      <c r="W79" s="261">
        <f t="shared" si="1"/>
        <v>4.4880271671817464</v>
      </c>
      <c r="X79" s="261">
        <f t="shared" si="1"/>
        <v>5.0566522727048895</v>
      </c>
      <c r="Y79" s="261">
        <f t="shared" si="1"/>
        <v>2.726066897768455</v>
      </c>
      <c r="DA79" s="70"/>
    </row>
    <row r="80" spans="1:105" ht="12" customHeight="1" x14ac:dyDescent="0.25">
      <c r="A80" s="60" t="s">
        <v>190</v>
      </c>
      <c r="B80" s="262">
        <v>1.300798493638035</v>
      </c>
      <c r="C80" s="262">
        <v>0.9936358223385372</v>
      </c>
      <c r="D80" s="262">
        <v>1.504091153196107</v>
      </c>
      <c r="E80" s="262">
        <v>1.105319448764388</v>
      </c>
      <c r="F80" s="262">
        <v>1.092138473747194</v>
      </c>
      <c r="G80" s="262">
        <v>1.2220121645082329</v>
      </c>
      <c r="H80" s="262">
        <v>1.2483579799429481</v>
      </c>
      <c r="I80" s="262">
        <v>1.235187229057727</v>
      </c>
      <c r="J80" s="262">
        <v>1.299182865910665</v>
      </c>
      <c r="K80" s="262">
        <v>1.201699341187719</v>
      </c>
      <c r="L80" s="262">
        <v>1.101224211501636</v>
      </c>
      <c r="M80" s="262">
        <v>1.462954439847544</v>
      </c>
      <c r="N80" s="262">
        <v>1.2813542097757811</v>
      </c>
      <c r="O80" s="262">
        <v>2.87644642331309</v>
      </c>
      <c r="P80" s="262">
        <v>1.889751391848121</v>
      </c>
      <c r="Q80" s="262">
        <v>1.0409687125625131</v>
      </c>
      <c r="R80" s="262">
        <v>0.90514019060162088</v>
      </c>
      <c r="S80" s="262">
        <v>1.113160669573529</v>
      </c>
      <c r="T80" s="262">
        <v>1.2204971207745141</v>
      </c>
      <c r="U80" s="262">
        <v>1.1260675691920941</v>
      </c>
      <c r="V80" s="262">
        <v>1.184873538791418</v>
      </c>
      <c r="W80" s="262">
        <v>1.34083132946175</v>
      </c>
      <c r="X80" s="262">
        <v>1.4187344516681111</v>
      </c>
      <c r="Y80" s="262">
        <v>0.82923452427563782</v>
      </c>
      <c r="DA80" s="72" t="s">
        <v>235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236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1.0204371224580471E-2</v>
      </c>
      <c r="V82" s="230">
        <v>0</v>
      </c>
      <c r="W82" s="230">
        <v>0</v>
      </c>
      <c r="X82" s="230">
        <v>0</v>
      </c>
      <c r="Y82" s="230">
        <v>0</v>
      </c>
      <c r="DA82" s="71" t="s">
        <v>237</v>
      </c>
    </row>
    <row r="83" spans="1:105" ht="12" customHeight="1" x14ac:dyDescent="0.25">
      <c r="A83" s="59" t="s">
        <v>35</v>
      </c>
      <c r="B83" s="230">
        <v>1.300798493638035</v>
      </c>
      <c r="C83" s="230">
        <v>0.9936358223385372</v>
      </c>
      <c r="D83" s="230">
        <v>1.504091153196107</v>
      </c>
      <c r="E83" s="230">
        <v>1.105319448764388</v>
      </c>
      <c r="F83" s="230">
        <v>1.092138473747194</v>
      </c>
      <c r="G83" s="230">
        <v>1.2220121645082329</v>
      </c>
      <c r="H83" s="230">
        <v>1.2483579799429481</v>
      </c>
      <c r="I83" s="230">
        <v>1.235187229057727</v>
      </c>
      <c r="J83" s="230">
        <v>1.299182865910665</v>
      </c>
      <c r="K83" s="230">
        <v>1.201699341187719</v>
      </c>
      <c r="L83" s="230">
        <v>1.101224211501636</v>
      </c>
      <c r="M83" s="230">
        <v>1.462954439847544</v>
      </c>
      <c r="N83" s="230">
        <v>1.2813542097757811</v>
      </c>
      <c r="O83" s="230">
        <v>2.87644642331309</v>
      </c>
      <c r="P83" s="230">
        <v>1.889751391848121</v>
      </c>
      <c r="Q83" s="230">
        <v>1.0409687125625131</v>
      </c>
      <c r="R83" s="230">
        <v>0.90514019060162088</v>
      </c>
      <c r="S83" s="230">
        <v>1.113160669573529</v>
      </c>
      <c r="T83" s="230">
        <v>1.2204971207745141</v>
      </c>
      <c r="U83" s="230">
        <v>1.115863197967514</v>
      </c>
      <c r="V83" s="230">
        <v>1.184873538791418</v>
      </c>
      <c r="W83" s="230">
        <v>1.34083132946175</v>
      </c>
      <c r="X83" s="230">
        <v>1.4187344516681111</v>
      </c>
      <c r="Y83" s="230">
        <v>0.82923452427563782</v>
      </c>
      <c r="DA83" s="71" t="s">
        <v>238</v>
      </c>
    </row>
    <row r="84" spans="1:105" ht="12" customHeight="1" x14ac:dyDescent="0.25">
      <c r="A84" s="60" t="s">
        <v>195</v>
      </c>
      <c r="B84" s="262">
        <v>1.7860754283870921</v>
      </c>
      <c r="C84" s="262">
        <v>1.894841171541318</v>
      </c>
      <c r="D84" s="262">
        <v>1.7668434442479051</v>
      </c>
      <c r="E84" s="262">
        <v>1.9500088842360439</v>
      </c>
      <c r="F84" s="262">
        <v>2.0151080114735271</v>
      </c>
      <c r="G84" s="262">
        <v>2.1117781241740019</v>
      </c>
      <c r="H84" s="262">
        <v>2.116739259433472</v>
      </c>
      <c r="I84" s="262">
        <v>2.142141409427472</v>
      </c>
      <c r="J84" s="262">
        <v>2.2733927648067169</v>
      </c>
      <c r="K84" s="262">
        <v>1.9968051397930131</v>
      </c>
      <c r="L84" s="262">
        <v>1.80953001899934</v>
      </c>
      <c r="M84" s="262">
        <v>2.1445117220207859</v>
      </c>
      <c r="N84" s="262">
        <v>2.0069096354890861</v>
      </c>
      <c r="O84" s="262">
        <v>3.7700540659177642</v>
      </c>
      <c r="P84" s="262">
        <v>2.9111130815616071</v>
      </c>
      <c r="Q84" s="262">
        <v>1.7472545211355559</v>
      </c>
      <c r="R84" s="262">
        <v>1.557684579729874</v>
      </c>
      <c r="S84" s="262">
        <v>1.8772914882884379</v>
      </c>
      <c r="T84" s="262">
        <v>2.158208243268533</v>
      </c>
      <c r="U84" s="262">
        <v>1.8943216031989181</v>
      </c>
      <c r="V84" s="262">
        <v>1.671522649763203</v>
      </c>
      <c r="W84" s="262">
        <v>2.0678248267465862</v>
      </c>
      <c r="X84" s="262">
        <v>2.3256839868866672</v>
      </c>
      <c r="Y84" s="262">
        <v>1.130479179343203</v>
      </c>
      <c r="DA84" s="72" t="s">
        <v>239</v>
      </c>
    </row>
    <row r="85" spans="1:105" ht="12" customHeight="1" x14ac:dyDescent="0.25">
      <c r="A85" s="64" t="s">
        <v>28</v>
      </c>
      <c r="B85" s="229">
        <v>0.67054450483746797</v>
      </c>
      <c r="C85" s="229">
        <v>0.64465194883756571</v>
      </c>
      <c r="D85" s="229">
        <v>0.67822315825331736</v>
      </c>
      <c r="E85" s="229">
        <v>0.69040084418081527</v>
      </c>
      <c r="F85" s="229">
        <v>0.7306234472939207</v>
      </c>
      <c r="G85" s="229">
        <v>0.85602303046745309</v>
      </c>
      <c r="H85" s="229">
        <v>0.84227462101742068</v>
      </c>
      <c r="I85" s="229">
        <v>0.75019296751023978</v>
      </c>
      <c r="J85" s="229">
        <v>0.80962195604292775</v>
      </c>
      <c r="K85" s="229">
        <v>0.68008576818668209</v>
      </c>
      <c r="L85" s="229">
        <v>0.543709337815382</v>
      </c>
      <c r="M85" s="229">
        <v>0.64892077960797001</v>
      </c>
      <c r="N85" s="229">
        <v>0.66704918545816017</v>
      </c>
      <c r="O85" s="229">
        <v>1.2327668675396259</v>
      </c>
      <c r="P85" s="229">
        <v>0.91994698323276569</v>
      </c>
      <c r="Q85" s="229">
        <v>0.5410444307374852</v>
      </c>
      <c r="R85" s="229">
        <v>0.41773167465511701</v>
      </c>
      <c r="S85" s="229">
        <v>0.5143375640712009</v>
      </c>
      <c r="T85" s="229">
        <v>0.60218987389838052</v>
      </c>
      <c r="U85" s="229">
        <v>0.53629564572551003</v>
      </c>
      <c r="V85" s="229">
        <v>0.48846370320361232</v>
      </c>
      <c r="W85" s="229">
        <v>0.50781054923525648</v>
      </c>
      <c r="X85" s="229">
        <v>0.52131474985621284</v>
      </c>
      <c r="Y85" s="229">
        <v>0.2178867677439951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242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7.9506557664812646E-4</v>
      </c>
      <c r="V88" s="229">
        <v>0</v>
      </c>
      <c r="W88" s="229">
        <v>0</v>
      </c>
      <c r="X88" s="229">
        <v>0</v>
      </c>
      <c r="Y88" s="229">
        <v>0</v>
      </c>
      <c r="DA88" s="73" t="s">
        <v>243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4.0357412210414853E-3</v>
      </c>
      <c r="G89" s="229">
        <v>1.355068904546386E-3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6.129134433052343E-4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0.10243268308633199</v>
      </c>
      <c r="C91" s="229">
        <v>7.7502076004279316E-2</v>
      </c>
      <c r="D91" s="229">
        <v>9.8619450255737803E-2</v>
      </c>
      <c r="E91" s="229">
        <v>7.3245876679144437E-2</v>
      </c>
      <c r="F91" s="229">
        <v>7.9022989311505906E-2</v>
      </c>
      <c r="G91" s="229">
        <v>8.0016448847113869E-2</v>
      </c>
      <c r="H91" s="229">
        <v>8.6464369463197827E-2</v>
      </c>
      <c r="I91" s="229">
        <v>9.4026806652401623E-2</v>
      </c>
      <c r="J91" s="229">
        <v>9.5506575065445964E-2</v>
      </c>
      <c r="K91" s="229">
        <v>7.8896941095863593E-2</v>
      </c>
      <c r="L91" s="229">
        <v>8.1140257227318685E-2</v>
      </c>
      <c r="M91" s="229">
        <v>0.11566546683925601</v>
      </c>
      <c r="N91" s="229">
        <v>0.1102376454383128</v>
      </c>
      <c r="O91" s="229">
        <v>0.24999280853917649</v>
      </c>
      <c r="P91" s="229">
        <v>0.1444403938887561</v>
      </c>
      <c r="Q91" s="229">
        <v>7.5144868310160554E-2</v>
      </c>
      <c r="R91" s="229">
        <v>6.4415383950723631E-2</v>
      </c>
      <c r="S91" s="229">
        <v>8.8193954072691219E-2</v>
      </c>
      <c r="T91" s="229">
        <v>8.5340933377414413E-2</v>
      </c>
      <c r="U91" s="229">
        <v>8.6941605457805993E-2</v>
      </c>
      <c r="V91" s="229">
        <v>8.0471266379087081E-2</v>
      </c>
      <c r="W91" s="229">
        <v>7.5971719263142792E-2</v>
      </c>
      <c r="X91" s="229">
        <v>7.8101447957687933E-2</v>
      </c>
      <c r="Y91" s="229">
        <v>6.3198342025706483E-2</v>
      </c>
      <c r="DA91" s="73" t="s">
        <v>246</v>
      </c>
    </row>
    <row r="92" spans="1:105" ht="12" customHeight="1" x14ac:dyDescent="0.25">
      <c r="A92" s="64" t="s">
        <v>36</v>
      </c>
      <c r="B92" s="229">
        <v>1.013098240463292</v>
      </c>
      <c r="C92" s="229">
        <v>0.92505547717120096</v>
      </c>
      <c r="D92" s="229">
        <v>0.99000083573884989</v>
      </c>
      <c r="E92" s="229">
        <v>0.98608043577187632</v>
      </c>
      <c r="F92" s="229">
        <v>1.0435211157890121</v>
      </c>
      <c r="G92" s="229">
        <v>1.1144783018340041</v>
      </c>
      <c r="H92" s="229">
        <v>1.1880002689528539</v>
      </c>
      <c r="I92" s="229">
        <v>1.2578369446035891</v>
      </c>
      <c r="J92" s="229">
        <v>1.316964102147933</v>
      </c>
      <c r="K92" s="229">
        <v>1.2164482897349569</v>
      </c>
      <c r="L92" s="229">
        <v>1.0920247828533369</v>
      </c>
      <c r="M92" s="229">
        <v>1.24637924907876</v>
      </c>
      <c r="N92" s="229">
        <v>1.101871978657045</v>
      </c>
      <c r="O92" s="229">
        <v>2.0288362512457612</v>
      </c>
      <c r="P92" s="229">
        <v>1.649244092260221</v>
      </c>
      <c r="Q92" s="229">
        <v>0.99218941080435896</v>
      </c>
      <c r="R92" s="229">
        <v>0.97037048248130198</v>
      </c>
      <c r="S92" s="229">
        <v>1.112468096622979</v>
      </c>
      <c r="T92" s="229">
        <v>1.196464425167703</v>
      </c>
      <c r="U92" s="229">
        <v>0.99751902949443472</v>
      </c>
      <c r="V92" s="229">
        <v>0.84622870649880622</v>
      </c>
      <c r="W92" s="229">
        <v>1.14187270898669</v>
      </c>
      <c r="X92" s="229">
        <v>1.5483009326522861</v>
      </c>
      <c r="Y92" s="229">
        <v>0.80553844035196887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0.24763166952827151</v>
      </c>
      <c r="D93" s="229">
        <v>0</v>
      </c>
      <c r="E93" s="229">
        <v>0.2002817276042082</v>
      </c>
      <c r="F93" s="229">
        <v>0.15790471785804691</v>
      </c>
      <c r="G93" s="229">
        <v>5.9905274120884637E-2</v>
      </c>
      <c r="H93" s="229">
        <v>0</v>
      </c>
      <c r="I93" s="229">
        <v>4.0084690661241547E-2</v>
      </c>
      <c r="J93" s="229">
        <v>5.1300131550409939E-2</v>
      </c>
      <c r="K93" s="229">
        <v>2.1374140775510631E-2</v>
      </c>
      <c r="L93" s="229">
        <v>9.2655641103302266E-2</v>
      </c>
      <c r="M93" s="229">
        <v>0.13354622649479961</v>
      </c>
      <c r="N93" s="229">
        <v>0.1277508259355678</v>
      </c>
      <c r="O93" s="229">
        <v>0.25845813859319988</v>
      </c>
      <c r="P93" s="229">
        <v>0.19748161217986451</v>
      </c>
      <c r="Q93" s="229">
        <v>0.13887581128355109</v>
      </c>
      <c r="R93" s="229">
        <v>0.105167038642731</v>
      </c>
      <c r="S93" s="229">
        <v>0.16229187352156629</v>
      </c>
      <c r="T93" s="229">
        <v>0.27421301082503491</v>
      </c>
      <c r="U93" s="229">
        <v>0.240457441077079</v>
      </c>
      <c r="V93" s="229">
        <v>0.23101608807593171</v>
      </c>
      <c r="W93" s="229">
        <v>0.31147709398945239</v>
      </c>
      <c r="X93" s="229">
        <v>0.14307279019573041</v>
      </c>
      <c r="Y93" s="229">
        <v>2.6724870976928911E-2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3.2312815867439788E-2</v>
      </c>
      <c r="V94" s="229">
        <v>2.534288560576578E-2</v>
      </c>
      <c r="W94" s="229">
        <v>3.0079841828739049E-2</v>
      </c>
      <c r="X94" s="229">
        <v>3.4894066224749658E-2</v>
      </c>
      <c r="Y94" s="229">
        <v>1.713075824460393E-2</v>
      </c>
      <c r="DA94" s="73" t="s">
        <v>249</v>
      </c>
    </row>
    <row r="95" spans="1:105" ht="12" customHeight="1" x14ac:dyDescent="0.25">
      <c r="A95" s="61" t="s">
        <v>207</v>
      </c>
      <c r="B95" s="263">
        <v>1.2312109314598489</v>
      </c>
      <c r="C95" s="263">
        <v>1.5123246207250081</v>
      </c>
      <c r="D95" s="263">
        <v>0.82125923887414176</v>
      </c>
      <c r="E95" s="263">
        <v>1.3438191378176489</v>
      </c>
      <c r="F95" s="263">
        <v>1.5537684302229511</v>
      </c>
      <c r="G95" s="263">
        <v>1.47077555054774</v>
      </c>
      <c r="H95" s="263">
        <v>1.532340830797948</v>
      </c>
      <c r="I95" s="263">
        <v>1.668160206202369</v>
      </c>
      <c r="J95" s="263">
        <v>1.6494980594108259</v>
      </c>
      <c r="K95" s="263">
        <v>1.357367391099177</v>
      </c>
      <c r="L95" s="263">
        <v>1.329624138098596</v>
      </c>
      <c r="M95" s="263">
        <v>1.518657500441589</v>
      </c>
      <c r="N95" s="263">
        <v>1.5978639125750089</v>
      </c>
      <c r="O95" s="263">
        <v>2.5037166409804432</v>
      </c>
      <c r="P95" s="263">
        <v>2.0481224478885061</v>
      </c>
      <c r="Q95" s="263">
        <v>1.281750668648606</v>
      </c>
      <c r="R95" s="263">
        <v>1.1522765928532519</v>
      </c>
      <c r="S95" s="263">
        <v>1.469772199620073</v>
      </c>
      <c r="T95" s="263">
        <v>1.557612660439033</v>
      </c>
      <c r="U95" s="263">
        <v>1.4125054211665911</v>
      </c>
      <c r="V95" s="263">
        <v>0.94679201441985528</v>
      </c>
      <c r="W95" s="263">
        <v>1.07937101097341</v>
      </c>
      <c r="X95" s="263">
        <v>1.312233834150111</v>
      </c>
      <c r="Y95" s="263">
        <v>0.76635319414961434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0.99999999999999978</v>
      </c>
      <c r="C100" s="232">
        <f t="shared" si="2"/>
        <v>1</v>
      </c>
      <c r="D100" s="232">
        <f t="shared" si="2"/>
        <v>0.99999999999999989</v>
      </c>
      <c r="E100" s="232">
        <f t="shared" si="2"/>
        <v>0.99999999999999989</v>
      </c>
      <c r="F100" s="232">
        <f t="shared" si="2"/>
        <v>1.0000000000000002</v>
      </c>
      <c r="G100" s="232">
        <f t="shared" si="2"/>
        <v>1</v>
      </c>
      <c r="H100" s="232">
        <f t="shared" si="2"/>
        <v>1</v>
      </c>
      <c r="I100" s="232">
        <f t="shared" si="2"/>
        <v>1.0000000000000004</v>
      </c>
      <c r="J100" s="232">
        <f t="shared" si="2"/>
        <v>1.0000000000000004</v>
      </c>
      <c r="K100" s="232">
        <f t="shared" si="2"/>
        <v>1.0000000000000002</v>
      </c>
      <c r="L100" s="232">
        <f t="shared" si="2"/>
        <v>1</v>
      </c>
      <c r="M100" s="232">
        <f t="shared" si="2"/>
        <v>0.99999999999999989</v>
      </c>
      <c r="N100" s="232">
        <f t="shared" si="2"/>
        <v>1.0000000000000002</v>
      </c>
      <c r="O100" s="232">
        <f t="shared" si="2"/>
        <v>1</v>
      </c>
      <c r="P100" s="232">
        <f t="shared" si="2"/>
        <v>1.0000000000000002</v>
      </c>
      <c r="Q100" s="232">
        <f t="shared" si="2"/>
        <v>1</v>
      </c>
      <c r="R100" s="232">
        <f t="shared" si="2"/>
        <v>0.99999999999999989</v>
      </c>
      <c r="S100" s="232">
        <f t="shared" si="2"/>
        <v>0.99999999999999967</v>
      </c>
      <c r="T100" s="232">
        <f t="shared" si="2"/>
        <v>1</v>
      </c>
      <c r="U100" s="232">
        <f t="shared" si="2"/>
        <v>1</v>
      </c>
      <c r="V100" s="232">
        <f t="shared" si="2"/>
        <v>0.99999999999999989</v>
      </c>
      <c r="W100" s="232">
        <f t="shared" si="2"/>
        <v>1</v>
      </c>
      <c r="X100" s="232">
        <f t="shared" si="2"/>
        <v>0.99999999999999989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1.988188529288329E-3</v>
      </c>
      <c r="C101" s="266">
        <f t="shared" si="3"/>
        <v>1.9973201218938586E-3</v>
      </c>
      <c r="D101" s="266">
        <f t="shared" si="3"/>
        <v>1.7945613430724609E-3</v>
      </c>
      <c r="E101" s="266">
        <f t="shared" si="3"/>
        <v>1.8896608509245921E-3</v>
      </c>
      <c r="F101" s="266">
        <f t="shared" si="3"/>
        <v>1.9437667638423132E-3</v>
      </c>
      <c r="G101" s="266">
        <f t="shared" si="3"/>
        <v>1.8615825502984345E-3</v>
      </c>
      <c r="H101" s="266">
        <f t="shared" si="3"/>
        <v>1.8877296765147263E-3</v>
      </c>
      <c r="I101" s="266">
        <f t="shared" si="3"/>
        <v>1.9489545399103017E-3</v>
      </c>
      <c r="J101" s="266">
        <f t="shared" si="3"/>
        <v>1.8498056571383103E-3</v>
      </c>
      <c r="K101" s="266">
        <f t="shared" si="3"/>
        <v>1.856198166279065E-3</v>
      </c>
      <c r="L101" s="266">
        <f t="shared" si="3"/>
        <v>1.9588925357848985E-3</v>
      </c>
      <c r="M101" s="266">
        <f t="shared" si="3"/>
        <v>2.0086813801980701E-3</v>
      </c>
      <c r="N101" s="266">
        <f t="shared" si="3"/>
        <v>2.0729685241827321E-3</v>
      </c>
      <c r="O101" s="266">
        <f t="shared" si="3"/>
        <v>2.0216528940604295E-3</v>
      </c>
      <c r="P101" s="266">
        <f t="shared" si="3"/>
        <v>1.9710389770984473E-3</v>
      </c>
      <c r="Q101" s="266">
        <f t="shared" si="3"/>
        <v>1.9718834566168548E-3</v>
      </c>
      <c r="R101" s="266">
        <f t="shared" si="3"/>
        <v>1.9521636614625915E-3</v>
      </c>
      <c r="S101" s="266">
        <f t="shared" si="3"/>
        <v>2.0308863925489404E-3</v>
      </c>
      <c r="T101" s="266">
        <f t="shared" si="3"/>
        <v>1.9593403013783324E-3</v>
      </c>
      <c r="U101" s="266">
        <f t="shared" si="3"/>
        <v>2.0250289129489832E-3</v>
      </c>
      <c r="V101" s="266">
        <f t="shared" si="3"/>
        <v>1.9142195916494874E-3</v>
      </c>
      <c r="W101" s="266">
        <f t="shared" si="3"/>
        <v>1.7995264967020303E-3</v>
      </c>
      <c r="X101" s="266">
        <f t="shared" si="3"/>
        <v>1.761203882323558E-3</v>
      </c>
      <c r="Y101" s="266">
        <f t="shared" si="3"/>
        <v>2.0231833852454475E-3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1.0603672156204421E-3</v>
      </c>
      <c r="C102" s="267">
        <f t="shared" si="4"/>
        <v>1.0652373983433914E-3</v>
      </c>
      <c r="D102" s="267">
        <f t="shared" si="4"/>
        <v>9.5709938297197943E-4</v>
      </c>
      <c r="E102" s="267">
        <f t="shared" si="4"/>
        <v>1.007819120493116E-3</v>
      </c>
      <c r="F102" s="267">
        <f t="shared" si="4"/>
        <v>1.0366756073825673E-3</v>
      </c>
      <c r="G102" s="267">
        <f t="shared" si="4"/>
        <v>9.9284402682583181E-4</v>
      </c>
      <c r="H102" s="267">
        <f t="shared" si="4"/>
        <v>1.0067891608078544E-3</v>
      </c>
      <c r="I102" s="267">
        <f t="shared" si="4"/>
        <v>1.0394424212854941E-3</v>
      </c>
      <c r="J102" s="267">
        <f t="shared" si="4"/>
        <v>9.8656301714043272E-4</v>
      </c>
      <c r="K102" s="267">
        <f t="shared" si="4"/>
        <v>9.8997235534883476E-4</v>
      </c>
      <c r="L102" s="267">
        <f t="shared" si="4"/>
        <v>1.0447426857519465E-3</v>
      </c>
      <c r="M102" s="267">
        <f t="shared" si="4"/>
        <v>1.0712967361056372E-3</v>
      </c>
      <c r="N102" s="267">
        <f t="shared" si="4"/>
        <v>1.1055832128974564E-3</v>
      </c>
      <c r="O102" s="267">
        <f t="shared" si="4"/>
        <v>1.0782148768322297E-3</v>
      </c>
      <c r="P102" s="267">
        <f t="shared" si="4"/>
        <v>1.0512207877858384E-3</v>
      </c>
      <c r="Q102" s="267">
        <f t="shared" si="4"/>
        <v>1.0516711768623224E-3</v>
      </c>
      <c r="R102" s="267">
        <f t="shared" si="4"/>
        <v>1.0411539527800495E-3</v>
      </c>
      <c r="S102" s="267">
        <f t="shared" si="4"/>
        <v>1.0831394093594349E-3</v>
      </c>
      <c r="T102" s="267">
        <f t="shared" si="4"/>
        <v>1.0449814940684437E-3</v>
      </c>
      <c r="U102" s="267">
        <f t="shared" si="4"/>
        <v>1.0800154202394573E-3</v>
      </c>
      <c r="V102" s="267">
        <f t="shared" si="4"/>
        <v>1.0209171155463935E-3</v>
      </c>
      <c r="W102" s="267">
        <f t="shared" si="4"/>
        <v>9.5974746490774929E-4</v>
      </c>
      <c r="X102" s="267">
        <f t="shared" si="4"/>
        <v>9.3930873723923074E-4</v>
      </c>
      <c r="Y102" s="267">
        <f t="shared" si="4"/>
        <v>1.0790311387975727E-3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2.6509180390511058E-2</v>
      </c>
      <c r="C103" s="267">
        <f t="shared" si="5"/>
        <v>2.663093495858479E-2</v>
      </c>
      <c r="D103" s="267">
        <f t="shared" si="5"/>
        <v>2.3927484574299489E-2</v>
      </c>
      <c r="E103" s="267">
        <f t="shared" si="5"/>
        <v>2.5195478012327899E-2</v>
      </c>
      <c r="F103" s="267">
        <f t="shared" si="5"/>
        <v>2.5916890184564161E-2</v>
      </c>
      <c r="G103" s="267">
        <f t="shared" si="5"/>
        <v>2.4821100670645808E-2</v>
      </c>
      <c r="H103" s="267">
        <f t="shared" si="5"/>
        <v>2.5169729020196357E-2</v>
      </c>
      <c r="I103" s="267">
        <f t="shared" si="5"/>
        <v>2.5986060532137367E-2</v>
      </c>
      <c r="J103" s="267">
        <f t="shared" si="5"/>
        <v>2.4664075428510811E-2</v>
      </c>
      <c r="K103" s="267">
        <f t="shared" si="5"/>
        <v>2.4749308883720868E-2</v>
      </c>
      <c r="L103" s="267">
        <f t="shared" si="5"/>
        <v>2.6118567143798649E-2</v>
      </c>
      <c r="M103" s="267">
        <f t="shared" si="5"/>
        <v>2.6782418402640923E-2</v>
      </c>
      <c r="N103" s="267">
        <f t="shared" si="5"/>
        <v>2.7639580322436425E-2</v>
      </c>
      <c r="O103" s="267">
        <f t="shared" si="5"/>
        <v>2.6955371920805726E-2</v>
      </c>
      <c r="P103" s="267">
        <f t="shared" si="5"/>
        <v>2.6280519694645951E-2</v>
      </c>
      <c r="Q103" s="267">
        <f t="shared" si="5"/>
        <v>2.6291779421558074E-2</v>
      </c>
      <c r="R103" s="267">
        <f t="shared" si="5"/>
        <v>2.6028848819501224E-2</v>
      </c>
      <c r="S103" s="267">
        <f t="shared" si="5"/>
        <v>2.7078485233985872E-2</v>
      </c>
      <c r="T103" s="267">
        <f t="shared" si="5"/>
        <v>2.6124537351711098E-2</v>
      </c>
      <c r="U103" s="267">
        <f t="shared" si="5"/>
        <v>2.7000385505986442E-2</v>
      </c>
      <c r="V103" s="267">
        <f t="shared" si="5"/>
        <v>2.5522927888659841E-2</v>
      </c>
      <c r="W103" s="267">
        <f t="shared" si="5"/>
        <v>2.3993686622693744E-2</v>
      </c>
      <c r="X103" s="267">
        <f t="shared" si="5"/>
        <v>2.3482718430980758E-2</v>
      </c>
      <c r="Y103" s="267">
        <f t="shared" si="5"/>
        <v>2.6975778469939312E-2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6.6272950976277618E-4</v>
      </c>
      <c r="C104" s="267">
        <f t="shared" si="6"/>
        <v>6.6577337396461951E-4</v>
      </c>
      <c r="D104" s="267">
        <f t="shared" si="6"/>
        <v>5.9818711435748694E-4</v>
      </c>
      <c r="E104" s="267">
        <f t="shared" si="6"/>
        <v>6.2988695030819744E-4</v>
      </c>
      <c r="F104" s="267">
        <f t="shared" si="6"/>
        <v>6.479222546141041E-4</v>
      </c>
      <c r="G104" s="267">
        <f t="shared" si="6"/>
        <v>6.2052751676614491E-4</v>
      </c>
      <c r="H104" s="267">
        <f t="shared" si="6"/>
        <v>6.2924322550490851E-4</v>
      </c>
      <c r="I104" s="267">
        <f t="shared" si="6"/>
        <v>6.4965151330343416E-4</v>
      </c>
      <c r="J104" s="267">
        <f t="shared" si="6"/>
        <v>6.166018857127701E-4</v>
      </c>
      <c r="K104" s="267">
        <f t="shared" si="6"/>
        <v>6.1873272209302165E-4</v>
      </c>
      <c r="L104" s="267">
        <f t="shared" si="6"/>
        <v>6.5296417859496631E-4</v>
      </c>
      <c r="M104" s="267">
        <f t="shared" si="6"/>
        <v>6.6956046006602307E-4</v>
      </c>
      <c r="N104" s="267">
        <f t="shared" si="6"/>
        <v>6.9098950806091033E-4</v>
      </c>
      <c r="O104" s="267">
        <f t="shared" si="6"/>
        <v>6.738842980201431E-4</v>
      </c>
      <c r="P104" s="267">
        <f t="shared" si="6"/>
        <v>6.5701299236614889E-4</v>
      </c>
      <c r="Q104" s="267">
        <f t="shared" si="6"/>
        <v>6.5729448553895149E-4</v>
      </c>
      <c r="R104" s="267">
        <f t="shared" si="6"/>
        <v>6.5072122048753062E-4</v>
      </c>
      <c r="S104" s="267">
        <f t="shared" si="6"/>
        <v>6.7696213084964679E-4</v>
      </c>
      <c r="T104" s="267">
        <f t="shared" si="6"/>
        <v>6.5311343379277739E-4</v>
      </c>
      <c r="U104" s="267">
        <f t="shared" si="6"/>
        <v>6.7500963764966068E-4</v>
      </c>
      <c r="V104" s="267">
        <f t="shared" si="6"/>
        <v>6.3807319721649581E-4</v>
      </c>
      <c r="W104" s="267">
        <f t="shared" si="6"/>
        <v>5.9984216556734353E-4</v>
      </c>
      <c r="X104" s="267">
        <f t="shared" si="6"/>
        <v>5.8706796077451901E-4</v>
      </c>
      <c r="Y104" s="267">
        <f t="shared" si="6"/>
        <v>6.7439446174848269E-4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1.3641537773722192E-3</v>
      </c>
      <c r="C105" s="268">
        <f t="shared" si="7"/>
        <v>1.3493145564293044E-3</v>
      </c>
      <c r="D105" s="268">
        <f t="shared" si="7"/>
        <v>1.277907145126994E-3</v>
      </c>
      <c r="E105" s="268">
        <f t="shared" si="7"/>
        <v>1.2882435620671805E-3</v>
      </c>
      <c r="F105" s="268">
        <f t="shared" si="7"/>
        <v>1.3180725339866186E-3</v>
      </c>
      <c r="G105" s="268">
        <f t="shared" si="7"/>
        <v>1.273218929786658E-3</v>
      </c>
      <c r="H105" s="268">
        <f t="shared" si="7"/>
        <v>1.2877900950572215E-3</v>
      </c>
      <c r="I105" s="268">
        <f t="shared" si="7"/>
        <v>1.3230757891651067E-3</v>
      </c>
      <c r="J105" s="268">
        <f t="shared" si="7"/>
        <v>1.2639629728116364E-3</v>
      </c>
      <c r="K105" s="268">
        <f t="shared" si="7"/>
        <v>1.2744433536548887E-3</v>
      </c>
      <c r="L105" s="268">
        <f t="shared" si="7"/>
        <v>1.3325285805389961E-3</v>
      </c>
      <c r="M105" s="268">
        <f t="shared" si="7"/>
        <v>1.3728069930542776E-3</v>
      </c>
      <c r="N105" s="268">
        <f t="shared" si="7"/>
        <v>1.4034098820327728E-3</v>
      </c>
      <c r="O105" s="268">
        <f t="shared" si="7"/>
        <v>1.4039833262560722E-3</v>
      </c>
      <c r="P105" s="268">
        <f t="shared" si="7"/>
        <v>1.3521083128121816E-3</v>
      </c>
      <c r="Q105" s="268">
        <f t="shared" si="7"/>
        <v>1.3394477437962704E-3</v>
      </c>
      <c r="R105" s="268">
        <f t="shared" si="7"/>
        <v>1.3246479654653578E-3</v>
      </c>
      <c r="S105" s="268">
        <f t="shared" si="7"/>
        <v>1.3739236390905136E-3</v>
      </c>
      <c r="T105" s="268">
        <f t="shared" si="7"/>
        <v>1.3316791793083929E-3</v>
      </c>
      <c r="U105" s="268">
        <f t="shared" si="7"/>
        <v>1.5260946005107372E-3</v>
      </c>
      <c r="V105" s="268">
        <f t="shared" si="7"/>
        <v>1.5253558069838497E-3</v>
      </c>
      <c r="W105" s="268">
        <f t="shared" si="7"/>
        <v>1.5143353539701697E-3</v>
      </c>
      <c r="X105" s="268">
        <f t="shared" si="7"/>
        <v>1.5957265770372086E-3</v>
      </c>
      <c r="Y105" s="268">
        <f t="shared" si="7"/>
        <v>1.8307143863114774E-3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0.23571882500719488</v>
      </c>
      <c r="C106" s="269">
        <f t="shared" si="8"/>
        <v>0.22973221736687713</v>
      </c>
      <c r="D106" s="269">
        <f t="shared" si="8"/>
        <v>0.24221789991553391</v>
      </c>
      <c r="E106" s="269">
        <f t="shared" si="8"/>
        <v>0.23698426996007871</v>
      </c>
      <c r="F106" s="269">
        <f t="shared" si="8"/>
        <v>0.23348189952230106</v>
      </c>
      <c r="G106" s="269">
        <f t="shared" si="8"/>
        <v>0.23970913576577998</v>
      </c>
      <c r="H106" s="269">
        <f t="shared" si="8"/>
        <v>0.23821222257462468</v>
      </c>
      <c r="I106" s="269">
        <f t="shared" si="8"/>
        <v>0.23389450559596614</v>
      </c>
      <c r="J106" s="269">
        <f t="shared" si="8"/>
        <v>0.23253782242996823</v>
      </c>
      <c r="K106" s="269">
        <f t="shared" si="8"/>
        <v>0.24113102687629132</v>
      </c>
      <c r="L106" s="269">
        <f t="shared" si="8"/>
        <v>0.23524872506449629</v>
      </c>
      <c r="M106" s="269">
        <f t="shared" si="8"/>
        <v>0.23377001422044882</v>
      </c>
      <c r="N106" s="269">
        <f t="shared" si="8"/>
        <v>0.22995023303824377</v>
      </c>
      <c r="O106" s="269">
        <f t="shared" si="8"/>
        <v>0.23218079129829036</v>
      </c>
      <c r="P106" s="269">
        <f t="shared" si="8"/>
        <v>0.2352328092605061</v>
      </c>
      <c r="Q106" s="269">
        <f t="shared" si="8"/>
        <v>0.23570375835474525</v>
      </c>
      <c r="R106" s="269">
        <f t="shared" si="8"/>
        <v>0.23581429876440954</v>
      </c>
      <c r="S106" s="269">
        <f t="shared" si="8"/>
        <v>0.23187620091726513</v>
      </c>
      <c r="T106" s="269">
        <f t="shared" si="8"/>
        <v>0.23559897207418171</v>
      </c>
      <c r="U106" s="269">
        <f t="shared" si="8"/>
        <v>0.23115881982998585</v>
      </c>
      <c r="V106" s="269">
        <f t="shared" si="8"/>
        <v>0.23716129768553573</v>
      </c>
      <c r="W106" s="269">
        <f t="shared" si="8"/>
        <v>0.24306166521098879</v>
      </c>
      <c r="X106" s="269">
        <f t="shared" si="8"/>
        <v>0.24716847853107071</v>
      </c>
      <c r="Y106" s="269">
        <f t="shared" si="8"/>
        <v>0.23642796353969436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0.41684330884192383</v>
      </c>
      <c r="C107" s="269">
        <f t="shared" si="9"/>
        <v>0.42258198729482588</v>
      </c>
      <c r="D107" s="269">
        <f t="shared" si="9"/>
        <v>0.42972671883729185</v>
      </c>
      <c r="E107" s="269">
        <f t="shared" si="9"/>
        <v>0.42864467678925899</v>
      </c>
      <c r="F107" s="269">
        <f t="shared" si="9"/>
        <v>0.42612341217439759</v>
      </c>
      <c r="G107" s="269">
        <f t="shared" si="9"/>
        <v>0.4305178140975196</v>
      </c>
      <c r="H107" s="269">
        <f t="shared" si="9"/>
        <v>0.42989585741716069</v>
      </c>
      <c r="I107" s="269">
        <f t="shared" si="9"/>
        <v>0.42658572059932653</v>
      </c>
      <c r="J107" s="269">
        <f t="shared" si="9"/>
        <v>0.441115048238995</v>
      </c>
      <c r="K107" s="269">
        <f t="shared" si="9"/>
        <v>0.42933552011038012</v>
      </c>
      <c r="L107" s="269">
        <f t="shared" si="9"/>
        <v>0.42241010001503093</v>
      </c>
      <c r="M107" s="269">
        <f t="shared" si="9"/>
        <v>0.41547992235043785</v>
      </c>
      <c r="N107" s="269">
        <f t="shared" si="9"/>
        <v>0.41280521001764142</v>
      </c>
      <c r="O107" s="269">
        <f t="shared" si="9"/>
        <v>0.41095146524004689</v>
      </c>
      <c r="P107" s="269">
        <f t="shared" si="9"/>
        <v>0.41801022022313072</v>
      </c>
      <c r="Q107" s="269">
        <f t="shared" si="9"/>
        <v>0.41958836146040152</v>
      </c>
      <c r="R107" s="269">
        <f t="shared" si="9"/>
        <v>0.42292023722806249</v>
      </c>
      <c r="S107" s="269">
        <f t="shared" si="9"/>
        <v>0.41623560780085805</v>
      </c>
      <c r="T107" s="269">
        <f t="shared" si="9"/>
        <v>0.42000455861565106</v>
      </c>
      <c r="U107" s="269">
        <f t="shared" si="9"/>
        <v>0.41537682991700026</v>
      </c>
      <c r="V107" s="269">
        <f t="shared" si="9"/>
        <v>0.41926003457297212</v>
      </c>
      <c r="W107" s="269">
        <f t="shared" si="9"/>
        <v>0.42769736403165098</v>
      </c>
      <c r="X107" s="269">
        <f t="shared" si="9"/>
        <v>0.43141731544872175</v>
      </c>
      <c r="Y107" s="269">
        <f t="shared" si="9"/>
        <v>0.41078907592267455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0.19487911105317426</v>
      </c>
      <c r="C108" s="269">
        <f t="shared" si="10"/>
        <v>0.19275922234704332</v>
      </c>
      <c r="D108" s="269">
        <f t="shared" si="10"/>
        <v>0.18255816358957061</v>
      </c>
      <c r="E108" s="269">
        <f t="shared" si="10"/>
        <v>0.18403479458102581</v>
      </c>
      <c r="F108" s="269">
        <f t="shared" si="10"/>
        <v>0.18879207945616608</v>
      </c>
      <c r="G108" s="269">
        <f t="shared" si="10"/>
        <v>0.18207425016410131</v>
      </c>
      <c r="H108" s="269">
        <f t="shared" si="10"/>
        <v>0.18397001357960294</v>
      </c>
      <c r="I108" s="269">
        <f t="shared" si="10"/>
        <v>0.18901082702358668</v>
      </c>
      <c r="J108" s="269">
        <f t="shared" si="10"/>
        <v>0.1805661389730909</v>
      </c>
      <c r="K108" s="269">
        <f t="shared" si="10"/>
        <v>0.18206333623641263</v>
      </c>
      <c r="L108" s="269">
        <f t="shared" si="10"/>
        <v>0.19036122579128517</v>
      </c>
      <c r="M108" s="269">
        <f t="shared" si="10"/>
        <v>0.19611528472203962</v>
      </c>
      <c r="N108" s="269">
        <f t="shared" si="10"/>
        <v>0.20048712600468183</v>
      </c>
      <c r="O108" s="269">
        <f t="shared" si="10"/>
        <v>0.20056904660801039</v>
      </c>
      <c r="P108" s="269">
        <f t="shared" si="10"/>
        <v>0.1931583304017401</v>
      </c>
      <c r="Q108" s="269">
        <f t="shared" si="10"/>
        <v>0.1913496776851816</v>
      </c>
      <c r="R108" s="269">
        <f t="shared" si="10"/>
        <v>0.18923542363790824</v>
      </c>
      <c r="S108" s="269">
        <f t="shared" si="10"/>
        <v>0.19627480558435914</v>
      </c>
      <c r="T108" s="269">
        <f t="shared" si="10"/>
        <v>0.19023988275834189</v>
      </c>
      <c r="U108" s="269">
        <f t="shared" si="10"/>
        <v>0.19635206362540056</v>
      </c>
      <c r="V108" s="269">
        <f t="shared" si="10"/>
        <v>0.18973694066407054</v>
      </c>
      <c r="W108" s="269">
        <f t="shared" si="10"/>
        <v>0.17937216638443901</v>
      </c>
      <c r="X108" s="269">
        <f t="shared" si="10"/>
        <v>0.17506061068556558</v>
      </c>
      <c r="Y108" s="269">
        <f t="shared" si="10"/>
        <v>0.19742327233296028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0.10011750019046177</v>
      </c>
      <c r="C109" s="270">
        <f t="shared" si="11"/>
        <v>7.6430762879877018E-2</v>
      </c>
      <c r="D109" s="270">
        <f t="shared" si="11"/>
        <v>0.11808290042445596</v>
      </c>
      <c r="E109" s="270">
        <f t="shared" si="11"/>
        <v>8.3056646452845856E-2</v>
      </c>
      <c r="F109" s="270">
        <f t="shared" si="11"/>
        <v>8.0215617818791898E-2</v>
      </c>
      <c r="G109" s="270">
        <f t="shared" si="11"/>
        <v>8.3385435711793437E-2</v>
      </c>
      <c r="H109" s="270">
        <f t="shared" si="11"/>
        <v>8.2590906154672211E-2</v>
      </c>
      <c r="I109" s="270">
        <f t="shared" si="11"/>
        <v>8.0411926198649564E-2</v>
      </c>
      <c r="J109" s="270">
        <f t="shared" si="11"/>
        <v>7.9557076489009018E-2</v>
      </c>
      <c r="K109" s="270">
        <f t="shared" si="11"/>
        <v>8.5494211014270363E-2</v>
      </c>
      <c r="L109" s="270">
        <f t="shared" si="11"/>
        <v>8.6237543698259853E-2</v>
      </c>
      <c r="M109" s="270">
        <f t="shared" si="11"/>
        <v>9.6225710203672959E-2</v>
      </c>
      <c r="N109" s="270">
        <f t="shared" si="11"/>
        <v>8.9223883705691578E-2</v>
      </c>
      <c r="O109" s="270">
        <f t="shared" si="11"/>
        <v>0.10723208754987502</v>
      </c>
      <c r="P109" s="270">
        <f t="shared" si="11"/>
        <v>9.2695002069482529E-2</v>
      </c>
      <c r="Q109" s="270">
        <f t="shared" si="11"/>
        <v>8.5756819889854091E-2</v>
      </c>
      <c r="R109" s="270">
        <f t="shared" si="11"/>
        <v>8.3252255351280266E-2</v>
      </c>
      <c r="S109" s="270">
        <f t="shared" si="11"/>
        <v>8.4588103938183667E-2</v>
      </c>
      <c r="T109" s="270">
        <f t="shared" si="11"/>
        <v>8.3577413222890071E-2</v>
      </c>
      <c r="U109" s="270">
        <f t="shared" si="11"/>
        <v>8.7098417824600441E-2</v>
      </c>
      <c r="V109" s="270">
        <f t="shared" si="11"/>
        <v>0.1054641428086223</v>
      </c>
      <c r="W109" s="270">
        <f t="shared" si="11"/>
        <v>9.9731052648934435E-2</v>
      </c>
      <c r="X109" s="270">
        <f t="shared" si="11"/>
        <v>9.0943758226492297E-2</v>
      </c>
      <c r="Y109" s="270">
        <f t="shared" si="11"/>
        <v>0.10260181337791564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9.4761610862712453E-2</v>
      </c>
      <c r="C110" s="270">
        <f t="shared" si="12"/>
        <v>0.1163284594671663</v>
      </c>
      <c r="D110" s="270">
        <f t="shared" si="12"/>
        <v>6.4475263165114649E-2</v>
      </c>
      <c r="E110" s="270">
        <f t="shared" si="12"/>
        <v>0.10097814812817991</v>
      </c>
      <c r="F110" s="270">
        <f t="shared" si="12"/>
        <v>0.10857646163737418</v>
      </c>
      <c r="G110" s="270">
        <f t="shared" si="12"/>
        <v>9.8688814452307858E-2</v>
      </c>
      <c r="H110" s="270">
        <f t="shared" si="12"/>
        <v>0.10137910742493077</v>
      </c>
      <c r="I110" s="270">
        <f t="shared" si="12"/>
        <v>0.10859890082493705</v>
      </c>
      <c r="J110" s="270">
        <f t="shared" si="12"/>
        <v>0.10100906248408194</v>
      </c>
      <c r="K110" s="270">
        <f t="shared" si="12"/>
        <v>9.6569125222142227E-2</v>
      </c>
      <c r="L110" s="270">
        <f t="shared" si="12"/>
        <v>0.10412368209302532</v>
      </c>
      <c r="M110" s="270">
        <f t="shared" si="12"/>
        <v>9.9889574518366706E-2</v>
      </c>
      <c r="N110" s="270">
        <f t="shared" si="12"/>
        <v>0.1112632422989903</v>
      </c>
      <c r="O110" s="270">
        <f t="shared" si="12"/>
        <v>9.3336959058135383E-2</v>
      </c>
      <c r="P110" s="270">
        <f t="shared" si="12"/>
        <v>0.10046332833225764</v>
      </c>
      <c r="Q110" s="270">
        <f t="shared" si="12"/>
        <v>0.10559285779532751</v>
      </c>
      <c r="R110" s="270">
        <f t="shared" si="12"/>
        <v>0.10598316828662802</v>
      </c>
      <c r="S110" s="270">
        <f t="shared" si="12"/>
        <v>0.11168670164617549</v>
      </c>
      <c r="T110" s="270">
        <f t="shared" si="12"/>
        <v>0.1066624695354518</v>
      </c>
      <c r="U110" s="270">
        <f t="shared" si="12"/>
        <v>0.1092536458008001</v>
      </c>
      <c r="V110" s="270">
        <f t="shared" si="12"/>
        <v>8.4272797855448306E-2</v>
      </c>
      <c r="W110" s="270">
        <f t="shared" si="12"/>
        <v>7.9641113735504615E-2</v>
      </c>
      <c r="X110" s="270">
        <f t="shared" si="12"/>
        <v>8.4116852459073244E-2</v>
      </c>
      <c r="Y110" s="270">
        <f t="shared" si="12"/>
        <v>9.4821458955044555E-2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0.12097413567515208</v>
      </c>
      <c r="C111" s="269">
        <f t="shared" si="13"/>
        <v>0.12321799258203778</v>
      </c>
      <c r="D111" s="269">
        <f t="shared" si="13"/>
        <v>0.11694197809777512</v>
      </c>
      <c r="E111" s="269">
        <f t="shared" si="13"/>
        <v>0.12032517017351538</v>
      </c>
      <c r="F111" s="269">
        <f t="shared" si="13"/>
        <v>0.1207392815027457</v>
      </c>
      <c r="G111" s="269">
        <f t="shared" si="13"/>
        <v>0.11812952627827628</v>
      </c>
      <c r="H111" s="269">
        <f t="shared" si="13"/>
        <v>0.11794062525053073</v>
      </c>
      <c r="I111" s="269">
        <f t="shared" si="13"/>
        <v>0.11956176198531927</v>
      </c>
      <c r="J111" s="269">
        <f t="shared" si="13"/>
        <v>0.11639998139663219</v>
      </c>
      <c r="K111" s="269">
        <f t="shared" si="13"/>
        <v>0.11798146129581945</v>
      </c>
      <c r="L111" s="269">
        <f t="shared" si="13"/>
        <v>0.12087225400471813</v>
      </c>
      <c r="M111" s="269">
        <f t="shared" si="13"/>
        <v>0.12273001473500864</v>
      </c>
      <c r="N111" s="269">
        <f t="shared" si="13"/>
        <v>0.12384489948982283</v>
      </c>
      <c r="O111" s="269">
        <f t="shared" si="13"/>
        <v>0.12416558953767785</v>
      </c>
      <c r="P111" s="269">
        <f t="shared" si="13"/>
        <v>0.12228673934991476</v>
      </c>
      <c r="Q111" s="269">
        <f t="shared" si="13"/>
        <v>0.12204612621529914</v>
      </c>
      <c r="R111" s="269">
        <f t="shared" si="13"/>
        <v>0.12103250474992294</v>
      </c>
      <c r="S111" s="269">
        <f t="shared" si="13"/>
        <v>0.12336998889168288</v>
      </c>
      <c r="T111" s="269">
        <f t="shared" si="13"/>
        <v>0.12304293479156635</v>
      </c>
      <c r="U111" s="269">
        <f t="shared" si="13"/>
        <v>0.12480575255027805</v>
      </c>
      <c r="V111" s="269">
        <f t="shared" si="13"/>
        <v>0.1232202334773654</v>
      </c>
      <c r="W111" s="269">
        <f t="shared" si="13"/>
        <v>0.12100166626908025</v>
      </c>
      <c r="X111" s="269">
        <f t="shared" si="13"/>
        <v>0.11798756974628663</v>
      </c>
      <c r="Y111" s="269">
        <f t="shared" si="13"/>
        <v>0.1227765863626286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3.6442770069328077E-2</v>
      </c>
      <c r="C112" s="270">
        <f t="shared" si="14"/>
        <v>2.7820797688275247E-2</v>
      </c>
      <c r="D112" s="270">
        <f t="shared" si="14"/>
        <v>4.2982175754501979E-2</v>
      </c>
      <c r="E112" s="270">
        <f t="shared" si="14"/>
        <v>3.0232619308835883E-2</v>
      </c>
      <c r="F112" s="270">
        <f t="shared" si="14"/>
        <v>2.8290837299152841E-2</v>
      </c>
      <c r="G112" s="270">
        <f t="shared" si="14"/>
        <v>3.0045528135125822E-2</v>
      </c>
      <c r="H112" s="270">
        <f t="shared" si="14"/>
        <v>3.0063089840300684E-2</v>
      </c>
      <c r="I112" s="270">
        <f t="shared" si="14"/>
        <v>2.9269941136308448E-2</v>
      </c>
      <c r="J112" s="270">
        <f t="shared" si="14"/>
        <v>2.8958775841999282E-2</v>
      </c>
      <c r="K112" s="270">
        <f t="shared" si="14"/>
        <v>3.1119892809194416E-2</v>
      </c>
      <c r="L112" s="270">
        <f t="shared" si="14"/>
        <v>3.1390465906166586E-2</v>
      </c>
      <c r="M112" s="270">
        <f t="shared" si="14"/>
        <v>3.5026158514136943E-2</v>
      </c>
      <c r="N112" s="270">
        <f t="shared" si="14"/>
        <v>3.2477493668871739E-2</v>
      </c>
      <c r="O112" s="270">
        <f t="shared" si="14"/>
        <v>3.9032479868154495E-2</v>
      </c>
      <c r="P112" s="270">
        <f t="shared" si="14"/>
        <v>3.3740980753291648E-2</v>
      </c>
      <c r="Q112" s="270">
        <f t="shared" si="14"/>
        <v>3.1215482439906884E-2</v>
      </c>
      <c r="R112" s="270">
        <f t="shared" si="14"/>
        <v>3.0303820947866014E-2</v>
      </c>
      <c r="S112" s="270">
        <f t="shared" si="14"/>
        <v>3.0790069833498846E-2</v>
      </c>
      <c r="T112" s="270">
        <f t="shared" si="14"/>
        <v>3.0422178413131985E-2</v>
      </c>
      <c r="U112" s="270">
        <f t="shared" si="14"/>
        <v>3.1703824088154565E-2</v>
      </c>
      <c r="V112" s="270">
        <f t="shared" si="14"/>
        <v>3.8388947982338537E-2</v>
      </c>
      <c r="W112" s="270">
        <f t="shared" si="14"/>
        <v>3.6150143260504856E-2</v>
      </c>
      <c r="X112" s="270">
        <f t="shared" si="14"/>
        <v>3.3103527994443195E-2</v>
      </c>
      <c r="Y112" s="270">
        <f t="shared" si="14"/>
        <v>3.7347060069561296E-2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5.0038139251796669E-2</v>
      </c>
      <c r="C113" s="270">
        <f t="shared" si="15"/>
        <v>5.3053635647713961E-2</v>
      </c>
      <c r="D113" s="270">
        <f t="shared" si="15"/>
        <v>5.0490806551171413E-2</v>
      </c>
      <c r="E113" s="270">
        <f t="shared" si="15"/>
        <v>5.3336504946021997E-2</v>
      </c>
      <c r="F113" s="270">
        <f t="shared" si="15"/>
        <v>5.2199509735441532E-2</v>
      </c>
      <c r="G113" s="270">
        <f t="shared" si="15"/>
        <v>5.1922141929370016E-2</v>
      </c>
      <c r="H113" s="270">
        <f t="shared" si="15"/>
        <v>5.0975540307555231E-2</v>
      </c>
      <c r="I113" s="270">
        <f t="shared" si="15"/>
        <v>5.0761820948733716E-2</v>
      </c>
      <c r="J113" s="270">
        <f t="shared" si="15"/>
        <v>5.0673906810427091E-2</v>
      </c>
      <c r="K113" s="270">
        <f t="shared" si="15"/>
        <v>5.1710406905765255E-2</v>
      </c>
      <c r="L113" s="270">
        <f t="shared" si="15"/>
        <v>5.1580767816690319E-2</v>
      </c>
      <c r="M113" s="270">
        <f t="shared" si="15"/>
        <v>5.1344051096186206E-2</v>
      </c>
      <c r="N113" s="270">
        <f t="shared" si="15"/>
        <v>5.0867585624118618E-2</v>
      </c>
      <c r="O113" s="270">
        <f t="shared" si="15"/>
        <v>5.1158456572362086E-2</v>
      </c>
      <c r="P113" s="270">
        <f t="shared" si="15"/>
        <v>5.197710708368132E-2</v>
      </c>
      <c r="Q113" s="270">
        <f t="shared" si="15"/>
        <v>5.2394843537893046E-2</v>
      </c>
      <c r="R113" s="270">
        <f t="shared" si="15"/>
        <v>5.2150810545724367E-2</v>
      </c>
      <c r="S113" s="270">
        <f t="shared" si="15"/>
        <v>5.1925959658976159E-2</v>
      </c>
      <c r="T113" s="270">
        <f t="shared" si="15"/>
        <v>5.3795617467529908E-2</v>
      </c>
      <c r="U113" s="270">
        <f t="shared" si="15"/>
        <v>5.3333601390632257E-2</v>
      </c>
      <c r="V113" s="270">
        <f t="shared" si="15"/>
        <v>5.4155987075643661E-2</v>
      </c>
      <c r="W113" s="270">
        <f t="shared" si="15"/>
        <v>5.5750609403291199E-2</v>
      </c>
      <c r="X113" s="270">
        <f t="shared" si="15"/>
        <v>5.4265507456740796E-2</v>
      </c>
      <c r="Y113" s="270">
        <f t="shared" si="15"/>
        <v>5.0914515233431087E-2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3.449322635402733E-2</v>
      </c>
      <c r="C114" s="271">
        <f t="shared" si="16"/>
        <v>4.2343559246048566E-2</v>
      </c>
      <c r="D114" s="271">
        <f t="shared" si="16"/>
        <v>2.3468995792101734E-2</v>
      </c>
      <c r="E114" s="271">
        <f t="shared" si="16"/>
        <v>3.6756045918657484E-2</v>
      </c>
      <c r="F114" s="271">
        <f t="shared" si="16"/>
        <v>4.0248934468151309E-2</v>
      </c>
      <c r="G114" s="271">
        <f t="shared" si="16"/>
        <v>3.616185621378043E-2</v>
      </c>
      <c r="H114" s="271">
        <f t="shared" si="16"/>
        <v>3.6901995102674813E-2</v>
      </c>
      <c r="I114" s="271">
        <f t="shared" si="16"/>
        <v>3.9529999900277106E-2</v>
      </c>
      <c r="J114" s="271">
        <f t="shared" si="16"/>
        <v>3.6767298744205819E-2</v>
      </c>
      <c r="K114" s="271">
        <f t="shared" si="16"/>
        <v>3.5151161580859777E-2</v>
      </c>
      <c r="L114" s="271">
        <f t="shared" si="16"/>
        <v>3.7901020281861215E-2</v>
      </c>
      <c r="M114" s="271">
        <f t="shared" si="16"/>
        <v>3.6359805124685472E-2</v>
      </c>
      <c r="N114" s="271">
        <f t="shared" si="16"/>
        <v>4.0499820196832473E-2</v>
      </c>
      <c r="O114" s="271">
        <f t="shared" si="16"/>
        <v>3.3974653097161273E-2</v>
      </c>
      <c r="P114" s="271">
        <f t="shared" si="16"/>
        <v>3.6568651512941787E-2</v>
      </c>
      <c r="Q114" s="271">
        <f t="shared" si="16"/>
        <v>3.8435800237499207E-2</v>
      </c>
      <c r="R114" s="271">
        <f t="shared" si="16"/>
        <v>3.8577873256332572E-2</v>
      </c>
      <c r="S114" s="271">
        <f t="shared" si="16"/>
        <v>4.0653959399207865E-2</v>
      </c>
      <c r="T114" s="271">
        <f t="shared" si="16"/>
        <v>3.8825138910904465E-2</v>
      </c>
      <c r="U114" s="271">
        <f t="shared" si="16"/>
        <v>3.9768327071491229E-2</v>
      </c>
      <c r="V114" s="271">
        <f t="shared" si="16"/>
        <v>3.0675298419383178E-2</v>
      </c>
      <c r="W114" s="271">
        <f t="shared" si="16"/>
        <v>2.9100913605284204E-2</v>
      </c>
      <c r="X114" s="271">
        <f t="shared" si="16"/>
        <v>3.061853429510265E-2</v>
      </c>
      <c r="Y114" s="271">
        <f t="shared" si="16"/>
        <v>3.4515011059636218E-2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1.0000000000000004</v>
      </c>
      <c r="C117" s="232">
        <f t="shared" si="17"/>
        <v>1.0000000000000002</v>
      </c>
      <c r="D117" s="232">
        <f t="shared" si="17"/>
        <v>0.99999999999999989</v>
      </c>
      <c r="E117" s="232">
        <f t="shared" si="17"/>
        <v>1.0000000000000002</v>
      </c>
      <c r="F117" s="232">
        <f t="shared" si="17"/>
        <v>1</v>
      </c>
      <c r="G117" s="232">
        <f t="shared" si="17"/>
        <v>1</v>
      </c>
      <c r="H117" s="232">
        <f t="shared" si="17"/>
        <v>0.99999999999999978</v>
      </c>
      <c r="I117" s="232">
        <f t="shared" si="17"/>
        <v>1</v>
      </c>
      <c r="J117" s="232">
        <f t="shared" si="17"/>
        <v>0.99999999999999989</v>
      </c>
      <c r="K117" s="232">
        <f t="shared" si="17"/>
        <v>1.0000000000000002</v>
      </c>
      <c r="L117" s="232">
        <f t="shared" si="17"/>
        <v>1.0000000000000002</v>
      </c>
      <c r="M117" s="232">
        <f t="shared" si="17"/>
        <v>1</v>
      </c>
      <c r="N117" s="232">
        <f t="shared" si="17"/>
        <v>0.99999999999999989</v>
      </c>
      <c r="O117" s="232">
        <f t="shared" si="17"/>
        <v>0.99999999999999989</v>
      </c>
      <c r="P117" s="232">
        <f t="shared" si="17"/>
        <v>1</v>
      </c>
      <c r="Q117" s="232">
        <f t="shared" si="17"/>
        <v>0.99999999999999989</v>
      </c>
      <c r="R117" s="232">
        <f t="shared" si="17"/>
        <v>1.0000000000000002</v>
      </c>
      <c r="S117" s="232">
        <f t="shared" si="17"/>
        <v>1</v>
      </c>
      <c r="T117" s="232">
        <f t="shared" si="17"/>
        <v>1.0000000000000002</v>
      </c>
      <c r="U117" s="232">
        <f t="shared" si="17"/>
        <v>1</v>
      </c>
      <c r="V117" s="232">
        <f t="shared" si="17"/>
        <v>1</v>
      </c>
      <c r="W117" s="232">
        <f t="shared" si="17"/>
        <v>1.0000000000000002</v>
      </c>
      <c r="X117" s="232">
        <f t="shared" si="17"/>
        <v>1.0000000000000002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2.3637854143742768E-3</v>
      </c>
      <c r="C118" s="266">
        <f t="shared" si="18"/>
        <v>2.3767308137993418E-3</v>
      </c>
      <c r="D118" s="266">
        <f t="shared" si="18"/>
        <v>2.2688254082897539E-3</v>
      </c>
      <c r="E118" s="266">
        <f t="shared" si="18"/>
        <v>2.3285645256997745E-3</v>
      </c>
      <c r="F118" s="266">
        <f t="shared" si="18"/>
        <v>2.3537053000989698E-3</v>
      </c>
      <c r="G118" s="266">
        <f t="shared" si="18"/>
        <v>2.3153071812686285E-3</v>
      </c>
      <c r="H118" s="266">
        <f t="shared" si="18"/>
        <v>2.33065116463895E-3</v>
      </c>
      <c r="I118" s="266">
        <f t="shared" si="18"/>
        <v>2.3589534883617373E-3</v>
      </c>
      <c r="J118" s="266">
        <f t="shared" si="18"/>
        <v>2.3257848065334008E-3</v>
      </c>
      <c r="K118" s="266">
        <f t="shared" si="18"/>
        <v>2.3095429191760768E-3</v>
      </c>
      <c r="L118" s="266">
        <f t="shared" si="18"/>
        <v>2.3578124033494566E-3</v>
      </c>
      <c r="M118" s="266">
        <f t="shared" si="18"/>
        <v>2.3717915690017449E-3</v>
      </c>
      <c r="N118" s="266">
        <f t="shared" si="18"/>
        <v>2.4027650202303272E-3</v>
      </c>
      <c r="O118" s="266">
        <f t="shared" si="18"/>
        <v>2.3631518625425738E-3</v>
      </c>
      <c r="P118" s="266">
        <f t="shared" si="18"/>
        <v>2.3526658907637933E-3</v>
      </c>
      <c r="Q118" s="266">
        <f t="shared" si="18"/>
        <v>2.3602302262752417E-3</v>
      </c>
      <c r="R118" s="266">
        <f t="shared" si="18"/>
        <v>2.3556790284208744E-3</v>
      </c>
      <c r="S118" s="266">
        <f t="shared" si="18"/>
        <v>2.3863751347492079E-3</v>
      </c>
      <c r="T118" s="266">
        <f t="shared" si="18"/>
        <v>2.3522720576479969E-3</v>
      </c>
      <c r="U118" s="266">
        <f t="shared" si="18"/>
        <v>2.3793511829374313E-3</v>
      </c>
      <c r="V118" s="266">
        <f t="shared" si="18"/>
        <v>2.3222876394646875E-3</v>
      </c>
      <c r="W118" s="266">
        <f t="shared" si="18"/>
        <v>2.2692650253656106E-3</v>
      </c>
      <c r="X118" s="266">
        <f t="shared" si="18"/>
        <v>2.2534610491557047E-3</v>
      </c>
      <c r="Y118" s="266">
        <f t="shared" si="18"/>
        <v>2.3745862528103223E-3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1.7465869471607206E-3</v>
      </c>
      <c r="C119" s="267">
        <f t="shared" si="19"/>
        <v>1.7561522256010161E-3</v>
      </c>
      <c r="D119" s="267">
        <f t="shared" si="19"/>
        <v>1.676421564922149E-3</v>
      </c>
      <c r="E119" s="267">
        <f t="shared" si="19"/>
        <v>1.7205624425452829E-3</v>
      </c>
      <c r="F119" s="267">
        <f t="shared" si="19"/>
        <v>1.7391388108315598E-3</v>
      </c>
      <c r="G119" s="267">
        <f t="shared" si="19"/>
        <v>1.7107666698001566E-3</v>
      </c>
      <c r="H119" s="267">
        <f t="shared" si="19"/>
        <v>1.7221042476145752E-3</v>
      </c>
      <c r="I119" s="267">
        <f t="shared" si="19"/>
        <v>1.7430166658433763E-3</v>
      </c>
      <c r="J119" s="267">
        <f t="shared" si="19"/>
        <v>1.7185085246290302E-3</v>
      </c>
      <c r="K119" s="267">
        <f t="shared" si="19"/>
        <v>1.7065074909129187E-3</v>
      </c>
      <c r="L119" s="267">
        <f t="shared" si="19"/>
        <v>1.742173524932223E-3</v>
      </c>
      <c r="M119" s="267">
        <f t="shared" si="19"/>
        <v>1.7525026470733493E-3</v>
      </c>
      <c r="N119" s="267">
        <f t="shared" si="19"/>
        <v>1.7753887454879467E-3</v>
      </c>
      <c r="O119" s="267">
        <f t="shared" si="19"/>
        <v>1.746118819490216E-3</v>
      </c>
      <c r="P119" s="267">
        <f t="shared" si="19"/>
        <v>1.7383707974719137E-3</v>
      </c>
      <c r="Q119" s="267">
        <f t="shared" si="19"/>
        <v>1.7439600398743327E-3</v>
      </c>
      <c r="R119" s="267">
        <f t="shared" si="19"/>
        <v>1.7405971869190499E-3</v>
      </c>
      <c r="S119" s="267">
        <f t="shared" si="19"/>
        <v>1.7632783568406925E-3</v>
      </c>
      <c r="T119" s="267">
        <f t="shared" si="19"/>
        <v>1.7380797965311228E-3</v>
      </c>
      <c r="U119" s="267">
        <f t="shared" si="19"/>
        <v>1.7580884007315919E-3</v>
      </c>
      <c r="V119" s="267">
        <f t="shared" si="19"/>
        <v>1.7159244887359616E-3</v>
      </c>
      <c r="W119" s="267">
        <f t="shared" si="19"/>
        <v>1.6767463953580128E-3</v>
      </c>
      <c r="X119" s="267">
        <f t="shared" si="19"/>
        <v>1.6650689315774157E-3</v>
      </c>
      <c r="Y119" s="267">
        <f t="shared" si="19"/>
        <v>1.7545676222744887E-3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4.366467367901801E-2</v>
      </c>
      <c r="C120" s="267">
        <f t="shared" si="20"/>
        <v>4.3903805640025419E-2</v>
      </c>
      <c r="D120" s="267">
        <f t="shared" si="20"/>
        <v>4.1910539123053731E-2</v>
      </c>
      <c r="E120" s="267">
        <f t="shared" si="20"/>
        <v>4.3014061063632071E-2</v>
      </c>
      <c r="F120" s="267">
        <f t="shared" si="20"/>
        <v>4.3478470270788987E-2</v>
      </c>
      <c r="G120" s="267">
        <f t="shared" si="20"/>
        <v>4.276916674500391E-2</v>
      </c>
      <c r="H120" s="267">
        <f t="shared" si="20"/>
        <v>4.3052606190364384E-2</v>
      </c>
      <c r="I120" s="267">
        <f t="shared" si="20"/>
        <v>4.35754166460844E-2</v>
      </c>
      <c r="J120" s="267">
        <f t="shared" si="20"/>
        <v>4.2962713115725769E-2</v>
      </c>
      <c r="K120" s="267">
        <f t="shared" si="20"/>
        <v>4.2662687272822977E-2</v>
      </c>
      <c r="L120" s="267">
        <f t="shared" si="20"/>
        <v>4.3554338123305579E-2</v>
      </c>
      <c r="M120" s="267">
        <f t="shared" si="20"/>
        <v>4.3812566176833739E-2</v>
      </c>
      <c r="N120" s="267">
        <f t="shared" si="20"/>
        <v>4.4384718637198672E-2</v>
      </c>
      <c r="O120" s="267">
        <f t="shared" si="20"/>
        <v>4.3652970487255409E-2</v>
      </c>
      <c r="P120" s="267">
        <f t="shared" si="20"/>
        <v>4.3459269936797856E-2</v>
      </c>
      <c r="Q120" s="267">
        <f t="shared" si="20"/>
        <v>4.3599000996858324E-2</v>
      </c>
      <c r="R120" s="267">
        <f t="shared" si="20"/>
        <v>4.3514929672976252E-2</v>
      </c>
      <c r="S120" s="267">
        <f t="shared" si="20"/>
        <v>4.4081958921017295E-2</v>
      </c>
      <c r="T120" s="267">
        <f t="shared" si="20"/>
        <v>4.3451994913278079E-2</v>
      </c>
      <c r="U120" s="267">
        <f t="shared" si="20"/>
        <v>4.3952210018289799E-2</v>
      </c>
      <c r="V120" s="267">
        <f t="shared" si="20"/>
        <v>4.2898112218399044E-2</v>
      </c>
      <c r="W120" s="267">
        <f t="shared" si="20"/>
        <v>4.1918659883950313E-2</v>
      </c>
      <c r="X120" s="267">
        <f t="shared" si="20"/>
        <v>4.1626723289435383E-2</v>
      </c>
      <c r="Y120" s="267">
        <f t="shared" si="20"/>
        <v>4.3864190556862255E-2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1.0916168419754502E-3</v>
      </c>
      <c r="C121" s="267">
        <f t="shared" si="21"/>
        <v>1.0975951410006355E-3</v>
      </c>
      <c r="D121" s="267">
        <f t="shared" si="21"/>
        <v>1.0477634780763437E-3</v>
      </c>
      <c r="E121" s="267">
        <f t="shared" si="21"/>
        <v>1.0753515265908022E-3</v>
      </c>
      <c r="F121" s="267">
        <f t="shared" si="21"/>
        <v>1.0869617567697252E-3</v>
      </c>
      <c r="G121" s="267">
        <f t="shared" si="21"/>
        <v>1.0692291686250981E-3</v>
      </c>
      <c r="H121" s="267">
        <f t="shared" si="21"/>
        <v>1.0763151547591098E-3</v>
      </c>
      <c r="I121" s="267">
        <f t="shared" si="21"/>
        <v>1.0893854161521108E-3</v>
      </c>
      <c r="J121" s="267">
        <f t="shared" si="21"/>
        <v>1.0740678278931446E-3</v>
      </c>
      <c r="K121" s="267">
        <f t="shared" si="21"/>
        <v>1.0665671818205745E-3</v>
      </c>
      <c r="L121" s="267">
        <f t="shared" si="21"/>
        <v>1.0888584530826394E-3</v>
      </c>
      <c r="M121" s="267">
        <f t="shared" si="21"/>
        <v>1.0953141544208437E-3</v>
      </c>
      <c r="N121" s="267">
        <f t="shared" si="21"/>
        <v>1.1096179659299671E-3</v>
      </c>
      <c r="O121" s="267">
        <f t="shared" si="21"/>
        <v>1.0913242621813856E-3</v>
      </c>
      <c r="P121" s="267">
        <f t="shared" si="21"/>
        <v>1.0864817484199465E-3</v>
      </c>
      <c r="Q121" s="267">
        <f t="shared" si="21"/>
        <v>1.0899750249214585E-3</v>
      </c>
      <c r="R121" s="267">
        <f t="shared" si="21"/>
        <v>1.0878732418244065E-3</v>
      </c>
      <c r="S121" s="267">
        <f t="shared" si="21"/>
        <v>1.102048973025433E-3</v>
      </c>
      <c r="T121" s="267">
        <f t="shared" si="21"/>
        <v>1.0862998728319521E-3</v>
      </c>
      <c r="U121" s="267">
        <f t="shared" si="21"/>
        <v>1.0988052504572452E-3</v>
      </c>
      <c r="V121" s="267">
        <f t="shared" si="21"/>
        <v>1.0724528054599763E-3</v>
      </c>
      <c r="W121" s="267">
        <f t="shared" si="21"/>
        <v>1.0479664970987584E-3</v>
      </c>
      <c r="X121" s="267">
        <f t="shared" si="21"/>
        <v>1.040668082235885E-3</v>
      </c>
      <c r="Y121" s="267">
        <f t="shared" si="21"/>
        <v>1.0966047639215562E-3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1.6218616868644039E-3</v>
      </c>
      <c r="C122" s="268">
        <f t="shared" si="22"/>
        <v>1.605630188481094E-3</v>
      </c>
      <c r="D122" s="268">
        <f t="shared" si="22"/>
        <v>1.6156305893311981E-3</v>
      </c>
      <c r="E122" s="268">
        <f t="shared" si="22"/>
        <v>1.5874585418981407E-3</v>
      </c>
      <c r="F122" s="268">
        <f t="shared" si="22"/>
        <v>1.5960527604796831E-3</v>
      </c>
      <c r="G122" s="268">
        <f t="shared" si="22"/>
        <v>1.5835413428158874E-3</v>
      </c>
      <c r="H122" s="268">
        <f t="shared" si="22"/>
        <v>1.589946655072466E-3</v>
      </c>
      <c r="I122" s="268">
        <f t="shared" si="22"/>
        <v>1.601409465590526E-3</v>
      </c>
      <c r="J122" s="268">
        <f t="shared" si="22"/>
        <v>1.5891971498962136E-3</v>
      </c>
      <c r="K122" s="268">
        <f t="shared" si="22"/>
        <v>1.5857044128132951E-3</v>
      </c>
      <c r="L122" s="268">
        <f t="shared" si="22"/>
        <v>1.6038921776551668E-3</v>
      </c>
      <c r="M122" s="268">
        <f t="shared" si="22"/>
        <v>1.6209698980092654E-3</v>
      </c>
      <c r="N122" s="268">
        <f t="shared" si="22"/>
        <v>1.6266837312078125E-3</v>
      </c>
      <c r="O122" s="268">
        <f t="shared" si="22"/>
        <v>1.6411451353337933E-3</v>
      </c>
      <c r="P122" s="268">
        <f t="shared" si="22"/>
        <v>1.6138996463957388E-3</v>
      </c>
      <c r="Q122" s="268">
        <f t="shared" si="22"/>
        <v>1.603241327886656E-3</v>
      </c>
      <c r="R122" s="268">
        <f t="shared" si="22"/>
        <v>1.598454829319605E-3</v>
      </c>
      <c r="S122" s="268">
        <f t="shared" si="22"/>
        <v>1.6144168484258222E-3</v>
      </c>
      <c r="T122" s="268">
        <f t="shared" si="22"/>
        <v>1.5987379635049397E-3</v>
      </c>
      <c r="U122" s="268">
        <f t="shared" si="22"/>
        <v>1.793117604287328E-3</v>
      </c>
      <c r="V122" s="268">
        <f t="shared" si="22"/>
        <v>1.8505269467500635E-3</v>
      </c>
      <c r="W122" s="268">
        <f t="shared" si="22"/>
        <v>1.9096291506332682E-3</v>
      </c>
      <c r="X122" s="268">
        <f t="shared" si="22"/>
        <v>2.0417327729892508E-3</v>
      </c>
      <c r="Y122" s="268">
        <f t="shared" si="22"/>
        <v>2.1486876801481473E-3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0.17748262649374483</v>
      </c>
      <c r="C123" s="269">
        <f t="shared" si="23"/>
        <v>0.17645258856899351</v>
      </c>
      <c r="D123" s="269">
        <f t="shared" si="23"/>
        <v>0.19044048904532143</v>
      </c>
      <c r="E123" s="269">
        <f t="shared" si="23"/>
        <v>0.18641063332913105</v>
      </c>
      <c r="F123" s="269">
        <f t="shared" si="23"/>
        <v>0.18153515380147381</v>
      </c>
      <c r="G123" s="269">
        <f t="shared" si="23"/>
        <v>0.19008575100299929</v>
      </c>
      <c r="H123" s="269">
        <f t="shared" si="23"/>
        <v>0.1877601924062435</v>
      </c>
      <c r="I123" s="269">
        <f t="shared" si="23"/>
        <v>0.18169185902031201</v>
      </c>
      <c r="J123" s="269">
        <f t="shared" si="23"/>
        <v>0.18807457844302319</v>
      </c>
      <c r="K123" s="269">
        <f t="shared" si="23"/>
        <v>0.19098553167608601</v>
      </c>
      <c r="L123" s="269">
        <f t="shared" si="23"/>
        <v>0.18072907846148301</v>
      </c>
      <c r="M123" s="269">
        <f t="shared" si="23"/>
        <v>0.17550595587495588</v>
      </c>
      <c r="N123" s="269">
        <f t="shared" si="23"/>
        <v>0.17057489863851857</v>
      </c>
      <c r="O123" s="269">
        <f t="shared" si="23"/>
        <v>0.17256745734411835</v>
      </c>
      <c r="P123" s="269">
        <f t="shared" si="23"/>
        <v>0.17910710586541792</v>
      </c>
      <c r="Q123" s="269">
        <f t="shared" si="23"/>
        <v>0.17999112920255325</v>
      </c>
      <c r="R123" s="269">
        <f t="shared" si="23"/>
        <v>0.18171303497447977</v>
      </c>
      <c r="S123" s="269">
        <f t="shared" si="23"/>
        <v>0.17450120084285395</v>
      </c>
      <c r="T123" s="269">
        <f t="shared" si="23"/>
        <v>0.18082126605667476</v>
      </c>
      <c r="U123" s="269">
        <f t="shared" si="23"/>
        <v>0.17394154333285719</v>
      </c>
      <c r="V123" s="269">
        <f t="shared" si="23"/>
        <v>0.18129771309728665</v>
      </c>
      <c r="W123" s="269">
        <f t="shared" si="23"/>
        <v>0.19273410490821846</v>
      </c>
      <c r="X123" s="269">
        <f t="shared" si="23"/>
        <v>0.19956536014685095</v>
      </c>
      <c r="Y123" s="269">
        <f t="shared" si="23"/>
        <v>0.1749989750106343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0.32430005148358293</v>
      </c>
      <c r="C124" s="269">
        <f t="shared" si="24"/>
        <v>0.32607609835928247</v>
      </c>
      <c r="D124" s="269">
        <f t="shared" si="24"/>
        <v>0.31127199289805146</v>
      </c>
      <c r="E124" s="269">
        <f t="shared" si="24"/>
        <v>0.31946791403955743</v>
      </c>
      <c r="F124" s="269">
        <f t="shared" si="24"/>
        <v>0.32291710802409468</v>
      </c>
      <c r="G124" s="269">
        <f t="shared" si="24"/>
        <v>0.31764906980123897</v>
      </c>
      <c r="H124" s="269">
        <f t="shared" si="24"/>
        <v>0.31975419092039753</v>
      </c>
      <c r="I124" s="269">
        <f t="shared" si="24"/>
        <v>0.32363713434859126</v>
      </c>
      <c r="J124" s="269">
        <f t="shared" si="24"/>
        <v>0.31908654986695417</v>
      </c>
      <c r="K124" s="269">
        <f t="shared" si="24"/>
        <v>0.31685824061597884</v>
      </c>
      <c r="L124" s="269">
        <f t="shared" si="24"/>
        <v>0.32348058294338394</v>
      </c>
      <c r="M124" s="269">
        <f t="shared" si="24"/>
        <v>0.32539845760035002</v>
      </c>
      <c r="N124" s="269">
        <f t="shared" si="24"/>
        <v>0.32964786694477327</v>
      </c>
      <c r="O124" s="269">
        <f t="shared" si="24"/>
        <v>0.32421313120292222</v>
      </c>
      <c r="P124" s="269">
        <f t="shared" si="24"/>
        <v>0.32277450603541152</v>
      </c>
      <c r="Q124" s="269">
        <f t="shared" si="24"/>
        <v>0.32381229668293998</v>
      </c>
      <c r="R124" s="269">
        <f t="shared" si="24"/>
        <v>0.32318789410836263</v>
      </c>
      <c r="S124" s="269">
        <f t="shared" si="24"/>
        <v>0.32739925305917461</v>
      </c>
      <c r="T124" s="269">
        <f t="shared" si="24"/>
        <v>0.32272047401585835</v>
      </c>
      <c r="U124" s="269">
        <f t="shared" si="24"/>
        <v>0.32643560047026976</v>
      </c>
      <c r="V124" s="269">
        <f t="shared" si="24"/>
        <v>0.31860675527412285</v>
      </c>
      <c r="W124" s="269">
        <f t="shared" si="24"/>
        <v>0.31133230625791353</v>
      </c>
      <c r="X124" s="269">
        <f t="shared" si="24"/>
        <v>0.30916407632157866</v>
      </c>
      <c r="Y124" s="269">
        <f t="shared" si="24"/>
        <v>0.32578187485027887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0.3294537986488455</v>
      </c>
      <c r="C125" s="269">
        <f t="shared" si="25"/>
        <v>0.3261566440002992</v>
      </c>
      <c r="D125" s="269">
        <f t="shared" si="25"/>
        <v>0.32818805646583926</v>
      </c>
      <c r="E125" s="269">
        <f t="shared" si="25"/>
        <v>0.3224653810258144</v>
      </c>
      <c r="F125" s="269">
        <f t="shared" si="25"/>
        <v>0.32506517740061847</v>
      </c>
      <c r="G125" s="269">
        <f t="shared" si="25"/>
        <v>0.3219983114429707</v>
      </c>
      <c r="H125" s="269">
        <f t="shared" si="25"/>
        <v>0.32297079917792226</v>
      </c>
      <c r="I125" s="269">
        <f t="shared" si="25"/>
        <v>0.32529927545857729</v>
      </c>
      <c r="J125" s="269">
        <f t="shared" si="25"/>
        <v>0.32281854986503505</v>
      </c>
      <c r="K125" s="269">
        <f t="shared" si="25"/>
        <v>0.32210905934006057</v>
      </c>
      <c r="L125" s="269">
        <f t="shared" si="25"/>
        <v>0.32580359646651014</v>
      </c>
      <c r="M125" s="269">
        <f t="shared" si="25"/>
        <v>0.32927264681062296</v>
      </c>
      <c r="N125" s="269">
        <f t="shared" si="25"/>
        <v>0.33043331548376165</v>
      </c>
      <c r="O125" s="269">
        <f t="shared" si="25"/>
        <v>0.33337090539151215</v>
      </c>
      <c r="P125" s="269">
        <f t="shared" si="25"/>
        <v>0.32783644465457917</v>
      </c>
      <c r="Q125" s="269">
        <f t="shared" si="25"/>
        <v>0.32567138733281997</v>
      </c>
      <c r="R125" s="269">
        <f t="shared" si="25"/>
        <v>0.32469909102178812</v>
      </c>
      <c r="S125" s="269">
        <f t="shared" si="25"/>
        <v>0.32794150550832513</v>
      </c>
      <c r="T125" s="269">
        <f t="shared" si="25"/>
        <v>0.32475660494769254</v>
      </c>
      <c r="U125" s="269">
        <f t="shared" si="25"/>
        <v>0.32805112644315776</v>
      </c>
      <c r="V125" s="269">
        <f t="shared" si="25"/>
        <v>0.32730669760676667</v>
      </c>
      <c r="W125" s="269">
        <f t="shared" si="25"/>
        <v>0.321633126344049</v>
      </c>
      <c r="X125" s="269">
        <f t="shared" si="25"/>
        <v>0.31849865709495484</v>
      </c>
      <c r="Y125" s="269">
        <f t="shared" si="25"/>
        <v>0.32948055609642879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0.16925411128324672</v>
      </c>
      <c r="C126" s="270">
        <f t="shared" si="26"/>
        <v>0.12932403864133818</v>
      </c>
      <c r="D126" s="270">
        <f t="shared" si="26"/>
        <v>0.21227972954020977</v>
      </c>
      <c r="E126" s="270">
        <f t="shared" si="26"/>
        <v>0.14553168169159159</v>
      </c>
      <c r="F126" s="270">
        <f t="shared" si="26"/>
        <v>0.13811651480124729</v>
      </c>
      <c r="G126" s="270">
        <f t="shared" si="26"/>
        <v>0.14746714306901904</v>
      </c>
      <c r="H126" s="270">
        <f t="shared" si="26"/>
        <v>0.14499347174348798</v>
      </c>
      <c r="I126" s="270">
        <f t="shared" si="26"/>
        <v>0.13839387797284777</v>
      </c>
      <c r="J126" s="270">
        <f t="shared" si="26"/>
        <v>0.14223320169409465</v>
      </c>
      <c r="K126" s="270">
        <f t="shared" si="26"/>
        <v>0.15125758133459713</v>
      </c>
      <c r="L126" s="270">
        <f t="shared" si="26"/>
        <v>0.14759571845863345</v>
      </c>
      <c r="M126" s="270">
        <f t="shared" si="26"/>
        <v>0.16156055523618562</v>
      </c>
      <c r="N126" s="270">
        <f t="shared" si="26"/>
        <v>0.1470545480936305</v>
      </c>
      <c r="O126" s="270">
        <f t="shared" si="26"/>
        <v>0.17823317564743318</v>
      </c>
      <c r="P126" s="270">
        <f t="shared" si="26"/>
        <v>0.15732585725142628</v>
      </c>
      <c r="Q126" s="270">
        <f t="shared" si="26"/>
        <v>0.14595552417249968</v>
      </c>
      <c r="R126" s="270">
        <f t="shared" si="26"/>
        <v>0.14284815769905029</v>
      </c>
      <c r="S126" s="270">
        <f t="shared" si="26"/>
        <v>0.1413322003860551</v>
      </c>
      <c r="T126" s="270">
        <f t="shared" si="26"/>
        <v>0.14267416787180498</v>
      </c>
      <c r="U126" s="270">
        <f t="shared" si="26"/>
        <v>0.14551787005044114</v>
      </c>
      <c r="V126" s="270">
        <f t="shared" si="26"/>
        <v>0.18193146878938427</v>
      </c>
      <c r="W126" s="270">
        <f t="shared" si="26"/>
        <v>0.17882824801430547</v>
      </c>
      <c r="X126" s="270">
        <f t="shared" si="26"/>
        <v>0.16545963568202252</v>
      </c>
      <c r="Y126" s="270">
        <f t="shared" si="26"/>
        <v>0.17123261168138276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0.16019968736559878</v>
      </c>
      <c r="C127" s="270">
        <f t="shared" si="27"/>
        <v>0.19683260535896108</v>
      </c>
      <c r="D127" s="270">
        <f t="shared" si="27"/>
        <v>0.11590832692562941</v>
      </c>
      <c r="E127" s="270">
        <f t="shared" si="27"/>
        <v>0.1769336993342227</v>
      </c>
      <c r="F127" s="270">
        <f t="shared" si="27"/>
        <v>0.1869486625993714</v>
      </c>
      <c r="G127" s="270">
        <f t="shared" si="27"/>
        <v>0.17453116837395177</v>
      </c>
      <c r="H127" s="270">
        <f t="shared" si="27"/>
        <v>0.17797732743443431</v>
      </c>
      <c r="I127" s="270">
        <f t="shared" si="27"/>
        <v>0.18690539748572951</v>
      </c>
      <c r="J127" s="270">
        <f t="shared" si="27"/>
        <v>0.18058534817094041</v>
      </c>
      <c r="K127" s="270">
        <f t="shared" si="27"/>
        <v>0.17085147800546349</v>
      </c>
      <c r="L127" s="270">
        <f t="shared" si="27"/>
        <v>0.1782078780078766</v>
      </c>
      <c r="M127" s="270">
        <f t="shared" si="27"/>
        <v>0.16771209157443734</v>
      </c>
      <c r="N127" s="270">
        <f t="shared" si="27"/>
        <v>0.18337876739013115</v>
      </c>
      <c r="O127" s="270">
        <f t="shared" si="27"/>
        <v>0.15513772974407897</v>
      </c>
      <c r="P127" s="270">
        <f t="shared" si="27"/>
        <v>0.17051058740315286</v>
      </c>
      <c r="Q127" s="270">
        <f t="shared" si="27"/>
        <v>0.17971586316032023</v>
      </c>
      <c r="R127" s="270">
        <f t="shared" si="27"/>
        <v>0.18185093332273783</v>
      </c>
      <c r="S127" s="270">
        <f t="shared" si="27"/>
        <v>0.18660930512227011</v>
      </c>
      <c r="T127" s="270">
        <f t="shared" si="27"/>
        <v>0.18208243707588762</v>
      </c>
      <c r="U127" s="270">
        <f t="shared" si="27"/>
        <v>0.18253325639271664</v>
      </c>
      <c r="V127" s="270">
        <f t="shared" si="27"/>
        <v>0.14537522881738255</v>
      </c>
      <c r="W127" s="270">
        <f t="shared" si="27"/>
        <v>0.14280487832974353</v>
      </c>
      <c r="X127" s="270">
        <f t="shared" si="27"/>
        <v>0.15303902141293238</v>
      </c>
      <c r="Y127" s="270">
        <f t="shared" si="27"/>
        <v>0.158247944415046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0.11827499880443414</v>
      </c>
      <c r="C128" s="269">
        <f t="shared" si="28"/>
        <v>0.1205747550625175</v>
      </c>
      <c r="D128" s="269">
        <f t="shared" si="28"/>
        <v>0.12158028142711465</v>
      </c>
      <c r="E128" s="269">
        <f t="shared" si="28"/>
        <v>0.12193007350513131</v>
      </c>
      <c r="F128" s="269">
        <f t="shared" si="28"/>
        <v>0.12022823187484402</v>
      </c>
      <c r="G128" s="269">
        <f t="shared" si="28"/>
        <v>0.1208188566452774</v>
      </c>
      <c r="H128" s="269">
        <f t="shared" si="28"/>
        <v>0.11974319408298693</v>
      </c>
      <c r="I128" s="269">
        <f t="shared" si="28"/>
        <v>0.11900354949048714</v>
      </c>
      <c r="J128" s="269">
        <f t="shared" si="28"/>
        <v>0.12035005040030981</v>
      </c>
      <c r="K128" s="269">
        <f t="shared" si="28"/>
        <v>0.12071615909032896</v>
      </c>
      <c r="L128" s="269">
        <f t="shared" si="28"/>
        <v>0.11963966744629814</v>
      </c>
      <c r="M128" s="269">
        <f t="shared" si="28"/>
        <v>0.11916979526873217</v>
      </c>
      <c r="N128" s="269">
        <f t="shared" si="28"/>
        <v>0.11804474483289176</v>
      </c>
      <c r="O128" s="269">
        <f t="shared" si="28"/>
        <v>0.11935379549464381</v>
      </c>
      <c r="P128" s="269">
        <f t="shared" si="28"/>
        <v>0.12003125542474212</v>
      </c>
      <c r="Q128" s="269">
        <f t="shared" si="28"/>
        <v>0.12012877916587075</v>
      </c>
      <c r="R128" s="269">
        <f t="shared" si="28"/>
        <v>0.12010244593590949</v>
      </c>
      <c r="S128" s="269">
        <f t="shared" si="28"/>
        <v>0.11920996235558783</v>
      </c>
      <c r="T128" s="269">
        <f t="shared" si="28"/>
        <v>0.12147427037598041</v>
      </c>
      <c r="U128" s="269">
        <f t="shared" si="28"/>
        <v>0.12059015729701186</v>
      </c>
      <c r="V128" s="269">
        <f t="shared" si="28"/>
        <v>0.12292952992301383</v>
      </c>
      <c r="W128" s="269">
        <f t="shared" si="28"/>
        <v>0.1254781955374133</v>
      </c>
      <c r="X128" s="269">
        <f t="shared" si="28"/>
        <v>0.12414425231122198</v>
      </c>
      <c r="Y128" s="269">
        <f t="shared" si="28"/>
        <v>0.11849995716664138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3.5629670444220142E-2</v>
      </c>
      <c r="C129" s="270">
        <f t="shared" si="29"/>
        <v>2.7223993806539601E-2</v>
      </c>
      <c r="D129" s="270">
        <f t="shared" si="29"/>
        <v>4.4686990160306458E-2</v>
      </c>
      <c r="E129" s="270">
        <f t="shared" si="29"/>
        <v>3.0635863545949837E-2</v>
      </c>
      <c r="F129" s="270">
        <f t="shared" si="29"/>
        <v>2.8171091498988939E-2</v>
      </c>
      <c r="G129" s="270">
        <f t="shared" si="29"/>
        <v>3.0729542993663681E-2</v>
      </c>
      <c r="H129" s="270">
        <f t="shared" si="29"/>
        <v>3.052256500959323E-2</v>
      </c>
      <c r="I129" s="270">
        <f t="shared" si="29"/>
        <v>2.913328501319698E-2</v>
      </c>
      <c r="J129" s="270">
        <f t="shared" si="29"/>
        <v>2.9941500765709943E-2</v>
      </c>
      <c r="K129" s="270">
        <f t="shared" si="29"/>
        <v>3.1841222256176693E-2</v>
      </c>
      <c r="L129" s="270">
        <f t="shared" si="29"/>
        <v>3.1070363773075142E-2</v>
      </c>
      <c r="M129" s="270">
        <f t="shared" si="29"/>
        <v>3.4010100529949759E-2</v>
      </c>
      <c r="N129" s="270">
        <f t="shared" si="29"/>
        <v>3.0956442039576038E-2</v>
      </c>
      <c r="O129" s="270">
        <f t="shared" si="29"/>
        <v>3.7519852619222201E-2</v>
      </c>
      <c r="P129" s="270">
        <f t="shared" si="29"/>
        <v>3.3118654570475949E-2</v>
      </c>
      <c r="Q129" s="270">
        <f t="shared" si="29"/>
        <v>3.0725086595248471E-2</v>
      </c>
      <c r="R129" s="270">
        <f t="shared" si="29"/>
        <v>3.0070955108816536E-2</v>
      </c>
      <c r="S129" s="270">
        <f t="shared" si="29"/>
        <v>2.9751831047013802E-2</v>
      </c>
      <c r="T129" s="270">
        <f t="shared" si="29"/>
        <v>3.0034328523155539E-2</v>
      </c>
      <c r="U129" s="270">
        <f t="shared" si="29"/>
        <v>3.0632956058393102E-2</v>
      </c>
      <c r="V129" s="270">
        <f t="shared" si="29"/>
        <v>3.8298380034921566E-2</v>
      </c>
      <c r="W129" s="270">
        <f t="shared" si="29"/>
        <v>3.7487539507596312E-2</v>
      </c>
      <c r="X129" s="270">
        <f t="shared" si="29"/>
        <v>3.4830895666135141E-2</v>
      </c>
      <c r="Y129" s="270">
        <f t="shared" si="29"/>
        <v>3.6046164416655355E-2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4.8921704025019691E-2</v>
      </c>
      <c r="C130" s="270">
        <f t="shared" si="30"/>
        <v>5.1915544064233363E-2</v>
      </c>
      <c r="D130" s="270">
        <f t="shared" si="30"/>
        <v>5.2493437941000753E-2</v>
      </c>
      <c r="E130" s="270">
        <f t="shared" si="30"/>
        <v>5.4047910002513369E-2</v>
      </c>
      <c r="F130" s="270">
        <f t="shared" si="30"/>
        <v>5.1978566396248836E-2</v>
      </c>
      <c r="G130" s="270">
        <f t="shared" si="30"/>
        <v>5.3104198587088806E-2</v>
      </c>
      <c r="H130" s="270">
        <f t="shared" si="30"/>
        <v>5.175463504256133E-2</v>
      </c>
      <c r="I130" s="270">
        <f t="shared" si="30"/>
        <v>5.052482308048975E-2</v>
      </c>
      <c r="J130" s="270">
        <f t="shared" si="30"/>
        <v>5.2393541351476176E-2</v>
      </c>
      <c r="K130" s="270">
        <f t="shared" si="30"/>
        <v>5.2909004839417045E-2</v>
      </c>
      <c r="L130" s="270">
        <f t="shared" si="30"/>
        <v>5.1054776458232226E-2</v>
      </c>
      <c r="M130" s="270">
        <f t="shared" si="30"/>
        <v>4.9854634749379644E-2</v>
      </c>
      <c r="N130" s="270">
        <f t="shared" si="30"/>
        <v>4.8485252037027193E-2</v>
      </c>
      <c r="O130" s="270">
        <f t="shared" si="30"/>
        <v>4.9175910864631966E-2</v>
      </c>
      <c r="P130" s="270">
        <f t="shared" si="30"/>
        <v>5.1018429715003095E-2</v>
      </c>
      <c r="Q130" s="270">
        <f t="shared" si="30"/>
        <v>5.1571719512756679E-2</v>
      </c>
      <c r="R130" s="270">
        <f t="shared" si="30"/>
        <v>5.1750064307296832E-2</v>
      </c>
      <c r="S130" s="270">
        <f t="shared" si="30"/>
        <v>5.0175020293299517E-2</v>
      </c>
      <c r="T130" s="270">
        <f t="shared" si="30"/>
        <v>5.3109781495080652E-2</v>
      </c>
      <c r="U130" s="270">
        <f t="shared" si="30"/>
        <v>5.1532138939842084E-2</v>
      </c>
      <c r="V130" s="270">
        <f t="shared" si="30"/>
        <v>5.4028221225117225E-2</v>
      </c>
      <c r="W130" s="270">
        <f t="shared" si="30"/>
        <v>5.78131366594552E-2</v>
      </c>
      <c r="X130" s="270">
        <f t="shared" si="30"/>
        <v>5.7097123569817006E-2</v>
      </c>
      <c r="Y130" s="270">
        <f t="shared" si="30"/>
        <v>4.914102967891576E-2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3.3723624335194304E-2</v>
      </c>
      <c r="C131" s="271">
        <f t="shared" si="31"/>
        <v>4.1435217191744526E-2</v>
      </c>
      <c r="D131" s="271">
        <f t="shared" si="31"/>
        <v>2.4399853325807415E-2</v>
      </c>
      <c r="E131" s="271">
        <f t="shared" si="31"/>
        <v>3.7246299956668116E-2</v>
      </c>
      <c r="F131" s="271">
        <f t="shared" si="31"/>
        <v>4.0078573979606243E-2</v>
      </c>
      <c r="G131" s="271">
        <f t="shared" si="31"/>
        <v>3.6985115064524919E-2</v>
      </c>
      <c r="H131" s="271">
        <f t="shared" si="31"/>
        <v>3.7465994030832388E-2</v>
      </c>
      <c r="I131" s="271">
        <f t="shared" si="31"/>
        <v>3.9345441396800393E-2</v>
      </c>
      <c r="J131" s="271">
        <f t="shared" si="31"/>
        <v>3.8015008283123694E-2</v>
      </c>
      <c r="K131" s="271">
        <f t="shared" si="31"/>
        <v>3.596593199473521E-2</v>
      </c>
      <c r="L131" s="271">
        <f t="shared" si="31"/>
        <v>3.7514527214990774E-2</v>
      </c>
      <c r="M131" s="271">
        <f t="shared" si="31"/>
        <v>3.5305059989402768E-2</v>
      </c>
      <c r="N131" s="271">
        <f t="shared" si="31"/>
        <v>3.8603050756288525E-2</v>
      </c>
      <c r="O131" s="271">
        <f t="shared" si="31"/>
        <v>3.265803201078965E-2</v>
      </c>
      <c r="P131" s="271">
        <f t="shared" si="31"/>
        <v>3.5894171139263076E-2</v>
      </c>
      <c r="Q131" s="271">
        <f t="shared" si="31"/>
        <v>3.7831973057865613E-2</v>
      </c>
      <c r="R131" s="271">
        <f t="shared" si="31"/>
        <v>3.8281426519796123E-2</v>
      </c>
      <c r="S131" s="271">
        <f t="shared" si="31"/>
        <v>3.9283111015274513E-2</v>
      </c>
      <c r="T131" s="271">
        <f t="shared" si="31"/>
        <v>3.8330160357744211E-2</v>
      </c>
      <c r="U131" s="271">
        <f t="shared" si="31"/>
        <v>3.8425062298776673E-2</v>
      </c>
      <c r="V131" s="271">
        <f t="shared" si="31"/>
        <v>3.0602928662975041E-2</v>
      </c>
      <c r="W131" s="271">
        <f t="shared" si="31"/>
        <v>3.0177519370361769E-2</v>
      </c>
      <c r="X131" s="271">
        <f t="shared" si="31"/>
        <v>3.2216233075269822E-2</v>
      </c>
      <c r="Y131" s="271">
        <f t="shared" si="31"/>
        <v>3.3312763071070284E-2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247.32480961477717</v>
      </c>
      <c r="C136" s="272">
        <f t="shared" si="32"/>
        <v>245.73147679225815</v>
      </c>
      <c r="D136" s="272">
        <f t="shared" si="32"/>
        <v>229.56239724132689</v>
      </c>
      <c r="E136" s="272">
        <f t="shared" si="32"/>
        <v>238.36306336941533</v>
      </c>
      <c r="F136" s="272">
        <f t="shared" si="32"/>
        <v>235.60743142891215</v>
      </c>
      <c r="G136" s="272">
        <f t="shared" si="32"/>
        <v>235.28737548135496</v>
      </c>
      <c r="H136" s="272">
        <f t="shared" si="32"/>
        <v>226.882018350002</v>
      </c>
      <c r="I136" s="272">
        <f t="shared" si="32"/>
        <v>227.66240942768124</v>
      </c>
      <c r="J136" s="272">
        <f t="shared" si="32"/>
        <v>241.27111321546238</v>
      </c>
      <c r="K136" s="272">
        <f t="shared" si="32"/>
        <v>226.3596519399342</v>
      </c>
      <c r="L136" s="272">
        <f t="shared" si="32"/>
        <v>222.1275352381501</v>
      </c>
      <c r="M136" s="272">
        <f t="shared" si="32"/>
        <v>245.93854867635787</v>
      </c>
      <c r="N136" s="272">
        <f t="shared" si="32"/>
        <v>234.46459014269107</v>
      </c>
      <c r="O136" s="272">
        <f t="shared" si="32"/>
        <v>224.45241295662962</v>
      </c>
      <c r="P136" s="272">
        <f t="shared" si="32"/>
        <v>225.41151439755311</v>
      </c>
      <c r="Q136" s="272">
        <f t="shared" si="32"/>
        <v>223.75496069716667</v>
      </c>
      <c r="R136" s="272">
        <f t="shared" si="32"/>
        <v>208.83848141222921</v>
      </c>
      <c r="S136" s="272">
        <f t="shared" si="32"/>
        <v>215.86084310720128</v>
      </c>
      <c r="T136" s="272">
        <f t="shared" si="32"/>
        <v>221.7173475539644</v>
      </c>
      <c r="U136" s="272">
        <f t="shared" si="32"/>
        <v>237.48638643334661</v>
      </c>
      <c r="V136" s="272">
        <f t="shared" si="32"/>
        <v>232.58141731833447</v>
      </c>
      <c r="W136" s="272">
        <f t="shared" si="32"/>
        <v>192.06605169484419</v>
      </c>
      <c r="X136" s="272">
        <f t="shared" si="32"/>
        <v>235.2860053114311</v>
      </c>
      <c r="Y136" s="272">
        <f t="shared" si="32"/>
        <v>184.46245147936051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0.49172834948451988</v>
      </c>
      <c r="C137" s="273">
        <f>IF(C$6=0,0,C$6/ISI!C$8*1000)</f>
        <v>0.490804423179871</v>
      </c>
      <c r="D137" s="273">
        <f>IF(D$6=0,0,D$6/ISI!D$8*1000)</f>
        <v>0.41196380391232945</v>
      </c>
      <c r="E137" s="273">
        <f>IF(E$6=0,0,E$6/ISI!E$8*1000)</f>
        <v>0.45042534915564186</v>
      </c>
      <c r="F137" s="273">
        <f>IF(F$6=0,0,F$6/ISI!F$8*1000)</f>
        <v>0.4579658945257763</v>
      </c>
      <c r="G137" s="273">
        <f>IF(G$6=0,0,G$6/ISI!G$8*1000)</f>
        <v>0.43800687250160614</v>
      </c>
      <c r="H137" s="273">
        <f>IF(H$6=0,0,H$6/ISI!H$8*1000)</f>
        <v>0.42829191910685749</v>
      </c>
      <c r="I137" s="273">
        <f>IF(I$6=0,0,I$6/ISI!I$8*1000)</f>
        <v>0.443703686420997</v>
      </c>
      <c r="J137" s="273">
        <f>IF(J$6=0,0,J$6/ISI!J$8*1000)</f>
        <v>0.44630467013001995</v>
      </c>
      <c r="K137" s="273">
        <f>IF(K$6=0,0,K$6/ISI!K$8*1000)</f>
        <v>0.42016837085047315</v>
      </c>
      <c r="L137" s="273">
        <f>IF(L$6=0,0,L$6/ISI!L$8*1000)</f>
        <v>0.43512397077030929</v>
      </c>
      <c r="M137" s="273">
        <f>IF(M$6=0,0,M$6/ISI!M$8*1000)</f>
        <v>0.49401218339913688</v>
      </c>
      <c r="N137" s="273">
        <f>IF(N$6=0,0,N$6/ISI!N$8*1000)</f>
        <v>0.48603771540120333</v>
      </c>
      <c r="O137" s="273">
        <f>IF(O$6=0,0,O$6/ISI!O$8*1000)</f>
        <v>0.45376487023261691</v>
      </c>
      <c r="P137" s="273">
        <f>IF(P$6=0,0,P$6/ISI!P$8*1000)</f>
        <v>0.44429488076436485</v>
      </c>
      <c r="Q137" s="273">
        <f>IF(Q$6=0,0,Q$6/ISI!Q$8*1000)</f>
        <v>0.44121870533469748</v>
      </c>
      <c r="R137" s="273">
        <f>IF(R$6=0,0,R$6/ISI!R$8*1000)</f>
        <v>0.40768689452798479</v>
      </c>
      <c r="S137" s="273">
        <f>IF(S$6=0,0,S$6/ISI!S$8*1000)</f>
        <v>0.43838884895055696</v>
      </c>
      <c r="T137" s="273">
        <f>IF(T$6=0,0,T$6/ISI!T$8*1000)</f>
        <v>0.43441973457718902</v>
      </c>
      <c r="U137" s="273">
        <f>IF(U$6=0,0,U$6/ISI!U$8*1000)</f>
        <v>0.48091679895930201</v>
      </c>
      <c r="V137" s="273">
        <f>IF(V$6=0,0,V$6/ISI!V$8*1000)</f>
        <v>0.44521190568436125</v>
      </c>
      <c r="W137" s="273">
        <f>IF(W$6=0,0,W$6/ISI!W$8*1000)</f>
        <v>0.34562794914181394</v>
      </c>
      <c r="X137" s="273">
        <f>IF(X$6=0,0,X$6/ISI!X$8*1000)</f>
        <v>0.41438662601089377</v>
      </c>
      <c r="Y137" s="273">
        <f>IF(Y$6=0,0,Y$6/ISI!Y$8*1000)</f>
        <v>0.3732013670346867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0.26225511972507726</v>
      </c>
      <c r="C138" s="274">
        <f>IF(C$7=0,0,C$7/ISI!C$8*1000)</f>
        <v>0.26176235902926454</v>
      </c>
      <c r="D138" s="274">
        <f>IF(D$7=0,0,D$7/ISI!D$8*1000)</f>
        <v>0.21971402875324239</v>
      </c>
      <c r="E138" s="274">
        <f>IF(E$7=0,0,E$7/ISI!E$8*1000)</f>
        <v>0.24022685288300902</v>
      </c>
      <c r="F138" s="274">
        <f>IF(F$7=0,0,F$7/ISI!F$8*1000)</f>
        <v>0.24424847708041406</v>
      </c>
      <c r="G138" s="274">
        <f>IF(G$7=0,0,G$7/ISI!G$8*1000)</f>
        <v>0.23360366533418997</v>
      </c>
      <c r="H138" s="274">
        <f>IF(H$7=0,0,H$7/ISI!H$8*1000)</f>
        <v>0.22842235685699072</v>
      </c>
      <c r="I138" s="274">
        <f>IF(I$7=0,0,I$7/ISI!I$8*1000)</f>
        <v>0.23664196609119839</v>
      </c>
      <c r="J138" s="274">
        <f>IF(J$7=0,0,J$7/ISI!J$8*1000)</f>
        <v>0.23802915740267741</v>
      </c>
      <c r="K138" s="274">
        <f>IF(K$7=0,0,K$7/ISI!K$8*1000)</f>
        <v>0.22408979778691901</v>
      </c>
      <c r="L138" s="274">
        <f>IF(L$7=0,0,L$7/ISI!L$8*1000)</f>
        <v>0.23206611774416513</v>
      </c>
      <c r="M138" s="274">
        <f>IF(M$7=0,0,M$7/ISI!M$8*1000)</f>
        <v>0.26347316447953961</v>
      </c>
      <c r="N138" s="274">
        <f>IF(N$7=0,0,N$7/ISI!N$8*1000)</f>
        <v>0.25922011488064162</v>
      </c>
      <c r="O138" s="274">
        <f>IF(O$7=0,0,O$7/ISI!O$8*1000)</f>
        <v>0.24200793079072913</v>
      </c>
      <c r="P138" s="274">
        <f>IF(P$7=0,0,P$7/ISI!P$8*1000)</f>
        <v>0.2369572697409946</v>
      </c>
      <c r="Q138" s="274">
        <f>IF(Q$7=0,0,Q$7/ISI!Q$8*1000)</f>
        <v>0.23531664284517195</v>
      </c>
      <c r="R138" s="274">
        <f>IF(R$7=0,0,R$7/ISI!R$8*1000)</f>
        <v>0.21743301041492533</v>
      </c>
      <c r="S138" s="274">
        <f>IF(S$7=0,0,S$7/ISI!S$8*1000)</f>
        <v>0.23380738610696372</v>
      </c>
      <c r="T138" s="274">
        <f>IF(T$7=0,0,T$7/ISI!T$8*1000)</f>
        <v>0.23169052510783411</v>
      </c>
      <c r="U138" s="274">
        <f>IF(U$7=0,0,U$7/ISI!U$8*1000)</f>
        <v>0.25648895944496103</v>
      </c>
      <c r="V138" s="274">
        <f>IF(V$7=0,0,V$7/ISI!V$8*1000)</f>
        <v>0.23744634969832604</v>
      </c>
      <c r="W138" s="274">
        <f>IF(W$7=0,0,W$7/ISI!W$8*1000)</f>
        <v>0.18433490620896739</v>
      </c>
      <c r="X138" s="274">
        <f>IF(X$7=0,0,X$7/ISI!X$8*1000)</f>
        <v>0.2210062005391433</v>
      </c>
      <c r="Y138" s="274">
        <f>IF(Y$7=0,0,Y$7/ISI!Y$8*1000)</f>
        <v>0.19904072908516635</v>
      </c>
      <c r="DA138" s="77"/>
    </row>
    <row r="139" spans="1:105" ht="12" customHeight="1" x14ac:dyDescent="0.25">
      <c r="A139" s="173" t="s">
        <v>93</v>
      </c>
      <c r="B139" s="274">
        <f>IF(B$8=0,0,B$8/ISI!B$8*1000)</f>
        <v>6.556377993126933</v>
      </c>
      <c r="C139" s="274">
        <f>IF(C$8=0,0,C$8/ISI!C$8*1000)</f>
        <v>6.5440589757316143</v>
      </c>
      <c r="D139" s="274">
        <f>IF(D$8=0,0,D$8/ISI!D$8*1000)</f>
        <v>5.4928507188310611</v>
      </c>
      <c r="E139" s="274">
        <f>IF(E$8=0,0,E$8/ISI!E$8*1000)</f>
        <v>6.0056713220752256</v>
      </c>
      <c r="F139" s="274">
        <f>IF(F$8=0,0,F$8/ISI!F$8*1000)</f>
        <v>6.1062119270103468</v>
      </c>
      <c r="G139" s="274">
        <f>IF(G$8=0,0,G$8/ISI!G$8*1000)</f>
        <v>5.8400916333547519</v>
      </c>
      <c r="H139" s="274">
        <f>IF(H$8=0,0,H$8/ISI!H$8*1000)</f>
        <v>5.7105589214247674</v>
      </c>
      <c r="I139" s="274">
        <f>IF(I$8=0,0,I$8/ISI!I$8*1000)</f>
        <v>5.916049152279963</v>
      </c>
      <c r="J139" s="274">
        <f>IF(J$8=0,0,J$8/ISI!J$8*1000)</f>
        <v>5.9507289350669339</v>
      </c>
      <c r="K139" s="274">
        <f>IF(K$8=0,0,K$8/ISI!K$8*1000)</f>
        <v>5.6022449446729752</v>
      </c>
      <c r="L139" s="274">
        <f>IF(L$8=0,0,L$8/ISI!L$8*1000)</f>
        <v>5.8016529436041253</v>
      </c>
      <c r="M139" s="274">
        <f>IF(M$8=0,0,M$8/ISI!M$8*1000)</f>
        <v>6.5868291119884876</v>
      </c>
      <c r="N139" s="274">
        <f>IF(N$8=0,0,N$8/ISI!N$8*1000)</f>
        <v>6.4805028720160456</v>
      </c>
      <c r="O139" s="274">
        <f>IF(O$8=0,0,O$8/ISI!O$8*1000)</f>
        <v>6.0501982697682246</v>
      </c>
      <c r="P139" s="274">
        <f>IF(P$8=0,0,P$8/ISI!P$8*1000)</f>
        <v>5.9239317435248617</v>
      </c>
      <c r="Q139" s="274">
        <f>IF(Q$8=0,0,Q$8/ISI!Q$8*1000)</f>
        <v>5.8829160711293023</v>
      </c>
      <c r="R139" s="274">
        <f>IF(R$8=0,0,R$8/ISI!R$8*1000)</f>
        <v>5.4358252603731314</v>
      </c>
      <c r="S139" s="274">
        <f>IF(S$8=0,0,S$8/ISI!S$8*1000)</f>
        <v>5.8451846526740923</v>
      </c>
      <c r="T139" s="274">
        <f>IF(T$8=0,0,T$8/ISI!T$8*1000)</f>
        <v>5.7922631276958541</v>
      </c>
      <c r="U139" s="274">
        <f>IF(U$8=0,0,U$8/ISI!U$8*1000)</f>
        <v>6.4122239861240269</v>
      </c>
      <c r="V139" s="274">
        <f>IF(V$8=0,0,V$8/ISI!V$8*1000)</f>
        <v>5.9361587424581526</v>
      </c>
      <c r="W139" s="274">
        <f>IF(W$8=0,0,W$8/ISI!W$8*1000)</f>
        <v>4.6083726552241879</v>
      </c>
      <c r="X139" s="274">
        <f>IF(X$8=0,0,X$8/ISI!X$8*1000)</f>
        <v>5.5251550134785798</v>
      </c>
      <c r="Y139" s="274">
        <f>IF(Y$8=0,0,Y$8/ISI!Y$8*1000)</f>
        <v>4.976018227129158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0.16390944982817326</v>
      </c>
      <c r="C140" s="274">
        <f>IF(C$9=0,0,C$9/ISI!C$8*1000)</f>
        <v>0.16360147439329031</v>
      </c>
      <c r="D140" s="274">
        <f>IF(D$9=0,0,D$9/ISI!D$8*1000)</f>
        <v>0.13732126797077646</v>
      </c>
      <c r="E140" s="274">
        <f>IF(E$9=0,0,E$9/ISI!E$8*1000)</f>
        <v>0.15014178305188064</v>
      </c>
      <c r="F140" s="274">
        <f>IF(F$9=0,0,F$9/ISI!F$8*1000)</f>
        <v>0.15265529817525866</v>
      </c>
      <c r="G140" s="274">
        <f>IF(G$9=0,0,G$9/ISI!G$8*1000)</f>
        <v>0.14600229083386873</v>
      </c>
      <c r="H140" s="274">
        <f>IF(H$9=0,0,H$9/ISI!H$8*1000)</f>
        <v>0.14276397303561911</v>
      </c>
      <c r="I140" s="274">
        <f>IF(I$9=0,0,I$9/ISI!I$8*1000)</f>
        <v>0.14790122880699907</v>
      </c>
      <c r="J140" s="274">
        <f>IF(J$9=0,0,J$9/ISI!J$8*1000)</f>
        <v>0.14876822337667331</v>
      </c>
      <c r="K140" s="274">
        <f>IF(K$9=0,0,K$9/ISI!K$8*1000)</f>
        <v>0.14005612361682437</v>
      </c>
      <c r="L140" s="274">
        <f>IF(L$9=0,0,L$9/ISI!L$8*1000)</f>
        <v>0.14504132359010313</v>
      </c>
      <c r="M140" s="274">
        <f>IF(M$9=0,0,M$9/ISI!M$8*1000)</f>
        <v>0.16467072779971217</v>
      </c>
      <c r="N140" s="274">
        <f>IF(N$9=0,0,N$9/ISI!N$8*1000)</f>
        <v>0.16201257180040107</v>
      </c>
      <c r="O140" s="274">
        <f>IF(O$9=0,0,O$9/ISI!O$8*1000)</f>
        <v>0.15125495674420561</v>
      </c>
      <c r="P140" s="274">
        <f>IF(P$9=0,0,P$9/ISI!P$8*1000)</f>
        <v>0.14809829358812157</v>
      </c>
      <c r="Q140" s="274">
        <f>IF(Q$9=0,0,Q$9/ISI!Q$8*1000)</f>
        <v>0.14707290177823248</v>
      </c>
      <c r="R140" s="274">
        <f>IF(R$9=0,0,R$9/ISI!R$8*1000)</f>
        <v>0.13589563150932829</v>
      </c>
      <c r="S140" s="274">
        <f>IF(S$9=0,0,S$9/ISI!S$8*1000)</f>
        <v>0.14612961631685231</v>
      </c>
      <c r="T140" s="274">
        <f>IF(T$9=0,0,T$9/ISI!T$8*1000)</f>
        <v>0.14480657819239634</v>
      </c>
      <c r="U140" s="274">
        <f>IF(U$9=0,0,U$9/ISI!U$8*1000)</f>
        <v>0.16030559965310057</v>
      </c>
      <c r="V140" s="274">
        <f>IF(V$9=0,0,V$9/ISI!V$8*1000)</f>
        <v>0.14840396856145374</v>
      </c>
      <c r="W140" s="274">
        <f>IF(W$9=0,0,W$9/ISI!W$8*1000)</f>
        <v>0.11520931638060466</v>
      </c>
      <c r="X140" s="274">
        <f>IF(X$9=0,0,X$9/ISI!X$8*1000)</f>
        <v>0.1381288753369645</v>
      </c>
      <c r="Y140" s="274">
        <f>IF(Y$9=0,0,Y$9/ISI!Y$8*1000)</f>
        <v>0.12440045567822891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0.3373890732738633</v>
      </c>
      <c r="C141" s="275">
        <f>IF(C$10=0,0,C$10/ISI!C$8*1000)</f>
        <v>0.33156905860866376</v>
      </c>
      <c r="D141" s="275">
        <f>IF(D$10=0,0,D$10/ISI!D$8*1000)</f>
        <v>0.29335942768717299</v>
      </c>
      <c r="E141" s="275">
        <f>IF(E$10=0,0,E$10/ISI!E$8*1000)</f>
        <v>0.30706968182026068</v>
      </c>
      <c r="F141" s="275">
        <f>IF(F$10=0,0,F$10/ISI!F$8*1000)</f>
        <v>0.31054768416958467</v>
      </c>
      <c r="G141" s="275">
        <f>IF(G$10=0,0,G$10/ISI!G$8*1000)</f>
        <v>0.29957234040268227</v>
      </c>
      <c r="H141" s="275">
        <f>IF(H$10=0,0,H$10/ISI!H$8*1000)</f>
        <v>0.29217641597772337</v>
      </c>
      <c r="I141" s="275">
        <f>IF(I$10=0,0,I$10/ISI!I$8*1000)</f>
        <v>0.30121462201675886</v>
      </c>
      <c r="J141" s="275">
        <f>IF(J$10=0,0,J$10/ISI!J$8*1000)</f>
        <v>0.30495775351338861</v>
      </c>
      <c r="K141" s="275">
        <f>IF(K$10=0,0,K$10/ISI!K$8*1000)</f>
        <v>0.288482553950483</v>
      </c>
      <c r="L141" s="275">
        <f>IF(L$10=0,0,L$10/ISI!L$8*1000)</f>
        <v>0.29599128922951806</v>
      </c>
      <c r="M141" s="275">
        <f>IF(M$10=0,0,M$10/ISI!M$8*1000)</f>
        <v>0.33762615948452396</v>
      </c>
      <c r="N141" s="275">
        <f>IF(N$10=0,0,N$10/ISI!N$8*1000)</f>
        <v>0.32904992279301648</v>
      </c>
      <c r="O141" s="275">
        <f>IF(O$10=0,0,O$10/ISI!O$8*1000)</f>
        <v>0.31512744532905035</v>
      </c>
      <c r="P141" s="275">
        <f>IF(P$10=0,0,P$10/ISI!P$8*1000)</f>
        <v>0.30478078242051426</v>
      </c>
      <c r="Q141" s="275">
        <f>IF(Q$10=0,0,Q$10/ISI!Q$8*1000)</f>
        <v>0.29970807726904303</v>
      </c>
      <c r="R141" s="275">
        <f>IF(R$10=0,0,R$10/ISI!R$8*1000)</f>
        <v>0.27663746951358437</v>
      </c>
      <c r="S141" s="275">
        <f>IF(S$10=0,0,S$10/ISI!S$8*1000)</f>
        <v>0.29657631509899252</v>
      </c>
      <c r="T141" s="275">
        <f>IF(T$10=0,0,T$10/ISI!T$8*1000)</f>
        <v>0.295256375429097</v>
      </c>
      <c r="U141" s="275">
        <f>IF(U$10=0,0,U$10/ISI!U$8*1000)</f>
        <v>0.36242669203073663</v>
      </c>
      <c r="V141" s="275">
        <f>IF(V$10=0,0,V$10/ISI!V$8*1000)</f>
        <v>0.35476941550305557</v>
      </c>
      <c r="W141" s="275">
        <f>IF(W$10=0,0,W$10/ISI!W$8*1000)</f>
        <v>0.29085241237896475</v>
      </c>
      <c r="X141" s="275">
        <f>IF(X$10=0,0,X$10/ISI!X$8*1000)</f>
        <v>0.37545213188036847</v>
      </c>
      <c r="Y141" s="275">
        <f>IF(Y$10=0,0,Y$10/ISI!Y$8*1000)</f>
        <v>0.33769806365754812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58.299113517523459</v>
      </c>
      <c r="C142" s="276">
        <f>IF(C$16=0,0,C$16/ISI!C$8*1000)</f>
        <v>56.452437040322771</v>
      </c>
      <c r="D142" s="276">
        <f>IF(D$16=0,0,D$16/ISI!D$8*1000)</f>
        <v>55.604121759369761</v>
      </c>
      <c r="E142" s="276">
        <f>IF(E$16=0,0,E$16/ISI!E$8*1000)</f>
        <v>56.48829655804888</v>
      </c>
      <c r="F142" s="276">
        <f>IF(F$16=0,0,F$16/ISI!F$8*1000)</f>
        <v>55.010070631592697</v>
      </c>
      <c r="G142" s="276">
        <f>IF(G$16=0,0,G$16/ISI!G$8*1000)</f>
        <v>56.400533433234166</v>
      </c>
      <c r="H142" s="276">
        <f>IF(H$16=0,0,H$16/ISI!H$8*1000)</f>
        <v>54.04606985337076</v>
      </c>
      <c r="I142" s="276">
        <f>IF(I$16=0,0,I$16/ISI!I$8*1000)</f>
        <v>53.248986695873896</v>
      </c>
      <c r="J142" s="276">
        <f>IF(J$16=0,0,J$16/ISI!J$8*1000)</f>
        <v>56.104659282377945</v>
      </c>
      <c r="K142" s="276">
        <f>IF(K$16=0,0,K$16/ISI!K$8*1000)</f>
        <v>54.582335315636207</v>
      </c>
      <c r="L142" s="276">
        <f>IF(L$16=0,0,L$16/ISI!L$8*1000)</f>
        <v>52.255219466493791</v>
      </c>
      <c r="M142" s="276">
        <f>IF(M$16=0,0,M$16/ISI!M$8*1000)</f>
        <v>57.493058021428723</v>
      </c>
      <c r="N142" s="276">
        <f>IF(N$16=0,0,N$16/ISI!N$8*1000)</f>
        <v>53.915187142528119</v>
      </c>
      <c r="O142" s="276">
        <f>IF(O$16=0,0,O$16/ISI!O$8*1000)</f>
        <v>52.113538849080904</v>
      </c>
      <c r="P142" s="276">
        <f>IF(P$16=0,0,P$16/ISI!P$8*1000)</f>
        <v>53.024183771401418</v>
      </c>
      <c r="Q142" s="276">
        <f>IF(Q$16=0,0,Q$16/ISI!Q$8*1000)</f>
        <v>52.739885186840489</v>
      </c>
      <c r="R142" s="276">
        <f>IF(R$16=0,0,R$16/ISI!R$8*1000)</f>
        <v>49.247100049249006</v>
      </c>
      <c r="S142" s="276">
        <f>IF(S$16=0,0,S$16/ISI!S$8*1000)</f>
        <v>50.052992226495668</v>
      </c>
      <c r="T142" s="276">
        <f>IF(T$16=0,0,T$16/ISI!T$8*1000)</f>
        <v>52.2363791747281</v>
      </c>
      <c r="U142" s="276">
        <f>IF(U$16=0,0,U$16/ISI!U$8*1000)</f>
        <v>54.897072813620362</v>
      </c>
      <c r="V142" s="276">
        <f>IF(V$16=0,0,V$16/ISI!V$8*1000)</f>
        <v>55.159310748757342</v>
      </c>
      <c r="W142" s="276">
        <f>IF(W$16=0,0,W$16/ISI!W$8*1000)</f>
        <v>46.683894355448679</v>
      </c>
      <c r="X142" s="276">
        <f>IF(X$16=0,0,X$16/ISI!X$8*1000)</f>
        <v>58.155283952479849</v>
      </c>
      <c r="Y142" s="276">
        <f>IF(Y$16=0,0,Y$16/ISI!Y$8*1000)</f>
        <v>43.612081752804883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103.0956919985226</v>
      </c>
      <c r="C143" s="276">
        <f>IF(C$22=0,0,C$22/ISI!C$8*1000)</f>
        <v>103.84169580376485</v>
      </c>
      <c r="D143" s="276">
        <f>IF(D$22=0,0,D$22/ISI!D$8*1000)</f>
        <v>98.649095734938399</v>
      </c>
      <c r="E143" s="276">
        <f>IF(E$22=0,0,E$22/ISI!E$8*1000)</f>
        <v>102.17305825648072</v>
      </c>
      <c r="F143" s="276">
        <f>IF(F$22=0,0,F$22/ISI!F$8*1000)</f>
        <v>100.39784261413344</v>
      </c>
      <c r="G143" s="276">
        <f>IF(G$22=0,0,G$22/ISI!G$8*1000)</f>
        <v>101.29540657697527</v>
      </c>
      <c r="H143" s="276">
        <f>IF(H$22=0,0,H$22/ISI!H$8*1000)</f>
        <v>97.535639811110087</v>
      </c>
      <c r="I143" s="276">
        <f>IF(I$22=0,0,I$22/ISI!I$8*1000)</f>
        <v>97.117532979086278</v>
      </c>
      <c r="J143" s="276">
        <f>IF(J$22=0,0,J$22/ISI!J$8*1000)</f>
        <v>106.42831874471469</v>
      </c>
      <c r="K143" s="276">
        <f>IF(K$22=0,0,K$22/ISI!K$8*1000)</f>
        <v>97.184238897636234</v>
      </c>
      <c r="L143" s="276">
        <f>IF(L$22=0,0,L$22/ISI!L$8*1000)</f>
        <v>93.828914376039307</v>
      </c>
      <c r="M143" s="276">
        <f>IF(M$22=0,0,M$22/ISI!M$8*1000)</f>
        <v>102.18252910703255</v>
      </c>
      <c r="N143" s="276">
        <f>IF(N$22=0,0,N$22/ISI!N$8*1000)</f>
        <v>96.788204375553804</v>
      </c>
      <c r="O143" s="276">
        <f>IF(O$22=0,0,O$22/ISI!O$8*1000)</f>
        <v>92.239047981191021</v>
      </c>
      <c r="P143" s="276">
        <f>IF(P$22=0,0,P$22/ISI!P$8*1000)</f>
        <v>94.224316774150552</v>
      </c>
      <c r="Q143" s="276">
        <f>IF(Q$22=0,0,Q$22/ISI!Q$8*1000)</f>
        <v>93.884977327560705</v>
      </c>
      <c r="R143" s="276">
        <f>IF(R$22=0,0,R$22/ISI!R$8*1000)</f>
        <v>88.322020101208309</v>
      </c>
      <c r="S143" s="276">
        <f>IF(S$22=0,0,S$22/ISI!S$8*1000)</f>
        <v>89.848969231131633</v>
      </c>
      <c r="T143" s="276">
        <f>IF(T$22=0,0,T$22/ISI!T$8*1000)</f>
        <v>93.122296696835704</v>
      </c>
      <c r="U143" s="276">
        <f>IF(U$22=0,0,U$22/ISI!U$8*1000)</f>
        <v>98.646342345127223</v>
      </c>
      <c r="V143" s="276">
        <f>IF(V$22=0,0,V$22/ISI!V$8*1000)</f>
        <v>97.512093065915778</v>
      </c>
      <c r="W143" s="276">
        <f>IF(W$22=0,0,W$22/ISI!W$8*1000)</f>
        <v>82.146144029851669</v>
      </c>
      <c r="X143" s="276">
        <f>IF(X$22=0,0,X$22/ISI!X$8*1000)</f>
        <v>101.5064567741113</v>
      </c>
      <c r="Y143" s="276">
        <f>IF(Y$22=0,0,Y$22/ISI!Y$8*1000)</f>
        <v>75.775159985637686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48.19843903912335</v>
      </c>
      <c r="C144" s="276">
        <f>IF(C$28=0,0,C$28/ISI!C$8*1000)</f>
        <v>47.367008372666206</v>
      </c>
      <c r="D144" s="276">
        <f>IF(D$28=0,0,D$28/ISI!D$8*1000)</f>
        <v>41.90848966959615</v>
      </c>
      <c r="E144" s="276">
        <f>IF(E$28=0,0,E$28/ISI!E$8*1000)</f>
        <v>43.867097402894395</v>
      </c>
      <c r="F144" s="276">
        <f>IF(F$28=0,0,F$28/ISI!F$8*1000)</f>
        <v>44.480816914790381</v>
      </c>
      <c r="G144" s="276">
        <f>IF(G$28=0,0,G$28/ISI!G$8*1000)</f>
        <v>42.839772463847062</v>
      </c>
      <c r="H144" s="276">
        <f>IF(H$28=0,0,H$28/ISI!H$8*1000)</f>
        <v>41.739487996817594</v>
      </c>
      <c r="I144" s="276">
        <f>IF(I$28=0,0,I$28/ISI!I$8*1000)</f>
        <v>43.030660288108407</v>
      </c>
      <c r="J144" s="276">
        <f>IF(J$28=0,0,J$28/ISI!J$8*1000)</f>
        <v>43.565393359055513</v>
      </c>
      <c r="K144" s="276">
        <f>IF(K$28=0,0,K$28/ISI!K$8*1000)</f>
        <v>41.211793421497561</v>
      </c>
      <c r="L144" s="276">
        <f>IF(L$28=0,0,L$28/ISI!L$8*1000)</f>
        <v>42.284469889931145</v>
      </c>
      <c r="M144" s="276">
        <f>IF(M$28=0,0,M$28/ISI!M$8*1000)</f>
        <v>48.232308497789134</v>
      </c>
      <c r="N144" s="276">
        <f>IF(N$28=0,0,N$28/ISI!N$8*1000)</f>
        <v>47.00713182757378</v>
      </c>
      <c r="O144" s="276">
        <f>IF(O$28=0,0,O$28/ISI!O$8*1000)</f>
        <v>45.018206475578637</v>
      </c>
      <c r="P144" s="276">
        <f>IF(P$28=0,0,P$28/ISI!P$8*1000)</f>
        <v>43.540111774359154</v>
      </c>
      <c r="Q144" s="276">
        <f>IF(Q$28=0,0,Q$28/ISI!Q$8*1000)</f>
        <v>42.815439609863319</v>
      </c>
      <c r="R144" s="276">
        <f>IF(R$28=0,0,R$28/ISI!R$8*1000)</f>
        <v>39.519638501940626</v>
      </c>
      <c r="S144" s="276">
        <f>IF(S$28=0,0,S$28/ISI!S$8*1000)</f>
        <v>42.368045014141799</v>
      </c>
      <c r="T144" s="276">
        <f>IF(T$28=0,0,T$28/ISI!T$8*1000)</f>
        <v>42.17948220415672</v>
      </c>
      <c r="U144" s="276">
        <f>IF(U$28=0,0,U$28/ISI!U$8*1000)</f>
        <v>46.630942059126937</v>
      </c>
      <c r="V144" s="276">
        <f>IF(V$28=0,0,V$28/ISI!V$8*1000)</f>
        <v>44.129286577294259</v>
      </c>
      <c r="W144" s="276">
        <f>IF(W$28=0,0,W$28/ISI!W$8*1000)</f>
        <v>34.451303781409848</v>
      </c>
      <c r="X144" s="276">
        <f>IF(X$28=0,0,X$28/ISI!X$8*1000)</f>
        <v>41.189311775586361</v>
      </c>
      <c r="Y144" s="276">
        <f>IF(Y$28=0,0,Y$28/ISI!Y$8*1000)</f>
        <v>36.417180793615259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29.919905074169215</v>
      </c>
      <c r="C145" s="277">
        <f>IF(C$35=0,0,C$35/ISI!C$8*1000)</f>
        <v>30.278539284561653</v>
      </c>
      <c r="D145" s="277">
        <f>IF(D$35=0,0,D$35/ISI!D$8*1000)</f>
        <v>26.845480830268002</v>
      </c>
      <c r="E145" s="277">
        <f>IF(E$35=0,0,E$35/ISI!E$8*1000)</f>
        <v>28.681076163005333</v>
      </c>
      <c r="F145" s="277">
        <f>IF(F$35=0,0,F$35/ISI!F$8*1000)</f>
        <v>28.447071987434274</v>
      </c>
      <c r="G145" s="277">
        <f>IF(G$35=0,0,G$35/ISI!G$8*1000)</f>
        <v>27.794386204871376</v>
      </c>
      <c r="H145" s="277">
        <f>IF(H$35=0,0,H$35/ISI!H$8*1000)</f>
        <v>26.758607102301621</v>
      </c>
      <c r="I145" s="277">
        <f>IF(I$35=0,0,I$35/ISI!I$8*1000)</f>
        <v>27.219718808996721</v>
      </c>
      <c r="J145" s="277">
        <f>IF(J$35=0,0,J$35/ISI!J$8*1000)</f>
        <v>28.083953089824551</v>
      </c>
      <c r="K145" s="277">
        <f>IF(K$35=0,0,K$35/ISI!K$8*1000)</f>
        <v>26.706242514286505</v>
      </c>
      <c r="L145" s="277">
        <f>IF(L$35=0,0,L$35/ISI!L$8*1000)</f>
        <v>26.849055860747661</v>
      </c>
      <c r="M145" s="277">
        <f>IF(M$35=0,0,M$35/ISI!M$8*1000)</f>
        <v>30.184041702956041</v>
      </c>
      <c r="N145" s="277">
        <f>IF(N$35=0,0,N$35/ISI!N$8*1000)</f>
        <v>29.037243600144073</v>
      </c>
      <c r="O145" s="277">
        <f>IF(O$35=0,0,O$35/ISI!O$8*1000)</f>
        <v>27.869266177914238</v>
      </c>
      <c r="P145" s="277">
        <f>IF(P$35=0,0,P$35/ISI!P$8*1000)</f>
        <v>27.564839107603127</v>
      </c>
      <c r="Q145" s="277">
        <f>IF(Q$35=0,0,Q$35/ISI!Q$8*1000)</f>
        <v>27.308426174545701</v>
      </c>
      <c r="R145" s="277">
        <f>IF(R$35=0,0,R$35/ISI!R$8*1000)</f>
        <v>25.276244493492328</v>
      </c>
      <c r="S145" s="277">
        <f>IF(S$35=0,0,S$35/ISI!S$8*1000)</f>
        <v>26.630749816284734</v>
      </c>
      <c r="T145" s="277">
        <f>IF(T$35=0,0,T$35/ISI!T$8*1000)</f>
        <v>27.280753137241494</v>
      </c>
      <c r="U145" s="277">
        <f>IF(U$35=0,0,U$35/ISI!U$8*1000)</f>
        <v>29.639667179259966</v>
      </c>
      <c r="V145" s="277">
        <f>IF(V$35=0,0,V$35/ISI!V$8*1000)</f>
        <v>28.658736544461728</v>
      </c>
      <c r="W145" s="277">
        <f>IF(W$35=0,0,W$35/ISI!W$8*1000)</f>
        <v>23.240312288799451</v>
      </c>
      <c r="X145" s="277">
        <f>IF(X$35=0,0,X$35/ISI!X$8*1000)</f>
        <v>27.760823962007645</v>
      </c>
      <c r="Y145" s="277">
        <f>IF(Y$35=0,0,Y$35/ISI!Y$8*1000)</f>
        <v>22.647670104717893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115.40361112671248</v>
      </c>
      <c r="C147" s="272">
        <f t="shared" si="33"/>
        <v>114.88002419093534</v>
      </c>
      <c r="D147" s="272">
        <f t="shared" si="33"/>
        <v>109.50938929472166</v>
      </c>
      <c r="E147" s="272">
        <f t="shared" si="33"/>
        <v>112.44445544166913</v>
      </c>
      <c r="F147" s="272">
        <f t="shared" si="33"/>
        <v>111.52905379115998</v>
      </c>
      <c r="G147" s="272">
        <f t="shared" si="33"/>
        <v>111.42249514515973</v>
      </c>
      <c r="H147" s="272">
        <f t="shared" si="33"/>
        <v>108.60747326102869</v>
      </c>
      <c r="I147" s="272">
        <f t="shared" si="33"/>
        <v>108.87003298346993</v>
      </c>
      <c r="J147" s="272">
        <f t="shared" si="33"/>
        <v>113.40743761947823</v>
      </c>
      <c r="K147" s="272">
        <f t="shared" si="33"/>
        <v>108.42907136145308</v>
      </c>
      <c r="L147" s="272">
        <f t="shared" si="33"/>
        <v>106.99812034296232</v>
      </c>
      <c r="M147" s="272">
        <f t="shared" si="33"/>
        <v>114.9480726785816</v>
      </c>
      <c r="N147" s="272">
        <f t="shared" si="33"/>
        <v>111.14855563861909</v>
      </c>
      <c r="O147" s="272">
        <f t="shared" si="33"/>
        <v>107.77443665168499</v>
      </c>
      <c r="P147" s="272">
        <f t="shared" si="33"/>
        <v>108.09880340934974</v>
      </c>
      <c r="Q147" s="272">
        <f t="shared" si="33"/>
        <v>107.53969873247628</v>
      </c>
      <c r="R147" s="272">
        <f t="shared" si="33"/>
        <v>102.45069613889352</v>
      </c>
      <c r="S147" s="272">
        <f t="shared" si="33"/>
        <v>104.8612037865565</v>
      </c>
      <c r="T147" s="272">
        <f t="shared" si="33"/>
        <v>106.85438478494106</v>
      </c>
      <c r="U147" s="272">
        <f t="shared" si="33"/>
        <v>112.1475619754946</v>
      </c>
      <c r="V147" s="272">
        <f t="shared" si="33"/>
        <v>110.5127475613514</v>
      </c>
      <c r="W147" s="272">
        <f t="shared" si="33"/>
        <v>96.592383575809052</v>
      </c>
      <c r="X147" s="272">
        <f t="shared" si="33"/>
        <v>111.43411671234247</v>
      </c>
      <c r="Y147" s="272">
        <f t="shared" si="33"/>
        <v>93.921722985021944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0.27278937274744386</v>
      </c>
      <c r="C148" s="273">
        <f>IF(C$55=0,0,C$55/ISI!C$9*1000)</f>
        <v>0.27303889338460974</v>
      </c>
      <c r="D148" s="273">
        <f>IF(D$55=0,0,D$55/ISI!D$9*1000)</f>
        <v>0.24845768487815853</v>
      </c>
      <c r="E148" s="273">
        <f>IF(E$55=0,0,E$55/ISI!E$9*1000)</f>
        <v>0.26183417005309967</v>
      </c>
      <c r="F148" s="273">
        <f>IF(F$55=0,0,F$55/ISI!F$9*1000)</f>
        <v>0.26250652502327637</v>
      </c>
      <c r="G148" s="273">
        <f>IF(G$55=0,0,G$55/ISI!G$9*1000)</f>
        <v>0.25797730316445722</v>
      </c>
      <c r="H148" s="273">
        <f>IF(H$55=0,0,H$55/ISI!H$9*1000)</f>
        <v>0.25312613404431022</v>
      </c>
      <c r="I148" s="273">
        <f>IF(I$55=0,0,I$55/ISI!I$9*1000)</f>
        <v>0.25681934408441381</v>
      </c>
      <c r="J148" s="273">
        <f>IF(J$55=0,0,J$55/ISI!J$9*1000)</f>
        <v>0.26376129536326692</v>
      </c>
      <c r="K148" s="273">
        <f>IF(K$55=0,0,K$55/ISI!K$9*1000)</f>
        <v>0.25042159399568142</v>
      </c>
      <c r="L148" s="273">
        <f>IF(L$55=0,0,L$55/ISI!L$9*1000)</f>
        <v>0.25228149527971427</v>
      </c>
      <c r="M148" s="273">
        <f>IF(M$55=0,0,M$55/ISI!M$9*1000)</f>
        <v>0.27263286965205963</v>
      </c>
      <c r="N148" s="273">
        <f>IF(N$55=0,0,N$55/ISI!N$9*1000)</f>
        <v>0.26706386153759831</v>
      </c>
      <c r="O148" s="273">
        <f>IF(O$55=0,0,O$55/ISI!O$9*1000)</f>
        <v>0.25468736070790599</v>
      </c>
      <c r="P148" s="273">
        <f>IF(P$55=0,0,P$55/ISI!P$9*1000)</f>
        <v>0.25432036761355797</v>
      </c>
      <c r="Q148" s="273">
        <f>IF(Q$55=0,0,Q$55/ISI!Q$9*1000)</f>
        <v>0.25381844747292387</v>
      </c>
      <c r="R148" s="273">
        <f>IF(R$55=0,0,R$55/ISI!R$9*1000)</f>
        <v>0.24134095634151081</v>
      </c>
      <c r="S148" s="273">
        <f>IF(S$55=0,0,S$55/ISI!S$9*1000)</f>
        <v>0.25023816931610798</v>
      </c>
      <c r="T148" s="273">
        <f>IF(T$55=0,0,T$55/ISI!T$9*1000)</f>
        <v>0.25135058356678408</v>
      </c>
      <c r="U148" s="273">
        <f>IF(U$55=0,0,U$55/ISI!U$9*1000)</f>
        <v>0.26683843424994191</v>
      </c>
      <c r="V148" s="273">
        <f>IF(V$55=0,0,V$55/ISI!V$9*1000)</f>
        <v>0.25664238766500774</v>
      </c>
      <c r="W148" s="273">
        <f>IF(W$55=0,0,W$55/ISI!W$9*1000)</f>
        <v>0.21919371776528307</v>
      </c>
      <c r="X148" s="273">
        <f>IF(X$55=0,0,X$55/ISI!X$9*1000)</f>
        <v>0.25111244155833451</v>
      </c>
      <c r="Y148" s="273">
        <f>IF(Y$55=0,0,Y$55/ISI!Y$9*1000)</f>
        <v>0.22302523224049234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0.20156244084912764</v>
      </c>
      <c r="C149" s="274">
        <f>IF(C$56=0,0,C$56/ISI!C$9*1000)</f>
        <v>0.20174681016000962</v>
      </c>
      <c r="D149" s="274">
        <f>IF(D$56=0,0,D$56/ISI!D$9*1000)</f>
        <v>0.18358390177512612</v>
      </c>
      <c r="E149" s="274">
        <f>IF(E$56=0,0,E$56/ISI!E$9*1000)</f>
        <v>0.19346770690539242</v>
      </c>
      <c r="F149" s="274">
        <f>IF(F$56=0,0,F$56/ISI!F$9*1000)</f>
        <v>0.19396450598352705</v>
      </c>
      <c r="G149" s="274">
        <f>IF(G$56=0,0,G$56/ISI!G$9*1000)</f>
        <v>0.19061789096030904</v>
      </c>
      <c r="H149" s="274">
        <f>IF(H$56=0,0,H$56/ISI!H$9*1000)</f>
        <v>0.18703339102550395</v>
      </c>
      <c r="I149" s="274">
        <f>IF(I$56=0,0,I$56/ISI!I$9*1000)</f>
        <v>0.18976228190110619</v>
      </c>
      <c r="J149" s="274">
        <f>IF(J$56=0,0,J$56/ISI!J$9*1000)</f>
        <v>0.19489164830540837</v>
      </c>
      <c r="K149" s="274">
        <f>IF(K$56=0,0,K$56/ISI!K$9*1000)</f>
        <v>0.18503502251105106</v>
      </c>
      <c r="L149" s="274">
        <f>IF(L$56=0,0,L$56/ISI!L$9*1000)</f>
        <v>0.1864092924790208</v>
      </c>
      <c r="M149" s="274">
        <f>IF(M$56=0,0,M$56/ISI!M$9*1000)</f>
        <v>0.20144680164519399</v>
      </c>
      <c r="N149" s="274">
        <f>IF(N$56=0,0,N$56/ISI!N$9*1000)</f>
        <v>0.19733189475804522</v>
      </c>
      <c r="O149" s="274">
        <f>IF(O$56=0,0,O$56/ISI!O$9*1000)</f>
        <v>0.18818697209746327</v>
      </c>
      <c r="P149" s="274">
        <f>IF(P$56=0,0,P$56/ISI!P$9*1000)</f>
        <v>0.18791580308847092</v>
      </c>
      <c r="Q149" s="274">
        <f>IF(Q$56=0,0,Q$56/ISI!Q$9*1000)</f>
        <v>0.18754493728956306</v>
      </c>
      <c r="R149" s="274">
        <f>IF(R$56=0,0,R$56/ISI!R$9*1000)</f>
        <v>0.17832539349725637</v>
      </c>
      <c r="S149" s="274">
        <f>IF(S$56=0,0,S$56/ISI!S$9*1000)</f>
        <v>0.18489949110909637</v>
      </c>
      <c r="T149" s="274">
        <f>IF(T$56=0,0,T$56/ISI!T$9*1000)</f>
        <v>0.18572144736546864</v>
      </c>
      <c r="U149" s="274">
        <f>IF(U$56=0,0,U$56/ISI!U$9*1000)</f>
        <v>0.19716532787944438</v>
      </c>
      <c r="V149" s="274">
        <f>IF(V$56=0,0,V$56/ISI!V$9*1000)</f>
        <v>0.18963152985801832</v>
      </c>
      <c r="W149" s="274">
        <f>IF(W$56=0,0,W$56/ISI!W$9*1000)</f>
        <v>0.16196093097977632</v>
      </c>
      <c r="X149" s="274">
        <f>IF(X$56=0,0,X$56/ISI!X$9*1000)</f>
        <v>0.18554548565549314</v>
      </c>
      <c r="Y149" s="274">
        <f>IF(Y$56=0,0,Y$56/ISI!Y$9*1000)</f>
        <v>0.1647920141777531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5.0390610212281901</v>
      </c>
      <c r="C150" s="274">
        <f>IF(C$57=0,0,C$57/ISI!C$9*1000)</f>
        <v>5.0436702540002427</v>
      </c>
      <c r="D150" s="274">
        <f>IF(D$57=0,0,D$57/ISI!D$9*1000)</f>
        <v>4.5895975443781545</v>
      </c>
      <c r="E150" s="274">
        <f>IF(E$57=0,0,E$57/ISI!E$9*1000)</f>
        <v>4.8366926726348103</v>
      </c>
      <c r="F150" s="274">
        <f>IF(F$57=0,0,F$57/ISI!F$9*1000)</f>
        <v>4.849112649588176</v>
      </c>
      <c r="G150" s="274">
        <f>IF(G$57=0,0,G$57/ISI!G$9*1000)</f>
        <v>4.7654472740077249</v>
      </c>
      <c r="H150" s="274">
        <f>IF(H$57=0,0,H$57/ISI!H$9*1000)</f>
        <v>4.6758347756375995</v>
      </c>
      <c r="I150" s="274">
        <f>IF(I$57=0,0,I$57/ISI!I$9*1000)</f>
        <v>4.7440570475276536</v>
      </c>
      <c r="J150" s="274">
        <f>IF(J$57=0,0,J$57/ISI!J$9*1000)</f>
        <v>4.8722912076352101</v>
      </c>
      <c r="K150" s="274">
        <f>IF(K$57=0,0,K$57/ISI!K$9*1000)</f>
        <v>4.6258755627762778</v>
      </c>
      <c r="L150" s="274">
        <f>IF(L$57=0,0,L$57/ISI!L$9*1000)</f>
        <v>4.6602323119755207</v>
      </c>
      <c r="M150" s="274">
        <f>IF(M$57=0,0,M$57/ISI!M$9*1000)</f>
        <v>5.0361700411298509</v>
      </c>
      <c r="N150" s="274">
        <f>IF(N$57=0,0,N$57/ISI!N$9*1000)</f>
        <v>4.9332973689511315</v>
      </c>
      <c r="O150" s="274">
        <f>IF(O$57=0,0,O$57/ISI!O$9*1000)</f>
        <v>4.7046743024365831</v>
      </c>
      <c r="P150" s="274">
        <f>IF(P$57=0,0,P$57/ISI!P$9*1000)</f>
        <v>4.6978950772117738</v>
      </c>
      <c r="Q150" s="274">
        <f>IF(Q$57=0,0,Q$57/ISI!Q$9*1000)</f>
        <v>4.6886234322390772</v>
      </c>
      <c r="R150" s="274">
        <f>IF(R$57=0,0,R$57/ISI!R$9*1000)</f>
        <v>4.4581348374314098</v>
      </c>
      <c r="S150" s="274">
        <f>IF(S$57=0,0,S$57/ISI!S$9*1000)</f>
        <v>4.6224872777274078</v>
      </c>
      <c r="T150" s="274">
        <f>IF(T$57=0,0,T$57/ISI!T$9*1000)</f>
        <v>4.6430361841367169</v>
      </c>
      <c r="U150" s="274">
        <f>IF(U$57=0,0,U$57/ISI!U$9*1000)</f>
        <v>4.9291331969861094</v>
      </c>
      <c r="V150" s="274">
        <f>IF(V$57=0,0,V$57/ISI!V$9*1000)</f>
        <v>4.7407882464504594</v>
      </c>
      <c r="W150" s="274">
        <f>IF(W$57=0,0,W$57/ISI!W$9*1000)</f>
        <v>4.0490232744944077</v>
      </c>
      <c r="X150" s="274">
        <f>IF(X$57=0,0,X$57/ISI!X$9*1000)</f>
        <v>4.6386371413873269</v>
      </c>
      <c r="Y150" s="274">
        <f>IF(Y$57=0,0,Y$57/ISI!Y$9*1000)</f>
        <v>4.1198003544438322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0.12597652553070476</v>
      </c>
      <c r="C151" s="274">
        <f>IF(C$58=0,0,C$58/ISI!C$9*1000)</f>
        <v>0.12609175635000605</v>
      </c>
      <c r="D151" s="274">
        <f>IF(D$58=0,0,D$58/ISI!D$9*1000)</f>
        <v>0.11473993860945389</v>
      </c>
      <c r="E151" s="274">
        <f>IF(E$58=0,0,E$58/ISI!E$9*1000)</f>
        <v>0.12091731681587028</v>
      </c>
      <c r="F151" s="274">
        <f>IF(F$58=0,0,F$58/ISI!F$9*1000)</f>
        <v>0.12122781623970447</v>
      </c>
      <c r="G151" s="274">
        <f>IF(G$58=0,0,G$58/ISI!G$9*1000)</f>
        <v>0.11913618185019319</v>
      </c>
      <c r="H151" s="274">
        <f>IF(H$58=0,0,H$58/ISI!H$9*1000)</f>
        <v>0.11689586939094</v>
      </c>
      <c r="I151" s="274">
        <f>IF(I$58=0,0,I$58/ISI!I$9*1000)</f>
        <v>0.11860142618819144</v>
      </c>
      <c r="J151" s="274">
        <f>IF(J$58=0,0,J$58/ISI!J$9*1000)</f>
        <v>0.1218072801908803</v>
      </c>
      <c r="K151" s="274">
        <f>IF(K$58=0,0,K$58/ISI!K$9*1000)</f>
        <v>0.11564688906940694</v>
      </c>
      <c r="L151" s="274">
        <f>IF(L$58=0,0,L$58/ISI!L$9*1000)</f>
        <v>0.116505807799388</v>
      </c>
      <c r="M151" s="274">
        <f>IF(M$58=0,0,M$58/ISI!M$9*1000)</f>
        <v>0.12590425102824629</v>
      </c>
      <c r="N151" s="274">
        <f>IF(N$58=0,0,N$58/ISI!N$9*1000)</f>
        <v>0.12333243422377831</v>
      </c>
      <c r="O151" s="274">
        <f>IF(O$58=0,0,O$58/ISI!O$9*1000)</f>
        <v>0.11761685756091464</v>
      </c>
      <c r="P151" s="274">
        <f>IF(P$58=0,0,P$58/ISI!P$9*1000)</f>
        <v>0.11744737693029438</v>
      </c>
      <c r="Q151" s="274">
        <f>IF(Q$58=0,0,Q$58/ISI!Q$9*1000)</f>
        <v>0.11721558580597699</v>
      </c>
      <c r="R151" s="274">
        <f>IF(R$58=0,0,R$58/ISI!R$9*1000)</f>
        <v>0.11145337093578526</v>
      </c>
      <c r="S151" s="274">
        <f>IF(S$58=0,0,S$58/ISI!S$9*1000)</f>
        <v>0.11556218194318527</v>
      </c>
      <c r="T151" s="274">
        <f>IF(T$58=0,0,T$58/ISI!T$9*1000)</f>
        <v>0.11607590460341793</v>
      </c>
      <c r="U151" s="274">
        <f>IF(U$58=0,0,U$58/ISI!U$9*1000)</f>
        <v>0.12322832992465278</v>
      </c>
      <c r="V151" s="274">
        <f>IF(V$58=0,0,V$58/ISI!V$9*1000)</f>
        <v>0.11851970616126151</v>
      </c>
      <c r="W151" s="274">
        <f>IF(W$58=0,0,W$58/ISI!W$9*1000)</f>
        <v>0.10122558186236023</v>
      </c>
      <c r="X151" s="274">
        <f>IF(X$58=0,0,X$58/ISI!X$9*1000)</f>
        <v>0.11596592853468321</v>
      </c>
      <c r="Y151" s="274">
        <f>IF(Y$58=0,0,Y$58/ISI!Y$9*1000)</f>
        <v>0.10299500886109576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0.18716869541221354</v>
      </c>
      <c r="C152" s="275">
        <f>IF(C$59=0,0,C$59/ISI!C$9*1000)</f>
        <v>0.18445483489440412</v>
      </c>
      <c r="D152" s="275">
        <f>IF(D$59=0,0,D$59/ISI!D$9*1000)</f>
        <v>0.17692671916353075</v>
      </c>
      <c r="E152" s="275">
        <f>IF(E$59=0,0,E$59/ISI!E$9*1000)</f>
        <v>0.17850091127996245</v>
      </c>
      <c r="F152" s="275">
        <f>IF(F$59=0,0,F$59/ISI!F$9*1000)</f>
        <v>0.17800625417706797</v>
      </c>
      <c r="G152" s="275">
        <f>IF(G$59=0,0,G$59/ISI!G$9*1000)</f>
        <v>0.17644212758206296</v>
      </c>
      <c r="H152" s="275">
        <f>IF(H$59=0,0,H$59/ISI!H$9*1000)</f>
        <v>0.17268008882724489</v>
      </c>
      <c r="I152" s="275">
        <f>IF(I$59=0,0,I$59/ISI!I$9*1000)</f>
        <v>0.17434550133888155</v>
      </c>
      <c r="J152" s="275">
        <f>IF(J$59=0,0,J$59/ISI!J$9*1000)</f>
        <v>0.18022677664190748</v>
      </c>
      <c r="K152" s="275">
        <f>IF(K$59=0,0,K$59/ISI!K$9*1000)</f>
        <v>0.17193645693510376</v>
      </c>
      <c r="L152" s="275">
        <f>IF(L$59=0,0,L$59/ISI!L$9*1000)</f>
        <v>0.1716134482418834</v>
      </c>
      <c r="M152" s="275">
        <f>IF(M$59=0,0,M$59/ISI!M$9*1000)</f>
        <v>0.18632736564616206</v>
      </c>
      <c r="N152" s="275">
        <f>IF(N$59=0,0,N$59/ISI!N$9*1000)</f>
        <v>0.18080354720458805</v>
      </c>
      <c r="O152" s="275">
        <f>IF(O$59=0,0,O$59/ISI!O$9*1000)</f>
        <v>0.17687349242425293</v>
      </c>
      <c r="P152" s="275">
        <f>IF(P$59=0,0,P$59/ISI!P$9*1000)</f>
        <v>0.17446062059815204</v>
      </c>
      <c r="Q152" s="275">
        <f>IF(Q$59=0,0,Q$59/ISI!Q$9*1000)</f>
        <v>0.17241208939638622</v>
      </c>
      <c r="R152" s="275">
        <f>IF(R$59=0,0,R$59/ISI!R$9*1000)</f>
        <v>0.16376281001036971</v>
      </c>
      <c r="S152" s="275">
        <f>IF(S$59=0,0,S$59/ISI!S$9*1000)</f>
        <v>0.16928969413923045</v>
      </c>
      <c r="T152" s="275">
        <f>IF(T$59=0,0,T$59/ISI!T$9*1000)</f>
        <v>0.17083216152264988</v>
      </c>
      <c r="U152" s="275">
        <f>IF(U$59=0,0,U$59/ISI!U$9*1000)</f>
        <v>0.20109376765616349</v>
      </c>
      <c r="V152" s="275">
        <f>IF(V$59=0,0,V$59/ISI!V$9*1000)</f>
        <v>0.2045068173216682</v>
      </c>
      <c r="W152" s="275">
        <f>IF(W$59=0,0,W$59/ISI!W$9*1000)</f>
        <v>0.18445563140551505</v>
      </c>
      <c r="X152" s="275">
        <f>IF(X$59=0,0,X$59/ISI!X$9*1000)</f>
        <v>0.22751868812069878</v>
      </c>
      <c r="Y152" s="275">
        <f>IF(Y$59=0,0,Y$59/ISI!Y$9*1000)</f>
        <v>0.20180844907620368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20.482136009631677</v>
      </c>
      <c r="C153" s="276">
        <f>IF(C$65=0,0,C$65/ISI!C$9*1000)</f>
        <v>20.270877643359132</v>
      </c>
      <c r="D153" s="276">
        <f>IF(D$65=0,0,D$65/ISI!D$9*1000)</f>
        <v>20.855021652341282</v>
      </c>
      <c r="E153" s="276">
        <f>IF(E$65=0,0,E$65/ISI!E$9*1000)</f>
        <v>20.960842153230793</v>
      </c>
      <c r="F153" s="276">
        <f>IF(F$65=0,0,F$65/ISI!F$9*1000)</f>
        <v>20.246443933311074</v>
      </c>
      <c r="G153" s="276">
        <f>IF(G$65=0,0,G$65/ISI!G$9*1000)</f>
        <v>21.17982866829573</v>
      </c>
      <c r="H153" s="276">
        <f>IF(H$65=0,0,H$65/ISI!H$9*1000)</f>
        <v>20.3921600762467</v>
      </c>
      <c r="I153" s="276">
        <f>IF(I$65=0,0,I$65/ISI!I$9*1000)</f>
        <v>19.780798684369341</v>
      </c>
      <c r="J153" s="276">
        <f>IF(J$65=0,0,J$65/ISI!J$9*1000)</f>
        <v>21.329056022586823</v>
      </c>
      <c r="K153" s="276">
        <f>IF(K$65=0,0,K$65/ISI!K$9*1000)</f>
        <v>20.708383843111385</v>
      </c>
      <c r="L153" s="276">
        <f>IF(L$65=0,0,L$65/ISI!L$9*1000)</f>
        <v>19.337671686694435</v>
      </c>
      <c r="M153" s="276">
        <f>IF(M$65=0,0,M$65/ISI!M$9*1000)</f>
        <v>20.174071371438362</v>
      </c>
      <c r="N153" s="276">
        <f>IF(N$65=0,0,N$65/ISI!N$9*1000)</f>
        <v>18.959153611875195</v>
      </c>
      <c r="O153" s="276">
        <f>IF(O$65=0,0,O$65/ISI!O$9*1000)</f>
        <v>18.598360499676033</v>
      </c>
      <c r="P153" s="276">
        <f>IF(P$65=0,0,P$65/ISI!P$9*1000)</f>
        <v>19.361263826163405</v>
      </c>
      <c r="Q153" s="276">
        <f>IF(Q$65=0,0,Q$65/ISI!Q$9*1000)</f>
        <v>19.356191808960791</v>
      </c>
      <c r="R153" s="276">
        <f>IF(R$65=0,0,R$65/ISI!R$9*1000)</f>
        <v>18.61662693064655</v>
      </c>
      <c r="S153" s="276">
        <f>IF(S$65=0,0,S$65/ISI!S$9*1000)</f>
        <v>18.298405982581336</v>
      </c>
      <c r="T153" s="276">
        <f>IF(T$65=0,0,T$65/ISI!T$9*1000)</f>
        <v>19.321545140520126</v>
      </c>
      <c r="U153" s="276">
        <f>IF(U$65=0,0,U$65/ISI!U$9*1000)</f>
        <v>19.507120011034779</v>
      </c>
      <c r="V153" s="276">
        <f>IF(V$65=0,0,V$65/ISI!V$9*1000)</f>
        <v>20.035708400970755</v>
      </c>
      <c r="W153" s="276">
        <f>IF(W$65=0,0,W$65/ISI!W$9*1000)</f>
        <v>18.616646589434854</v>
      </c>
      <c r="X153" s="276">
        <f>IF(X$65=0,0,X$65/ISI!X$9*1000)</f>
        <v>22.238389634344845</v>
      </c>
      <c r="Y153" s="276">
        <f>IF(Y$65=0,0,Y$65/ISI!Y$9*1000)</f>
        <v>16.436205253611568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37.425397029784229</v>
      </c>
      <c r="C154" s="276">
        <f>IF(C$71=0,0,C$71/ISI!C$9*1000)</f>
        <v>37.459630067600173</v>
      </c>
      <c r="D154" s="276">
        <f>IF(D$71=0,0,D$71/ISI!D$9*1000)</f>
        <v>34.087205846816559</v>
      </c>
      <c r="E154" s="276">
        <f>IF(E$71=0,0,E$71/ISI!E$9*1000)</f>
        <v>35.922395625263988</v>
      </c>
      <c r="F154" s="276">
        <f>IF(F$71=0,0,F$71/ISI!F$9*1000)</f>
        <v>36.014639510905077</v>
      </c>
      <c r="G154" s="276">
        <f>IF(G$71=0,0,G$71/ISI!G$9*1000)</f>
        <v>35.393251937793053</v>
      </c>
      <c r="H154" s="276">
        <f>IF(H$71=0,0,H$71/ISI!H$9*1000)</f>
        <v>34.72769474048895</v>
      </c>
      <c r="I154" s="276">
        <f>IF(I$71=0,0,I$71/ISI!I$9*1000)</f>
        <v>35.234385491206822</v>
      </c>
      <c r="J154" s="276">
        <f>IF(J$71=0,0,J$71/ISI!J$9*1000)</f>
        <v>36.186787999251145</v>
      </c>
      <c r="K154" s="276">
        <f>IF(K$71=0,0,K$71/ISI!K$9*1000)</f>
        <v>34.356644783214428</v>
      </c>
      <c r="L154" s="276">
        <f>IF(L$71=0,0,L$71/ISI!L$9*1000)</f>
        <v>34.611814342387788</v>
      </c>
      <c r="M154" s="276">
        <f>IF(M$71=0,0,M$71/ISI!M$9*1000)</f>
        <v>37.403925553743392</v>
      </c>
      <c r="N154" s="276">
        <f>IF(N$71=0,0,N$71/ISI!N$9*1000)</f>
        <v>36.639884280263232</v>
      </c>
      <c r="O154" s="276">
        <f>IF(O$71=0,0,O$71/ISI!O$9*1000)</f>
        <v>34.941887570473774</v>
      </c>
      <c r="P154" s="276">
        <f>IF(P$71=0,0,P$71/ISI!P$9*1000)</f>
        <v>34.891537873471918</v>
      </c>
      <c r="Q154" s="276">
        <f>IF(Q$71=0,0,Q$71/ISI!Q$9*1000)</f>
        <v>34.822676831154602</v>
      </c>
      <c r="R154" s="276">
        <f>IF(R$71=0,0,R$71/ISI!R$9*1000)</f>
        <v>33.110824735064746</v>
      </c>
      <c r="S154" s="276">
        <f>IF(S$71=0,0,S$71/ISI!S$9*1000)</f>
        <v>34.331479794604498</v>
      </c>
      <c r="T154" s="276">
        <f>IF(T$71=0,0,T$71/ISI!T$9*1000)</f>
        <v>34.4840977084691</v>
      </c>
      <c r="U154" s="276">
        <f>IF(U$71=0,0,U$71/ISI!U$9*1000)</f>
        <v>36.608956734747373</v>
      </c>
      <c r="V154" s="276">
        <f>IF(V$71=0,0,V$71/ISI!V$9*1000)</f>
        <v>35.210107916950413</v>
      </c>
      <c r="W154" s="276">
        <f>IF(W$71=0,0,W$71/ISI!W$9*1000)</f>
        <v>30.072329545605637</v>
      </c>
      <c r="X154" s="276">
        <f>IF(X$71=0,0,X$71/ISI!X$9*1000)</f>
        <v>34.451425764082344</v>
      </c>
      <c r="Y154" s="276">
        <f>IF(Y$71=0,0,Y$71/ISI!Y$9*1000)</f>
        <v>30.597995003228974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38.020158063489589</v>
      </c>
      <c r="C155" s="276">
        <f>IF(C$72=0,0,C$72/ISI!C$9*1000)</f>
        <v>37.468883152788649</v>
      </c>
      <c r="D155" s="276">
        <f>IF(D$72=0,0,D$72/ISI!D$9*1000)</f>
        <v>35.939673637395693</v>
      </c>
      <c r="E155" s="276">
        <f>IF(E$72=0,0,E$72/ISI!E$9*1000)</f>
        <v>36.259444168238034</v>
      </c>
      <c r="F155" s="276">
        <f>IF(F$72=0,0,F$72/ISI!F$9*1000)</f>
        <v>36.254211655946548</v>
      </c>
      <c r="G155" s="276">
        <f>IF(G$72=0,0,G$72/ISI!G$9*1000)</f>
        <v>35.877855293504034</v>
      </c>
      <c r="H155" s="276">
        <f>IF(H$72=0,0,H$72/ISI!H$9*1000)</f>
        <v>35.077042435809268</v>
      </c>
      <c r="I155" s="276">
        <f>IF(I$72=0,0,I$72/ISI!I$9*1000)</f>
        <v>35.415342848674179</v>
      </c>
      <c r="J155" s="276">
        <f>IF(J$72=0,0,J$72/ISI!J$9*1000)</f>
        <v>36.610024556229384</v>
      </c>
      <c r="K155" s="276">
        <f>IF(K$72=0,0,K$72/ISI!K$9*1000)</f>
        <v>34.925986181353942</v>
      </c>
      <c r="L155" s="276">
        <f>IF(L$72=0,0,L$72/ISI!L$9*1000)</f>
        <v>34.860372422893576</v>
      </c>
      <c r="M155" s="276">
        <f>IF(M$72=0,0,M$72/ISI!M$9*1000)</f>
        <v>37.849256136656415</v>
      </c>
      <c r="N155" s="276">
        <f>IF(N$72=0,0,N$72/ISI!N$9*1000)</f>
        <v>36.727185750900261</v>
      </c>
      <c r="O155" s="276">
        <f>IF(O$72=0,0,O$72/ISI!O$9*1000)</f>
        <v>35.928861524632403</v>
      </c>
      <c r="P155" s="276">
        <f>IF(P$72=0,0,P$72/ISI!P$9*1000)</f>
        <v>35.438727381135521</v>
      </c>
      <c r="Q155" s="276">
        <f>IF(Q$72=0,0,Q$72/ISI!Q$9*1000)</f>
        <v>35.022602879559059</v>
      </c>
      <c r="R155" s="276">
        <f>IF(R$72=0,0,R$72/ISI!R$9*1000)</f>
        <v>33.265647910848138</v>
      </c>
      <c r="S155" s="276">
        <f>IF(S$72=0,0,S$72/ISI!S$9*1000)</f>
        <v>34.388341039178627</v>
      </c>
      <c r="T155" s="276">
        <f>IF(T$72=0,0,T$72/ISI!T$9*1000)</f>
        <v>34.701667226531825</v>
      </c>
      <c r="U155" s="276">
        <f>IF(U$72=0,0,U$72/ISI!U$9*1000)</f>
        <v>36.790134033914846</v>
      </c>
      <c r="V155" s="276">
        <f>IF(V$72=0,0,V$72/ISI!V$9*1000)</f>
        <v>36.171562447756187</v>
      </c>
      <c r="W155" s="276">
        <f>IF(W$72=0,0,W$72/ISI!W$9*1000)</f>
        <v>31.067310310511033</v>
      </c>
      <c r="X155" s="276">
        <f>IF(X$72=0,0,X$72/ISI!X$9*1000)</f>
        <v>35.491616527443547</v>
      </c>
      <c r="Y155" s="276">
        <f>IF(Y$72=0,0,Y$72/ISI!Y$9*1000)</f>
        <v>30.94538151863976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13.649361968039297</v>
      </c>
      <c r="C156" s="277">
        <f>IF(C$79=0,0,C$79/ISI!C$9*1000)</f>
        <v>13.851630778398111</v>
      </c>
      <c r="D156" s="277">
        <f>IF(D$79=0,0,D$79/ISI!D$9*1000)</f>
        <v>13.314182369363715</v>
      </c>
      <c r="E156" s="277">
        <f>IF(E$79=0,0,E$79/ISI!E$9*1000)</f>
        <v>13.710360717247177</v>
      </c>
      <c r="F156" s="277">
        <f>IF(F$79=0,0,F$79/ISI!F$9*1000)</f>
        <v>13.408940939985536</v>
      </c>
      <c r="G156" s="277">
        <f>IF(G$79=0,0,G$79/ISI!G$9*1000)</f>
        <v>13.461938468002172</v>
      </c>
      <c r="H156" s="277">
        <f>IF(H$79=0,0,H$79/ISI!H$9*1000)</f>
        <v>13.005005749558176</v>
      </c>
      <c r="I156" s="277">
        <f>IF(I$79=0,0,I$79/ISI!I$9*1000)</f>
        <v>12.955920358179332</v>
      </c>
      <c r="J156" s="277">
        <f>IF(J$79=0,0,J$79/ISI!J$9*1000)</f>
        <v>13.6485908332742</v>
      </c>
      <c r="K156" s="277">
        <f>IF(K$79=0,0,K$79/ISI!K$9*1000)</f>
        <v>13.089141028485798</v>
      </c>
      <c r="L156" s="277">
        <f>IF(L$79=0,0,L$79/ISI!L$9*1000)</f>
        <v>12.801219535210997</v>
      </c>
      <c r="M156" s="277">
        <f>IF(M$79=0,0,M$79/ISI!M$9*1000)</f>
        <v>13.698338287641915</v>
      </c>
      <c r="N156" s="277">
        <f>IF(N$79=0,0,N$79/ISI!N$9*1000)</f>
        <v>13.120502888905264</v>
      </c>
      <c r="O156" s="277">
        <f>IF(O$79=0,0,O$79/ISI!O$9*1000)</f>
        <v>12.863288071675656</v>
      </c>
      <c r="P156" s="277">
        <f>IF(P$79=0,0,P$79/ISI!P$9*1000)</f>
        <v>12.975235083136642</v>
      </c>
      <c r="Q156" s="277">
        <f>IF(Q$79=0,0,Q$79/ISI!Q$9*1000)</f>
        <v>12.918612720597915</v>
      </c>
      <c r="R156" s="277">
        <f>IF(R$79=0,0,R$79/ISI!R$9*1000)</f>
        <v>12.304579194117748</v>
      </c>
      <c r="S156" s="277">
        <f>IF(S$79=0,0,S$79/ISI!S$9*1000)</f>
        <v>12.500500155957026</v>
      </c>
      <c r="T156" s="277">
        <f>IF(T$79=0,0,T$79/ISI!T$9*1000)</f>
        <v>12.980058428224977</v>
      </c>
      <c r="U156" s="277">
        <f>IF(U$79=0,0,U$79/ISI!U$9*1000)</f>
        <v>13.523892139101278</v>
      </c>
      <c r="V156" s="277">
        <f>IF(V$79=0,0,V$79/ISI!V$9*1000)</f>
        <v>13.585280108217624</v>
      </c>
      <c r="W156" s="277">
        <f>IF(W$79=0,0,W$79/ISI!W$9*1000)</f>
        <v>12.120237993750195</v>
      </c>
      <c r="X156" s="277">
        <f>IF(X$79=0,0,X$79/ISI!X$9*1000)</f>
        <v>13.833905101215199</v>
      </c>
      <c r="Y156" s="277">
        <f>IF(Y$79=0,0,Y$79/ISI!Y$9*1000)</f>
        <v>11.129720150742257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SK: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418.9110791750673</v>
      </c>
      <c r="C5" s="223">
        <v>447.90391520007461</v>
      </c>
      <c r="D5" s="223">
        <v>449.57689818266317</v>
      </c>
      <c r="E5" s="223">
        <v>507.98785447577222</v>
      </c>
      <c r="F5" s="223">
        <v>508.28157418461308</v>
      </c>
      <c r="G5" s="223">
        <v>483.4633337939004</v>
      </c>
      <c r="H5" s="223">
        <v>539.38680246095771</v>
      </c>
      <c r="I5" s="223">
        <v>538.80993970260204</v>
      </c>
      <c r="J5" s="223">
        <v>504.26041799835502</v>
      </c>
      <c r="K5" s="223">
        <v>405.34542581444191</v>
      </c>
      <c r="L5" s="223">
        <v>483.50809740027569</v>
      </c>
      <c r="M5" s="223">
        <v>480.96503724800289</v>
      </c>
      <c r="N5" s="223">
        <v>492.01008949742101</v>
      </c>
      <c r="O5" s="223">
        <v>479.7881266570364</v>
      </c>
      <c r="P5" s="223">
        <v>501.03394528603161</v>
      </c>
      <c r="Q5" s="223">
        <v>483.72755342430668</v>
      </c>
      <c r="R5" s="223">
        <v>490.85737421448528</v>
      </c>
      <c r="S5" s="223">
        <v>521.02453549657503</v>
      </c>
      <c r="T5" s="223">
        <v>533.56411986362252</v>
      </c>
      <c r="U5" s="223">
        <v>445.29900045403377</v>
      </c>
      <c r="V5" s="223">
        <v>372.76383205584642</v>
      </c>
      <c r="W5" s="223">
        <v>449.9017852919834</v>
      </c>
      <c r="X5" s="223">
        <v>431.80598765512377</v>
      </c>
      <c r="Y5" s="223">
        <v>391.21131014039759</v>
      </c>
      <c r="DA5" s="89" t="s">
        <v>254</v>
      </c>
    </row>
    <row r="6" spans="1:105" ht="12" customHeight="1" x14ac:dyDescent="0.25">
      <c r="A6" s="55" t="s">
        <v>91</v>
      </c>
      <c r="B6" s="259">
        <v>0.76798615257485969</v>
      </c>
      <c r="C6" s="259">
        <v>0.8181087412520377</v>
      </c>
      <c r="D6" s="259">
        <v>0.75274837496145608</v>
      </c>
      <c r="E6" s="259">
        <v>0.88464293280279327</v>
      </c>
      <c r="F6" s="259">
        <v>0.90729611012578271</v>
      </c>
      <c r="G6" s="259">
        <v>0.83183237470825144</v>
      </c>
      <c r="H6" s="259">
        <v>0.93824360643201166</v>
      </c>
      <c r="I6" s="259">
        <v>0.96161930447158694</v>
      </c>
      <c r="J6" s="259">
        <v>0.85497895736434482</v>
      </c>
      <c r="K6" s="259">
        <v>0.69317434823367796</v>
      </c>
      <c r="L6" s="259">
        <v>0.86753534073604677</v>
      </c>
      <c r="M6" s="259">
        <v>0.88631915251284865</v>
      </c>
      <c r="N6" s="259">
        <v>0.9325901854845432</v>
      </c>
      <c r="O6" s="259">
        <v>0.8928759380398803</v>
      </c>
      <c r="P6" s="259">
        <v>0.90724224490428962</v>
      </c>
      <c r="Q6" s="259">
        <v>0.87487297176457379</v>
      </c>
      <c r="R6" s="259">
        <v>0.87599563112278378</v>
      </c>
      <c r="S6" s="259">
        <v>0.96521487338759471</v>
      </c>
      <c r="T6" s="259">
        <v>0.95797415302061562</v>
      </c>
      <c r="U6" s="259">
        <v>0.8245267497254114</v>
      </c>
      <c r="V6" s="259">
        <v>0.659686284399434</v>
      </c>
      <c r="W6" s="259">
        <v>0.74879476792541189</v>
      </c>
      <c r="X6" s="259">
        <v>0.70045148357813225</v>
      </c>
      <c r="Y6" s="259">
        <v>0.72247206515134776</v>
      </c>
      <c r="DA6" s="67" t="s">
        <v>255</v>
      </c>
    </row>
    <row r="7" spans="1:105" ht="12" customHeight="1" x14ac:dyDescent="0.25">
      <c r="A7" s="173" t="s">
        <v>92</v>
      </c>
      <c r="B7" s="224">
        <v>0.1062296699559518</v>
      </c>
      <c r="C7" s="224">
        <v>0.11316274555199329</v>
      </c>
      <c r="D7" s="224">
        <v>0.104121944339667</v>
      </c>
      <c r="E7" s="224">
        <v>0.1223659130642278</v>
      </c>
      <c r="F7" s="224">
        <v>0.1254993543930937</v>
      </c>
      <c r="G7" s="224">
        <v>0.1150610311496727</v>
      </c>
      <c r="H7" s="224">
        <v>0.1297800856374676</v>
      </c>
      <c r="I7" s="224">
        <v>0.13301346774912229</v>
      </c>
      <c r="J7" s="224">
        <v>0.118262721476928</v>
      </c>
      <c r="K7" s="224">
        <v>9.588152336850625E-2</v>
      </c>
      <c r="L7" s="224">
        <v>0.11999955026862461</v>
      </c>
      <c r="M7" s="224">
        <v>0.12259777175852291</v>
      </c>
      <c r="N7" s="224">
        <v>0.1289980910150931</v>
      </c>
      <c r="O7" s="224">
        <v>0.1235047219166388</v>
      </c>
      <c r="P7" s="224">
        <v>0.12549190362763121</v>
      </c>
      <c r="Q7" s="224">
        <v>0.12101450883240281</v>
      </c>
      <c r="R7" s="224">
        <v>0.12116979774314129</v>
      </c>
      <c r="S7" s="224">
        <v>0.13351081538744991</v>
      </c>
      <c r="T7" s="224">
        <v>0.13250926173671199</v>
      </c>
      <c r="U7" s="224">
        <v>0.11405049973820509</v>
      </c>
      <c r="V7" s="224">
        <v>9.1249374785294907E-2</v>
      </c>
      <c r="W7" s="224">
        <v>0.1035750720175992</v>
      </c>
      <c r="X7" s="224">
        <v>9.6888114025478839E-2</v>
      </c>
      <c r="Y7" s="224">
        <v>9.9934053206697085E-2</v>
      </c>
      <c r="DA7" s="177" t="s">
        <v>256</v>
      </c>
    </row>
    <row r="8" spans="1:105" ht="12" customHeight="1" x14ac:dyDescent="0.25">
      <c r="A8" s="173" t="s">
        <v>93</v>
      </c>
      <c r="B8" s="224">
        <v>14.669200075494739</v>
      </c>
      <c r="C8" s="224">
        <v>15.626584891799221</v>
      </c>
      <c r="D8" s="224">
        <v>14.378145337375461</v>
      </c>
      <c r="E8" s="224">
        <v>16.897445524438279</v>
      </c>
      <c r="F8" s="224">
        <v>17.330140813777088</v>
      </c>
      <c r="G8" s="224">
        <v>15.88871816628208</v>
      </c>
      <c r="H8" s="224">
        <v>17.92126477301732</v>
      </c>
      <c r="I8" s="224">
        <v>18.367760833261649</v>
      </c>
      <c r="J8" s="224">
        <v>16.330837924441539</v>
      </c>
      <c r="K8" s="224">
        <v>13.24022987569341</v>
      </c>
      <c r="L8" s="224">
        <v>16.570675712253941</v>
      </c>
      <c r="M8" s="224">
        <v>16.929462771383211</v>
      </c>
      <c r="N8" s="224">
        <v>17.81327954084696</v>
      </c>
      <c r="O8" s="224">
        <v>17.054703048731529</v>
      </c>
      <c r="P8" s="224">
        <v>17.3291119414354</v>
      </c>
      <c r="Q8" s="224">
        <v>16.710830814369711</v>
      </c>
      <c r="R8" s="224">
        <v>16.732274579582128</v>
      </c>
      <c r="S8" s="224">
        <v>18.43643931091038</v>
      </c>
      <c r="T8" s="224">
        <v>18.25439308526752</v>
      </c>
      <c r="U8" s="224">
        <v>15.74917440733473</v>
      </c>
      <c r="V8" s="224">
        <v>12.600578878239279</v>
      </c>
      <c r="W8" s="224">
        <v>14.30262802181297</v>
      </c>
      <c r="X8" s="224">
        <v>13.379229457894651</v>
      </c>
      <c r="Y8" s="224">
        <v>13.79984162100885</v>
      </c>
      <c r="DA8" s="177" t="s">
        <v>257</v>
      </c>
    </row>
    <row r="9" spans="1:105" ht="12" customHeight="1" x14ac:dyDescent="0.25">
      <c r="A9" s="173" t="s">
        <v>94</v>
      </c>
      <c r="B9" s="224">
        <v>0.25338929029661722</v>
      </c>
      <c r="C9" s="224">
        <v>0.26992673323117777</v>
      </c>
      <c r="D9" s="224">
        <v>0.24836173915886189</v>
      </c>
      <c r="E9" s="224">
        <v>0.29187901911677772</v>
      </c>
      <c r="F9" s="224">
        <v>0.29935320664684001</v>
      </c>
      <c r="G9" s="224">
        <v>0.27445470776574721</v>
      </c>
      <c r="H9" s="224">
        <v>0.30956402112468068</v>
      </c>
      <c r="I9" s="224">
        <v>0.31727659708269418</v>
      </c>
      <c r="J9" s="224">
        <v>0.28209168941229812</v>
      </c>
      <c r="K9" s="224">
        <v>0.22870588950317181</v>
      </c>
      <c r="L9" s="224">
        <v>0.28623454154652028</v>
      </c>
      <c r="M9" s="224">
        <v>0.29243207091502682</v>
      </c>
      <c r="N9" s="224">
        <v>0.30769873186546132</v>
      </c>
      <c r="O9" s="224">
        <v>0.29459541621201091</v>
      </c>
      <c r="P9" s="224">
        <v>0.29933543435993099</v>
      </c>
      <c r="Q9" s="224">
        <v>0.28865551894636421</v>
      </c>
      <c r="R9" s="224">
        <v>0.28902592908601071</v>
      </c>
      <c r="S9" s="224">
        <v>0.31846291880579441</v>
      </c>
      <c r="T9" s="224">
        <v>0.31607391610193858</v>
      </c>
      <c r="U9" s="224">
        <v>0.27204429043807971</v>
      </c>
      <c r="V9" s="224">
        <v>0.21765684037654739</v>
      </c>
      <c r="W9" s="224">
        <v>0.2470572863668212</v>
      </c>
      <c r="X9" s="224">
        <v>0.2311069069618088</v>
      </c>
      <c r="Y9" s="224">
        <v>0.23837237590034149</v>
      </c>
      <c r="DA9" s="177" t="s">
        <v>258</v>
      </c>
    </row>
    <row r="10" spans="1:105" ht="12" customHeight="1" x14ac:dyDescent="0.25">
      <c r="A10" s="56" t="s">
        <v>95</v>
      </c>
      <c r="B10" s="260">
        <v>0.83701000698881067</v>
      </c>
      <c r="C10" s="260">
        <v>0.90052021633769863</v>
      </c>
      <c r="D10" s="260">
        <v>0.82655817596030512</v>
      </c>
      <c r="E10" s="260">
        <v>0.97111528600548347</v>
      </c>
      <c r="F10" s="260">
        <v>0.99895552471215454</v>
      </c>
      <c r="G10" s="260">
        <v>0.91560864103945461</v>
      </c>
      <c r="H10" s="260">
        <v>1.0311761250804199</v>
      </c>
      <c r="I10" s="260">
        <v>1.057069845608859</v>
      </c>
      <c r="J10" s="260">
        <v>0.94288666571432034</v>
      </c>
      <c r="K10" s="260">
        <v>0.76331458671977537</v>
      </c>
      <c r="L10" s="260">
        <v>0.94990606291070767</v>
      </c>
      <c r="M10" s="260">
        <v>0.96706838006655471</v>
      </c>
      <c r="N10" s="260">
        <v>1.018032228419222</v>
      </c>
      <c r="O10" s="260">
        <v>0.9804358676635283</v>
      </c>
      <c r="P10" s="260">
        <v>0.9959310694424508</v>
      </c>
      <c r="Q10" s="260">
        <v>0.95757722276755208</v>
      </c>
      <c r="R10" s="260">
        <v>0.95949737731619411</v>
      </c>
      <c r="S10" s="260">
        <v>1.056088456291485</v>
      </c>
      <c r="T10" s="260">
        <v>1.0511356136974139</v>
      </c>
      <c r="U10" s="260">
        <v>1.048901955158152</v>
      </c>
      <c r="V10" s="260">
        <v>0.88313570259115104</v>
      </c>
      <c r="W10" s="260">
        <v>1.078682016557555</v>
      </c>
      <c r="X10" s="260">
        <v>1.1178594917110689</v>
      </c>
      <c r="Y10" s="260">
        <v>1.1570159304301499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2.5888974146452892E-3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0.38406311659108849</v>
      </c>
      <c r="C12" s="226">
        <v>0.31090544572332662</v>
      </c>
      <c r="D12" s="226">
        <v>0.49189828600225871</v>
      </c>
      <c r="E12" s="226">
        <v>0.38614935828954983</v>
      </c>
      <c r="F12" s="226">
        <v>0.36028492713569182</v>
      </c>
      <c r="G12" s="226">
        <v>0.36629311643274509</v>
      </c>
      <c r="H12" s="226">
        <v>0.40766630809570492</v>
      </c>
      <c r="I12" s="226">
        <v>0.39402040074332217</v>
      </c>
      <c r="J12" s="226">
        <v>0.36517826196100273</v>
      </c>
      <c r="K12" s="226">
        <v>0.31706742905566038</v>
      </c>
      <c r="L12" s="226">
        <v>0.37928854026327641</v>
      </c>
      <c r="M12" s="226">
        <v>0.4216644467155134</v>
      </c>
      <c r="N12" s="226">
        <v>0.39863555804694017</v>
      </c>
      <c r="O12" s="226">
        <v>0.47033366711168462</v>
      </c>
      <c r="P12" s="226">
        <v>0.42372213264899911</v>
      </c>
      <c r="Q12" s="226">
        <v>0.37785850587065278</v>
      </c>
      <c r="R12" s="226">
        <v>0.37100392347974881</v>
      </c>
      <c r="S12" s="226">
        <v>0.39924955889922142</v>
      </c>
      <c r="T12" s="226">
        <v>0.40581642842533949</v>
      </c>
      <c r="U12" s="226">
        <v>0.31407596303806667</v>
      </c>
      <c r="V12" s="226">
        <v>0.31395649766532951</v>
      </c>
      <c r="W12" s="226">
        <v>0.3395751079395663</v>
      </c>
      <c r="X12" s="226">
        <v>0.27527577363083588</v>
      </c>
      <c r="Y12" s="226">
        <v>0.27407633978213208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0.2368597828185931</v>
      </c>
      <c r="V14" s="226">
        <v>0.25658976348024531</v>
      </c>
      <c r="W14" s="226">
        <v>0.39849902837068218</v>
      </c>
      <c r="X14" s="226">
        <v>0.52533465272412261</v>
      </c>
      <c r="Y14" s="226">
        <v>0.56733349278717116</v>
      </c>
      <c r="DA14" s="69" t="s">
        <v>263</v>
      </c>
    </row>
    <row r="15" spans="1:105" ht="12" customHeight="1" x14ac:dyDescent="0.25">
      <c r="A15" s="37" t="s">
        <v>40</v>
      </c>
      <c r="B15" s="226">
        <v>0.45294689039772218</v>
      </c>
      <c r="C15" s="226">
        <v>0.58961477061437206</v>
      </c>
      <c r="D15" s="226">
        <v>0.33465988995804652</v>
      </c>
      <c r="E15" s="226">
        <v>0.58496592771593359</v>
      </c>
      <c r="F15" s="226">
        <v>0.63867059757646272</v>
      </c>
      <c r="G15" s="226">
        <v>0.54931552460670952</v>
      </c>
      <c r="H15" s="226">
        <v>0.62350981698471541</v>
      </c>
      <c r="I15" s="226">
        <v>0.66304944486553674</v>
      </c>
      <c r="J15" s="226">
        <v>0.57770840375331767</v>
      </c>
      <c r="K15" s="226">
        <v>0.44624715766411499</v>
      </c>
      <c r="L15" s="226">
        <v>0.57061752264743137</v>
      </c>
      <c r="M15" s="226">
        <v>0.54540393335104131</v>
      </c>
      <c r="N15" s="226">
        <v>0.6193966703722823</v>
      </c>
      <c r="O15" s="226">
        <v>0.51010220055184374</v>
      </c>
      <c r="P15" s="226">
        <v>0.57220893679345164</v>
      </c>
      <c r="Q15" s="226">
        <v>0.57971871689689936</v>
      </c>
      <c r="R15" s="226">
        <v>0.58849345383644525</v>
      </c>
      <c r="S15" s="226">
        <v>0.65683889739226342</v>
      </c>
      <c r="T15" s="226">
        <v>0.64531918527207488</v>
      </c>
      <c r="U15" s="226">
        <v>0.49537731188684692</v>
      </c>
      <c r="V15" s="226">
        <v>0.31258944144557632</v>
      </c>
      <c r="W15" s="226">
        <v>0.34060788024730598</v>
      </c>
      <c r="X15" s="226">
        <v>0.31724906535611069</v>
      </c>
      <c r="Y15" s="226">
        <v>0.3156060978608472</v>
      </c>
      <c r="DA15" s="69" t="s">
        <v>264</v>
      </c>
    </row>
    <row r="16" spans="1:105" ht="12" customHeight="1" x14ac:dyDescent="0.25">
      <c r="A16" s="57" t="s">
        <v>165</v>
      </c>
      <c r="B16" s="261">
        <v>82.238002036181342</v>
      </c>
      <c r="C16" s="261">
        <v>85.323789528721065</v>
      </c>
      <c r="D16" s="261">
        <v>90.889129496600361</v>
      </c>
      <c r="E16" s="261">
        <v>99.779610146748212</v>
      </c>
      <c r="F16" s="261">
        <v>98.364751421366478</v>
      </c>
      <c r="G16" s="261">
        <v>95.998792250750157</v>
      </c>
      <c r="H16" s="261">
        <v>106.4153952729075</v>
      </c>
      <c r="I16" s="261">
        <v>104.4685875535238</v>
      </c>
      <c r="J16" s="261">
        <v>97.020759057480547</v>
      </c>
      <c r="K16" s="261">
        <v>81.102346463747395</v>
      </c>
      <c r="L16" s="261">
        <v>94.50321403207333</v>
      </c>
      <c r="M16" s="261">
        <v>93.708020139580043</v>
      </c>
      <c r="N16" s="261">
        <v>94.209738444064484</v>
      </c>
      <c r="O16" s="261">
        <v>93.167775778832251</v>
      </c>
      <c r="P16" s="261">
        <v>98.133540969916396</v>
      </c>
      <c r="Q16" s="261">
        <v>94.73100011669672</v>
      </c>
      <c r="R16" s="261">
        <v>96.13992337117871</v>
      </c>
      <c r="S16" s="261">
        <v>100.5048207325087</v>
      </c>
      <c r="T16" s="261">
        <v>104.4704899207988</v>
      </c>
      <c r="U16" s="261">
        <v>85.664379986920835</v>
      </c>
      <c r="V16" s="261">
        <v>73.745797182396288</v>
      </c>
      <c r="W16" s="261">
        <v>91.148340497696083</v>
      </c>
      <c r="X16" s="261">
        <v>88.806809110409901</v>
      </c>
      <c r="Y16" s="261">
        <v>77.232758123055262</v>
      </c>
      <c r="DA16" s="70" t="s">
        <v>265</v>
      </c>
    </row>
    <row r="17" spans="1:105" ht="12" customHeight="1" x14ac:dyDescent="0.25">
      <c r="A17" s="18" t="s">
        <v>28</v>
      </c>
      <c r="B17" s="230">
        <v>27.075532571270031</v>
      </c>
      <c r="C17" s="230">
        <v>28.69726831271651</v>
      </c>
      <c r="D17" s="230">
        <v>31.604593763778869</v>
      </c>
      <c r="E17" s="230">
        <v>34.784994661286987</v>
      </c>
      <c r="F17" s="230">
        <v>33.758540707997668</v>
      </c>
      <c r="G17" s="230">
        <v>35.642604514342111</v>
      </c>
      <c r="H17" s="230">
        <v>37.462356165700918</v>
      </c>
      <c r="I17" s="230">
        <v>32.433379585859889</v>
      </c>
      <c r="J17" s="230">
        <v>31.00872198148026</v>
      </c>
      <c r="K17" s="230">
        <v>24.770003031207221</v>
      </c>
      <c r="L17" s="230">
        <v>26.064392541238199</v>
      </c>
      <c r="M17" s="230">
        <v>26.229206371928289</v>
      </c>
      <c r="N17" s="230">
        <v>28.57462589567961</v>
      </c>
      <c r="O17" s="230">
        <v>28.306937237311612</v>
      </c>
      <c r="P17" s="230">
        <v>28.979859694637451</v>
      </c>
      <c r="Q17" s="230">
        <v>27.777893204796481</v>
      </c>
      <c r="R17" s="230">
        <v>24.054519263125268</v>
      </c>
      <c r="S17" s="230">
        <v>25.844285563247819</v>
      </c>
      <c r="T17" s="230">
        <v>29.065621106563039</v>
      </c>
      <c r="U17" s="230">
        <v>24.353136416211139</v>
      </c>
      <c r="V17" s="230">
        <v>22.533732562460969</v>
      </c>
      <c r="W17" s="230">
        <v>23.994462735955551</v>
      </c>
      <c r="X17" s="230">
        <v>19.276730788850141</v>
      </c>
      <c r="Y17" s="230">
        <v>13.41575108803236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0.19285908817647229</v>
      </c>
      <c r="G18" s="230">
        <v>5.83541975183711E-2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2.9952646251104179E-2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4.9691266722922354</v>
      </c>
      <c r="C19" s="230">
        <v>4.1449635269524796</v>
      </c>
      <c r="D19" s="230">
        <v>5.5211849301926783</v>
      </c>
      <c r="E19" s="230">
        <v>4.4336961616821222</v>
      </c>
      <c r="F19" s="230">
        <v>4.3866767502159654</v>
      </c>
      <c r="G19" s="230">
        <v>4.0027215109048724</v>
      </c>
      <c r="H19" s="230">
        <v>4.6203052754128056</v>
      </c>
      <c r="I19" s="230">
        <v>4.8838579325246902</v>
      </c>
      <c r="J19" s="230">
        <v>4.3946771980637758</v>
      </c>
      <c r="K19" s="230">
        <v>3.4523487249543221</v>
      </c>
      <c r="L19" s="230">
        <v>4.6731456298585696</v>
      </c>
      <c r="M19" s="230">
        <v>5.6168044367155527</v>
      </c>
      <c r="N19" s="230">
        <v>5.6734174847059924</v>
      </c>
      <c r="O19" s="230">
        <v>6.8965448235085924</v>
      </c>
      <c r="P19" s="230">
        <v>5.4665617993726734</v>
      </c>
      <c r="Q19" s="230">
        <v>4.6350862480035797</v>
      </c>
      <c r="R19" s="230">
        <v>4.4563674526715706</v>
      </c>
      <c r="S19" s="230">
        <v>5.3241124630302048</v>
      </c>
      <c r="T19" s="230">
        <v>4.9487517357943602</v>
      </c>
      <c r="U19" s="230">
        <v>4.7431887291603489</v>
      </c>
      <c r="V19" s="230">
        <v>4.4599890559179611</v>
      </c>
      <c r="W19" s="230">
        <v>4.312741076466998</v>
      </c>
      <c r="X19" s="230">
        <v>3.4696412629891431</v>
      </c>
      <c r="Y19" s="230">
        <v>4.6750034922812764</v>
      </c>
      <c r="DA19" s="71" t="s">
        <v>268</v>
      </c>
    </row>
    <row r="20" spans="1:105" ht="12" customHeight="1" x14ac:dyDescent="0.25">
      <c r="A20" s="18" t="s">
        <v>36</v>
      </c>
      <c r="B20" s="230">
        <v>44.354765845547938</v>
      </c>
      <c r="C20" s="230">
        <v>44.650092918751753</v>
      </c>
      <c r="D20" s="230">
        <v>50.021013675184513</v>
      </c>
      <c r="E20" s="230">
        <v>53.869419964276268</v>
      </c>
      <c r="F20" s="230">
        <v>52.27940433320115</v>
      </c>
      <c r="G20" s="230">
        <v>50.314704897012057</v>
      </c>
      <c r="H20" s="230">
        <v>57.292429926691419</v>
      </c>
      <c r="I20" s="230">
        <v>58.963450801825942</v>
      </c>
      <c r="J20" s="230">
        <v>54.690873126137113</v>
      </c>
      <c r="K20" s="230">
        <v>48.039154477298467</v>
      </c>
      <c r="L20" s="230">
        <v>56.761340079571077</v>
      </c>
      <c r="M20" s="230">
        <v>54.623938244859339</v>
      </c>
      <c r="N20" s="230">
        <v>51.179161180375267</v>
      </c>
      <c r="O20" s="230">
        <v>50.512429160676319</v>
      </c>
      <c r="P20" s="230">
        <v>56.332334017863523</v>
      </c>
      <c r="Q20" s="230">
        <v>55.233210812121953</v>
      </c>
      <c r="R20" s="230">
        <v>60.586544251913281</v>
      </c>
      <c r="S20" s="230">
        <v>60.609846236144307</v>
      </c>
      <c r="T20" s="230">
        <v>62.615994023036599</v>
      </c>
      <c r="U20" s="230">
        <v>49.114660881846433</v>
      </c>
      <c r="V20" s="230">
        <v>42.328016856202133</v>
      </c>
      <c r="W20" s="230">
        <v>58.501410116510947</v>
      </c>
      <c r="X20" s="230">
        <v>62.076621777161911</v>
      </c>
      <c r="Y20" s="230">
        <v>53.778630075502782</v>
      </c>
      <c r="DA20" s="71" t="s">
        <v>269</v>
      </c>
    </row>
    <row r="21" spans="1:105" ht="12" customHeight="1" x14ac:dyDescent="0.25">
      <c r="A21" s="18" t="s">
        <v>40</v>
      </c>
      <c r="B21" s="230">
        <v>5.8385769470711271</v>
      </c>
      <c r="C21" s="230">
        <v>7.8314647703003137</v>
      </c>
      <c r="D21" s="230">
        <v>3.742337127444308</v>
      </c>
      <c r="E21" s="230">
        <v>6.6914993595028402</v>
      </c>
      <c r="F21" s="230">
        <v>7.7472705417752277</v>
      </c>
      <c r="G21" s="230">
        <v>5.9804071309727558</v>
      </c>
      <c r="H21" s="230">
        <v>7.0403039051023688</v>
      </c>
      <c r="I21" s="230">
        <v>8.1878992333133134</v>
      </c>
      <c r="J21" s="230">
        <v>6.9264867517994073</v>
      </c>
      <c r="K21" s="230">
        <v>4.8408402302873892</v>
      </c>
      <c r="L21" s="230">
        <v>7.0043357814054747</v>
      </c>
      <c r="M21" s="230">
        <v>7.2380710860768636</v>
      </c>
      <c r="N21" s="230">
        <v>8.782533883303616</v>
      </c>
      <c r="O21" s="230">
        <v>7.4518645573357274</v>
      </c>
      <c r="P21" s="230">
        <v>7.3547854580427607</v>
      </c>
      <c r="Q21" s="230">
        <v>7.0848098517747138</v>
      </c>
      <c r="R21" s="230">
        <v>7.0424924034685903</v>
      </c>
      <c r="S21" s="230">
        <v>8.72657647008635</v>
      </c>
      <c r="T21" s="230">
        <v>7.8401230554048524</v>
      </c>
      <c r="U21" s="230">
        <v>7.4533939597029244</v>
      </c>
      <c r="V21" s="230">
        <v>4.4240587078152362</v>
      </c>
      <c r="W21" s="230">
        <v>4.3097739225114742</v>
      </c>
      <c r="X21" s="230">
        <v>3.9838152814087122</v>
      </c>
      <c r="Y21" s="230">
        <v>5.3633734672388389</v>
      </c>
      <c r="DA21" s="71" t="s">
        <v>270</v>
      </c>
    </row>
    <row r="22" spans="1:105" ht="12" customHeight="1" x14ac:dyDescent="0.25">
      <c r="A22" s="57" t="s">
        <v>172</v>
      </c>
      <c r="B22" s="261">
        <v>181.66931499110819</v>
      </c>
      <c r="C22" s="261">
        <v>195.37678993754989</v>
      </c>
      <c r="D22" s="261">
        <v>203.60569525165471</v>
      </c>
      <c r="E22" s="261">
        <v>226.2626149314998</v>
      </c>
      <c r="F22" s="261">
        <v>224.3554017011036</v>
      </c>
      <c r="G22" s="261">
        <v>216.33054579886729</v>
      </c>
      <c r="H22" s="261">
        <v>240.78153071004189</v>
      </c>
      <c r="I22" s="261">
        <v>238.1462922701057</v>
      </c>
      <c r="J22" s="261">
        <v>231.23654411412301</v>
      </c>
      <c r="K22" s="261">
        <v>181.3023044892831</v>
      </c>
      <c r="L22" s="261">
        <v>212.20496611772259</v>
      </c>
      <c r="M22" s="261">
        <v>207.818194335155</v>
      </c>
      <c r="N22" s="261">
        <v>210.01508277551079</v>
      </c>
      <c r="O22" s="261">
        <v>205.2631894616724</v>
      </c>
      <c r="P22" s="261">
        <v>217.69955780522699</v>
      </c>
      <c r="Q22" s="261">
        <v>210.6667580200816</v>
      </c>
      <c r="R22" s="261">
        <v>215.75512858904</v>
      </c>
      <c r="S22" s="261">
        <v>224.69325658990451</v>
      </c>
      <c r="T22" s="261">
        <v>232.70090392048641</v>
      </c>
      <c r="U22" s="261">
        <v>191.6241469615463</v>
      </c>
      <c r="V22" s="261">
        <v>163.51273228167861</v>
      </c>
      <c r="W22" s="261">
        <v>202.14868772913931</v>
      </c>
      <c r="X22" s="261">
        <v>195.57587594148259</v>
      </c>
      <c r="Y22" s="261">
        <v>167.95606265207149</v>
      </c>
      <c r="DA22" s="70" t="s">
        <v>271</v>
      </c>
    </row>
    <row r="23" spans="1:105" ht="12" customHeight="1" x14ac:dyDescent="0.25">
      <c r="A23" s="18" t="s">
        <v>28</v>
      </c>
      <c r="B23" s="230">
        <v>60.203194786519887</v>
      </c>
      <c r="C23" s="230">
        <v>61.926507488220253</v>
      </c>
      <c r="D23" s="230">
        <v>63.784648374518618</v>
      </c>
      <c r="E23" s="230">
        <v>74.211950631670121</v>
      </c>
      <c r="F23" s="230">
        <v>72.37525057436487</v>
      </c>
      <c r="G23" s="230">
        <v>77.042278197706494</v>
      </c>
      <c r="H23" s="230">
        <v>80.472632579530071</v>
      </c>
      <c r="I23" s="230">
        <v>69.579692202385914</v>
      </c>
      <c r="J23" s="230">
        <v>59.630362771035017</v>
      </c>
      <c r="K23" s="230">
        <v>54.522477625663207</v>
      </c>
      <c r="L23" s="230">
        <v>57.17278602954493</v>
      </c>
      <c r="M23" s="230">
        <v>58.644013525110132</v>
      </c>
      <c r="N23" s="230">
        <v>64.377869259377604</v>
      </c>
      <c r="O23" s="230">
        <v>64.301637787523745</v>
      </c>
      <c r="P23" s="230">
        <v>65.520875073128437</v>
      </c>
      <c r="Q23" s="230">
        <v>62.419973854152097</v>
      </c>
      <c r="R23" s="230">
        <v>52.983815004531643</v>
      </c>
      <c r="S23" s="230">
        <v>58.072485011086243</v>
      </c>
      <c r="T23" s="230">
        <v>65.567286440471065</v>
      </c>
      <c r="U23" s="230">
        <v>54.561230730507503</v>
      </c>
      <c r="V23" s="230">
        <v>48.803374524785113</v>
      </c>
      <c r="W23" s="230">
        <v>51.695589324043809</v>
      </c>
      <c r="X23" s="230">
        <v>43.013818251477602</v>
      </c>
      <c r="Y23" s="230">
        <v>30.860654712521679</v>
      </c>
      <c r="DA23" s="71" t="s">
        <v>272</v>
      </c>
    </row>
    <row r="24" spans="1:105" ht="12" customHeight="1" x14ac:dyDescent="0.25">
      <c r="A24" s="18" t="s">
        <v>42</v>
      </c>
      <c r="B24" s="230">
        <v>10.99447952518058</v>
      </c>
      <c r="C24" s="230">
        <v>27.28298578420188</v>
      </c>
      <c r="D24" s="230">
        <v>26.89964617904862</v>
      </c>
      <c r="E24" s="230">
        <v>26.565174114392619</v>
      </c>
      <c r="F24" s="230">
        <v>29.008874920750038</v>
      </c>
      <c r="G24" s="230">
        <v>20.696762468354301</v>
      </c>
      <c r="H24" s="230">
        <v>26.127793669583809</v>
      </c>
      <c r="I24" s="230">
        <v>30.38804990430538</v>
      </c>
      <c r="J24" s="230">
        <v>56.967857521711117</v>
      </c>
      <c r="K24" s="230">
        <v>12.37393813189226</v>
      </c>
      <c r="L24" s="230">
        <v>19.084052302093479</v>
      </c>
      <c r="M24" s="230">
        <v>13.44189653940167</v>
      </c>
      <c r="N24" s="230">
        <v>16.6095079361587</v>
      </c>
      <c r="O24" s="230">
        <v>9.7614560832503798</v>
      </c>
      <c r="P24" s="230">
        <v>11.331566732353499</v>
      </c>
      <c r="Q24" s="230">
        <v>12.53930286133768</v>
      </c>
      <c r="R24" s="230">
        <v>18.17070622173101</v>
      </c>
      <c r="S24" s="230">
        <v>17.201172576102049</v>
      </c>
      <c r="T24" s="230">
        <v>13.34528756810648</v>
      </c>
      <c r="U24" s="230">
        <v>15.423977341716091</v>
      </c>
      <c r="V24" s="230">
        <v>12.60386695376215</v>
      </c>
      <c r="W24" s="230">
        <v>13.79707598985352</v>
      </c>
      <c r="X24" s="230">
        <v>4.7984919813414519</v>
      </c>
      <c r="Y24" s="230">
        <v>1.4781163968144759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0.42152480302396661</v>
      </c>
      <c r="G25" s="230">
        <v>0.12859035511101449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6.578914883150247E-2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10.504863025551719</v>
      </c>
      <c r="C26" s="230">
        <v>8.5040251929204498</v>
      </c>
      <c r="D26" s="230">
        <v>10.594148171897819</v>
      </c>
      <c r="E26" s="230">
        <v>8.9932285256973366</v>
      </c>
      <c r="F26" s="230">
        <v>8.9414889410784433</v>
      </c>
      <c r="G26" s="230">
        <v>8.2258892040662808</v>
      </c>
      <c r="H26" s="230">
        <v>9.4360794197478324</v>
      </c>
      <c r="I26" s="230">
        <v>9.9614168932305276</v>
      </c>
      <c r="J26" s="230">
        <v>8.0348608532242203</v>
      </c>
      <c r="K26" s="230">
        <v>7.2249022638462401</v>
      </c>
      <c r="L26" s="230">
        <v>9.7458306145624416</v>
      </c>
      <c r="M26" s="230">
        <v>11.939761003467339</v>
      </c>
      <c r="N26" s="230">
        <v>12.15258265605819</v>
      </c>
      <c r="O26" s="230">
        <v>14.89458857573263</v>
      </c>
      <c r="P26" s="230">
        <v>11.75074679600238</v>
      </c>
      <c r="Q26" s="230">
        <v>9.9026149814764786</v>
      </c>
      <c r="R26" s="230">
        <v>9.332442720612093</v>
      </c>
      <c r="S26" s="230">
        <v>11.374200921324579</v>
      </c>
      <c r="T26" s="230">
        <v>10.6138040402173</v>
      </c>
      <c r="U26" s="230">
        <v>10.10339790920526</v>
      </c>
      <c r="V26" s="230">
        <v>9.1837130466303343</v>
      </c>
      <c r="W26" s="230">
        <v>8.8341270594965682</v>
      </c>
      <c r="X26" s="230">
        <v>7.3608333109580064</v>
      </c>
      <c r="Y26" s="230">
        <v>10.2244481922577</v>
      </c>
      <c r="DA26" s="71" t="s">
        <v>275</v>
      </c>
    </row>
    <row r="27" spans="1:105" ht="12" customHeight="1" x14ac:dyDescent="0.25">
      <c r="A27" s="18" t="s">
        <v>36</v>
      </c>
      <c r="B27" s="230">
        <v>99.966777653856042</v>
      </c>
      <c r="C27" s="230">
        <v>97.663271472207299</v>
      </c>
      <c r="D27" s="230">
        <v>102.3272525261896</v>
      </c>
      <c r="E27" s="230">
        <v>116.4922616597397</v>
      </c>
      <c r="F27" s="230">
        <v>113.6082624618862</v>
      </c>
      <c r="G27" s="230">
        <v>110.2370255736292</v>
      </c>
      <c r="H27" s="230">
        <v>124.7450250411802</v>
      </c>
      <c r="I27" s="230">
        <v>128.21713327018389</v>
      </c>
      <c r="J27" s="230">
        <v>106.6034629681527</v>
      </c>
      <c r="K27" s="230">
        <v>107.1809864678814</v>
      </c>
      <c r="L27" s="230">
        <v>126.20229717152171</v>
      </c>
      <c r="M27" s="230">
        <v>123.7925232671758</v>
      </c>
      <c r="N27" s="230">
        <v>116.87512292391629</v>
      </c>
      <c r="O27" s="230">
        <v>116.3055070151656</v>
      </c>
      <c r="P27" s="230">
        <v>129.09636920374271</v>
      </c>
      <c r="Q27" s="230">
        <v>125.80486632311541</v>
      </c>
      <c r="R27" s="230">
        <v>135.26816464216529</v>
      </c>
      <c r="S27" s="230">
        <v>138.04539808139171</v>
      </c>
      <c r="T27" s="230">
        <v>143.17452587169149</v>
      </c>
      <c r="U27" s="230">
        <v>111.5355409801174</v>
      </c>
      <c r="V27" s="230">
        <v>92.921777756500987</v>
      </c>
      <c r="W27" s="230">
        <v>127.7561062069139</v>
      </c>
      <c r="X27" s="230">
        <v>140.40273239770559</v>
      </c>
      <c r="Y27" s="230">
        <v>125.39284335047761</v>
      </c>
      <c r="DA27" s="71" t="s">
        <v>276</v>
      </c>
    </row>
    <row r="28" spans="1:105" ht="12" customHeight="1" x14ac:dyDescent="0.25">
      <c r="A28" s="57" t="s">
        <v>179</v>
      </c>
      <c r="B28" s="261">
        <v>88.425158598218601</v>
      </c>
      <c r="C28" s="261">
        <v>95.094373468222727</v>
      </c>
      <c r="D28" s="261">
        <v>87.365314035915361</v>
      </c>
      <c r="E28" s="261">
        <v>102.5691907118098</v>
      </c>
      <c r="F28" s="261">
        <v>105.23582318381639</v>
      </c>
      <c r="G28" s="261">
        <v>96.62949725280869</v>
      </c>
      <c r="H28" s="261">
        <v>108.91188522092691</v>
      </c>
      <c r="I28" s="261">
        <v>111.6373566155617</v>
      </c>
      <c r="J28" s="261">
        <v>99.583847988466289</v>
      </c>
      <c r="K28" s="261">
        <v>80.626613911105437</v>
      </c>
      <c r="L28" s="261">
        <v>100.3296916862076</v>
      </c>
      <c r="M28" s="261">
        <v>102.1563679971178</v>
      </c>
      <c r="N28" s="261">
        <v>107.5221296369569</v>
      </c>
      <c r="O28" s="261">
        <v>103.58530526981519</v>
      </c>
      <c r="P28" s="261">
        <v>105.2011378730631</v>
      </c>
      <c r="Q28" s="261">
        <v>101.1381561550249</v>
      </c>
      <c r="R28" s="261">
        <v>101.3379645150746</v>
      </c>
      <c r="S28" s="261">
        <v>111.53591397634349</v>
      </c>
      <c r="T28" s="261">
        <v>111.01615450647731</v>
      </c>
      <c r="U28" s="261">
        <v>95.310054282152038</v>
      </c>
      <c r="V28" s="261">
        <v>76.110448785157899</v>
      </c>
      <c r="W28" s="261">
        <v>86.825750122522948</v>
      </c>
      <c r="X28" s="261">
        <v>81.682898152755484</v>
      </c>
      <c r="Y28" s="261">
        <v>82.706391469722107</v>
      </c>
      <c r="DA28" s="70" t="s">
        <v>277</v>
      </c>
    </row>
    <row r="29" spans="1:105" ht="12" customHeight="1" x14ac:dyDescent="0.25">
      <c r="A29" s="60" t="s">
        <v>181</v>
      </c>
      <c r="B29" s="262">
        <v>40.655797898162781</v>
      </c>
      <c r="C29" s="262">
        <v>32.911540891919813</v>
      </c>
      <c r="D29" s="262">
        <v>52.070913446898103</v>
      </c>
      <c r="E29" s="262">
        <v>40.876641340803651</v>
      </c>
      <c r="F29" s="262">
        <v>39.096194820451302</v>
      </c>
      <c r="G29" s="262">
        <v>39.079856061790167</v>
      </c>
      <c r="H29" s="262">
        <v>43.154362696784133</v>
      </c>
      <c r="I29" s="262">
        <v>41.70984686725135</v>
      </c>
      <c r="J29" s="262">
        <v>38.656702437000817</v>
      </c>
      <c r="K29" s="262">
        <v>33.563830419835959</v>
      </c>
      <c r="L29" s="262">
        <v>40.150375216714387</v>
      </c>
      <c r="M29" s="262">
        <v>44.636164697790477</v>
      </c>
      <c r="N29" s="262">
        <v>42.198393917198608</v>
      </c>
      <c r="O29" s="262">
        <v>49.78814598110278</v>
      </c>
      <c r="P29" s="262">
        <v>44.853985310694448</v>
      </c>
      <c r="Q29" s="262">
        <v>39.99899595965384</v>
      </c>
      <c r="R29" s="262">
        <v>39.273389921681691</v>
      </c>
      <c r="S29" s="262">
        <v>42.263390251085639</v>
      </c>
      <c r="T29" s="262">
        <v>42.958539846931153</v>
      </c>
      <c r="U29" s="262">
        <v>37.256257465365408</v>
      </c>
      <c r="V29" s="262">
        <v>38.209133679867392</v>
      </c>
      <c r="W29" s="262">
        <v>43.578046805555708</v>
      </c>
      <c r="X29" s="262">
        <v>38.024016404087881</v>
      </c>
      <c r="Y29" s="262">
        <v>38.517448638770503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0.31199875113496461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1.64646740419194</v>
      </c>
      <c r="G32" s="230">
        <v>0.56154423196031356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0.30056870311910772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40.655797898162781</v>
      </c>
      <c r="C33" s="230">
        <v>32.911540891919813</v>
      </c>
      <c r="D33" s="230">
        <v>52.070913446898103</v>
      </c>
      <c r="E33" s="230">
        <v>40.876641340803651</v>
      </c>
      <c r="F33" s="230">
        <v>37.449727416259357</v>
      </c>
      <c r="G33" s="230">
        <v>38.518311829829862</v>
      </c>
      <c r="H33" s="230">
        <v>43.154362696784133</v>
      </c>
      <c r="I33" s="230">
        <v>41.70984686725135</v>
      </c>
      <c r="J33" s="230">
        <v>38.656702437000817</v>
      </c>
      <c r="K33" s="230">
        <v>33.563830419835959</v>
      </c>
      <c r="L33" s="230">
        <v>40.150375216714387</v>
      </c>
      <c r="M33" s="230">
        <v>44.636164697790477</v>
      </c>
      <c r="N33" s="230">
        <v>42.198393917198608</v>
      </c>
      <c r="O33" s="230">
        <v>49.78814598110278</v>
      </c>
      <c r="P33" s="230">
        <v>44.853985310694448</v>
      </c>
      <c r="Q33" s="230">
        <v>39.99899595965384</v>
      </c>
      <c r="R33" s="230">
        <v>39.273389921681691</v>
      </c>
      <c r="S33" s="230">
        <v>42.263390251085639</v>
      </c>
      <c r="T33" s="230">
        <v>42.958539846931153</v>
      </c>
      <c r="U33" s="230">
        <v>36.944258714230443</v>
      </c>
      <c r="V33" s="230">
        <v>38.209133679867392</v>
      </c>
      <c r="W33" s="230">
        <v>43.277478102436604</v>
      </c>
      <c r="X33" s="230">
        <v>38.024016404087881</v>
      </c>
      <c r="Y33" s="230">
        <v>38.517448638770503</v>
      </c>
      <c r="DA33" s="71" t="s">
        <v>282</v>
      </c>
    </row>
    <row r="34" spans="1:105" ht="12" customHeight="1" x14ac:dyDescent="0.25">
      <c r="A34" s="60" t="s">
        <v>187</v>
      </c>
      <c r="B34" s="262">
        <v>47.76936070005582</v>
      </c>
      <c r="C34" s="262">
        <v>62.182832576302928</v>
      </c>
      <c r="D34" s="262">
        <v>35.294400589017272</v>
      </c>
      <c r="E34" s="262">
        <v>61.692549371006173</v>
      </c>
      <c r="F34" s="262">
        <v>66.139628363365091</v>
      </c>
      <c r="G34" s="262">
        <v>57.549641191018523</v>
      </c>
      <c r="H34" s="262">
        <v>65.757522524142772</v>
      </c>
      <c r="I34" s="262">
        <v>69.927509748310356</v>
      </c>
      <c r="J34" s="262">
        <v>60.927145551465472</v>
      </c>
      <c r="K34" s="262">
        <v>47.062783491269492</v>
      </c>
      <c r="L34" s="262">
        <v>60.179316469493251</v>
      </c>
      <c r="M34" s="262">
        <v>57.520203299327271</v>
      </c>
      <c r="N34" s="262">
        <v>65.323735719758275</v>
      </c>
      <c r="O34" s="262">
        <v>53.797159288712429</v>
      </c>
      <c r="P34" s="262">
        <v>60.347152562368663</v>
      </c>
      <c r="Q34" s="262">
        <v>61.139160195371083</v>
      </c>
      <c r="R34" s="262">
        <v>62.064574593392912</v>
      </c>
      <c r="S34" s="262">
        <v>69.272523725257869</v>
      </c>
      <c r="T34" s="262">
        <v>68.057614659546189</v>
      </c>
      <c r="U34" s="262">
        <v>58.053796816786623</v>
      </c>
      <c r="V34" s="262">
        <v>37.9013151052905</v>
      </c>
      <c r="W34" s="262">
        <v>43.247703316967232</v>
      </c>
      <c r="X34" s="262">
        <v>43.658881748667604</v>
      </c>
      <c r="Y34" s="262">
        <v>44.188942830951603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49.94478835424821</v>
      </c>
      <c r="C35" s="261">
        <f t="shared" si="0"/>
        <v>54.380658937408754</v>
      </c>
      <c r="D35" s="261">
        <f t="shared" si="0"/>
        <v>51.406823826696908</v>
      </c>
      <c r="E35" s="261">
        <f t="shared" si="0"/>
        <v>60.20899001028679</v>
      </c>
      <c r="F35" s="261">
        <f t="shared" si="0"/>
        <v>60.664352868671749</v>
      </c>
      <c r="G35" s="261">
        <f t="shared" si="0"/>
        <v>56.478823570528988</v>
      </c>
      <c r="H35" s="261">
        <f t="shared" si="0"/>
        <v>62.947962645789538</v>
      </c>
      <c r="I35" s="261">
        <f t="shared" si="0"/>
        <v>63.720963215236935</v>
      </c>
      <c r="J35" s="261">
        <f t="shared" si="0"/>
        <v>57.890208879875615</v>
      </c>
      <c r="K35" s="261">
        <f t="shared" si="0"/>
        <v>47.29285472678734</v>
      </c>
      <c r="L35" s="261">
        <f t="shared" si="0"/>
        <v>57.675874356556363</v>
      </c>
      <c r="M35" s="261">
        <f t="shared" si="0"/>
        <v>58.084574629513938</v>
      </c>
      <c r="N35" s="261">
        <f t="shared" si="0"/>
        <v>60.06253986325747</v>
      </c>
      <c r="O35" s="261">
        <f t="shared" si="0"/>
        <v>58.425741154152973</v>
      </c>
      <c r="P35" s="261">
        <f t="shared" si="0"/>
        <v>60.342596044055327</v>
      </c>
      <c r="Q35" s="261">
        <f t="shared" si="0"/>
        <v>58.238688095822823</v>
      </c>
      <c r="R35" s="261">
        <f t="shared" si="0"/>
        <v>58.646394424341835</v>
      </c>
      <c r="S35" s="261">
        <f t="shared" si="0"/>
        <v>63.380827823035631</v>
      </c>
      <c r="T35" s="261">
        <f t="shared" si="0"/>
        <v>64.664485486035758</v>
      </c>
      <c r="U35" s="261">
        <f t="shared" si="0"/>
        <v>54.691721321020154</v>
      </c>
      <c r="V35" s="261">
        <f t="shared" si="0"/>
        <v>44.942546726221941</v>
      </c>
      <c r="W35" s="261">
        <f t="shared" si="0"/>
        <v>53.298269777944725</v>
      </c>
      <c r="X35" s="261">
        <f t="shared" si="0"/>
        <v>50.214868996304581</v>
      </c>
      <c r="Y35" s="261">
        <f t="shared" si="0"/>
        <v>47.298461849851329</v>
      </c>
      <c r="DA35" s="70"/>
    </row>
    <row r="36" spans="1:105" ht="12" customHeight="1" x14ac:dyDescent="0.25">
      <c r="A36" s="60" t="s">
        <v>190</v>
      </c>
      <c r="B36" s="262">
        <v>14.047506859554019</v>
      </c>
      <c r="C36" s="262">
        <v>11.371689164625369</v>
      </c>
      <c r="D36" s="262">
        <v>17.991690033012489</v>
      </c>
      <c r="E36" s="262">
        <v>14.123813313633621</v>
      </c>
      <c r="F36" s="262">
        <v>13.17779491624837</v>
      </c>
      <c r="G36" s="262">
        <v>13.39755067179445</v>
      </c>
      <c r="H36" s="262">
        <v>14.91081807129291</v>
      </c>
      <c r="I36" s="262">
        <v>14.41170485563485</v>
      </c>
      <c r="J36" s="262">
        <v>13.35677371310544</v>
      </c>
      <c r="K36" s="262">
        <v>11.597070096535001</v>
      </c>
      <c r="L36" s="262">
        <v>13.872871777925459</v>
      </c>
      <c r="M36" s="262">
        <v>15.42281451090966</v>
      </c>
      <c r="N36" s="262">
        <v>14.580509021095819</v>
      </c>
      <c r="O36" s="262">
        <v>17.20294172914571</v>
      </c>
      <c r="P36" s="262">
        <v>15.49807650826574</v>
      </c>
      <c r="Q36" s="262">
        <v>13.820566786709231</v>
      </c>
      <c r="R36" s="262">
        <v>13.56985332583263</v>
      </c>
      <c r="S36" s="262">
        <v>14.60296673914161</v>
      </c>
      <c r="T36" s="262">
        <v>14.843156803557919</v>
      </c>
      <c r="U36" s="262">
        <v>12.872887985545651</v>
      </c>
      <c r="V36" s="262">
        <v>13.20212848386403</v>
      </c>
      <c r="W36" s="262">
        <v>15.01089629325069</v>
      </c>
      <c r="X36" s="262">
        <v>13.138166236514991</v>
      </c>
      <c r="Y36" s="262">
        <v>13.308658344892541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0.1078026953921562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14.047506859554019</v>
      </c>
      <c r="C39" s="230">
        <v>11.371689164625369</v>
      </c>
      <c r="D39" s="230">
        <v>17.991690033012489</v>
      </c>
      <c r="E39" s="230">
        <v>14.123813313633621</v>
      </c>
      <c r="F39" s="230">
        <v>13.17779491624837</v>
      </c>
      <c r="G39" s="230">
        <v>13.39755067179445</v>
      </c>
      <c r="H39" s="230">
        <v>14.91081807129291</v>
      </c>
      <c r="I39" s="230">
        <v>14.41170485563485</v>
      </c>
      <c r="J39" s="230">
        <v>13.35677371310544</v>
      </c>
      <c r="K39" s="230">
        <v>11.597070096535001</v>
      </c>
      <c r="L39" s="230">
        <v>13.872871777925459</v>
      </c>
      <c r="M39" s="230">
        <v>15.42281451090966</v>
      </c>
      <c r="N39" s="230">
        <v>14.580509021095819</v>
      </c>
      <c r="O39" s="230">
        <v>17.20294172914571</v>
      </c>
      <c r="P39" s="230">
        <v>15.49807650826574</v>
      </c>
      <c r="Q39" s="230">
        <v>13.820566786709231</v>
      </c>
      <c r="R39" s="230">
        <v>13.56985332583263</v>
      </c>
      <c r="S39" s="230">
        <v>14.60296673914161</v>
      </c>
      <c r="T39" s="230">
        <v>14.843156803557919</v>
      </c>
      <c r="U39" s="230">
        <v>12.76508529015349</v>
      </c>
      <c r="V39" s="230">
        <v>13.20212848386403</v>
      </c>
      <c r="W39" s="230">
        <v>15.01089629325069</v>
      </c>
      <c r="X39" s="230">
        <v>13.138166236514991</v>
      </c>
      <c r="Y39" s="230">
        <v>13.308658344892541</v>
      </c>
      <c r="DA39" s="71" t="s">
        <v>287</v>
      </c>
    </row>
    <row r="40" spans="1:105" ht="12" customHeight="1" x14ac:dyDescent="0.25">
      <c r="A40" s="60" t="s">
        <v>195</v>
      </c>
      <c r="B40" s="262">
        <v>19.391876194534799</v>
      </c>
      <c r="C40" s="262">
        <v>21.52338069763724</v>
      </c>
      <c r="D40" s="262">
        <v>21.22011217290661</v>
      </c>
      <c r="E40" s="262">
        <v>24.76899166829962</v>
      </c>
      <c r="F40" s="262">
        <v>24.21337231019886</v>
      </c>
      <c r="G40" s="262">
        <v>23.064190182166641</v>
      </c>
      <c r="H40" s="262">
        <v>25.316418467017691</v>
      </c>
      <c r="I40" s="262">
        <v>25.147706412657961</v>
      </c>
      <c r="J40" s="262">
        <v>23.48171464191153</v>
      </c>
      <c r="K40" s="262">
        <v>19.434517895817152</v>
      </c>
      <c r="L40" s="262">
        <v>23.00967408398386</v>
      </c>
      <c r="M40" s="262">
        <v>22.787215965413381</v>
      </c>
      <c r="N40" s="262">
        <v>22.911187984433191</v>
      </c>
      <c r="O40" s="262">
        <v>22.63465202163631</v>
      </c>
      <c r="P40" s="262">
        <v>23.993199837234709</v>
      </c>
      <c r="Q40" s="262">
        <v>23.293144881811461</v>
      </c>
      <c r="R40" s="262">
        <v>23.631812857782961</v>
      </c>
      <c r="S40" s="262">
        <v>24.842621769524229</v>
      </c>
      <c r="T40" s="262">
        <v>26.305868202041339</v>
      </c>
      <c r="U40" s="262">
        <v>21.759920433316989</v>
      </c>
      <c r="V40" s="262">
        <v>18.644648107398961</v>
      </c>
      <c r="W40" s="262">
        <v>23.28680464665635</v>
      </c>
      <c r="X40" s="262">
        <v>21.991561831524081</v>
      </c>
      <c r="Y40" s="262">
        <v>18.721514364769892</v>
      </c>
      <c r="DA40" s="72" t="s">
        <v>288</v>
      </c>
    </row>
    <row r="41" spans="1:105" ht="12" customHeight="1" x14ac:dyDescent="0.25">
      <c r="A41" s="64" t="s">
        <v>28</v>
      </c>
      <c r="B41" s="229">
        <v>6.5779561264561774</v>
      </c>
      <c r="C41" s="229">
        <v>6.70188817392998</v>
      </c>
      <c r="D41" s="229">
        <v>7.3696108484974294</v>
      </c>
      <c r="E41" s="229">
        <v>8.0138204472889143</v>
      </c>
      <c r="F41" s="229">
        <v>8.0081607176473373</v>
      </c>
      <c r="G41" s="229">
        <v>8.5252959760297244</v>
      </c>
      <c r="H41" s="229">
        <v>9.1388212264940272</v>
      </c>
      <c r="I41" s="229">
        <v>7.9511453490230686</v>
      </c>
      <c r="J41" s="229">
        <v>7.5611472958934218</v>
      </c>
      <c r="K41" s="229">
        <v>5.9619768175693313</v>
      </c>
      <c r="L41" s="229">
        <v>6.2220221095279582</v>
      </c>
      <c r="M41" s="229">
        <v>6.214392111097526</v>
      </c>
      <c r="N41" s="229">
        <v>6.8950192220776367</v>
      </c>
      <c r="O41" s="229">
        <v>6.6973272418935634</v>
      </c>
      <c r="P41" s="229">
        <v>6.8534628568663294</v>
      </c>
      <c r="Q41" s="229">
        <v>6.5252213071887066</v>
      </c>
      <c r="R41" s="229">
        <v>5.6889333875814421</v>
      </c>
      <c r="S41" s="229">
        <v>6.1292258362832737</v>
      </c>
      <c r="T41" s="229">
        <v>6.6526871650578041</v>
      </c>
      <c r="U41" s="229">
        <v>5.5730273516806212</v>
      </c>
      <c r="V41" s="229">
        <v>4.9439991702548598</v>
      </c>
      <c r="W41" s="229">
        <v>5.1642627615271586</v>
      </c>
      <c r="X41" s="229">
        <v>4.3853856152873254</v>
      </c>
      <c r="Y41" s="229">
        <v>3.1765953405778742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9.434119802419122E-3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4.5647334667102878E-2</v>
      </c>
      <c r="G45" s="229">
        <v>1.3926382986043361E-2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6.4321875393894131E-3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1.2163453152999839</v>
      </c>
      <c r="C47" s="229">
        <v>0.9753044066113008</v>
      </c>
      <c r="D47" s="229">
        <v>1.297147883708045</v>
      </c>
      <c r="E47" s="229">
        <v>1.0291447166505701</v>
      </c>
      <c r="F47" s="229">
        <v>1.048449707185807</v>
      </c>
      <c r="G47" s="229">
        <v>0.96462444462266883</v>
      </c>
      <c r="H47" s="229">
        <v>1.135608459381547</v>
      </c>
      <c r="I47" s="229">
        <v>1.206322322026856</v>
      </c>
      <c r="J47" s="229">
        <v>1.0796765428008821</v>
      </c>
      <c r="K47" s="229">
        <v>0.83722412711443861</v>
      </c>
      <c r="L47" s="229">
        <v>1.123973603277902</v>
      </c>
      <c r="M47" s="229">
        <v>1.340805120401606</v>
      </c>
      <c r="N47" s="229">
        <v>1.3793120334526889</v>
      </c>
      <c r="O47" s="229">
        <v>1.6440047019860211</v>
      </c>
      <c r="P47" s="229">
        <v>1.3025394971986639</v>
      </c>
      <c r="Q47" s="229">
        <v>1.0970252299963721</v>
      </c>
      <c r="R47" s="229">
        <v>1.061886292706079</v>
      </c>
      <c r="S47" s="229">
        <v>1.2721876271785211</v>
      </c>
      <c r="T47" s="229">
        <v>1.141237451477237</v>
      </c>
      <c r="U47" s="229">
        <v>1.093627777947324</v>
      </c>
      <c r="V47" s="229">
        <v>0.98592050906813467</v>
      </c>
      <c r="W47" s="229">
        <v>0.93521947272136852</v>
      </c>
      <c r="X47" s="229">
        <v>0.79528324687974805</v>
      </c>
      <c r="Y47" s="229">
        <v>1.115299985619232</v>
      </c>
      <c r="DA47" s="73" t="s">
        <v>295</v>
      </c>
    </row>
    <row r="48" spans="1:105" ht="12" customHeight="1" x14ac:dyDescent="0.25">
      <c r="A48" s="64" t="s">
        <v>36</v>
      </c>
      <c r="B48" s="229">
        <v>11.597574752778639</v>
      </c>
      <c r="C48" s="229">
        <v>11.22255934660253</v>
      </c>
      <c r="D48" s="229">
        <v>12.553353440701139</v>
      </c>
      <c r="E48" s="229">
        <v>13.35681438932815</v>
      </c>
      <c r="F48" s="229">
        <v>13.347276923974549</v>
      </c>
      <c r="G48" s="229">
        <v>12.95232963229842</v>
      </c>
      <c r="H48" s="229">
        <v>15.04198878114212</v>
      </c>
      <c r="I48" s="229">
        <v>15.557266990345861</v>
      </c>
      <c r="J48" s="229">
        <v>14.352634091509071</v>
      </c>
      <c r="K48" s="229">
        <v>12.444358192115359</v>
      </c>
      <c r="L48" s="229">
        <v>14.583088367793049</v>
      </c>
      <c r="M48" s="229">
        <v>13.92866315802034</v>
      </c>
      <c r="N48" s="229">
        <v>13.291102783926171</v>
      </c>
      <c r="O48" s="229">
        <v>12.862335015281641</v>
      </c>
      <c r="P48" s="229">
        <v>14.33786396557192</v>
      </c>
      <c r="Q48" s="229">
        <v>13.96397803595681</v>
      </c>
      <c r="R48" s="229">
        <v>15.421381233924221</v>
      </c>
      <c r="S48" s="229">
        <v>15.470245287490989</v>
      </c>
      <c r="T48" s="229">
        <v>15.424663492616091</v>
      </c>
      <c r="U48" s="229">
        <v>12.09651721181894</v>
      </c>
      <c r="V48" s="229">
        <v>9.9950759820763029</v>
      </c>
      <c r="W48" s="229">
        <v>13.55116273574753</v>
      </c>
      <c r="X48" s="229">
        <v>15.19901364685265</v>
      </c>
      <c r="Y48" s="229">
        <v>13.70470093165998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2.6236287704934251</v>
      </c>
      <c r="D49" s="229">
        <v>0</v>
      </c>
      <c r="E49" s="229">
        <v>2.36921211503198</v>
      </c>
      <c r="F49" s="229">
        <v>1.7638376267240581</v>
      </c>
      <c r="G49" s="229">
        <v>0.6080137462297881</v>
      </c>
      <c r="H49" s="229">
        <v>0</v>
      </c>
      <c r="I49" s="229">
        <v>0.43297175126217557</v>
      </c>
      <c r="J49" s="229">
        <v>0.48825671170816509</v>
      </c>
      <c r="K49" s="229">
        <v>0.19095875901802001</v>
      </c>
      <c r="L49" s="229">
        <v>1.08059000338496</v>
      </c>
      <c r="M49" s="229">
        <v>1.3033555758938991</v>
      </c>
      <c r="N49" s="229">
        <v>1.345753944976692</v>
      </c>
      <c r="O49" s="229">
        <v>1.4309850624750791</v>
      </c>
      <c r="P49" s="229">
        <v>1.4993335175977951</v>
      </c>
      <c r="Q49" s="229">
        <v>1.706920308669569</v>
      </c>
      <c r="R49" s="229">
        <v>1.4596119435712109</v>
      </c>
      <c r="S49" s="229">
        <v>1.970963018571442</v>
      </c>
      <c r="T49" s="229">
        <v>3.0872800928902069</v>
      </c>
      <c r="U49" s="229">
        <v>2.546533810101407</v>
      </c>
      <c r="V49" s="229">
        <v>2.3829374292133432</v>
      </c>
      <c r="W49" s="229">
        <v>3.2281748434434441</v>
      </c>
      <c r="X49" s="229">
        <v>1.22656097726624</v>
      </c>
      <c r="Y49" s="229">
        <v>0.39707356702631008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0.440780161966284</v>
      </c>
      <c r="V50" s="229">
        <v>0.33671501678632137</v>
      </c>
      <c r="W50" s="229">
        <v>0.40155264567745719</v>
      </c>
      <c r="X50" s="229">
        <v>0.38531834523812231</v>
      </c>
      <c r="Y50" s="229">
        <v>0.32784453988648737</v>
      </c>
      <c r="DA50" s="73" t="s">
        <v>298</v>
      </c>
    </row>
    <row r="51" spans="1:105" ht="12" customHeight="1" x14ac:dyDescent="0.25">
      <c r="A51" s="61" t="s">
        <v>207</v>
      </c>
      <c r="B51" s="263">
        <v>16.505405300159389</v>
      </c>
      <c r="C51" s="263">
        <v>21.485589075146141</v>
      </c>
      <c r="D51" s="263">
        <v>12.19502162077781</v>
      </c>
      <c r="E51" s="263">
        <v>21.316185028353551</v>
      </c>
      <c r="F51" s="263">
        <v>23.273185642224519</v>
      </c>
      <c r="G51" s="263">
        <v>20.017082716567899</v>
      </c>
      <c r="H51" s="263">
        <v>22.720726107478939</v>
      </c>
      <c r="I51" s="263">
        <v>24.161551946944119</v>
      </c>
      <c r="J51" s="263">
        <v>21.051720524858641</v>
      </c>
      <c r="K51" s="263">
        <v>16.261266734435189</v>
      </c>
      <c r="L51" s="263">
        <v>20.793328494647039</v>
      </c>
      <c r="M51" s="263">
        <v>19.8745441531909</v>
      </c>
      <c r="N51" s="263">
        <v>22.570842857728461</v>
      </c>
      <c r="O51" s="263">
        <v>18.58814740337095</v>
      </c>
      <c r="P51" s="263">
        <v>20.851319698554871</v>
      </c>
      <c r="Q51" s="263">
        <v>21.12497642730213</v>
      </c>
      <c r="R51" s="263">
        <v>21.444728240726239</v>
      </c>
      <c r="S51" s="263">
        <v>23.935239314369799</v>
      </c>
      <c r="T51" s="263">
        <v>23.515460480436499</v>
      </c>
      <c r="U51" s="263">
        <v>20.05891290215752</v>
      </c>
      <c r="V51" s="263">
        <v>13.095770134958951</v>
      </c>
      <c r="W51" s="263">
        <v>15.00056883803769</v>
      </c>
      <c r="X51" s="263">
        <v>15.08514092826551</v>
      </c>
      <c r="Y51" s="263">
        <v>15.2682891401889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18.565426543242001</v>
      </c>
      <c r="C54" s="223">
        <v>18.729241194627839</v>
      </c>
      <c r="D54" s="223">
        <v>16.812200975902911</v>
      </c>
      <c r="E54" s="223">
        <v>18.486689821200699</v>
      </c>
      <c r="F54" s="223">
        <v>20.020104042046171</v>
      </c>
      <c r="G54" s="223">
        <v>20.412859098090241</v>
      </c>
      <c r="H54" s="223">
        <v>21.28594307313687</v>
      </c>
      <c r="I54" s="223">
        <v>22.17904708758309</v>
      </c>
      <c r="J54" s="223">
        <v>22.603174307017579</v>
      </c>
      <c r="K54" s="223">
        <v>19.59544836736924</v>
      </c>
      <c r="L54" s="223">
        <v>18.512433479008131</v>
      </c>
      <c r="M54" s="223">
        <v>22.438328930565099</v>
      </c>
      <c r="N54" s="223">
        <v>21.983451282819139</v>
      </c>
      <c r="O54" s="223">
        <v>42.605472967572112</v>
      </c>
      <c r="P54" s="223">
        <v>32.481956045533927</v>
      </c>
      <c r="Q54" s="223">
        <v>19.421544714297941</v>
      </c>
      <c r="R54" s="223">
        <v>17.284568723199921</v>
      </c>
      <c r="S54" s="223">
        <v>21.56782843078296</v>
      </c>
      <c r="T54" s="223">
        <v>23.327356682975989</v>
      </c>
      <c r="U54" s="223">
        <v>21.153982120047399</v>
      </c>
      <c r="V54" s="223">
        <v>17.569934970660132</v>
      </c>
      <c r="W54" s="223">
        <v>20.22765060492965</v>
      </c>
      <c r="X54" s="223">
        <v>23.094239552729022</v>
      </c>
      <c r="Y54" s="223">
        <v>13.19346375723099</v>
      </c>
      <c r="DA54" s="89" t="s">
        <v>300</v>
      </c>
    </row>
    <row r="55" spans="1:105" ht="12" customHeight="1" x14ac:dyDescent="0.25">
      <c r="A55" s="55" t="s">
        <v>91</v>
      </c>
      <c r="B55" s="259">
        <v>3.6458676032450663E-2</v>
      </c>
      <c r="C55" s="259">
        <v>3.6647978563347457E-2</v>
      </c>
      <c r="D55" s="259">
        <v>3.2261811902392787E-2</v>
      </c>
      <c r="E55" s="259">
        <v>3.5750027802603987E-2</v>
      </c>
      <c r="F55" s="259">
        <v>3.8982853094529847E-2</v>
      </c>
      <c r="G55" s="259">
        <v>3.9334673526764299E-2</v>
      </c>
      <c r="H55" s="259">
        <v>4.1178645097000643E-2</v>
      </c>
      <c r="I55" s="259">
        <v>4.3205533818703699E-2</v>
      </c>
      <c r="J55" s="259">
        <v>4.3595625267049097E-2</v>
      </c>
      <c r="K55" s="259">
        <v>3.7653798351011708E-2</v>
      </c>
      <c r="L55" s="259">
        <v>3.6100675096962027E-2</v>
      </c>
      <c r="M55" s="259">
        <v>4.4073350661142097E-2</v>
      </c>
      <c r="N55" s="259">
        <v>4.3500872934560432E-2</v>
      </c>
      <c r="O55" s="259">
        <v>8.12821419612514E-2</v>
      </c>
      <c r="P55" s="259">
        <v>6.1588842907369837E-2</v>
      </c>
      <c r="Q55" s="259">
        <v>3.7416100891823352E-2</v>
      </c>
      <c r="R55" s="259">
        <v>3.3655035706466913E-2</v>
      </c>
      <c r="S55" s="259">
        <v>4.2378753900117819E-2</v>
      </c>
      <c r="T55" s="259">
        <v>4.5370304627217667E-2</v>
      </c>
      <c r="U55" s="259">
        <v>4.151446095158106E-2</v>
      </c>
      <c r="V55" s="259">
        <v>3.4101455851329038E-2</v>
      </c>
      <c r="W55" s="259">
        <v>3.8524565164939607E-2</v>
      </c>
      <c r="X55" s="259">
        <v>4.3566416753365762E-2</v>
      </c>
      <c r="Y55" s="259">
        <v>2.5928152851907912E-2</v>
      </c>
      <c r="DA55" s="67" t="s">
        <v>301</v>
      </c>
    </row>
    <row r="56" spans="1:105" ht="12" customHeight="1" x14ac:dyDescent="0.25">
      <c r="A56" s="173" t="s">
        <v>92</v>
      </c>
      <c r="B56" s="224">
        <v>6.990794523584737E-3</v>
      </c>
      <c r="C56" s="224">
        <v>7.0270924707487026E-3</v>
      </c>
      <c r="D56" s="224">
        <v>6.1860638539761124E-3</v>
      </c>
      <c r="E56" s="224">
        <v>6.8549142694594679E-3</v>
      </c>
      <c r="F56" s="224">
        <v>7.4747946328162186E-3</v>
      </c>
      <c r="G56" s="224">
        <v>7.5422546894776468E-3</v>
      </c>
      <c r="H56" s="224">
        <v>7.8958283174223494E-3</v>
      </c>
      <c r="I56" s="224">
        <v>8.284475523453242E-3</v>
      </c>
      <c r="J56" s="224">
        <v>8.3592738830635307E-3</v>
      </c>
      <c r="K56" s="224">
        <v>7.2199540946062948E-3</v>
      </c>
      <c r="L56" s="224">
        <v>6.922149381972228E-3</v>
      </c>
      <c r="M56" s="224">
        <v>8.4508756753455729E-3</v>
      </c>
      <c r="N56" s="224">
        <v>8.3411055303107048E-3</v>
      </c>
      <c r="O56" s="224">
        <v>1.5920524989309921E-2</v>
      </c>
      <c r="P56" s="224">
        <v>1.221752401898416E-2</v>
      </c>
      <c r="Q56" s="224">
        <v>7.277628556249323E-3</v>
      </c>
      <c r="R56" s="224">
        <v>6.4532085339140321E-3</v>
      </c>
      <c r="S56" s="224">
        <v>8.1259440254384599E-3</v>
      </c>
      <c r="T56" s="224">
        <v>8.6995610273674744E-3</v>
      </c>
      <c r="U56" s="224">
        <v>7.9602195650651381E-3</v>
      </c>
      <c r="V56" s="224">
        <v>6.5388076791255108E-3</v>
      </c>
      <c r="W56" s="224">
        <v>7.3869198908603452E-3</v>
      </c>
      <c r="X56" s="224">
        <v>8.3536732760278367E-3</v>
      </c>
      <c r="Y56" s="224">
        <v>4.971611936825506E-3</v>
      </c>
      <c r="DA56" s="177" t="s">
        <v>302</v>
      </c>
    </row>
    <row r="57" spans="1:105" ht="12" customHeight="1" x14ac:dyDescent="0.25">
      <c r="A57" s="173" t="s">
        <v>93</v>
      </c>
      <c r="B57" s="224">
        <v>0.96707570255573583</v>
      </c>
      <c r="C57" s="224">
        <v>0.97209700058366333</v>
      </c>
      <c r="D57" s="224">
        <v>0.85575280856215852</v>
      </c>
      <c r="E57" s="224">
        <v>0.9482786270905188</v>
      </c>
      <c r="F57" s="224">
        <v>1.034030144442561</v>
      </c>
      <c r="G57" s="224">
        <v>1.0433622713517701</v>
      </c>
      <c r="H57" s="224">
        <v>1.0922740886704221</v>
      </c>
      <c r="I57" s="224">
        <v>1.146037830195171</v>
      </c>
      <c r="J57" s="224">
        <v>1.1563851055908509</v>
      </c>
      <c r="K57" s="224">
        <v>0.99877662759299501</v>
      </c>
      <c r="L57" s="224">
        <v>0.95757963621764008</v>
      </c>
      <c r="M57" s="224">
        <v>1.169056893801427</v>
      </c>
      <c r="N57" s="224">
        <v>1.1538717757478061</v>
      </c>
      <c r="O57" s="224">
        <v>2.148128511235782</v>
      </c>
      <c r="P57" s="224">
        <v>1.622536193693356</v>
      </c>
      <c r="Q57" s="224">
        <v>0.98302085153001462</v>
      </c>
      <c r="R57" s="224">
        <v>0.88484866181866262</v>
      </c>
      <c r="S57" s="224">
        <v>1.1241072814853461</v>
      </c>
      <c r="T57" s="224">
        <v>1.203458929322645</v>
      </c>
      <c r="U57" s="224">
        <v>1.101181690065729</v>
      </c>
      <c r="V57" s="224">
        <v>0.90454983461945215</v>
      </c>
      <c r="W57" s="224">
        <v>1.021873939947181</v>
      </c>
      <c r="X57" s="224">
        <v>1.1556103422981361</v>
      </c>
      <c r="Y57" s="224">
        <v>0.68775088302475285</v>
      </c>
      <c r="DA57" s="177" t="s">
        <v>303</v>
      </c>
    </row>
    <row r="58" spans="1:105" ht="12" customHeight="1" x14ac:dyDescent="0.25">
      <c r="A58" s="173" t="s">
        <v>94</v>
      </c>
      <c r="B58" s="224">
        <v>1.6674125448486211E-2</v>
      </c>
      <c r="C58" s="224">
        <v>1.6760701662748071E-2</v>
      </c>
      <c r="D58" s="224">
        <v>1.475471842085441E-2</v>
      </c>
      <c r="E58" s="224">
        <v>1.6350030040501722E-2</v>
      </c>
      <c r="F58" s="224">
        <v>1.7828540516928022E-2</v>
      </c>
      <c r="G58" s="224">
        <v>1.7989443178812851E-2</v>
      </c>
      <c r="H58" s="224">
        <v>1.8832770930434891E-2</v>
      </c>
      <c r="I58" s="224">
        <v>1.9759754586827612E-2</v>
      </c>
      <c r="J58" s="224">
        <v>1.9938160235466729E-2</v>
      </c>
      <c r="K58" s="224">
        <v>1.7220706444686821E-2</v>
      </c>
      <c r="L58" s="224">
        <v>1.6510396175824199E-2</v>
      </c>
      <c r="M58" s="224">
        <v>2.0156644668196659E-2</v>
      </c>
      <c r="N58" s="224">
        <v>1.989482590601805E-2</v>
      </c>
      <c r="O58" s="224">
        <v>3.8067722759496311E-2</v>
      </c>
      <c r="P58" s="224">
        <v>2.9140683147696592E-2</v>
      </c>
      <c r="Q58" s="224">
        <v>1.7358268949973658E-2</v>
      </c>
      <c r="R58" s="224">
        <v>1.539189977286708E-2</v>
      </c>
      <c r="S58" s="224">
        <v>1.938163246114976E-2</v>
      </c>
      <c r="T58" s="224">
        <v>2.0749797670022819E-2</v>
      </c>
      <c r="U58" s="224">
        <v>1.898635400848963E-2</v>
      </c>
      <c r="V58" s="224">
        <v>1.559606696455383E-2</v>
      </c>
      <c r="W58" s="224">
        <v>1.7618945675285581E-2</v>
      </c>
      <c r="X58" s="224">
        <v>1.9924801922046719E-2</v>
      </c>
      <c r="Y58" s="224">
        <v>1.1858062890584281E-2</v>
      </c>
      <c r="DA58" s="177" t="s">
        <v>304</v>
      </c>
    </row>
    <row r="59" spans="1:105" ht="12" customHeight="1" x14ac:dyDescent="0.25">
      <c r="A59" s="56" t="s">
        <v>95</v>
      </c>
      <c r="B59" s="260">
        <v>3.9754906015472449E-2</v>
      </c>
      <c r="C59" s="260">
        <v>4.0359431057157891E-2</v>
      </c>
      <c r="D59" s="260">
        <v>3.5442547567666433E-2</v>
      </c>
      <c r="E59" s="260">
        <v>3.9263746618284481E-2</v>
      </c>
      <c r="F59" s="260">
        <v>4.2942102289766297E-2</v>
      </c>
      <c r="G59" s="260">
        <v>4.331738092666311E-2</v>
      </c>
      <c r="H59" s="260">
        <v>4.5279525295360883E-2</v>
      </c>
      <c r="I59" s="260">
        <v>4.7517377411183413E-2</v>
      </c>
      <c r="J59" s="260">
        <v>4.8101603649595079E-2</v>
      </c>
      <c r="K59" s="260">
        <v>4.1484174086795868E-2</v>
      </c>
      <c r="L59" s="260">
        <v>3.9547713937386333E-2</v>
      </c>
      <c r="M59" s="260">
        <v>4.8112253046805581E-2</v>
      </c>
      <c r="N59" s="260">
        <v>4.7509584795834607E-2</v>
      </c>
      <c r="O59" s="260">
        <v>9.446974830462368E-2</v>
      </c>
      <c r="P59" s="260">
        <v>6.9980356537625618E-2</v>
      </c>
      <c r="Q59" s="260">
        <v>4.1562879321230747E-2</v>
      </c>
      <c r="R59" s="260">
        <v>3.6881152517844511E-2</v>
      </c>
      <c r="S59" s="260">
        <v>4.6391354114459993E-2</v>
      </c>
      <c r="T59" s="260">
        <v>4.9806867786171299E-2</v>
      </c>
      <c r="U59" s="260">
        <v>5.2837483465502558E-2</v>
      </c>
      <c r="V59" s="260">
        <v>4.5674676966792872E-2</v>
      </c>
      <c r="W59" s="260">
        <v>5.5524027326167312E-2</v>
      </c>
      <c r="X59" s="260">
        <v>6.956224305631338E-2</v>
      </c>
      <c r="Y59" s="260">
        <v>4.1543437959274378E-2</v>
      </c>
      <c r="DA59" s="68" t="s">
        <v>305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1.3041335624126811E-4</v>
      </c>
      <c r="V60" s="226">
        <v>0</v>
      </c>
      <c r="W60" s="226">
        <v>0</v>
      </c>
      <c r="X60" s="226">
        <v>0</v>
      </c>
      <c r="Y60" s="226">
        <v>0</v>
      </c>
      <c r="DA60" s="69" t="s">
        <v>306</v>
      </c>
    </row>
    <row r="61" spans="1:105" ht="12" customHeight="1" x14ac:dyDescent="0.25">
      <c r="A61" s="37" t="s">
        <v>35</v>
      </c>
      <c r="B61" s="226">
        <v>1.8241589678260881E-2</v>
      </c>
      <c r="C61" s="226">
        <v>1.393413126581048E-2</v>
      </c>
      <c r="D61" s="226">
        <v>2.1092439597289639E-2</v>
      </c>
      <c r="E61" s="226">
        <v>1.561263711856393E-2</v>
      </c>
      <c r="F61" s="226">
        <v>1.548756857716954E-2</v>
      </c>
      <c r="G61" s="226">
        <v>1.7329301782603061E-2</v>
      </c>
      <c r="H61" s="226">
        <v>1.7900857535899851E-2</v>
      </c>
      <c r="I61" s="226">
        <v>1.7711995255187761E-2</v>
      </c>
      <c r="J61" s="226">
        <v>1.862966213971072E-2</v>
      </c>
      <c r="K61" s="226">
        <v>1.7231794928381981E-2</v>
      </c>
      <c r="L61" s="226">
        <v>1.579102952990722E-2</v>
      </c>
      <c r="M61" s="226">
        <v>2.0978068334549269E-2</v>
      </c>
      <c r="N61" s="226">
        <v>1.8603546448695461E-2</v>
      </c>
      <c r="O61" s="226">
        <v>4.5318928669060128E-2</v>
      </c>
      <c r="P61" s="226">
        <v>2.977337169756154E-2</v>
      </c>
      <c r="Q61" s="226">
        <v>1.6400648539459672E-2</v>
      </c>
      <c r="R61" s="226">
        <v>1.4260645844440071E-2</v>
      </c>
      <c r="S61" s="226">
        <v>1.7538045754212521E-2</v>
      </c>
      <c r="T61" s="226">
        <v>1.9229150770507141E-2</v>
      </c>
      <c r="U61" s="226">
        <v>1.5821291420353462E-2</v>
      </c>
      <c r="V61" s="226">
        <v>1.6237438448492032E-2</v>
      </c>
      <c r="W61" s="226">
        <v>1.7479273115810469E-2</v>
      </c>
      <c r="X61" s="226">
        <v>1.712988118346832E-2</v>
      </c>
      <c r="Y61" s="226">
        <v>9.8408959793759628E-3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1.19315964631155E-2</v>
      </c>
      <c r="V63" s="226">
        <v>1.3270502512309389E-2</v>
      </c>
      <c r="W63" s="226">
        <v>2.051232022141004E-2</v>
      </c>
      <c r="X63" s="226">
        <v>3.2690563590208992E-2</v>
      </c>
      <c r="Y63" s="226">
        <v>2.0370492004427209E-2</v>
      </c>
      <c r="DA63" s="69" t="s">
        <v>309</v>
      </c>
    </row>
    <row r="64" spans="1:105" ht="12" customHeight="1" x14ac:dyDescent="0.25">
      <c r="A64" s="37" t="s">
        <v>40</v>
      </c>
      <c r="B64" s="226">
        <v>2.1513316337211569E-2</v>
      </c>
      <c r="C64" s="226">
        <v>2.6425299791347411E-2</v>
      </c>
      <c r="D64" s="226">
        <v>1.435010797037679E-2</v>
      </c>
      <c r="E64" s="226">
        <v>2.365110949972055E-2</v>
      </c>
      <c r="F64" s="226">
        <v>2.7454533712596759E-2</v>
      </c>
      <c r="G64" s="226">
        <v>2.5988079144060049E-2</v>
      </c>
      <c r="H64" s="226">
        <v>2.7378667759461031E-2</v>
      </c>
      <c r="I64" s="226">
        <v>2.9805382155995649E-2</v>
      </c>
      <c r="J64" s="226">
        <v>2.9471941509884352E-2</v>
      </c>
      <c r="K64" s="226">
        <v>2.4252379158413891E-2</v>
      </c>
      <c r="L64" s="226">
        <v>2.375668440747911E-2</v>
      </c>
      <c r="M64" s="226">
        <v>2.7134184712256312E-2</v>
      </c>
      <c r="N64" s="226">
        <v>2.8906038347139149E-2</v>
      </c>
      <c r="O64" s="226">
        <v>4.9150819635563558E-2</v>
      </c>
      <c r="P64" s="226">
        <v>4.0206984840064082E-2</v>
      </c>
      <c r="Q64" s="226">
        <v>2.5162230781771079E-2</v>
      </c>
      <c r="R64" s="226">
        <v>2.2620506673404431E-2</v>
      </c>
      <c r="S64" s="226">
        <v>2.8853308360247468E-2</v>
      </c>
      <c r="T64" s="226">
        <v>3.0577717015664162E-2</v>
      </c>
      <c r="U64" s="226">
        <v>2.4954182225792331E-2</v>
      </c>
      <c r="V64" s="226">
        <v>1.6166736005991441E-2</v>
      </c>
      <c r="W64" s="226">
        <v>1.7532433988946799E-2</v>
      </c>
      <c r="X64" s="226">
        <v>1.9741798282636079E-2</v>
      </c>
      <c r="Y64" s="226">
        <v>1.1332049975471209E-2</v>
      </c>
      <c r="DA64" s="69" t="s">
        <v>310</v>
      </c>
    </row>
    <row r="65" spans="1:105" ht="12" customHeight="1" x14ac:dyDescent="0.25">
      <c r="A65" s="57" t="s">
        <v>220</v>
      </c>
      <c r="B65" s="261">
        <v>2.4523917107855628</v>
      </c>
      <c r="C65" s="261">
        <v>2.4316043257304489</v>
      </c>
      <c r="D65" s="261">
        <v>2.423946098595076</v>
      </c>
      <c r="E65" s="261">
        <v>2.5555965815742381</v>
      </c>
      <c r="F65" s="261">
        <v>2.6850044299856779</v>
      </c>
      <c r="G65" s="261">
        <v>2.8774881046117229</v>
      </c>
      <c r="H65" s="261">
        <v>2.9611973614316671</v>
      </c>
      <c r="I65" s="261">
        <v>2.9814755949519061</v>
      </c>
      <c r="J65" s="261">
        <v>3.1560012306789771</v>
      </c>
      <c r="K65" s="261">
        <v>2.7910307231111009</v>
      </c>
      <c r="L65" s="261">
        <v>2.487811737328891</v>
      </c>
      <c r="M65" s="261">
        <v>2.9339909845672532</v>
      </c>
      <c r="N65" s="261">
        <v>2.7714819964783191</v>
      </c>
      <c r="O65" s="261">
        <v>5.6298815200170527</v>
      </c>
      <c r="P65" s="261">
        <v>4.3562244628438016</v>
      </c>
      <c r="Q65" s="261">
        <v>2.598002611219083</v>
      </c>
      <c r="R65" s="261">
        <v>2.3386476605654538</v>
      </c>
      <c r="S65" s="261">
        <v>2.7910497083816219</v>
      </c>
      <c r="T65" s="261">
        <v>3.1341629585168191</v>
      </c>
      <c r="U65" s="261">
        <v>2.7273686585017329</v>
      </c>
      <c r="V65" s="261">
        <v>2.390624814625161</v>
      </c>
      <c r="W65" s="261">
        <v>2.945821936498461</v>
      </c>
      <c r="X65" s="261">
        <v>3.4849001986428259</v>
      </c>
      <c r="Y65" s="261">
        <v>1.735801521291604</v>
      </c>
      <c r="DA65" s="70" t="s">
        <v>311</v>
      </c>
    </row>
    <row r="66" spans="1:105" ht="12" customHeight="1" x14ac:dyDescent="0.25">
      <c r="A66" s="18" t="s">
        <v>28</v>
      </c>
      <c r="B66" s="230">
        <v>0.86911402232988288</v>
      </c>
      <c r="C66" s="230">
        <v>0.90048146036896515</v>
      </c>
      <c r="D66" s="230">
        <v>0.87906656881737366</v>
      </c>
      <c r="E66" s="230">
        <v>0.9549706476441181</v>
      </c>
      <c r="F66" s="230">
        <v>1.0002687171503559</v>
      </c>
      <c r="G66" s="230">
        <v>1.1393358186878479</v>
      </c>
      <c r="H66" s="230">
        <v>1.116310221243493</v>
      </c>
      <c r="I66" s="230">
        <v>1.0043481344405201</v>
      </c>
      <c r="J66" s="230">
        <v>1.086235142710209</v>
      </c>
      <c r="K66" s="230">
        <v>0.90653650689791565</v>
      </c>
      <c r="L66" s="230">
        <v>0.74107580561977149</v>
      </c>
      <c r="M66" s="230">
        <v>0.88997687485596855</v>
      </c>
      <c r="N66" s="230">
        <v>0.92703561626731723</v>
      </c>
      <c r="O66" s="230">
        <v>1.864215216625148</v>
      </c>
      <c r="P66" s="230">
        <v>1.390664291658509</v>
      </c>
      <c r="Q66" s="230">
        <v>0.82339048465303333</v>
      </c>
      <c r="R66" s="230">
        <v>0.63138796023335408</v>
      </c>
      <c r="S66" s="230">
        <v>0.78594536498633161</v>
      </c>
      <c r="T66" s="230">
        <v>0.94273048932300652</v>
      </c>
      <c r="U66" s="230">
        <v>0.84924106409650602</v>
      </c>
      <c r="V66" s="230">
        <v>0.77709678688596617</v>
      </c>
      <c r="W66" s="230">
        <v>0.81396339748279056</v>
      </c>
      <c r="X66" s="230">
        <v>0.79197255275703327</v>
      </c>
      <c r="Y66" s="230">
        <v>0.32401948700963928</v>
      </c>
      <c r="DA66" s="71" t="s">
        <v>312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5.7144328124161207E-3</v>
      </c>
      <c r="G67" s="230">
        <v>1.865324611076415E-3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1.0160826676737841E-3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0.15950702569763101</v>
      </c>
      <c r="C68" s="230">
        <v>0.13006334851294241</v>
      </c>
      <c r="D68" s="230">
        <v>0.1535691022851593</v>
      </c>
      <c r="E68" s="230">
        <v>0.12172057912347441</v>
      </c>
      <c r="F68" s="230">
        <v>0.12997764220454869</v>
      </c>
      <c r="G68" s="230">
        <v>0.12794923524096549</v>
      </c>
      <c r="H68" s="230">
        <v>0.13767671156067679</v>
      </c>
      <c r="I68" s="230">
        <v>0.15123596942522141</v>
      </c>
      <c r="J68" s="230">
        <v>0.15394548721663329</v>
      </c>
      <c r="K68" s="230">
        <v>0.12634960721524921</v>
      </c>
      <c r="L68" s="230">
        <v>0.13286920679032391</v>
      </c>
      <c r="M68" s="230">
        <v>0.19058243655497031</v>
      </c>
      <c r="N68" s="230">
        <v>0.18406050506058971</v>
      </c>
      <c r="O68" s="230">
        <v>0.44902012792970541</v>
      </c>
      <c r="P68" s="230">
        <v>0.26232536570695658</v>
      </c>
      <c r="Q68" s="230">
        <v>0.13739292191868879</v>
      </c>
      <c r="R68" s="230">
        <v>0.1169716478310962</v>
      </c>
      <c r="S68" s="230">
        <v>0.16191051219984631</v>
      </c>
      <c r="T68" s="230">
        <v>0.16051056085534871</v>
      </c>
      <c r="U68" s="230">
        <v>0.16540418345791791</v>
      </c>
      <c r="V68" s="230">
        <v>0.1538068828718675</v>
      </c>
      <c r="W68" s="230">
        <v>0.14630097859221211</v>
      </c>
      <c r="X68" s="230">
        <v>0.14254806368878889</v>
      </c>
      <c r="Y68" s="230">
        <v>0.1129114742363202</v>
      </c>
      <c r="DA68" s="71" t="s">
        <v>314</v>
      </c>
    </row>
    <row r="69" spans="1:105" ht="12" customHeight="1" x14ac:dyDescent="0.25">
      <c r="A69" s="18" t="s">
        <v>36</v>
      </c>
      <c r="B69" s="230">
        <v>1.42377066275805</v>
      </c>
      <c r="C69" s="230">
        <v>1.4010595168485409</v>
      </c>
      <c r="D69" s="230">
        <v>1.3913104274925441</v>
      </c>
      <c r="E69" s="230">
        <v>1.478905354806646</v>
      </c>
      <c r="F69" s="230">
        <v>1.5490436378183581</v>
      </c>
      <c r="G69" s="230">
        <v>1.6083377260718339</v>
      </c>
      <c r="H69" s="230">
        <v>1.7072104286274969</v>
      </c>
      <c r="I69" s="230">
        <v>1.8258914910861641</v>
      </c>
      <c r="J69" s="230">
        <v>1.915820600752135</v>
      </c>
      <c r="K69" s="230">
        <v>1.758144608997936</v>
      </c>
      <c r="L69" s="230">
        <v>1.613866724918795</v>
      </c>
      <c r="M69" s="230">
        <v>1.853431673156315</v>
      </c>
      <c r="N69" s="230">
        <v>1.6603858751504119</v>
      </c>
      <c r="O69" s="230">
        <v>3.316646175462199</v>
      </c>
      <c r="P69" s="230">
        <v>2.7032348054783348</v>
      </c>
      <c r="Q69" s="230">
        <v>1.637219204647361</v>
      </c>
      <c r="R69" s="230">
        <v>1.5902880525010039</v>
      </c>
      <c r="S69" s="230">
        <v>1.8431938311954441</v>
      </c>
      <c r="T69" s="230">
        <v>2.0309219083384642</v>
      </c>
      <c r="U69" s="230">
        <v>1.7127234109473091</v>
      </c>
      <c r="V69" s="230">
        <v>1.4597211448673271</v>
      </c>
      <c r="W69" s="230">
        <v>1.984541477755785</v>
      </c>
      <c r="X69" s="230">
        <v>2.5503795821970039</v>
      </c>
      <c r="Y69" s="230">
        <v>1.2988705600456449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7.1736432933584284</v>
      </c>
      <c r="C71" s="261">
        <v>7.2108906368981316</v>
      </c>
      <c r="D71" s="261">
        <v>6.3478643705876374</v>
      </c>
      <c r="E71" s="261">
        <v>7.0342090029616697</v>
      </c>
      <c r="F71" s="261">
        <v>7.6703027397002668</v>
      </c>
      <c r="G71" s="261">
        <v>7.7395272579443972</v>
      </c>
      <c r="H71" s="261">
        <v>8.1023488336976079</v>
      </c>
      <c r="I71" s="261">
        <v>8.5011613597445521</v>
      </c>
      <c r="J71" s="261">
        <v>8.5779161190158089</v>
      </c>
      <c r="K71" s="261">
        <v>7.4087966817496413</v>
      </c>
      <c r="L71" s="261">
        <v>7.1032026934968684</v>
      </c>
      <c r="M71" s="261">
        <v>8.6719138156505426</v>
      </c>
      <c r="N71" s="261">
        <v>8.5592725612003182</v>
      </c>
      <c r="O71" s="261">
        <v>16.20742591212651</v>
      </c>
      <c r="P71" s="261">
        <v>12.41994799832972</v>
      </c>
      <c r="Q71" s="261">
        <v>7.4679796563840366</v>
      </c>
      <c r="R71" s="261">
        <v>6.6219963930820338</v>
      </c>
      <c r="S71" s="261">
        <v>8.3384833674672691</v>
      </c>
      <c r="T71" s="261">
        <v>8.9271036945219411</v>
      </c>
      <c r="U71" s="261">
        <v>8.1684242762306809</v>
      </c>
      <c r="V71" s="261">
        <v>6.7098344395146574</v>
      </c>
      <c r="W71" s="261">
        <v>7.5801295768128956</v>
      </c>
      <c r="X71" s="261">
        <v>8.5721690244667084</v>
      </c>
      <c r="Y71" s="261">
        <v>5.1016476750200539</v>
      </c>
      <c r="DA71" s="70" t="s">
        <v>316</v>
      </c>
    </row>
    <row r="72" spans="1:105" ht="12" customHeight="1" x14ac:dyDescent="0.25">
      <c r="A72" s="57" t="s">
        <v>179</v>
      </c>
      <c r="B72" s="261">
        <v>5.9189244940243801</v>
      </c>
      <c r="C72" s="261">
        <v>6.0063863148015919</v>
      </c>
      <c r="D72" s="261">
        <v>5.279556218475447</v>
      </c>
      <c r="E72" s="261">
        <v>5.8444648179251546</v>
      </c>
      <c r="F72" s="261">
        <v>6.3754027175014176</v>
      </c>
      <c r="G72" s="261">
        <v>6.4427146865997518</v>
      </c>
      <c r="H72" s="261">
        <v>6.7398644636037082</v>
      </c>
      <c r="I72" s="261">
        <v>7.0723736111136004</v>
      </c>
      <c r="J72" s="261">
        <v>7.1597166765085483</v>
      </c>
      <c r="K72" s="261">
        <v>6.175386997849678</v>
      </c>
      <c r="L72" s="261">
        <v>5.8867700781916241</v>
      </c>
      <c r="M72" s="261">
        <v>7.1626021200265084</v>
      </c>
      <c r="N72" s="261">
        <v>7.0717099136881583</v>
      </c>
      <c r="O72" s="261">
        <v>13.85574189910775</v>
      </c>
      <c r="P72" s="261">
        <v>10.41775593543994</v>
      </c>
      <c r="Q72" s="261">
        <v>6.1866240048521508</v>
      </c>
      <c r="R72" s="261">
        <v>5.4895878624814296</v>
      </c>
      <c r="S72" s="261">
        <v>6.9049153031630954</v>
      </c>
      <c r="T72" s="261">
        <v>7.4135040922241471</v>
      </c>
      <c r="U72" s="261">
        <v>6.7663244473396631</v>
      </c>
      <c r="V72" s="261">
        <v>5.5475240859777912</v>
      </c>
      <c r="W72" s="261">
        <v>6.2985841587819342</v>
      </c>
      <c r="X72" s="261">
        <v>7.1634852129094053</v>
      </c>
      <c r="Y72" s="261">
        <v>4.1851308387794894</v>
      </c>
      <c r="DA72" s="70" t="s">
        <v>317</v>
      </c>
    </row>
    <row r="73" spans="1:105" ht="12" customHeight="1" x14ac:dyDescent="0.25">
      <c r="A73" s="60" t="s">
        <v>181</v>
      </c>
      <c r="B73" s="262">
        <v>2.7213815821008711</v>
      </c>
      <c r="C73" s="262">
        <v>2.078771031372511</v>
      </c>
      <c r="D73" s="262">
        <v>3.146687194156403</v>
      </c>
      <c r="E73" s="262">
        <v>2.329179849556565</v>
      </c>
      <c r="F73" s="262">
        <v>2.368527932421792</v>
      </c>
      <c r="G73" s="262">
        <v>2.605626333134849</v>
      </c>
      <c r="H73" s="262">
        <v>2.6705492701694098</v>
      </c>
      <c r="I73" s="262">
        <v>2.6423737470188171</v>
      </c>
      <c r="J73" s="262">
        <v>2.7792763855548008</v>
      </c>
      <c r="K73" s="262">
        <v>2.5707347973364079</v>
      </c>
      <c r="L73" s="262">
        <v>2.3557934194909191</v>
      </c>
      <c r="M73" s="262">
        <v>3.1296246544637021</v>
      </c>
      <c r="N73" s="262">
        <v>2.7753803018369729</v>
      </c>
      <c r="O73" s="262">
        <v>6.6840158760315074</v>
      </c>
      <c r="P73" s="262">
        <v>4.4417568207526994</v>
      </c>
      <c r="Q73" s="262">
        <v>2.4467397664900372</v>
      </c>
      <c r="R73" s="262">
        <v>2.127482288244436</v>
      </c>
      <c r="S73" s="262">
        <v>2.6164229951096352</v>
      </c>
      <c r="T73" s="262">
        <v>2.8687114264313349</v>
      </c>
      <c r="U73" s="262">
        <v>2.6449247941671712</v>
      </c>
      <c r="V73" s="262">
        <v>2.784980154193291</v>
      </c>
      <c r="W73" s="262">
        <v>3.1612741023579098</v>
      </c>
      <c r="X73" s="262">
        <v>3.3346573812393498</v>
      </c>
      <c r="Y73" s="262">
        <v>1.9490701899167879</v>
      </c>
      <c r="DA73" s="72" t="s">
        <v>318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319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2.214965454845283E-2</v>
      </c>
      <c r="V75" s="230">
        <v>0</v>
      </c>
      <c r="W75" s="230">
        <v>0</v>
      </c>
      <c r="X75" s="230">
        <v>0</v>
      </c>
      <c r="Y75" s="230">
        <v>0</v>
      </c>
      <c r="DA75" s="71" t="s">
        <v>320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9.974638336441552E-2</v>
      </c>
      <c r="G76" s="230">
        <v>3.7440630172800901E-2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2.1804099238073259E-2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2.7213815821008711</v>
      </c>
      <c r="C77" s="230">
        <v>2.078771031372511</v>
      </c>
      <c r="D77" s="230">
        <v>3.146687194156403</v>
      </c>
      <c r="E77" s="230">
        <v>2.329179849556565</v>
      </c>
      <c r="F77" s="230">
        <v>2.2687815490573771</v>
      </c>
      <c r="G77" s="230">
        <v>2.5681857029620492</v>
      </c>
      <c r="H77" s="230">
        <v>2.6705492701694098</v>
      </c>
      <c r="I77" s="230">
        <v>2.6423737470188171</v>
      </c>
      <c r="J77" s="230">
        <v>2.7792763855548008</v>
      </c>
      <c r="K77" s="230">
        <v>2.5707347973364079</v>
      </c>
      <c r="L77" s="230">
        <v>2.3557934194909191</v>
      </c>
      <c r="M77" s="230">
        <v>3.1296246544637021</v>
      </c>
      <c r="N77" s="230">
        <v>2.7753803018369729</v>
      </c>
      <c r="O77" s="230">
        <v>6.6840158760315074</v>
      </c>
      <c r="P77" s="230">
        <v>4.4417568207526994</v>
      </c>
      <c r="Q77" s="230">
        <v>2.4467397664900372</v>
      </c>
      <c r="R77" s="230">
        <v>2.127482288244436</v>
      </c>
      <c r="S77" s="230">
        <v>2.6164229951096352</v>
      </c>
      <c r="T77" s="230">
        <v>2.8687114264313349</v>
      </c>
      <c r="U77" s="230">
        <v>2.6227751396187182</v>
      </c>
      <c r="V77" s="230">
        <v>2.784980154193291</v>
      </c>
      <c r="W77" s="230">
        <v>3.139470003119837</v>
      </c>
      <c r="X77" s="230">
        <v>3.3346573812393498</v>
      </c>
      <c r="Y77" s="230">
        <v>1.9490701899167879</v>
      </c>
      <c r="DA77" s="71" t="s">
        <v>322</v>
      </c>
    </row>
    <row r="78" spans="1:105" ht="12" customHeight="1" x14ac:dyDescent="0.25">
      <c r="A78" s="60" t="s">
        <v>187</v>
      </c>
      <c r="B78" s="262">
        <v>3.197542911923509</v>
      </c>
      <c r="C78" s="262">
        <v>3.927615283429081</v>
      </c>
      <c r="D78" s="262">
        <v>2.1328690243190431</v>
      </c>
      <c r="E78" s="262">
        <v>3.5152849683685901</v>
      </c>
      <c r="F78" s="262">
        <v>4.0068747850796251</v>
      </c>
      <c r="G78" s="262">
        <v>3.8370883534649018</v>
      </c>
      <c r="H78" s="262">
        <v>4.0693151934342984</v>
      </c>
      <c r="I78" s="262">
        <v>4.4299998640947829</v>
      </c>
      <c r="J78" s="262">
        <v>4.3804402909537474</v>
      </c>
      <c r="K78" s="262">
        <v>3.6046522005132702</v>
      </c>
      <c r="L78" s="262">
        <v>3.530976658700705</v>
      </c>
      <c r="M78" s="262">
        <v>4.0329774655628068</v>
      </c>
      <c r="N78" s="262">
        <v>4.2963296118511858</v>
      </c>
      <c r="O78" s="262">
        <v>7.171726023076241</v>
      </c>
      <c r="P78" s="262">
        <v>5.9759991146872427</v>
      </c>
      <c r="Q78" s="262">
        <v>3.7398842383621131</v>
      </c>
      <c r="R78" s="262">
        <v>3.362105574236995</v>
      </c>
      <c r="S78" s="262">
        <v>4.2884923080534598</v>
      </c>
      <c r="T78" s="262">
        <v>4.5447926657928122</v>
      </c>
      <c r="U78" s="262">
        <v>4.1213996531724923</v>
      </c>
      <c r="V78" s="262">
        <v>2.7625439317845002</v>
      </c>
      <c r="W78" s="262">
        <v>3.1373100564240239</v>
      </c>
      <c r="X78" s="262">
        <v>3.828827831670055</v>
      </c>
      <c r="Y78" s="262">
        <v>2.2360606488627019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1.9535128404978988</v>
      </c>
      <c r="C79" s="261">
        <f t="shared" si="1"/>
        <v>2.0074677128599965</v>
      </c>
      <c r="D79" s="261">
        <f t="shared" si="1"/>
        <v>1.816436337937706</v>
      </c>
      <c r="E79" s="261">
        <f t="shared" si="1"/>
        <v>2.0059220729182714</v>
      </c>
      <c r="F79" s="261">
        <f t="shared" si="1"/>
        <v>2.1481357198822049</v>
      </c>
      <c r="G79" s="261">
        <f t="shared" si="1"/>
        <v>2.2015830252608826</v>
      </c>
      <c r="H79" s="261">
        <f t="shared" si="1"/>
        <v>2.2770715560932397</v>
      </c>
      <c r="I79" s="261">
        <f t="shared" si="1"/>
        <v>2.3592315502376953</v>
      </c>
      <c r="J79" s="261">
        <f t="shared" si="1"/>
        <v>2.4331605121882163</v>
      </c>
      <c r="K79" s="261">
        <f t="shared" si="1"/>
        <v>2.1178787040887261</v>
      </c>
      <c r="L79" s="261">
        <f t="shared" si="1"/>
        <v>1.9779883991809597</v>
      </c>
      <c r="M79" s="261">
        <f t="shared" si="1"/>
        <v>2.3799719924678753</v>
      </c>
      <c r="N79" s="261">
        <f t="shared" si="1"/>
        <v>2.3078686465378166</v>
      </c>
      <c r="O79" s="261">
        <f t="shared" si="1"/>
        <v>4.5345549870703392</v>
      </c>
      <c r="P79" s="261">
        <f t="shared" si="1"/>
        <v>3.4925640486154368</v>
      </c>
      <c r="Q79" s="261">
        <f t="shared" si="1"/>
        <v>2.0823027125933793</v>
      </c>
      <c r="R79" s="261">
        <f t="shared" si="1"/>
        <v>1.8571068487212434</v>
      </c>
      <c r="S79" s="261">
        <f t="shared" si="1"/>
        <v>2.292995085784467</v>
      </c>
      <c r="T79" s="261">
        <f t="shared" si="1"/>
        <v>2.5245004772796569</v>
      </c>
      <c r="U79" s="261">
        <f t="shared" si="1"/>
        <v>2.2693845299189528</v>
      </c>
      <c r="V79" s="261">
        <f t="shared" si="1"/>
        <v>1.9154907884612671</v>
      </c>
      <c r="W79" s="261">
        <f t="shared" si="1"/>
        <v>2.2621865348319279</v>
      </c>
      <c r="X79" s="261">
        <f t="shared" si="1"/>
        <v>2.5766676394041959</v>
      </c>
      <c r="Y79" s="261">
        <f t="shared" si="1"/>
        <v>1.3988315734764987</v>
      </c>
      <c r="DA79" s="70"/>
    </row>
    <row r="80" spans="1:105" ht="12" customHeight="1" x14ac:dyDescent="0.25">
      <c r="A80" s="60" t="s">
        <v>190</v>
      </c>
      <c r="B80" s="262">
        <v>0.54379774233751732</v>
      </c>
      <c r="C80" s="262">
        <v>0.41538863977477442</v>
      </c>
      <c r="D80" s="262">
        <v>0.62878407176682471</v>
      </c>
      <c r="E80" s="262">
        <v>0.46542636726052139</v>
      </c>
      <c r="F80" s="262">
        <v>0.46169796465705931</v>
      </c>
      <c r="G80" s="262">
        <v>0.51660164228425354</v>
      </c>
      <c r="H80" s="262">
        <v>0.53364021917063209</v>
      </c>
      <c r="I80" s="262">
        <v>0.5280100694043347</v>
      </c>
      <c r="J80" s="262">
        <v>0.55536652182011292</v>
      </c>
      <c r="K80" s="262">
        <v>0.51369487768078015</v>
      </c>
      <c r="L80" s="262">
        <v>0.47074440106402499</v>
      </c>
      <c r="M80" s="262">
        <v>0.6253745643958406</v>
      </c>
      <c r="N80" s="262">
        <v>0.55458799023025851</v>
      </c>
      <c r="O80" s="262">
        <v>1.335627744025546</v>
      </c>
      <c r="P80" s="262">
        <v>0.88757024998784462</v>
      </c>
      <c r="Q80" s="262">
        <v>0.48891767690937121</v>
      </c>
      <c r="R80" s="262">
        <v>0.42512232493219559</v>
      </c>
      <c r="S80" s="262">
        <v>0.52282448264465631</v>
      </c>
      <c r="T80" s="262">
        <v>0.57323780221474907</v>
      </c>
      <c r="U80" s="262">
        <v>0.52851983021443028</v>
      </c>
      <c r="V80" s="262">
        <v>0.55650627249999773</v>
      </c>
      <c r="W80" s="262">
        <v>0.62975585223304631</v>
      </c>
      <c r="X80" s="262">
        <v>0.66634505330457605</v>
      </c>
      <c r="Y80" s="262">
        <v>0.38947128028840289</v>
      </c>
      <c r="DA80" s="72" t="s">
        <v>324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325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4.4260357372250744E-3</v>
      </c>
      <c r="V82" s="230">
        <v>0</v>
      </c>
      <c r="W82" s="230">
        <v>0</v>
      </c>
      <c r="X82" s="230">
        <v>0</v>
      </c>
      <c r="Y82" s="230">
        <v>0</v>
      </c>
      <c r="DA82" s="71" t="s">
        <v>326</v>
      </c>
    </row>
    <row r="83" spans="1:105" ht="12" customHeight="1" x14ac:dyDescent="0.25">
      <c r="A83" s="59" t="s">
        <v>35</v>
      </c>
      <c r="B83" s="230">
        <v>0.54379774233751732</v>
      </c>
      <c r="C83" s="230">
        <v>0.41538863977477442</v>
      </c>
      <c r="D83" s="230">
        <v>0.62878407176682471</v>
      </c>
      <c r="E83" s="230">
        <v>0.46542636726052139</v>
      </c>
      <c r="F83" s="230">
        <v>0.46169796465705931</v>
      </c>
      <c r="G83" s="230">
        <v>0.51660164228425354</v>
      </c>
      <c r="H83" s="230">
        <v>0.53364021917063209</v>
      </c>
      <c r="I83" s="230">
        <v>0.5280100694043347</v>
      </c>
      <c r="J83" s="230">
        <v>0.55536652182011292</v>
      </c>
      <c r="K83" s="230">
        <v>0.51369487768078015</v>
      </c>
      <c r="L83" s="230">
        <v>0.47074440106402499</v>
      </c>
      <c r="M83" s="230">
        <v>0.6253745643958406</v>
      </c>
      <c r="N83" s="230">
        <v>0.55458799023025851</v>
      </c>
      <c r="O83" s="230">
        <v>1.335627744025546</v>
      </c>
      <c r="P83" s="230">
        <v>0.88757024998784462</v>
      </c>
      <c r="Q83" s="230">
        <v>0.48891767690937121</v>
      </c>
      <c r="R83" s="230">
        <v>0.42512232493219559</v>
      </c>
      <c r="S83" s="230">
        <v>0.52282448264465631</v>
      </c>
      <c r="T83" s="230">
        <v>0.57323780221474907</v>
      </c>
      <c r="U83" s="230">
        <v>0.52409379447720517</v>
      </c>
      <c r="V83" s="230">
        <v>0.55650627249999773</v>
      </c>
      <c r="W83" s="230">
        <v>0.62975585223304631</v>
      </c>
      <c r="X83" s="230">
        <v>0.66634505330457605</v>
      </c>
      <c r="Y83" s="230">
        <v>0.38947128028840289</v>
      </c>
      <c r="DA83" s="71" t="s">
        <v>327</v>
      </c>
    </row>
    <row r="84" spans="1:105" ht="12" customHeight="1" x14ac:dyDescent="0.25">
      <c r="A84" s="60" t="s">
        <v>195</v>
      </c>
      <c r="B84" s="262">
        <v>0.7707688261756227</v>
      </c>
      <c r="C84" s="262">
        <v>0.80724671515832247</v>
      </c>
      <c r="D84" s="262">
        <v>0.76145354131917165</v>
      </c>
      <c r="E84" s="262">
        <v>0.83805689955834284</v>
      </c>
      <c r="F84" s="262">
        <v>0.87103711267515271</v>
      </c>
      <c r="G84" s="262">
        <v>0.91313449406065095</v>
      </c>
      <c r="H84" s="262">
        <v>0.93028391591999582</v>
      </c>
      <c r="I84" s="262">
        <v>0.94600055463361865</v>
      </c>
      <c r="J84" s="262">
        <v>1.002476263397226</v>
      </c>
      <c r="K84" s="262">
        <v>0.88388728973563124</v>
      </c>
      <c r="L84" s="262">
        <v>0.80166961344516274</v>
      </c>
      <c r="M84" s="262">
        <v>0.94871116239881914</v>
      </c>
      <c r="N84" s="262">
        <v>0.89477027370297046</v>
      </c>
      <c r="O84" s="262">
        <v>1.7658432368682839</v>
      </c>
      <c r="P84" s="262">
        <v>1.4108448971460239</v>
      </c>
      <c r="Q84" s="262">
        <v>0.84606587294646896</v>
      </c>
      <c r="R84" s="262">
        <v>0.76015465884264311</v>
      </c>
      <c r="S84" s="262">
        <v>0.91322630304979835</v>
      </c>
      <c r="T84" s="262">
        <v>1.0431033756467369</v>
      </c>
      <c r="U84" s="262">
        <v>0.91730954617267357</v>
      </c>
      <c r="V84" s="262">
        <v>0.80696154237559126</v>
      </c>
      <c r="W84" s="262">
        <v>1.003108100653765</v>
      </c>
      <c r="X84" s="262">
        <v>1.1452303460566531</v>
      </c>
      <c r="Y84" s="262">
        <v>0.5625413904002724</v>
      </c>
      <c r="DA84" s="72" t="s">
        <v>328</v>
      </c>
    </row>
    <row r="85" spans="1:105" ht="12" customHeight="1" x14ac:dyDescent="0.25">
      <c r="A85" s="64" t="s">
        <v>28</v>
      </c>
      <c r="B85" s="229">
        <v>0.2614539960631696</v>
      </c>
      <c r="C85" s="229">
        <v>0.25135815278114199</v>
      </c>
      <c r="D85" s="229">
        <v>0.26444800258395162</v>
      </c>
      <c r="E85" s="229">
        <v>0.27114698925219732</v>
      </c>
      <c r="F85" s="229">
        <v>0.2880806977225564</v>
      </c>
      <c r="G85" s="229">
        <v>0.33752504494211172</v>
      </c>
      <c r="H85" s="229">
        <v>0.33581758053777161</v>
      </c>
      <c r="I85" s="229">
        <v>0.29910433129449499</v>
      </c>
      <c r="J85" s="229">
        <v>0.3227988587619699</v>
      </c>
      <c r="K85" s="229">
        <v>0.27115236709227608</v>
      </c>
      <c r="L85" s="229">
        <v>0.21677864889292331</v>
      </c>
      <c r="M85" s="229">
        <v>0.25872678664519061</v>
      </c>
      <c r="N85" s="229">
        <v>0.26927709906258179</v>
      </c>
      <c r="O85" s="229">
        <v>0.52436160459572412</v>
      </c>
      <c r="P85" s="229">
        <v>0.40299639752027627</v>
      </c>
      <c r="Q85" s="229">
        <v>0.2370125240472111</v>
      </c>
      <c r="R85" s="229">
        <v>0.182993545372092</v>
      </c>
      <c r="S85" s="229">
        <v>0.2253131856595296</v>
      </c>
      <c r="T85" s="229">
        <v>0.26379819079512512</v>
      </c>
      <c r="U85" s="229">
        <v>0.23493224845817751</v>
      </c>
      <c r="V85" s="229">
        <v>0.21397875779615691</v>
      </c>
      <c r="W85" s="229">
        <v>0.22245393016612741</v>
      </c>
      <c r="X85" s="229">
        <v>0.22836964520278349</v>
      </c>
      <c r="Y85" s="229">
        <v>9.5448524826511685E-2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331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3.9769748783625883E-4</v>
      </c>
      <c r="V88" s="229">
        <v>0</v>
      </c>
      <c r="W88" s="229">
        <v>0</v>
      </c>
      <c r="X88" s="229">
        <v>0</v>
      </c>
      <c r="Y88" s="229">
        <v>0</v>
      </c>
      <c r="DA88" s="73" t="s">
        <v>332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1.642089423991645E-3</v>
      </c>
      <c r="G89" s="229">
        <v>5.5135951367103048E-4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2.7707060306118831E-4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4.8346072421925172E-2</v>
      </c>
      <c r="C91" s="229">
        <v>3.6579350129825917E-2</v>
      </c>
      <c r="D91" s="229">
        <v>4.654630671204725E-2</v>
      </c>
      <c r="E91" s="229">
        <v>3.4821031149881873E-2</v>
      </c>
      <c r="F91" s="229">
        <v>3.771629139603868E-2</v>
      </c>
      <c r="G91" s="229">
        <v>3.8190452265699767E-2</v>
      </c>
      <c r="H91" s="229">
        <v>4.1729373604788123E-2</v>
      </c>
      <c r="I91" s="229">
        <v>4.53791517595383E-2</v>
      </c>
      <c r="J91" s="229">
        <v>4.6093316557591607E-2</v>
      </c>
      <c r="K91" s="229">
        <v>3.8077186611134392E-2</v>
      </c>
      <c r="L91" s="229">
        <v>3.9159854275795741E-2</v>
      </c>
      <c r="M91" s="229">
        <v>5.5822386826771792E-2</v>
      </c>
      <c r="N91" s="229">
        <v>5.3867455783297123E-2</v>
      </c>
      <c r="O91" s="229">
        <v>0.12787222525781591</v>
      </c>
      <c r="P91" s="229">
        <v>7.6591751638812683E-2</v>
      </c>
      <c r="Q91" s="229">
        <v>3.9846728021081197E-2</v>
      </c>
      <c r="R91" s="229">
        <v>3.4157253081657839E-2</v>
      </c>
      <c r="S91" s="229">
        <v>4.6766207461209741E-2</v>
      </c>
      <c r="T91" s="229">
        <v>4.525334913515637E-2</v>
      </c>
      <c r="U91" s="229">
        <v>4.6102130249191242E-2</v>
      </c>
      <c r="V91" s="229">
        <v>4.2671132933316973E-2</v>
      </c>
      <c r="W91" s="229">
        <v>4.0285178520474793E-2</v>
      </c>
      <c r="X91" s="229">
        <v>4.1414500082393862E-2</v>
      </c>
      <c r="Y91" s="229">
        <v>3.3511897787717501E-2</v>
      </c>
      <c r="DA91" s="73" t="s">
        <v>335</v>
      </c>
    </row>
    <row r="92" spans="1:105" ht="12" customHeight="1" x14ac:dyDescent="0.25">
      <c r="A92" s="64" t="s">
        <v>36</v>
      </c>
      <c r="B92" s="229">
        <v>0.46096875769052792</v>
      </c>
      <c r="C92" s="229">
        <v>0.42090851318764849</v>
      </c>
      <c r="D92" s="229">
        <v>0.45045923202317278</v>
      </c>
      <c r="E92" s="229">
        <v>0.45192677219165378</v>
      </c>
      <c r="F92" s="229">
        <v>0.48014681329777181</v>
      </c>
      <c r="G92" s="229">
        <v>0.51279576140680905</v>
      </c>
      <c r="H92" s="229">
        <v>0.55273696177743614</v>
      </c>
      <c r="I92" s="229">
        <v>0.58522964122257493</v>
      </c>
      <c r="J92" s="229">
        <v>0.6127395385464226</v>
      </c>
      <c r="K92" s="229">
        <v>0.56597287845743904</v>
      </c>
      <c r="L92" s="229">
        <v>0.50808276431793631</v>
      </c>
      <c r="M92" s="229">
        <v>0.57989875706465543</v>
      </c>
      <c r="N92" s="229">
        <v>0.51906883588350705</v>
      </c>
      <c r="O92" s="229">
        <v>1.002038512297571</v>
      </c>
      <c r="P92" s="229">
        <v>0.84309314093273546</v>
      </c>
      <c r="Q92" s="229">
        <v>0.50720696268121679</v>
      </c>
      <c r="R92" s="229">
        <v>0.49605313233069409</v>
      </c>
      <c r="S92" s="229">
        <v>0.56869339485336989</v>
      </c>
      <c r="T92" s="229">
        <v>0.61163229564551258</v>
      </c>
      <c r="U92" s="229">
        <v>0.50993146233683295</v>
      </c>
      <c r="V92" s="229">
        <v>0.432591889495127</v>
      </c>
      <c r="W92" s="229">
        <v>0.58372502486615674</v>
      </c>
      <c r="X92" s="229">
        <v>0.79149102461234533</v>
      </c>
      <c r="Y92" s="229">
        <v>0.41179103627265978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9.8400699059705957E-2</v>
      </c>
      <c r="D93" s="229">
        <v>0</v>
      </c>
      <c r="E93" s="229">
        <v>8.0162106964609903E-2</v>
      </c>
      <c r="F93" s="229">
        <v>6.3451220834794139E-2</v>
      </c>
      <c r="G93" s="229">
        <v>2.407187593235945E-2</v>
      </c>
      <c r="H93" s="229">
        <v>0</v>
      </c>
      <c r="I93" s="229">
        <v>1.6287430357010281E-2</v>
      </c>
      <c r="J93" s="229">
        <v>2.084454953124212E-2</v>
      </c>
      <c r="K93" s="229">
        <v>8.684857574781657E-3</v>
      </c>
      <c r="L93" s="229">
        <v>3.7648345958507461E-2</v>
      </c>
      <c r="M93" s="229">
        <v>5.4263231862201423E-2</v>
      </c>
      <c r="N93" s="229">
        <v>5.2556882973584358E-2</v>
      </c>
      <c r="O93" s="229">
        <v>0.1115708947171727</v>
      </c>
      <c r="P93" s="229">
        <v>8.816360705419958E-2</v>
      </c>
      <c r="Q93" s="229">
        <v>6.1999658196959843E-2</v>
      </c>
      <c r="R93" s="229">
        <v>4.6950728058199123E-2</v>
      </c>
      <c r="S93" s="229">
        <v>7.2453515075689243E-2</v>
      </c>
      <c r="T93" s="229">
        <v>0.12241954007094311</v>
      </c>
      <c r="U93" s="229">
        <v>0.1073497178515514</v>
      </c>
      <c r="V93" s="229">
        <v>0.10313472422827159</v>
      </c>
      <c r="W93" s="229">
        <v>0.13905570152961319</v>
      </c>
      <c r="X93" s="229">
        <v>6.3873355679696209E-2</v>
      </c>
      <c r="Y93" s="229">
        <v>1.193104004659519E-2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1.8596289789084321E-2</v>
      </c>
      <c r="V94" s="229">
        <v>1.458503792271865E-2</v>
      </c>
      <c r="W94" s="229">
        <v>1.731119496833167E-2</v>
      </c>
      <c r="X94" s="229">
        <v>2.0081820479434371E-2</v>
      </c>
      <c r="Y94" s="229">
        <v>9.8588914667881861E-3</v>
      </c>
      <c r="DA94" s="73" t="s">
        <v>338</v>
      </c>
    </row>
    <row r="95" spans="1:105" ht="12" customHeight="1" x14ac:dyDescent="0.25">
      <c r="A95" s="61" t="s">
        <v>207</v>
      </c>
      <c r="B95" s="263">
        <v>0.63894627198475873</v>
      </c>
      <c r="C95" s="263">
        <v>0.78483235792689965</v>
      </c>
      <c r="D95" s="263">
        <v>0.42619872485170962</v>
      </c>
      <c r="E95" s="263">
        <v>0.7024388060994069</v>
      </c>
      <c r="F95" s="263">
        <v>0.815400642549993</v>
      </c>
      <c r="G95" s="263">
        <v>0.77184688891597808</v>
      </c>
      <c r="H95" s="263">
        <v>0.81314742100261173</v>
      </c>
      <c r="I95" s="263">
        <v>0.88522092619974191</v>
      </c>
      <c r="J95" s="263">
        <v>0.87531772697087751</v>
      </c>
      <c r="K95" s="263">
        <v>0.72029653667231464</v>
      </c>
      <c r="L95" s="263">
        <v>0.70557438467177191</v>
      </c>
      <c r="M95" s="263">
        <v>0.80588626567321564</v>
      </c>
      <c r="N95" s="263">
        <v>0.85851038260458779</v>
      </c>
      <c r="O95" s="263">
        <v>1.4330840061765091</v>
      </c>
      <c r="P95" s="263">
        <v>1.194148901481568</v>
      </c>
      <c r="Q95" s="263">
        <v>0.74731916273753929</v>
      </c>
      <c r="R95" s="263">
        <v>0.67182986494640462</v>
      </c>
      <c r="S95" s="263">
        <v>0.85694430009001232</v>
      </c>
      <c r="T95" s="263">
        <v>0.90815929941817075</v>
      </c>
      <c r="U95" s="263">
        <v>0.82355515353184883</v>
      </c>
      <c r="V95" s="263">
        <v>0.55202297358567809</v>
      </c>
      <c r="W95" s="263">
        <v>0.62932258194511681</v>
      </c>
      <c r="X95" s="263">
        <v>0.76509224004296683</v>
      </c>
      <c r="Y95" s="263">
        <v>0.44681890278782321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0.99999999999999989</v>
      </c>
      <c r="D100" s="232">
        <f t="shared" si="2"/>
        <v>0.99999999999999989</v>
      </c>
      <c r="E100" s="232">
        <f t="shared" si="2"/>
        <v>0.99999999999999989</v>
      </c>
      <c r="F100" s="232">
        <f t="shared" si="2"/>
        <v>1.0000000000000002</v>
      </c>
      <c r="G100" s="232">
        <f t="shared" si="2"/>
        <v>0.99999999999999989</v>
      </c>
      <c r="H100" s="232">
        <f t="shared" si="2"/>
        <v>1.0000000000000002</v>
      </c>
      <c r="I100" s="232">
        <f t="shared" si="2"/>
        <v>1</v>
      </c>
      <c r="J100" s="232">
        <f t="shared" si="2"/>
        <v>0.99999999999999978</v>
      </c>
      <c r="K100" s="232">
        <f t="shared" si="2"/>
        <v>0.99999999999999989</v>
      </c>
      <c r="L100" s="232">
        <f t="shared" si="2"/>
        <v>1.0000000000000002</v>
      </c>
      <c r="M100" s="232">
        <f t="shared" si="2"/>
        <v>1</v>
      </c>
      <c r="N100" s="232">
        <f t="shared" si="2"/>
        <v>0.99999999999999978</v>
      </c>
      <c r="O100" s="232">
        <f t="shared" si="2"/>
        <v>1</v>
      </c>
      <c r="P100" s="232">
        <f t="shared" si="2"/>
        <v>0.99999999999999978</v>
      </c>
      <c r="Q100" s="232">
        <f t="shared" si="2"/>
        <v>1</v>
      </c>
      <c r="R100" s="232">
        <f t="shared" si="2"/>
        <v>1.0000000000000002</v>
      </c>
      <c r="S100" s="232">
        <f t="shared" si="2"/>
        <v>1.0000000000000002</v>
      </c>
      <c r="T100" s="232">
        <f t="shared" si="2"/>
        <v>1</v>
      </c>
      <c r="U100" s="232">
        <f t="shared" si="2"/>
        <v>1.0000000000000002</v>
      </c>
      <c r="V100" s="232">
        <f t="shared" si="2"/>
        <v>1</v>
      </c>
      <c r="W100" s="232">
        <f t="shared" si="2"/>
        <v>1</v>
      </c>
      <c r="X100" s="232">
        <f t="shared" si="2"/>
        <v>0.99999999999999978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1.8332915760719479E-3</v>
      </c>
      <c r="C101" s="266">
        <f t="shared" si="3"/>
        <v>1.8265273276001526E-3</v>
      </c>
      <c r="D101" s="266">
        <f t="shared" si="3"/>
        <v>1.6743484329473136E-3</v>
      </c>
      <c r="E101" s="266">
        <f t="shared" si="3"/>
        <v>1.7414647318993825E-3</v>
      </c>
      <c r="F101" s="266">
        <f t="shared" si="3"/>
        <v>1.7850265604872064E-3</v>
      </c>
      <c r="G101" s="266">
        <f t="shared" si="3"/>
        <v>1.7205697238311358E-3</v>
      </c>
      <c r="H101" s="266">
        <f t="shared" si="3"/>
        <v>1.7394634094702833E-3</v>
      </c>
      <c r="I101" s="266">
        <f t="shared" si="3"/>
        <v>1.7847096603346923E-3</v>
      </c>
      <c r="J101" s="266">
        <f t="shared" si="3"/>
        <v>1.6955107457336338E-3</v>
      </c>
      <c r="K101" s="266">
        <f t="shared" si="3"/>
        <v>1.7100830651805548E-3</v>
      </c>
      <c r="L101" s="266">
        <f t="shared" si="3"/>
        <v>1.7942519378695149E-3</v>
      </c>
      <c r="M101" s="266">
        <f t="shared" si="3"/>
        <v>1.842793309019322E-3</v>
      </c>
      <c r="N101" s="266">
        <f t="shared" si="3"/>
        <v>1.8954696364807608E-3</v>
      </c>
      <c r="O101" s="266">
        <f t="shared" si="3"/>
        <v>1.8609796458721635E-3</v>
      </c>
      <c r="P101" s="266">
        <f t="shared" si="3"/>
        <v>1.8107400774739139E-3</v>
      </c>
      <c r="Q101" s="266">
        <f t="shared" si="3"/>
        <v>1.8086068605589018E-3</v>
      </c>
      <c r="R101" s="266">
        <f t="shared" si="3"/>
        <v>1.7846235528693683E-3</v>
      </c>
      <c r="S101" s="266">
        <f t="shared" si="3"/>
        <v>1.8525324771273455E-3</v>
      </c>
      <c r="T101" s="266">
        <f t="shared" si="3"/>
        <v>1.7954246122574191E-3</v>
      </c>
      <c r="U101" s="266">
        <f t="shared" si="3"/>
        <v>1.8516249730736228E-3</v>
      </c>
      <c r="V101" s="266">
        <f t="shared" si="3"/>
        <v>1.7697164469019668E-3</v>
      </c>
      <c r="W101" s="266">
        <f t="shared" si="3"/>
        <v>1.6643516260764532E-3</v>
      </c>
      <c r="X101" s="266">
        <f t="shared" si="3"/>
        <v>1.6221439804062446E-3</v>
      </c>
      <c r="Y101" s="266">
        <f t="shared" si="3"/>
        <v>1.8467565901713516E-3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2.5358524812746076E-4</v>
      </c>
      <c r="C102" s="267">
        <f t="shared" si="4"/>
        <v>2.5264960120173214E-4</v>
      </c>
      <c r="D102" s="267">
        <f t="shared" si="4"/>
        <v>2.3159985479806E-4</v>
      </c>
      <c r="E102" s="267">
        <f t="shared" si="4"/>
        <v>2.4088354078958372E-4</v>
      </c>
      <c r="F102" s="267">
        <f t="shared" si="4"/>
        <v>2.4690911645660219E-4</v>
      </c>
      <c r="G102" s="267">
        <f t="shared" si="4"/>
        <v>2.3799329361080983E-4</v>
      </c>
      <c r="H102" s="267">
        <f t="shared" si="4"/>
        <v>2.4060671311449343E-4</v>
      </c>
      <c r="I102" s="267">
        <f t="shared" si="4"/>
        <v>2.4686528207430529E-4</v>
      </c>
      <c r="J102" s="267">
        <f t="shared" si="4"/>
        <v>2.3452707620076138E-4</v>
      </c>
      <c r="K102" s="267">
        <f t="shared" si="4"/>
        <v>2.3654275406181262E-4</v>
      </c>
      <c r="L102" s="267">
        <f t="shared" si="4"/>
        <v>2.481851925827875E-4</v>
      </c>
      <c r="M102" s="267">
        <f t="shared" si="4"/>
        <v>2.5489955041224145E-4</v>
      </c>
      <c r="N102" s="267">
        <f t="shared" si="4"/>
        <v>2.621858652265896E-4</v>
      </c>
      <c r="O102" s="267">
        <f t="shared" si="4"/>
        <v>2.5741512775059319E-4</v>
      </c>
      <c r="P102" s="267">
        <f t="shared" si="4"/>
        <v>2.5046587124149855E-4</v>
      </c>
      <c r="Q102" s="267">
        <f t="shared" si="4"/>
        <v>2.5017079960763301E-4</v>
      </c>
      <c r="R102" s="267">
        <f t="shared" si="4"/>
        <v>2.4685337148504341E-4</v>
      </c>
      <c r="S102" s="267">
        <f t="shared" si="4"/>
        <v>2.5624669529277389E-4</v>
      </c>
      <c r="T102" s="267">
        <f t="shared" si="4"/>
        <v>2.4834739969130794E-4</v>
      </c>
      <c r="U102" s="267">
        <f t="shared" si="4"/>
        <v>2.5612116717512823E-4</v>
      </c>
      <c r="V102" s="267">
        <f t="shared" si="4"/>
        <v>2.4479138515676646E-4</v>
      </c>
      <c r="W102" s="267">
        <f t="shared" si="4"/>
        <v>2.3021707271150222E-4</v>
      </c>
      <c r="X102" s="267">
        <f t="shared" si="4"/>
        <v>2.2437881084423904E-4</v>
      </c>
      <c r="Y102" s="267">
        <f t="shared" si="4"/>
        <v>2.5544776088102573E-4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3.5017455504833588E-2</v>
      </c>
      <c r="C103" s="267">
        <f t="shared" si="5"/>
        <v>3.488825250571647E-2</v>
      </c>
      <c r="D103" s="267">
        <f t="shared" si="5"/>
        <v>3.1981503932912533E-2</v>
      </c>
      <c r="E103" s="267">
        <f t="shared" si="5"/>
        <v>3.3263483320631594E-2</v>
      </c>
      <c r="F103" s="267">
        <f t="shared" si="5"/>
        <v>3.4095551942008043E-2</v>
      </c>
      <c r="G103" s="267">
        <f t="shared" si="5"/>
        <v>3.2864370585454605E-2</v>
      </c>
      <c r="H103" s="267">
        <f t="shared" si="5"/>
        <v>3.3225256330431836E-2</v>
      </c>
      <c r="I103" s="267">
        <f t="shared" si="5"/>
        <v>3.40894988748719E-2</v>
      </c>
      <c r="J103" s="267">
        <f t="shared" si="5"/>
        <v>3.2385722419511445E-2</v>
      </c>
      <c r="K103" s="267">
        <f t="shared" si="5"/>
        <v>3.2664066330810135E-2</v>
      </c>
      <c r="L103" s="267">
        <f t="shared" si="5"/>
        <v>3.4271764633004249E-2</v>
      </c>
      <c r="M103" s="267">
        <f t="shared" si="5"/>
        <v>3.5198946826261242E-2</v>
      </c>
      <c r="N103" s="267">
        <f t="shared" si="5"/>
        <v>3.6205110263171407E-2</v>
      </c>
      <c r="O103" s="267">
        <f t="shared" si="5"/>
        <v>3.5546321597330031E-2</v>
      </c>
      <c r="P103" s="267">
        <f t="shared" si="5"/>
        <v>3.4586702367127062E-2</v>
      </c>
      <c r="Q103" s="267">
        <f t="shared" si="5"/>
        <v>3.4545956078114143E-2</v>
      </c>
      <c r="R103" s="267">
        <f t="shared" si="5"/>
        <v>3.4087854147772843E-2</v>
      </c>
      <c r="S103" s="267">
        <f t="shared" si="5"/>
        <v>3.5384973364717048E-2</v>
      </c>
      <c r="T103" s="267">
        <f t="shared" si="5"/>
        <v>3.4212182576919326E-2</v>
      </c>
      <c r="U103" s="267">
        <f t="shared" si="5"/>
        <v>3.5367639252000628E-2</v>
      </c>
      <c r="V103" s="267">
        <f t="shared" si="5"/>
        <v>3.3803115524232236E-2</v>
      </c>
      <c r="W103" s="267">
        <f t="shared" si="5"/>
        <v>3.1790556271144056E-2</v>
      </c>
      <c r="X103" s="267">
        <f t="shared" si="5"/>
        <v>3.098435371530887E-2</v>
      </c>
      <c r="Y103" s="267">
        <f t="shared" si="5"/>
        <v>3.5274648925810385E-2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6.0487607727062096E-4</v>
      </c>
      <c r="C104" s="267">
        <f t="shared" si="6"/>
        <v>6.0264428166608894E-4</v>
      </c>
      <c r="D104" s="267">
        <f t="shared" si="6"/>
        <v>5.5243438922867531E-4</v>
      </c>
      <c r="E104" s="267">
        <f t="shared" si="6"/>
        <v>5.7457873558411712E-4</v>
      </c>
      <c r="F104" s="267">
        <f t="shared" si="6"/>
        <v>5.889515218549155E-4</v>
      </c>
      <c r="G104" s="267">
        <f t="shared" si="6"/>
        <v>5.6768463827858097E-4</v>
      </c>
      <c r="H104" s="267">
        <f t="shared" si="6"/>
        <v>5.7391841942051923E-4</v>
      </c>
      <c r="I104" s="267">
        <f t="shared" si="6"/>
        <v>5.8884696384371835E-4</v>
      </c>
      <c r="J104" s="267">
        <f t="shared" si="6"/>
        <v>5.5941668103170127E-4</v>
      </c>
      <c r="K104" s="267">
        <f t="shared" si="6"/>
        <v>5.642246709547631E-4</v>
      </c>
      <c r="L104" s="267">
        <f t="shared" si="6"/>
        <v>5.9199534213707063E-4</v>
      </c>
      <c r="M104" s="267">
        <f t="shared" si="6"/>
        <v>6.0801107828600506E-4</v>
      </c>
      <c r="N104" s="267">
        <f t="shared" si="6"/>
        <v>6.2539110159259077E-4</v>
      </c>
      <c r="O104" s="267">
        <f t="shared" si="6"/>
        <v>6.1401147682546651E-4</v>
      </c>
      <c r="P104" s="267">
        <f t="shared" si="6"/>
        <v>5.9743543761100971E-4</v>
      </c>
      <c r="Q104" s="267">
        <f t="shared" si="6"/>
        <v>5.967316041911861E-4</v>
      </c>
      <c r="R104" s="267">
        <f t="shared" si="6"/>
        <v>5.8881855355343569E-4</v>
      </c>
      <c r="S104" s="267">
        <f t="shared" si="6"/>
        <v>6.112244186394708E-4</v>
      </c>
      <c r="T104" s="267">
        <f t="shared" si="6"/>
        <v>5.9238225423164921E-4</v>
      </c>
      <c r="U104" s="267">
        <f t="shared" si="6"/>
        <v>6.1092499682392982E-4</v>
      </c>
      <c r="V104" s="267">
        <f t="shared" si="6"/>
        <v>5.8390010419234739E-4</v>
      </c>
      <c r="W104" s="267">
        <f t="shared" si="6"/>
        <v>5.4913604356222456E-4</v>
      </c>
      <c r="X104" s="267">
        <f t="shared" si="6"/>
        <v>5.3521005629590765E-4</v>
      </c>
      <c r="Y104" s="267">
        <f t="shared" si="6"/>
        <v>6.0931872295510732E-4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1.9980612798235768E-3</v>
      </c>
      <c r="C105" s="268">
        <f t="shared" si="7"/>
        <v>2.0105209750967334E-3</v>
      </c>
      <c r="D105" s="268">
        <f t="shared" si="7"/>
        <v>1.8385245756655281E-3</v>
      </c>
      <c r="E105" s="268">
        <f t="shared" si="7"/>
        <v>1.9116899694533926E-3</v>
      </c>
      <c r="F105" s="268">
        <f t="shared" si="7"/>
        <v>1.9653585245829187E-3</v>
      </c>
      <c r="G105" s="268">
        <f t="shared" si="7"/>
        <v>1.8938533225557432E-3</v>
      </c>
      <c r="H105" s="268">
        <f t="shared" si="7"/>
        <v>1.9117563136058734E-3</v>
      </c>
      <c r="I105" s="268">
        <f t="shared" si="7"/>
        <v>1.9618603290657783E-3</v>
      </c>
      <c r="J105" s="268">
        <f t="shared" si="7"/>
        <v>1.869840725268657E-3</v>
      </c>
      <c r="K105" s="268">
        <f t="shared" si="7"/>
        <v>1.8831212543871255E-3</v>
      </c>
      <c r="L105" s="268">
        <f t="shared" si="7"/>
        <v>1.9646125225578613E-3</v>
      </c>
      <c r="M105" s="268">
        <f t="shared" si="7"/>
        <v>2.0106833245093019E-3</v>
      </c>
      <c r="N105" s="268">
        <f t="shared" si="7"/>
        <v>2.0691287641257982E-3</v>
      </c>
      <c r="O105" s="268">
        <f t="shared" si="7"/>
        <v>2.0434767206408307E-3</v>
      </c>
      <c r="P105" s="268">
        <f t="shared" si="7"/>
        <v>1.9877516859139973E-3</v>
      </c>
      <c r="Q105" s="268">
        <f t="shared" si="7"/>
        <v>1.9795796538544562E-3</v>
      </c>
      <c r="R105" s="268">
        <f t="shared" si="7"/>
        <v>1.9547376238396525E-3</v>
      </c>
      <c r="S105" s="268">
        <f t="shared" si="7"/>
        <v>2.0269457277764364E-3</v>
      </c>
      <c r="T105" s="268">
        <f t="shared" si="7"/>
        <v>1.9700267963409556E-3</v>
      </c>
      <c r="U105" s="268">
        <f t="shared" si="7"/>
        <v>2.3555003583854337E-3</v>
      </c>
      <c r="V105" s="268">
        <f t="shared" si="7"/>
        <v>2.3691560893140569E-3</v>
      </c>
      <c r="W105" s="268">
        <f t="shared" si="7"/>
        <v>2.3975944346553263E-3</v>
      </c>
      <c r="X105" s="268">
        <f t="shared" si="7"/>
        <v>2.5888003493918306E-3</v>
      </c>
      <c r="Y105" s="268">
        <f t="shared" si="7"/>
        <v>2.957521678028483E-3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0.1963137432366959</v>
      </c>
      <c r="C106" s="269">
        <f t="shared" si="8"/>
        <v>0.19049574391553981</v>
      </c>
      <c r="D106" s="269">
        <f t="shared" si="8"/>
        <v>0.20216592503752737</v>
      </c>
      <c r="E106" s="269">
        <f t="shared" si="8"/>
        <v>0.19642125154688528</v>
      </c>
      <c r="F106" s="269">
        <f t="shared" si="8"/>
        <v>0.19352413389992254</v>
      </c>
      <c r="G106" s="269">
        <f t="shared" si="8"/>
        <v>0.19856478359468369</v>
      </c>
      <c r="H106" s="269">
        <f t="shared" si="8"/>
        <v>0.19728957918025838</v>
      </c>
      <c r="I106" s="269">
        <f t="shared" si="8"/>
        <v>0.19388763988130137</v>
      </c>
      <c r="J106" s="269">
        <f t="shared" si="8"/>
        <v>0.19240209144830606</v>
      </c>
      <c r="K106" s="269">
        <f t="shared" si="8"/>
        <v>0.20008205668237697</v>
      </c>
      <c r="L106" s="269">
        <f t="shared" si="8"/>
        <v>0.19545321896406248</v>
      </c>
      <c r="M106" s="269">
        <f t="shared" si="8"/>
        <v>0.1948333306632033</v>
      </c>
      <c r="N106" s="269">
        <f t="shared" si="8"/>
        <v>0.19147928153322619</v>
      </c>
      <c r="O106" s="269">
        <f t="shared" si="8"/>
        <v>0.19418524678379698</v>
      </c>
      <c r="P106" s="269">
        <f t="shared" si="8"/>
        <v>0.1958620606312286</v>
      </c>
      <c r="Q106" s="269">
        <f t="shared" si="8"/>
        <v>0.19583544382803109</v>
      </c>
      <c r="R106" s="269">
        <f t="shared" si="8"/>
        <v>0.19586121839369447</v>
      </c>
      <c r="S106" s="269">
        <f t="shared" si="8"/>
        <v>0.19289844121586358</v>
      </c>
      <c r="T106" s="269">
        <f t="shared" si="8"/>
        <v>0.19579744220338721</v>
      </c>
      <c r="U106" s="269">
        <f t="shared" si="8"/>
        <v>0.19237496580853786</v>
      </c>
      <c r="V106" s="269">
        <f t="shared" si="8"/>
        <v>0.19783517294496505</v>
      </c>
      <c r="W106" s="269">
        <f t="shared" si="8"/>
        <v>0.20259608536236723</v>
      </c>
      <c r="X106" s="269">
        <f t="shared" si="8"/>
        <v>0.20566368148961015</v>
      </c>
      <c r="Y106" s="269">
        <f t="shared" si="8"/>
        <v>0.19741954315006394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0.43367035159074102</v>
      </c>
      <c r="C107" s="269">
        <f t="shared" si="9"/>
        <v>0.43620246063327411</v>
      </c>
      <c r="D107" s="269">
        <f t="shared" si="9"/>
        <v>0.45288291296704858</v>
      </c>
      <c r="E107" s="269">
        <f t="shared" si="9"/>
        <v>0.44540949736878221</v>
      </c>
      <c r="F107" s="269">
        <f t="shared" si="9"/>
        <v>0.44139983248658038</v>
      </c>
      <c r="G107" s="269">
        <f t="shared" si="9"/>
        <v>0.44746008782351349</v>
      </c>
      <c r="H107" s="269">
        <f t="shared" si="9"/>
        <v>0.44639863194923152</v>
      </c>
      <c r="I107" s="269">
        <f t="shared" si="9"/>
        <v>0.44198570724502845</v>
      </c>
      <c r="J107" s="269">
        <f t="shared" si="9"/>
        <v>0.45856572489272268</v>
      </c>
      <c r="K107" s="269">
        <f t="shared" si="9"/>
        <v>0.44727852577835492</v>
      </c>
      <c r="L107" s="269">
        <f t="shared" si="9"/>
        <v>0.43888606469820335</v>
      </c>
      <c r="M107" s="269">
        <f t="shared" si="9"/>
        <v>0.4320858653765231</v>
      </c>
      <c r="N107" s="269">
        <f t="shared" si="9"/>
        <v>0.42685117085716112</v>
      </c>
      <c r="O107" s="269">
        <f t="shared" si="9"/>
        <v>0.42782048587125471</v>
      </c>
      <c r="P107" s="269">
        <f t="shared" si="9"/>
        <v>0.43450061588331323</v>
      </c>
      <c r="Q107" s="269">
        <f t="shared" si="9"/>
        <v>0.43550704632963722</v>
      </c>
      <c r="R107" s="269">
        <f t="shared" si="9"/>
        <v>0.43954749367738649</v>
      </c>
      <c r="S107" s="269">
        <f t="shared" si="9"/>
        <v>0.43125273625695032</v>
      </c>
      <c r="T107" s="269">
        <f t="shared" si="9"/>
        <v>0.43612547256731599</v>
      </c>
      <c r="U107" s="269">
        <f t="shared" si="9"/>
        <v>0.43032691914009091</v>
      </c>
      <c r="V107" s="269">
        <f t="shared" si="9"/>
        <v>0.43864967097232116</v>
      </c>
      <c r="W107" s="269">
        <f t="shared" si="9"/>
        <v>0.44931737178581344</v>
      </c>
      <c r="X107" s="269">
        <f t="shared" si="9"/>
        <v>0.45292534502250992</v>
      </c>
      <c r="Y107" s="269">
        <f t="shared" si="9"/>
        <v>0.42932312614324869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0.21108336110935086</v>
      </c>
      <c r="C108" s="269">
        <f t="shared" si="10"/>
        <v>0.21230976162765833</v>
      </c>
      <c r="D108" s="269">
        <f t="shared" si="10"/>
        <v>0.19432785445398668</v>
      </c>
      <c r="E108" s="269">
        <f t="shared" si="10"/>
        <v>0.20191268316376978</v>
      </c>
      <c r="F108" s="269">
        <f t="shared" si="10"/>
        <v>0.2070423728277698</v>
      </c>
      <c r="G108" s="269">
        <f t="shared" si="10"/>
        <v>0.19986933961366693</v>
      </c>
      <c r="H108" s="269">
        <f t="shared" si="10"/>
        <v>0.20191796448117627</v>
      </c>
      <c r="I108" s="269">
        <f t="shared" si="10"/>
        <v>0.20719245951026871</v>
      </c>
      <c r="J108" s="269">
        <f t="shared" si="10"/>
        <v>0.19748495902922752</v>
      </c>
      <c r="K108" s="269">
        <f t="shared" si="10"/>
        <v>0.19890840941181487</v>
      </c>
      <c r="L108" s="269">
        <f t="shared" si="10"/>
        <v>0.20750364311509956</v>
      </c>
      <c r="M108" s="269">
        <f t="shared" si="10"/>
        <v>0.21239874021121893</v>
      </c>
      <c r="N108" s="269">
        <f t="shared" si="10"/>
        <v>0.21853643234590722</v>
      </c>
      <c r="O108" s="269">
        <f t="shared" si="10"/>
        <v>0.21589801730099994</v>
      </c>
      <c r="P108" s="269">
        <f t="shared" si="10"/>
        <v>0.20996808472329273</v>
      </c>
      <c r="Q108" s="269">
        <f t="shared" si="10"/>
        <v>0.20908082543379644</v>
      </c>
      <c r="R108" s="269">
        <f t="shared" si="10"/>
        <v>0.20645093633816719</v>
      </c>
      <c r="S108" s="269">
        <f t="shared" si="10"/>
        <v>0.21407036785713268</v>
      </c>
      <c r="T108" s="269">
        <f t="shared" si="10"/>
        <v>0.20806525471550208</v>
      </c>
      <c r="U108" s="269">
        <f t="shared" si="10"/>
        <v>0.2140360840356085</v>
      </c>
      <c r="V108" s="269">
        <f t="shared" si="10"/>
        <v>0.20417873795694655</v>
      </c>
      <c r="W108" s="269">
        <f t="shared" si="10"/>
        <v>0.19298823201195697</v>
      </c>
      <c r="X108" s="269">
        <f t="shared" si="10"/>
        <v>0.18916573759508459</v>
      </c>
      <c r="Y108" s="269">
        <f t="shared" si="10"/>
        <v>0.21141104391905363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9.7051140252063614E-2</v>
      </c>
      <c r="C109" s="270">
        <f t="shared" si="11"/>
        <v>7.3479020332337414E-2</v>
      </c>
      <c r="D109" s="270">
        <f t="shared" si="11"/>
        <v>0.11582203991660996</v>
      </c>
      <c r="E109" s="270">
        <f t="shared" si="11"/>
        <v>8.0467753275296483E-2</v>
      </c>
      <c r="F109" s="270">
        <f t="shared" si="11"/>
        <v>7.6918379115295574E-2</v>
      </c>
      <c r="G109" s="270">
        <f t="shared" si="11"/>
        <v>8.0833133208091115E-2</v>
      </c>
      <c r="H109" s="270">
        <f t="shared" si="11"/>
        <v>8.0006337752225154E-2</v>
      </c>
      <c r="I109" s="270">
        <f t="shared" si="11"/>
        <v>7.7411056838099984E-2</v>
      </c>
      <c r="J109" s="270">
        <f t="shared" si="11"/>
        <v>7.6660195917116231E-2</v>
      </c>
      <c r="K109" s="270">
        <f t="shared" si="11"/>
        <v>8.2803032382560385E-2</v>
      </c>
      <c r="L109" s="270">
        <f t="shared" si="11"/>
        <v>8.3039716258310373E-2</v>
      </c>
      <c r="M109" s="270">
        <f t="shared" si="11"/>
        <v>9.2805425012160422E-2</v>
      </c>
      <c r="N109" s="270">
        <f t="shared" si="11"/>
        <v>8.5767334487598559E-2</v>
      </c>
      <c r="O109" s="270">
        <f t="shared" si="11"/>
        <v>0.10377110898513854</v>
      </c>
      <c r="P109" s="270">
        <f t="shared" si="11"/>
        <v>8.9522847169742334E-2</v>
      </c>
      <c r="Q109" s="270">
        <f t="shared" si="11"/>
        <v>8.268909983833049E-2</v>
      </c>
      <c r="R109" s="270">
        <f t="shared" si="11"/>
        <v>8.0009778776432866E-2</v>
      </c>
      <c r="S109" s="270">
        <f t="shared" si="11"/>
        <v>8.1115930962455521E-2</v>
      </c>
      <c r="T109" s="270">
        <f t="shared" si="11"/>
        <v>8.0512422495559177E-2</v>
      </c>
      <c r="U109" s="270">
        <f t="shared" si="11"/>
        <v>8.3665710965841716E-2</v>
      </c>
      <c r="V109" s="270">
        <f t="shared" si="11"/>
        <v>0.10250225583619123</v>
      </c>
      <c r="W109" s="270">
        <f t="shared" si="11"/>
        <v>9.6861244454217565E-2</v>
      </c>
      <c r="X109" s="270">
        <f t="shared" si="11"/>
        <v>8.8058103618648811E-2</v>
      </c>
      <c r="Y109" s="270">
        <f t="shared" si="11"/>
        <v>9.8456889257489494E-2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0.11403222085728724</v>
      </c>
      <c r="C110" s="270">
        <f t="shared" si="12"/>
        <v>0.13883074129532094</v>
      </c>
      <c r="D110" s="270">
        <f t="shared" si="12"/>
        <v>7.8505814537376761E-2</v>
      </c>
      <c r="E110" s="270">
        <f t="shared" si="12"/>
        <v>0.12144492988847337</v>
      </c>
      <c r="F110" s="270">
        <f t="shared" si="12"/>
        <v>0.13012399371247421</v>
      </c>
      <c r="G110" s="270">
        <f t="shared" si="12"/>
        <v>0.11903620640557581</v>
      </c>
      <c r="H110" s="270">
        <f t="shared" si="12"/>
        <v>0.12191162672895112</v>
      </c>
      <c r="I110" s="270">
        <f t="shared" si="12"/>
        <v>0.12978140267216876</v>
      </c>
      <c r="J110" s="270">
        <f t="shared" si="12"/>
        <v>0.12082476311211131</v>
      </c>
      <c r="K110" s="270">
        <f t="shared" si="12"/>
        <v>0.11610537702925451</v>
      </c>
      <c r="L110" s="270">
        <f t="shared" si="12"/>
        <v>0.12446392685678927</v>
      </c>
      <c r="M110" s="270">
        <f t="shared" si="12"/>
        <v>0.1195933151990584</v>
      </c>
      <c r="N110" s="270">
        <f t="shared" si="12"/>
        <v>0.13276909785830862</v>
      </c>
      <c r="O110" s="270">
        <f t="shared" si="12"/>
        <v>0.11212690831586142</v>
      </c>
      <c r="P110" s="270">
        <f t="shared" si="12"/>
        <v>0.12044523755355042</v>
      </c>
      <c r="Q110" s="270">
        <f t="shared" si="12"/>
        <v>0.12639172559546599</v>
      </c>
      <c r="R110" s="270">
        <f t="shared" si="12"/>
        <v>0.1264411575617343</v>
      </c>
      <c r="S110" s="270">
        <f t="shared" si="12"/>
        <v>0.13295443689467717</v>
      </c>
      <c r="T110" s="270">
        <f t="shared" si="12"/>
        <v>0.12755283221994299</v>
      </c>
      <c r="U110" s="270">
        <f t="shared" si="12"/>
        <v>0.13037037306976676</v>
      </c>
      <c r="V110" s="270">
        <f t="shared" si="12"/>
        <v>0.10167648212075531</v>
      </c>
      <c r="W110" s="270">
        <f t="shared" si="12"/>
        <v>9.6126987557739407E-2</v>
      </c>
      <c r="X110" s="270">
        <f t="shared" si="12"/>
        <v>0.10110763397643578</v>
      </c>
      <c r="Y110" s="270">
        <f t="shared" si="12"/>
        <v>0.11295415466156414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0.11922527437708508</v>
      </c>
      <c r="C111" s="269">
        <f t="shared" si="13"/>
        <v>0.1214114391322465</v>
      </c>
      <c r="D111" s="269">
        <f t="shared" si="13"/>
        <v>0.11434489635588506</v>
      </c>
      <c r="E111" s="269">
        <f t="shared" si="13"/>
        <v>0.11852446762220449</v>
      </c>
      <c r="F111" s="269">
        <f t="shared" si="13"/>
        <v>0.11935186312033777</v>
      </c>
      <c r="G111" s="269">
        <f t="shared" si="13"/>
        <v>0.11682131740440489</v>
      </c>
      <c r="H111" s="269">
        <f t="shared" si="13"/>
        <v>0.1167028232032909</v>
      </c>
      <c r="I111" s="269">
        <f t="shared" si="13"/>
        <v>0.1182624122532111</v>
      </c>
      <c r="J111" s="269">
        <f t="shared" si="13"/>
        <v>0.11480220698199727</v>
      </c>
      <c r="K111" s="269">
        <f t="shared" si="13"/>
        <v>0.11667297005205865</v>
      </c>
      <c r="L111" s="269">
        <f t="shared" si="13"/>
        <v>0.11928626359448324</v>
      </c>
      <c r="M111" s="269">
        <f t="shared" si="13"/>
        <v>0.12076672966056666</v>
      </c>
      <c r="N111" s="269">
        <f t="shared" si="13"/>
        <v>0.12207582963310817</v>
      </c>
      <c r="O111" s="269">
        <f t="shared" si="13"/>
        <v>0.12177404547552932</v>
      </c>
      <c r="P111" s="269">
        <f t="shared" si="13"/>
        <v>0.12043614332279778</v>
      </c>
      <c r="Q111" s="269">
        <f t="shared" si="13"/>
        <v>0.12039563941220886</v>
      </c>
      <c r="R111" s="269">
        <f t="shared" si="13"/>
        <v>0.1194774643412318</v>
      </c>
      <c r="S111" s="269">
        <f t="shared" si="13"/>
        <v>0.12164653198650041</v>
      </c>
      <c r="T111" s="269">
        <f t="shared" si="13"/>
        <v>0.12119346687435395</v>
      </c>
      <c r="U111" s="269">
        <f t="shared" si="13"/>
        <v>0.12282022026830428</v>
      </c>
      <c r="V111" s="269">
        <f t="shared" si="13"/>
        <v>0.12056573857596993</v>
      </c>
      <c r="W111" s="269">
        <f t="shared" si="13"/>
        <v>0.11846645539171285</v>
      </c>
      <c r="X111" s="269">
        <f t="shared" si="13"/>
        <v>0.11629034898054809</v>
      </c>
      <c r="Y111" s="269">
        <f t="shared" si="13"/>
        <v>0.12090259310978739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3.3533385861306907E-2</v>
      </c>
      <c r="C112" s="270">
        <f t="shared" si="14"/>
        <v>2.5388679979601741E-2</v>
      </c>
      <c r="D112" s="270">
        <f t="shared" si="14"/>
        <v>4.001916047230359E-2</v>
      </c>
      <c r="E112" s="270">
        <f t="shared" si="14"/>
        <v>2.7803446852501936E-2</v>
      </c>
      <c r="F112" s="270">
        <f t="shared" si="14"/>
        <v>2.5926170818582655E-2</v>
      </c>
      <c r="G112" s="270">
        <f t="shared" si="14"/>
        <v>2.771161685966821E-2</v>
      </c>
      <c r="H112" s="270">
        <f t="shared" si="14"/>
        <v>2.7644017249332301E-2</v>
      </c>
      <c r="I112" s="270">
        <f t="shared" si="14"/>
        <v>2.6747288410435485E-2</v>
      </c>
      <c r="J112" s="270">
        <f t="shared" si="14"/>
        <v>2.648784881059019E-2</v>
      </c>
      <c r="K112" s="270">
        <f t="shared" si="14"/>
        <v>2.8610339128000623E-2</v>
      </c>
      <c r="L112" s="270">
        <f t="shared" si="14"/>
        <v>2.8692118813556707E-2</v>
      </c>
      <c r="M112" s="270">
        <f t="shared" si="14"/>
        <v>3.2066394262577347E-2</v>
      </c>
      <c r="N112" s="270">
        <f t="shared" si="14"/>
        <v>2.9634573217775947E-2</v>
      </c>
      <c r="O112" s="270">
        <f t="shared" si="14"/>
        <v>3.5855288560408184E-2</v>
      </c>
      <c r="P112" s="270">
        <f t="shared" si="14"/>
        <v>3.0932188635279304E-2</v>
      </c>
      <c r="Q112" s="270">
        <f t="shared" si="14"/>
        <v>2.8570972831449146E-2</v>
      </c>
      <c r="R112" s="270">
        <f t="shared" si="14"/>
        <v>2.7645206201798122E-2</v>
      </c>
      <c r="S112" s="270">
        <f t="shared" si="14"/>
        <v>2.8027407049504686E-2</v>
      </c>
      <c r="T112" s="270">
        <f t="shared" si="14"/>
        <v>2.7818881088465596E-2</v>
      </c>
      <c r="U112" s="270">
        <f t="shared" si="14"/>
        <v>2.890841428438028E-2</v>
      </c>
      <c r="V112" s="270">
        <f t="shared" si="14"/>
        <v>3.5416870813491701E-2</v>
      </c>
      <c r="W112" s="270">
        <f t="shared" si="14"/>
        <v>3.3364829356053151E-2</v>
      </c>
      <c r="X112" s="270">
        <f t="shared" si="14"/>
        <v>3.0426086279767443E-2</v>
      </c>
      <c r="Y112" s="270">
        <f t="shared" si="14"/>
        <v>3.4019104253699466E-2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4.6291151412662282E-2</v>
      </c>
      <c r="C113" s="270">
        <f t="shared" si="15"/>
        <v>4.8053566774523375E-2</v>
      </c>
      <c r="D113" s="270">
        <f t="shared" si="15"/>
        <v>4.7200183680890281E-2</v>
      </c>
      <c r="E113" s="270">
        <f t="shared" si="15"/>
        <v>4.8759023370471041E-2</v>
      </c>
      <c r="F113" s="270">
        <f t="shared" si="15"/>
        <v>4.7637714093889845E-2</v>
      </c>
      <c r="G113" s="270">
        <f t="shared" si="15"/>
        <v>4.7706182806406712E-2</v>
      </c>
      <c r="H113" s="270">
        <f t="shared" si="15"/>
        <v>4.6935554135754301E-2</v>
      </c>
      <c r="I113" s="270">
        <f t="shared" si="15"/>
        <v>4.6672684669734045E-2</v>
      </c>
      <c r="J113" s="270">
        <f t="shared" si="15"/>
        <v>4.6566642559654821E-2</v>
      </c>
      <c r="K113" s="270">
        <f t="shared" si="15"/>
        <v>4.7945571007168196E-2</v>
      </c>
      <c r="L113" s="270">
        <f t="shared" si="15"/>
        <v>4.7589014967282205E-2</v>
      </c>
      <c r="M113" s="270">
        <f t="shared" si="15"/>
        <v>4.7378113169717725E-2</v>
      </c>
      <c r="N113" s="270">
        <f t="shared" si="15"/>
        <v>4.6566500308635003E-2</v>
      </c>
      <c r="O113" s="270">
        <f t="shared" si="15"/>
        <v>4.7176348817435577E-2</v>
      </c>
      <c r="P113" s="270">
        <f t="shared" si="15"/>
        <v>4.788737382561456E-2</v>
      </c>
      <c r="Q113" s="270">
        <f t="shared" si="15"/>
        <v>4.8153438266890773E-2</v>
      </c>
      <c r="R113" s="270">
        <f t="shared" si="15"/>
        <v>4.8143949952062434E-2</v>
      </c>
      <c r="S113" s="270">
        <f t="shared" si="15"/>
        <v>4.76803299596004E-2</v>
      </c>
      <c r="T113" s="270">
        <f t="shared" si="15"/>
        <v>4.9302168610522466E-2</v>
      </c>
      <c r="U113" s="270">
        <f t="shared" si="15"/>
        <v>4.8865864084873839E-2</v>
      </c>
      <c r="V113" s="270">
        <f t="shared" si="15"/>
        <v>5.0017320630521021E-2</v>
      </c>
      <c r="W113" s="270">
        <f t="shared" si="15"/>
        <v>5.1759751590101738E-2</v>
      </c>
      <c r="X113" s="270">
        <f t="shared" si="15"/>
        <v>5.0929265596678971E-2</v>
      </c>
      <c r="Y113" s="270">
        <f t="shared" si="15"/>
        <v>4.7855248249471953E-2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3.9400737103115882E-2</v>
      </c>
      <c r="C114" s="271">
        <f t="shared" si="16"/>
        <v>4.7969192378121375E-2</v>
      </c>
      <c r="D114" s="271">
        <f t="shared" si="16"/>
        <v>2.7125552202691187E-2</v>
      </c>
      <c r="E114" s="271">
        <f t="shared" si="16"/>
        <v>4.1961997399231517E-2</v>
      </c>
      <c r="F114" s="271">
        <f t="shared" si="16"/>
        <v>4.5787978207865274E-2</v>
      </c>
      <c r="G114" s="271">
        <f t="shared" si="16"/>
        <v>4.1403517738329967E-2</v>
      </c>
      <c r="H114" s="271">
        <f t="shared" si="16"/>
        <v>4.2123251818204296E-2</v>
      </c>
      <c r="I114" s="271">
        <f t="shared" si="16"/>
        <v>4.4842439173041551E-2</v>
      </c>
      <c r="J114" s="271">
        <f t="shared" si="16"/>
        <v>4.1747715611752251E-2</v>
      </c>
      <c r="K114" s="271">
        <f t="shared" si="16"/>
        <v>4.0117059916889831E-2</v>
      </c>
      <c r="L114" s="271">
        <f t="shared" si="16"/>
        <v>4.3005129813644322E-2</v>
      </c>
      <c r="M114" s="271">
        <f t="shared" si="16"/>
        <v>4.1322222228271595E-2</v>
      </c>
      <c r="N114" s="271">
        <f t="shared" si="16"/>
        <v>4.5874756106697223E-2</v>
      </c>
      <c r="O114" s="271">
        <f t="shared" si="16"/>
        <v>3.8742408097685553E-2</v>
      </c>
      <c r="P114" s="271">
        <f t="shared" si="16"/>
        <v>4.1616580861903903E-2</v>
      </c>
      <c r="Q114" s="271">
        <f t="shared" si="16"/>
        <v>4.3671228313868937E-2</v>
      </c>
      <c r="R114" s="271">
        <f t="shared" si="16"/>
        <v>4.3688308187371225E-2</v>
      </c>
      <c r="S114" s="271">
        <f t="shared" si="16"/>
        <v>4.5938794977395336E-2</v>
      </c>
      <c r="T114" s="271">
        <f t="shared" si="16"/>
        <v>4.4072417175365884E-2</v>
      </c>
      <c r="U114" s="271">
        <f t="shared" si="16"/>
        <v>4.5045941899050167E-2</v>
      </c>
      <c r="V114" s="271">
        <f t="shared" si="16"/>
        <v>3.5131547131957208E-2</v>
      </c>
      <c r="W114" s="271">
        <f t="shared" si="16"/>
        <v>3.3341874445557973E-2</v>
      </c>
      <c r="X114" s="271">
        <f t="shared" si="16"/>
        <v>3.4934997104101667E-2</v>
      </c>
      <c r="Y114" s="271">
        <f t="shared" si="16"/>
        <v>3.9028240606615971E-2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0.99999999999999978</v>
      </c>
      <c r="D117" s="232">
        <f t="shared" si="17"/>
        <v>1.0000000000000002</v>
      </c>
      <c r="E117" s="232">
        <f t="shared" si="17"/>
        <v>1.0000000000000002</v>
      </c>
      <c r="F117" s="232">
        <f t="shared" si="17"/>
        <v>1</v>
      </c>
      <c r="G117" s="232">
        <f t="shared" si="17"/>
        <v>1</v>
      </c>
      <c r="H117" s="232">
        <f t="shared" si="17"/>
        <v>0.99999999999999967</v>
      </c>
      <c r="I117" s="232">
        <f t="shared" si="17"/>
        <v>1</v>
      </c>
      <c r="J117" s="232">
        <f t="shared" si="17"/>
        <v>0.99999999999999989</v>
      </c>
      <c r="K117" s="232">
        <f t="shared" si="17"/>
        <v>1.0000000000000002</v>
      </c>
      <c r="L117" s="232">
        <f t="shared" si="17"/>
        <v>0.99999999999999989</v>
      </c>
      <c r="M117" s="232">
        <f t="shared" si="17"/>
        <v>1</v>
      </c>
      <c r="N117" s="232">
        <f t="shared" si="17"/>
        <v>1.0000000000000002</v>
      </c>
      <c r="O117" s="232">
        <f t="shared" si="17"/>
        <v>1</v>
      </c>
      <c r="P117" s="232">
        <f t="shared" si="17"/>
        <v>1.0000000000000002</v>
      </c>
      <c r="Q117" s="232">
        <f t="shared" si="17"/>
        <v>1</v>
      </c>
      <c r="R117" s="232">
        <f t="shared" si="17"/>
        <v>0.99999999999999978</v>
      </c>
      <c r="S117" s="232">
        <f t="shared" si="17"/>
        <v>1.0000000000000002</v>
      </c>
      <c r="T117" s="232">
        <f t="shared" si="17"/>
        <v>0.99999999999999989</v>
      </c>
      <c r="U117" s="232">
        <f t="shared" si="17"/>
        <v>1</v>
      </c>
      <c r="V117" s="232">
        <f t="shared" si="17"/>
        <v>0.99999999999999989</v>
      </c>
      <c r="W117" s="232">
        <f t="shared" si="17"/>
        <v>1.0000000000000002</v>
      </c>
      <c r="X117" s="232">
        <f t="shared" si="17"/>
        <v>1.0000000000000002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1.9637941497079141E-3</v>
      </c>
      <c r="C118" s="266">
        <f t="shared" si="18"/>
        <v>1.9567252182036772E-3</v>
      </c>
      <c r="D118" s="266">
        <f t="shared" si="18"/>
        <v>1.9189523102081608E-3</v>
      </c>
      <c r="E118" s="266">
        <f t="shared" si="18"/>
        <v>1.9338252628442729E-3</v>
      </c>
      <c r="F118" s="266">
        <f t="shared" si="18"/>
        <v>1.9471853399292112E-3</v>
      </c>
      <c r="G118" s="266">
        <f t="shared" si="18"/>
        <v>1.9269556184044949E-3</v>
      </c>
      <c r="H118" s="266">
        <f t="shared" si="18"/>
        <v>1.9345464260387228E-3</v>
      </c>
      <c r="I118" s="266">
        <f t="shared" si="18"/>
        <v>1.9480338198520828E-3</v>
      </c>
      <c r="J118" s="266">
        <f t="shared" si="18"/>
        <v>1.9287390644735249E-3</v>
      </c>
      <c r="K118" s="266">
        <f t="shared" si="18"/>
        <v>1.9215583968833099E-3</v>
      </c>
      <c r="L118" s="266">
        <f t="shared" si="18"/>
        <v>1.9500772352752972E-3</v>
      </c>
      <c r="M118" s="266">
        <f t="shared" si="18"/>
        <v>1.9641993304192161E-3</v>
      </c>
      <c r="N118" s="266">
        <f t="shared" si="18"/>
        <v>1.978800888673833E-3</v>
      </c>
      <c r="O118" s="266">
        <f t="shared" si="18"/>
        <v>1.9077864015995523E-3</v>
      </c>
      <c r="P118" s="266">
        <f t="shared" si="18"/>
        <v>1.8960940289751403E-3</v>
      </c>
      <c r="Q118" s="266">
        <f t="shared" si="18"/>
        <v>1.9265254871451087E-3</v>
      </c>
      <c r="R118" s="266">
        <f t="shared" si="18"/>
        <v>1.9471145763269181E-3</v>
      </c>
      <c r="S118" s="266">
        <f t="shared" si="18"/>
        <v>1.9649059262559876E-3</v>
      </c>
      <c r="T118" s="266">
        <f t="shared" si="18"/>
        <v>1.9449398079606826E-3</v>
      </c>
      <c r="U118" s="266">
        <f t="shared" si="18"/>
        <v>1.9624891765526388E-3</v>
      </c>
      <c r="V118" s="266">
        <f t="shared" si="18"/>
        <v>1.940898239422897E-3</v>
      </c>
      <c r="W118" s="266">
        <f t="shared" si="18"/>
        <v>1.9045496640895528E-3</v>
      </c>
      <c r="X118" s="266">
        <f t="shared" si="18"/>
        <v>1.8864624944196339E-3</v>
      </c>
      <c r="Y118" s="266">
        <f t="shared" si="18"/>
        <v>1.9652271252647642E-3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3.7654909286904888E-4</v>
      </c>
      <c r="C119" s="267">
        <f t="shared" si="19"/>
        <v>3.751936556172016E-4</v>
      </c>
      <c r="D119" s="267">
        <f t="shared" si="19"/>
        <v>3.679508627598883E-4</v>
      </c>
      <c r="E119" s="267">
        <f t="shared" si="19"/>
        <v>3.7080268754215758E-4</v>
      </c>
      <c r="F119" s="267">
        <f t="shared" si="19"/>
        <v>3.7336442493593811E-4</v>
      </c>
      <c r="G119" s="267">
        <f t="shared" si="19"/>
        <v>3.6948546272889694E-4</v>
      </c>
      <c r="H119" s="267">
        <f t="shared" si="19"/>
        <v>3.7094096748698836E-4</v>
      </c>
      <c r="I119" s="267">
        <f t="shared" si="19"/>
        <v>3.7352711731656382E-4</v>
      </c>
      <c r="J119" s="267">
        <f t="shared" si="19"/>
        <v>3.6982743085196834E-4</v>
      </c>
      <c r="K119" s="267">
        <f t="shared" si="19"/>
        <v>3.6845056868558911E-4</v>
      </c>
      <c r="L119" s="267">
        <f t="shared" si="19"/>
        <v>3.7391893344662039E-4</v>
      </c>
      <c r="M119" s="267">
        <f t="shared" si="19"/>
        <v>3.7662678453001633E-4</v>
      </c>
      <c r="N119" s="267">
        <f t="shared" si="19"/>
        <v>3.7942657060538898E-4</v>
      </c>
      <c r="O119" s="267">
        <f t="shared" si="19"/>
        <v>3.7367323680287168E-4</v>
      </c>
      <c r="P119" s="267">
        <f t="shared" si="19"/>
        <v>3.7613264428587253E-4</v>
      </c>
      <c r="Q119" s="267">
        <f t="shared" si="19"/>
        <v>3.7471934716354501E-4</v>
      </c>
      <c r="R119" s="267">
        <f t="shared" si="19"/>
        <v>3.7335085631915837E-4</v>
      </c>
      <c r="S119" s="267">
        <f t="shared" si="19"/>
        <v>3.7676227124658514E-4</v>
      </c>
      <c r="T119" s="267">
        <f t="shared" si="19"/>
        <v>3.7293385382649479E-4</v>
      </c>
      <c r="U119" s="267">
        <f t="shared" si="19"/>
        <v>3.7629886987194364E-4</v>
      </c>
      <c r="V119" s="267">
        <f t="shared" si="19"/>
        <v>3.7215890041964323E-4</v>
      </c>
      <c r="W119" s="267">
        <f t="shared" si="19"/>
        <v>3.6518921723218268E-4</v>
      </c>
      <c r="X119" s="267">
        <f t="shared" si="19"/>
        <v>3.6172108014012057E-4</v>
      </c>
      <c r="Y119" s="267">
        <f t="shared" si="19"/>
        <v>3.7682385977683049E-4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5.2090141872218977E-2</v>
      </c>
      <c r="C120" s="267">
        <f t="shared" si="20"/>
        <v>5.1902636656870685E-2</v>
      </c>
      <c r="D120" s="267">
        <f t="shared" si="20"/>
        <v>5.0900700615506396E-2</v>
      </c>
      <c r="E120" s="267">
        <f t="shared" si="20"/>
        <v>5.1295209486504421E-2</v>
      </c>
      <c r="F120" s="267">
        <f t="shared" si="20"/>
        <v>5.1649588946735422E-2</v>
      </c>
      <c r="G120" s="267">
        <f t="shared" si="20"/>
        <v>5.1112990411489374E-2</v>
      </c>
      <c r="H120" s="267">
        <f t="shared" si="20"/>
        <v>5.1314338524605277E-2</v>
      </c>
      <c r="I120" s="267">
        <f t="shared" si="20"/>
        <v>5.1672095093606561E-2</v>
      </c>
      <c r="J120" s="267">
        <f t="shared" si="20"/>
        <v>5.1160296774414978E-2</v>
      </c>
      <c r="K120" s="267">
        <f t="shared" si="20"/>
        <v>5.0969827730820351E-2</v>
      </c>
      <c r="L120" s="267">
        <f t="shared" si="20"/>
        <v>5.1726297210114042E-2</v>
      </c>
      <c r="M120" s="267">
        <f t="shared" si="20"/>
        <v>5.2100889394172227E-2</v>
      </c>
      <c r="N120" s="267">
        <f t="shared" si="20"/>
        <v>5.2488199459818148E-2</v>
      </c>
      <c r="O120" s="267">
        <f t="shared" si="20"/>
        <v>5.0419074396164221E-2</v>
      </c>
      <c r="P120" s="267">
        <f t="shared" si="20"/>
        <v>4.9951923813296488E-2</v>
      </c>
      <c r="Q120" s="267">
        <f t="shared" si="20"/>
        <v>5.0614967346357613E-2</v>
      </c>
      <c r="R120" s="267">
        <f t="shared" si="20"/>
        <v>5.1192984678350081E-2</v>
      </c>
      <c r="S120" s="267">
        <f t="shared" si="20"/>
        <v>5.2119632029386395E-2</v>
      </c>
      <c r="T120" s="267">
        <f t="shared" si="20"/>
        <v>5.1590025637191637E-2</v>
      </c>
      <c r="U120" s="267">
        <f t="shared" si="20"/>
        <v>5.2055527125654089E-2</v>
      </c>
      <c r="V120" s="267">
        <f t="shared" si="20"/>
        <v>5.1482821998484987E-2</v>
      </c>
      <c r="W120" s="267">
        <f t="shared" si="20"/>
        <v>5.0518666745120747E-2</v>
      </c>
      <c r="X120" s="267">
        <f t="shared" si="20"/>
        <v>5.0038899945574471E-2</v>
      </c>
      <c r="Y120" s="267">
        <f t="shared" si="20"/>
        <v>5.2128151915209885E-2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8.9812778659565772E-4</v>
      </c>
      <c r="C121" s="267">
        <f t="shared" si="21"/>
        <v>8.9489485925119008E-4</v>
      </c>
      <c r="D121" s="267">
        <f t="shared" si="21"/>
        <v>8.7761967882744743E-4</v>
      </c>
      <c r="E121" s="267">
        <f t="shared" si="21"/>
        <v>8.8442172171631088E-4</v>
      </c>
      <c r="F121" s="267">
        <f t="shared" si="21"/>
        <v>8.9053186134720218E-4</v>
      </c>
      <c r="G121" s="267">
        <f t="shared" si="21"/>
        <v>8.8127993694405522E-4</v>
      </c>
      <c r="H121" s="267">
        <f t="shared" si="21"/>
        <v>8.8475154075752863E-4</v>
      </c>
      <c r="I121" s="267">
        <f t="shared" si="21"/>
        <v>8.9091990782102105E-4</v>
      </c>
      <c r="J121" s="267">
        <f t="shared" si="21"/>
        <v>8.820955837727869E-4</v>
      </c>
      <c r="K121" s="267">
        <f t="shared" si="21"/>
        <v>8.7881155469568691E-4</v>
      </c>
      <c r="L121" s="267">
        <f t="shared" si="21"/>
        <v>8.9185444985100907E-4</v>
      </c>
      <c r="M121" s="267">
        <f t="shared" si="21"/>
        <v>8.983130932152274E-4</v>
      </c>
      <c r="N121" s="267">
        <f t="shared" si="21"/>
        <v>9.0499101574494697E-4</v>
      </c>
      <c r="O121" s="267">
        <f t="shared" si="21"/>
        <v>8.934937252890122E-4</v>
      </c>
      <c r="P121" s="267">
        <f t="shared" si="21"/>
        <v>8.9713449235774274E-4</v>
      </c>
      <c r="Q121" s="267">
        <f t="shared" si="21"/>
        <v>8.937635602792542E-4</v>
      </c>
      <c r="R121" s="267">
        <f t="shared" si="21"/>
        <v>8.9049949809899282E-4</v>
      </c>
      <c r="S121" s="267">
        <f t="shared" si="21"/>
        <v>8.9863624997531396E-4</v>
      </c>
      <c r="T121" s="267">
        <f t="shared" si="21"/>
        <v>8.8950488270133753E-4</v>
      </c>
      <c r="U121" s="267">
        <f t="shared" si="21"/>
        <v>8.9753096607264637E-4</v>
      </c>
      <c r="V121" s="267">
        <f t="shared" si="21"/>
        <v>8.876564990478083E-4</v>
      </c>
      <c r="W121" s="267">
        <f t="shared" si="21"/>
        <v>8.7103272739898403E-4</v>
      </c>
      <c r="X121" s="267">
        <f t="shared" si="21"/>
        <v>8.6276068439292803E-4</v>
      </c>
      <c r="Y121" s="267">
        <f t="shared" si="21"/>
        <v>8.9878314813918278E-4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2.1413408371133615E-3</v>
      </c>
      <c r="C122" s="268">
        <f t="shared" si="22"/>
        <v>2.1548887452383443E-3</v>
      </c>
      <c r="D122" s="268">
        <f t="shared" si="22"/>
        <v>2.1081444135997766E-3</v>
      </c>
      <c r="E122" s="268">
        <f t="shared" si="22"/>
        <v>2.1238927573316272E-3</v>
      </c>
      <c r="F122" s="268">
        <f t="shared" si="22"/>
        <v>2.1449490072368957E-3</v>
      </c>
      <c r="G122" s="268">
        <f t="shared" si="22"/>
        <v>2.1220633875200629E-3</v>
      </c>
      <c r="H122" s="268">
        <f t="shared" si="22"/>
        <v>2.1272031565519036E-3</v>
      </c>
      <c r="I122" s="268">
        <f t="shared" si="22"/>
        <v>2.1424444983385222E-3</v>
      </c>
      <c r="J122" s="268">
        <f t="shared" si="22"/>
        <v>2.1280906387852361E-3</v>
      </c>
      <c r="K122" s="268">
        <f t="shared" si="22"/>
        <v>2.1170311242214904E-3</v>
      </c>
      <c r="L122" s="268">
        <f t="shared" si="22"/>
        <v>2.136278516934622E-3</v>
      </c>
      <c r="M122" s="268">
        <f t="shared" si="22"/>
        <v>2.1441994720590761E-3</v>
      </c>
      <c r="N122" s="268">
        <f t="shared" si="22"/>
        <v>2.1611522314953823E-3</v>
      </c>
      <c r="O122" s="268">
        <f t="shared" si="22"/>
        <v>2.2173148594436805E-3</v>
      </c>
      <c r="P122" s="268">
        <f t="shared" si="22"/>
        <v>2.1544378805120482E-3</v>
      </c>
      <c r="Q122" s="268">
        <f t="shared" si="22"/>
        <v>2.1400398337333378E-3</v>
      </c>
      <c r="R122" s="268">
        <f t="shared" si="22"/>
        <v>2.1337618027079497E-3</v>
      </c>
      <c r="S122" s="268">
        <f t="shared" si="22"/>
        <v>2.1509515556163892E-3</v>
      </c>
      <c r="T122" s="268">
        <f t="shared" si="22"/>
        <v>2.1351269440021779E-3</v>
      </c>
      <c r="U122" s="268">
        <f t="shared" si="22"/>
        <v>2.4977558913330576E-3</v>
      </c>
      <c r="V122" s="268">
        <f t="shared" si="22"/>
        <v>2.5995928296299663E-3</v>
      </c>
      <c r="W122" s="268">
        <f t="shared" si="22"/>
        <v>2.7449568123663177E-3</v>
      </c>
      <c r="X122" s="268">
        <f t="shared" si="22"/>
        <v>3.0121036415807546E-3</v>
      </c>
      <c r="Y122" s="268">
        <f t="shared" si="22"/>
        <v>3.1487893341508224E-3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0.1320945524776137</v>
      </c>
      <c r="C123" s="269">
        <f t="shared" si="23"/>
        <v>0.12982930277110816</v>
      </c>
      <c r="D123" s="269">
        <f t="shared" si="23"/>
        <v>0.14417779695052071</v>
      </c>
      <c r="E123" s="269">
        <f t="shared" si="23"/>
        <v>0.13823981503943758</v>
      </c>
      <c r="F123" s="269">
        <f t="shared" si="23"/>
        <v>0.1341154084087994</v>
      </c>
      <c r="G123" s="269">
        <f t="shared" si="23"/>
        <v>0.14096448178986015</v>
      </c>
      <c r="H123" s="269">
        <f t="shared" si="23"/>
        <v>0.13911515929819129</v>
      </c>
      <c r="I123" s="269">
        <f t="shared" si="23"/>
        <v>0.13442757856901261</v>
      </c>
      <c r="J123" s="269">
        <f t="shared" si="23"/>
        <v>0.13962646077100496</v>
      </c>
      <c r="K123" s="269">
        <f t="shared" si="23"/>
        <v>0.14243260326509216</v>
      </c>
      <c r="L123" s="269">
        <f t="shared" si="23"/>
        <v>0.13438599199559065</v>
      </c>
      <c r="M123" s="269">
        <f t="shared" si="23"/>
        <v>0.13075799867478644</v>
      </c>
      <c r="N123" s="269">
        <f t="shared" si="23"/>
        <v>0.12607128702508746</v>
      </c>
      <c r="O123" s="269">
        <f t="shared" si="23"/>
        <v>0.13213986673266295</v>
      </c>
      <c r="P123" s="269">
        <f t="shared" si="23"/>
        <v>0.13411213464906946</v>
      </c>
      <c r="Q123" s="269">
        <f t="shared" si="23"/>
        <v>0.1337691027895665</v>
      </c>
      <c r="R123" s="269">
        <f t="shared" si="23"/>
        <v>0.1353026331184326</v>
      </c>
      <c r="S123" s="269">
        <f t="shared" si="23"/>
        <v>0.1294080077342446</v>
      </c>
      <c r="T123" s="269">
        <f t="shared" si="23"/>
        <v>0.13435568380553342</v>
      </c>
      <c r="U123" s="269">
        <f t="shared" si="23"/>
        <v>0.12892932607317634</v>
      </c>
      <c r="V123" s="269">
        <f t="shared" si="23"/>
        <v>0.13606338433336507</v>
      </c>
      <c r="W123" s="269">
        <f t="shared" si="23"/>
        <v>0.14563342001668445</v>
      </c>
      <c r="X123" s="269">
        <f t="shared" si="23"/>
        <v>0.15089911017360252</v>
      </c>
      <c r="Y123" s="269">
        <f t="shared" si="23"/>
        <v>0.1315652624080812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0.38639797888024852</v>
      </c>
      <c r="C124" s="269">
        <f t="shared" si="24"/>
        <v>0.3850070892870156</v>
      </c>
      <c r="D124" s="269">
        <f t="shared" si="24"/>
        <v>0.37757485647989175</v>
      </c>
      <c r="E124" s="269">
        <f t="shared" si="24"/>
        <v>0.38050127259098471</v>
      </c>
      <c r="F124" s="269">
        <f t="shared" si="24"/>
        <v>0.383130013889594</v>
      </c>
      <c r="G124" s="269">
        <f t="shared" si="24"/>
        <v>0.37914959490748074</v>
      </c>
      <c r="H124" s="269">
        <f t="shared" si="24"/>
        <v>0.38064316933755565</v>
      </c>
      <c r="I124" s="269">
        <f t="shared" si="24"/>
        <v>0.38329696159506854</v>
      </c>
      <c r="J124" s="269">
        <f t="shared" si="24"/>
        <v>0.37950050742884528</v>
      </c>
      <c r="K124" s="269">
        <f t="shared" si="24"/>
        <v>0.37808763253853012</v>
      </c>
      <c r="L124" s="269">
        <f t="shared" si="24"/>
        <v>0.38369902593040661</v>
      </c>
      <c r="M124" s="269">
        <f t="shared" si="24"/>
        <v>0.38647770261705244</v>
      </c>
      <c r="N124" s="269">
        <f t="shared" si="24"/>
        <v>0.38935071891508222</v>
      </c>
      <c r="O124" s="269">
        <f t="shared" si="24"/>
        <v>0.38040713512234237</v>
      </c>
      <c r="P124" s="269">
        <f t="shared" si="24"/>
        <v>0.38236453435621798</v>
      </c>
      <c r="Q124" s="269">
        <f t="shared" si="24"/>
        <v>0.38452037498779318</v>
      </c>
      <c r="R124" s="269">
        <f t="shared" si="24"/>
        <v>0.38311609037683253</v>
      </c>
      <c r="S124" s="269">
        <f t="shared" si="24"/>
        <v>0.38661673307666256</v>
      </c>
      <c r="T124" s="269">
        <f t="shared" si="24"/>
        <v>0.3826881809132206</v>
      </c>
      <c r="U124" s="269">
        <f t="shared" si="24"/>
        <v>0.38614121113818822</v>
      </c>
      <c r="V124" s="269">
        <f t="shared" si="24"/>
        <v>0.3818929580968482</v>
      </c>
      <c r="W124" s="269">
        <f t="shared" si="24"/>
        <v>0.37474097832031733</v>
      </c>
      <c r="X124" s="269">
        <f t="shared" si="24"/>
        <v>0.37118212985080706</v>
      </c>
      <c r="Y124" s="269">
        <f t="shared" si="24"/>
        <v>0.3866799324949049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0.3188143552876746</v>
      </c>
      <c r="C125" s="269">
        <f t="shared" si="25"/>
        <v>0.32069565725515997</v>
      </c>
      <c r="D125" s="269">
        <f t="shared" si="25"/>
        <v>0.31403123398552546</v>
      </c>
      <c r="E125" s="269">
        <f t="shared" si="25"/>
        <v>0.31614447337254886</v>
      </c>
      <c r="F125" s="269">
        <f t="shared" si="25"/>
        <v>0.31845002923620241</v>
      </c>
      <c r="G125" s="269">
        <f t="shared" si="25"/>
        <v>0.3156203967136828</v>
      </c>
      <c r="H125" s="269">
        <f t="shared" si="25"/>
        <v>0.31663452450502427</v>
      </c>
      <c r="I125" s="269">
        <f t="shared" si="25"/>
        <v>0.31887635132318465</v>
      </c>
      <c r="J125" s="269">
        <f t="shared" si="25"/>
        <v>0.31675713239470443</v>
      </c>
      <c r="K125" s="269">
        <f t="shared" si="25"/>
        <v>0.31514394986404415</v>
      </c>
      <c r="L125" s="269">
        <f t="shared" si="25"/>
        <v>0.31799007325897105</v>
      </c>
      <c r="M125" s="269">
        <f t="shared" si="25"/>
        <v>0.3192128140286658</v>
      </c>
      <c r="N125" s="269">
        <f t="shared" si="25"/>
        <v>0.32168333455515946</v>
      </c>
      <c r="O125" s="269">
        <f t="shared" si="25"/>
        <v>0.32521037636769423</v>
      </c>
      <c r="P125" s="269">
        <f t="shared" si="25"/>
        <v>0.32072440221383525</v>
      </c>
      <c r="Q125" s="269">
        <f t="shared" si="25"/>
        <v>0.31854438438656335</v>
      </c>
      <c r="R125" s="269">
        <f t="shared" si="25"/>
        <v>0.31760051120703536</v>
      </c>
      <c r="S125" s="269">
        <f t="shared" si="25"/>
        <v>0.32014884230569857</v>
      </c>
      <c r="T125" s="269">
        <f t="shared" si="25"/>
        <v>0.31780300670047323</v>
      </c>
      <c r="U125" s="269">
        <f t="shared" si="25"/>
        <v>0.31986055433635313</v>
      </c>
      <c r="V125" s="269">
        <f t="shared" si="25"/>
        <v>0.31573959125298695</v>
      </c>
      <c r="W125" s="269">
        <f t="shared" si="25"/>
        <v>0.31138486034789015</v>
      </c>
      <c r="X125" s="269">
        <f t="shared" si="25"/>
        <v>0.31018493579551115</v>
      </c>
      <c r="Y125" s="269">
        <f t="shared" si="25"/>
        <v>0.31721244062884768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0.14658330503542785</v>
      </c>
      <c r="C126" s="270">
        <f t="shared" si="26"/>
        <v>0.11099067013824195</v>
      </c>
      <c r="D126" s="270">
        <f t="shared" si="26"/>
        <v>0.18716687949820371</v>
      </c>
      <c r="E126" s="270">
        <f t="shared" si="26"/>
        <v>0.1259922610312551</v>
      </c>
      <c r="F126" s="270">
        <f t="shared" si="26"/>
        <v>0.11830747369980775</v>
      </c>
      <c r="G126" s="270">
        <f t="shared" si="26"/>
        <v>0.1276463194407991</v>
      </c>
      <c r="H126" s="270">
        <f t="shared" si="26"/>
        <v>0.1254606977475044</v>
      </c>
      <c r="I126" s="270">
        <f t="shared" si="26"/>
        <v>0.11913829014313904</v>
      </c>
      <c r="J126" s="270">
        <f t="shared" si="26"/>
        <v>0.12295956080345416</v>
      </c>
      <c r="K126" s="270">
        <f t="shared" si="26"/>
        <v>0.13119040448277011</v>
      </c>
      <c r="L126" s="270">
        <f t="shared" si="26"/>
        <v>0.12725465953259102</v>
      </c>
      <c r="M126" s="270">
        <f t="shared" si="26"/>
        <v>0.13947672592501228</v>
      </c>
      <c r="N126" s="270">
        <f t="shared" si="26"/>
        <v>0.12624861611270441</v>
      </c>
      <c r="O126" s="270">
        <f t="shared" si="26"/>
        <v>0.15688162600891314</v>
      </c>
      <c r="P126" s="270">
        <f t="shared" si="26"/>
        <v>0.1367453614716474</v>
      </c>
      <c r="Q126" s="270">
        <f t="shared" si="26"/>
        <v>0.12598069836786838</v>
      </c>
      <c r="R126" s="270">
        <f t="shared" si="26"/>
        <v>0.12308564490757926</v>
      </c>
      <c r="S126" s="270">
        <f t="shared" si="26"/>
        <v>0.12131137835718833</v>
      </c>
      <c r="T126" s="270">
        <f t="shared" si="26"/>
        <v>0.12297627482692389</v>
      </c>
      <c r="U126" s="270">
        <f t="shared" si="26"/>
        <v>0.12503200480918458</v>
      </c>
      <c r="V126" s="270">
        <f t="shared" si="26"/>
        <v>0.15850827899157868</v>
      </c>
      <c r="W126" s="270">
        <f t="shared" si="26"/>
        <v>0.1562847887825134</v>
      </c>
      <c r="X126" s="270">
        <f t="shared" si="26"/>
        <v>0.14439346979256984</v>
      </c>
      <c r="Y126" s="270">
        <f t="shared" si="26"/>
        <v>0.14772998401185997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0.17223105025224678</v>
      </c>
      <c r="C127" s="270">
        <f t="shared" si="27"/>
        <v>0.20970498711691801</v>
      </c>
      <c r="D127" s="270">
        <f t="shared" si="27"/>
        <v>0.12686435448732172</v>
      </c>
      <c r="E127" s="270">
        <f t="shared" si="27"/>
        <v>0.19015221234129381</v>
      </c>
      <c r="F127" s="270">
        <f t="shared" si="27"/>
        <v>0.20014255553639468</v>
      </c>
      <c r="G127" s="270">
        <f t="shared" si="27"/>
        <v>0.18797407727288371</v>
      </c>
      <c r="H127" s="270">
        <f t="shared" si="27"/>
        <v>0.19117382675751987</v>
      </c>
      <c r="I127" s="270">
        <f t="shared" si="27"/>
        <v>0.19973806118004558</v>
      </c>
      <c r="J127" s="270">
        <f t="shared" si="27"/>
        <v>0.19379757159125025</v>
      </c>
      <c r="K127" s="270">
        <f t="shared" si="27"/>
        <v>0.18395354538127406</v>
      </c>
      <c r="L127" s="270">
        <f t="shared" si="27"/>
        <v>0.19073541372638006</v>
      </c>
      <c r="M127" s="270">
        <f t="shared" si="27"/>
        <v>0.17973608810365355</v>
      </c>
      <c r="N127" s="270">
        <f t="shared" si="27"/>
        <v>0.19543471844245505</v>
      </c>
      <c r="O127" s="270">
        <f t="shared" si="27"/>
        <v>0.16832875035878106</v>
      </c>
      <c r="P127" s="270">
        <f t="shared" si="27"/>
        <v>0.1839790407421879</v>
      </c>
      <c r="Q127" s="270">
        <f t="shared" si="27"/>
        <v>0.19256368601869495</v>
      </c>
      <c r="R127" s="270">
        <f t="shared" si="27"/>
        <v>0.19451486629945619</v>
      </c>
      <c r="S127" s="270">
        <f t="shared" si="27"/>
        <v>0.19883746394851018</v>
      </c>
      <c r="T127" s="270">
        <f t="shared" si="27"/>
        <v>0.19482673187354935</v>
      </c>
      <c r="U127" s="270">
        <f t="shared" si="27"/>
        <v>0.19482854952716855</v>
      </c>
      <c r="V127" s="270">
        <f t="shared" si="27"/>
        <v>0.15723131226140827</v>
      </c>
      <c r="W127" s="270">
        <f t="shared" si="27"/>
        <v>0.1551000715653767</v>
      </c>
      <c r="X127" s="270">
        <f t="shared" si="27"/>
        <v>0.16579146600294126</v>
      </c>
      <c r="Y127" s="270">
        <f t="shared" si="27"/>
        <v>0.16948245661698777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0.10522315961595813</v>
      </c>
      <c r="C128" s="269">
        <f t="shared" si="28"/>
        <v>0.10718361155153494</v>
      </c>
      <c r="D128" s="269">
        <f t="shared" si="28"/>
        <v>0.10804274470316061</v>
      </c>
      <c r="E128" s="269">
        <f t="shared" si="28"/>
        <v>0.10850628708109022</v>
      </c>
      <c r="F128" s="269">
        <f t="shared" si="28"/>
        <v>0.10729892888521937</v>
      </c>
      <c r="G128" s="269">
        <f t="shared" si="28"/>
        <v>0.10785275177188948</v>
      </c>
      <c r="H128" s="269">
        <f t="shared" si="28"/>
        <v>0.10697536624378803</v>
      </c>
      <c r="I128" s="269">
        <f t="shared" si="28"/>
        <v>0.10637208807579961</v>
      </c>
      <c r="J128" s="269">
        <f t="shared" si="28"/>
        <v>0.10764684991314676</v>
      </c>
      <c r="K128" s="269">
        <f t="shared" si="28"/>
        <v>0.10808013495702722</v>
      </c>
      <c r="L128" s="269">
        <f t="shared" si="28"/>
        <v>0.10684648246940993</v>
      </c>
      <c r="M128" s="269">
        <f t="shared" si="28"/>
        <v>0.10606725660509946</v>
      </c>
      <c r="N128" s="269">
        <f t="shared" si="28"/>
        <v>0.10498208933833329</v>
      </c>
      <c r="O128" s="269">
        <f t="shared" si="28"/>
        <v>0.10643127915800116</v>
      </c>
      <c r="P128" s="269">
        <f t="shared" si="28"/>
        <v>0.10752320592145014</v>
      </c>
      <c r="Q128" s="269">
        <f t="shared" si="28"/>
        <v>0.10721612226139816</v>
      </c>
      <c r="R128" s="269">
        <f t="shared" si="28"/>
        <v>0.10744305388589609</v>
      </c>
      <c r="S128" s="269">
        <f t="shared" si="28"/>
        <v>0.1063155288509139</v>
      </c>
      <c r="T128" s="269">
        <f t="shared" si="28"/>
        <v>0.10822059745509038</v>
      </c>
      <c r="U128" s="269">
        <f t="shared" si="28"/>
        <v>0.1072793064227979</v>
      </c>
      <c r="V128" s="269">
        <f t="shared" si="28"/>
        <v>0.10902093784979439</v>
      </c>
      <c r="W128" s="269">
        <f t="shared" si="28"/>
        <v>0.11183634614890045</v>
      </c>
      <c r="X128" s="269">
        <f t="shared" si="28"/>
        <v>0.1115718763339715</v>
      </c>
      <c r="Y128" s="269">
        <f t="shared" si="28"/>
        <v>0.10602458908562476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2.9290883302407349E-2</v>
      </c>
      <c r="C129" s="270">
        <f t="shared" si="29"/>
        <v>2.2178615538034799E-2</v>
      </c>
      <c r="D129" s="270">
        <f t="shared" si="29"/>
        <v>3.740046128808875E-2</v>
      </c>
      <c r="E129" s="270">
        <f t="shared" si="29"/>
        <v>2.5176295581416978E-2</v>
      </c>
      <c r="F129" s="270">
        <f t="shared" si="29"/>
        <v>2.306171654689718E-2</v>
      </c>
      <c r="G129" s="270">
        <f t="shared" si="29"/>
        <v>2.5307657286116527E-2</v>
      </c>
      <c r="H129" s="270">
        <f t="shared" si="29"/>
        <v>2.5070076403807207E-2</v>
      </c>
      <c r="I129" s="270">
        <f t="shared" si="29"/>
        <v>2.3806706722758187E-2</v>
      </c>
      <c r="J129" s="270">
        <f t="shared" si="29"/>
        <v>2.4570288857511884E-2</v>
      </c>
      <c r="K129" s="270">
        <f t="shared" si="29"/>
        <v>2.6215010141650848E-2</v>
      </c>
      <c r="L129" s="270">
        <f t="shared" si="29"/>
        <v>2.5428553280033003E-2</v>
      </c>
      <c r="M129" s="270">
        <f t="shared" si="29"/>
        <v>2.7870817222220425E-2</v>
      </c>
      <c r="N129" s="270">
        <f t="shared" si="29"/>
        <v>2.5227521515863573E-2</v>
      </c>
      <c r="O129" s="270">
        <f t="shared" si="29"/>
        <v>3.1348736464963535E-2</v>
      </c>
      <c r="P129" s="270">
        <f t="shared" si="29"/>
        <v>2.7325024661188167E-2</v>
      </c>
      <c r="Q129" s="270">
        <f t="shared" si="29"/>
        <v>2.5173985082115279E-2</v>
      </c>
      <c r="R129" s="270">
        <f t="shared" si="29"/>
        <v>2.4595483505560789E-2</v>
      </c>
      <c r="S129" s="270">
        <f t="shared" si="29"/>
        <v>2.4240942212728676E-2</v>
      </c>
      <c r="T129" s="270">
        <f t="shared" si="29"/>
        <v>2.4573628722927308E-2</v>
      </c>
      <c r="U129" s="270">
        <f t="shared" si="29"/>
        <v>2.4984413204810162E-2</v>
      </c>
      <c r="V129" s="270">
        <f t="shared" si="29"/>
        <v>3.1673781003134178E-2</v>
      </c>
      <c r="W129" s="270">
        <f t="shared" si="29"/>
        <v>3.1133415567281424E-2</v>
      </c>
      <c r="X129" s="270">
        <f t="shared" si="29"/>
        <v>2.8853301351757857E-2</v>
      </c>
      <c r="Y129" s="270">
        <f t="shared" si="29"/>
        <v>2.9520017446134562E-2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4.1516354304080891E-2</v>
      </c>
      <c r="C130" s="270">
        <f t="shared" si="30"/>
        <v>4.3100876686337261E-2</v>
      </c>
      <c r="D130" s="270">
        <f t="shared" si="30"/>
        <v>4.5291722506206673E-2</v>
      </c>
      <c r="E130" s="270">
        <f t="shared" si="30"/>
        <v>4.5332988634733937E-2</v>
      </c>
      <c r="F130" s="270">
        <f t="shared" si="30"/>
        <v>4.3508121178881129E-2</v>
      </c>
      <c r="G130" s="270">
        <f t="shared" si="30"/>
        <v>4.4733297264863831E-2</v>
      </c>
      <c r="H130" s="270">
        <f t="shared" si="30"/>
        <v>4.37041437498734E-2</v>
      </c>
      <c r="I130" s="270">
        <f t="shared" si="30"/>
        <v>4.2652894459259065E-2</v>
      </c>
      <c r="J130" s="270">
        <f t="shared" si="30"/>
        <v>4.4351127402755479E-2</v>
      </c>
      <c r="K130" s="270">
        <f t="shared" si="30"/>
        <v>4.5106765263279162E-2</v>
      </c>
      <c r="L130" s="270">
        <f t="shared" si="30"/>
        <v>4.3304388607483875E-2</v>
      </c>
      <c r="M130" s="270">
        <f t="shared" si="30"/>
        <v>4.2280829616794739E-2</v>
      </c>
      <c r="N130" s="270">
        <f t="shared" si="30"/>
        <v>4.0701992703132364E-2</v>
      </c>
      <c r="O130" s="270">
        <f t="shared" si="30"/>
        <v>4.1446394415391254E-2</v>
      </c>
      <c r="P130" s="270">
        <f t="shared" si="30"/>
        <v>4.3434727119520455E-2</v>
      </c>
      <c r="Q130" s="270">
        <f t="shared" si="30"/>
        <v>4.3563263653462331E-2</v>
      </c>
      <c r="R130" s="270">
        <f t="shared" si="30"/>
        <v>4.3978803927131736E-2</v>
      </c>
      <c r="S130" s="270">
        <f t="shared" si="30"/>
        <v>4.2342060814355535E-2</v>
      </c>
      <c r="T130" s="270">
        <f t="shared" si="30"/>
        <v>4.4715884007894502E-2</v>
      </c>
      <c r="U130" s="270">
        <f t="shared" si="30"/>
        <v>4.3363445282642521E-2</v>
      </c>
      <c r="V130" s="270">
        <f t="shared" si="30"/>
        <v>4.5928544625983461E-2</v>
      </c>
      <c r="W130" s="270">
        <f t="shared" si="30"/>
        <v>4.9590934718305793E-2</v>
      </c>
      <c r="X130" s="270">
        <f t="shared" si="30"/>
        <v>4.958943737644405E-2</v>
      </c>
      <c r="Y130" s="270">
        <f t="shared" si="30"/>
        <v>4.2637884997558606E-2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3.4415922009469885E-2</v>
      </c>
      <c r="C131" s="271">
        <f t="shared" si="31"/>
        <v>4.1904119327162884E-2</v>
      </c>
      <c r="D131" s="271">
        <f t="shared" si="31"/>
        <v>2.5350560908865196E-2</v>
      </c>
      <c r="E131" s="271">
        <f t="shared" si="31"/>
        <v>3.7997002864939289E-2</v>
      </c>
      <c r="F131" s="271">
        <f t="shared" si="31"/>
        <v>4.0729091159441067E-2</v>
      </c>
      <c r="G131" s="271">
        <f t="shared" si="31"/>
        <v>3.7811797220909125E-2</v>
      </c>
      <c r="H131" s="271">
        <f t="shared" si="31"/>
        <v>3.820114609010742E-2</v>
      </c>
      <c r="I131" s="271">
        <f t="shared" si="31"/>
        <v>3.9912486893782358E-2</v>
      </c>
      <c r="J131" s="271">
        <f t="shared" si="31"/>
        <v>3.87254336528794E-2</v>
      </c>
      <c r="K131" s="271">
        <f t="shared" si="31"/>
        <v>3.6758359552097206E-2</v>
      </c>
      <c r="L131" s="271">
        <f t="shared" si="31"/>
        <v>3.8113540581893049E-2</v>
      </c>
      <c r="M131" s="271">
        <f t="shared" si="31"/>
        <v>3.5915609766084294E-2</v>
      </c>
      <c r="N131" s="271">
        <f t="shared" si="31"/>
        <v>3.9052575119337365E-2</v>
      </c>
      <c r="O131" s="271">
        <f t="shared" si="31"/>
        <v>3.3636148277646355E-2</v>
      </c>
      <c r="P131" s="271">
        <f t="shared" si="31"/>
        <v>3.676345414074151E-2</v>
      </c>
      <c r="Q131" s="271">
        <f t="shared" si="31"/>
        <v>3.8478873525820564E-2</v>
      </c>
      <c r="R131" s="271">
        <f t="shared" si="31"/>
        <v>3.8868766453203564E-2</v>
      </c>
      <c r="S131" s="271">
        <f t="shared" si="31"/>
        <v>3.9732525823829697E-2</v>
      </c>
      <c r="T131" s="271">
        <f t="shared" si="31"/>
        <v>3.8931084724268566E-2</v>
      </c>
      <c r="U131" s="271">
        <f t="shared" si="31"/>
        <v>3.8931447935345212E-2</v>
      </c>
      <c r="V131" s="271">
        <f t="shared" si="31"/>
        <v>3.1418612220676746E-2</v>
      </c>
      <c r="W131" s="271">
        <f t="shared" si="31"/>
        <v>3.111199586331324E-2</v>
      </c>
      <c r="X131" s="271">
        <f t="shared" si="31"/>
        <v>3.3129137605769604E-2</v>
      </c>
      <c r="Y131" s="271">
        <f t="shared" si="31"/>
        <v>3.3866686641931577E-2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0.48118572330324627</v>
      </c>
      <c r="C136" s="272">
        <f>IF(C$5=0,0,C$5/ISI_fec!C$5)</f>
        <v>0.48582359255848023</v>
      </c>
      <c r="D136" s="272">
        <f>IF(D$5=0,0,D$5/ISI_fec!D$5)</f>
        <v>0.47728803716931784</v>
      </c>
      <c r="E136" s="272">
        <f>IF(E$5=0,0,E$5/ISI_fec!E$5)</f>
        <v>0.48624016143466253</v>
      </c>
      <c r="F136" s="272">
        <f>IF(F$5=0,0,F$5/ISI_fec!F$5)</f>
        <v>0.48795650738063845</v>
      </c>
      <c r="G136" s="272">
        <f>IF(G$5=0,0,G$5/ISI_fec!G$5)</f>
        <v>0.48483243670634535</v>
      </c>
      <c r="H136" s="272">
        <f>IF(H$5=0,0,H$5/ISI_fec!H$5)</f>
        <v>0.49155254036578039</v>
      </c>
      <c r="I136" s="272">
        <f>IF(I$5=0,0,I$5/ISI_fec!I$5)</f>
        <v>0.49462899832144663</v>
      </c>
      <c r="J136" s="272">
        <f>IF(J$5=0,0,J$5/ISI_fec!J$5)</f>
        <v>0.49416387726607813</v>
      </c>
      <c r="K136" s="272">
        <f>IF(K$5=0,0,K$5/ISI_fec!K$5)</f>
        <v>0.49164607031357555</v>
      </c>
      <c r="L136" s="272">
        <f>IF(L$5=0,0,L$5/ISI_fec!L$5)</f>
        <v>0.49450720831448741</v>
      </c>
      <c r="M136" s="272">
        <f>IF(M$5=0,0,M$5/ISI_fec!M$5)</f>
        <v>0.49371902909128984</v>
      </c>
      <c r="N136" s="272">
        <f>IF(N$5=0,0,N$5/ISI_fec!N$5)</f>
        <v>0.49536043397613383</v>
      </c>
      <c r="O136" s="272">
        <f>IF(O$5=0,0,O$5/ISI_fec!O$5)</f>
        <v>0.49205132753950542</v>
      </c>
      <c r="P136" s="272">
        <f>IF(P$5=0,0,P$5/ISI_fec!P$5)</f>
        <v>0.50067796617252103</v>
      </c>
      <c r="Q136" s="272">
        <f>IF(Q$5=0,0,Q$5/ISI_fec!Q$5)</f>
        <v>0.5014832715848615</v>
      </c>
      <c r="R136" s="272">
        <f>IF(R$5=0,0,R$5/ISI_fec!R$5)</f>
        <v>0.51102267695949355</v>
      </c>
      <c r="S136" s="272">
        <f>IF(S$5=0,0,S$5/ISI_fec!S$5)</f>
        <v>0.51214197033375641</v>
      </c>
      <c r="T136" s="272">
        <f>IF(T$5=0,0,T$5/ISI_fec!T$5)</f>
        <v>0.51843791387639682</v>
      </c>
      <c r="U136" s="272">
        <f>IF(U$5=0,0,U$5/ISI_fec!U$5)</f>
        <v>0.51955587020910154</v>
      </c>
      <c r="V136" s="272">
        <f>IF(V$5=0,0,V$5/ISI_fec!V$5)</f>
        <v>0.51385682248023568</v>
      </c>
      <c r="W136" s="272">
        <f>IF(W$5=0,0,W$5/ISI_fec!W$5)</f>
        <v>0.51364991227951751</v>
      </c>
      <c r="X136" s="272">
        <f>IF(X$5=0,0,X$5/ISI_fec!X$5)</f>
        <v>0.51579163206504464</v>
      </c>
      <c r="Y136" s="272">
        <f>IF(Y$5=0,0,Y$5/ISI_fec!Y$5)</f>
        <v>0.52045076304046534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0.44369722491744534</v>
      </c>
      <c r="C137" s="273">
        <f>IF(C$6=0,0,C$6/ISI_fec!C$6)</f>
        <v>0.44428034268214456</v>
      </c>
      <c r="D137" s="273">
        <f>IF(D$6=0,0,D$6/ISI_fec!D$6)</f>
        <v>0.44531577601617739</v>
      </c>
      <c r="E137" s="273">
        <f>IF(E$6=0,0,E$6/ISI_fec!E$6)</f>
        <v>0.44810691397729441</v>
      </c>
      <c r="F137" s="273">
        <f>IF(F$6=0,0,F$6/ISI_fec!F$6)</f>
        <v>0.4481069139772943</v>
      </c>
      <c r="G137" s="273">
        <f>IF(G$6=0,0,G$6/ISI_fec!G$6)</f>
        <v>0.44810691397729457</v>
      </c>
      <c r="H137" s="273">
        <f>IF(H$6=0,0,H$6/ISI_fec!H$6)</f>
        <v>0.45294496793475036</v>
      </c>
      <c r="I137" s="273">
        <f>IF(I$6=0,0,I$6/ISI_fec!I$6)</f>
        <v>0.45294496793475053</v>
      </c>
      <c r="J137" s="273">
        <f>IF(J$6=0,0,J$6/ISI_fec!J$6)</f>
        <v>0.45294496793475048</v>
      </c>
      <c r="K137" s="273">
        <f>IF(K$6=0,0,K$6/ISI_fec!K$6)</f>
        <v>0.45294496793475048</v>
      </c>
      <c r="L137" s="273">
        <f>IF(L$6=0,0,L$6/ISI_fec!L$6)</f>
        <v>0.45294496793475053</v>
      </c>
      <c r="M137" s="273">
        <f>IF(M$6=0,0,M$6/ISI_fec!M$6)</f>
        <v>0.45294496793475031</v>
      </c>
      <c r="N137" s="273">
        <f>IF(N$6=0,0,N$6/ISI_fec!N$6)</f>
        <v>0.45294496793475036</v>
      </c>
      <c r="O137" s="273">
        <f>IF(O$6=0,0,O$6/ISI_fec!O$6)</f>
        <v>0.45294496793475042</v>
      </c>
      <c r="P137" s="273">
        <f>IF(P$6=0,0,P$6/ISI_fec!P$6)</f>
        <v>0.45995927517948348</v>
      </c>
      <c r="Q137" s="273">
        <f>IF(Q$6=0,0,Q$6/ISI_fec!Q$6)</f>
        <v>0.45995927517948376</v>
      </c>
      <c r="R137" s="273">
        <f>IF(R$6=0,0,R$6/ISI_fec!R$6)</f>
        <v>0.46716529118721267</v>
      </c>
      <c r="S137" s="273">
        <f>IF(S$6=0,0,S$6/ISI_fec!S$6)</f>
        <v>0.46716529118721256</v>
      </c>
      <c r="T137" s="273">
        <f>IF(T$6=0,0,T$6/ISI_fec!T$6)</f>
        <v>0.47506611783888486</v>
      </c>
      <c r="U137" s="273">
        <f>IF(U$6=0,0,U$6/ISI_fec!U$6)</f>
        <v>0.47506611783888475</v>
      </c>
      <c r="V137" s="273">
        <f>IF(V$6=0,0,V$6/ISI_fec!V$6)</f>
        <v>0.4750661178388848</v>
      </c>
      <c r="W137" s="273">
        <f>IF(W$6=0,0,W$6/ISI_fec!W$6)</f>
        <v>0.47506611783888497</v>
      </c>
      <c r="X137" s="273">
        <f>IF(X$6=0,0,X$6/ISI_fec!X$6)</f>
        <v>0.4750661178388848</v>
      </c>
      <c r="Y137" s="273">
        <f>IF(Y$6=0,0,Y$6/ISI_fec!Y$6)</f>
        <v>0.47506611783888497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0.1150748525998591</v>
      </c>
      <c r="C138" s="274">
        <f>IF(C$7=0,0,C$7/ISI_fec!C$7)</f>
        <v>0.11522608679077299</v>
      </c>
      <c r="D138" s="274">
        <f>IF(D$7=0,0,D$7/ISI_fec!D$7)</f>
        <v>0.11549463104031832</v>
      </c>
      <c r="E138" s="274">
        <f>IF(E$7=0,0,E$7/ISI_fec!E$7)</f>
        <v>0.11621852510911987</v>
      </c>
      <c r="F138" s="274">
        <f>IF(F$7=0,0,F$7/ISI_fec!F$7)</f>
        <v>0.1162185251091198</v>
      </c>
      <c r="G138" s="274">
        <f>IF(G$7=0,0,G$7/ISI_fec!G$7)</f>
        <v>0.11621852510911987</v>
      </c>
      <c r="H138" s="274">
        <f>IF(H$7=0,0,H$7/ISI_fec!H$7)</f>
        <v>0.11747329596356447</v>
      </c>
      <c r="I138" s="274">
        <f>IF(I$7=0,0,I$7/ISI_fec!I$7)</f>
        <v>0.11747329596356457</v>
      </c>
      <c r="J138" s="274">
        <f>IF(J$7=0,0,J$7/ISI_fec!J$7)</f>
        <v>0.1174732959635645</v>
      </c>
      <c r="K138" s="274">
        <f>IF(K$7=0,0,K$7/ISI_fec!K$7)</f>
        <v>0.11747329596356454</v>
      </c>
      <c r="L138" s="274">
        <f>IF(L$7=0,0,L$7/ISI_fec!L$7)</f>
        <v>0.11747329596356451</v>
      </c>
      <c r="M138" s="274">
        <f>IF(M$7=0,0,M$7/ISI_fec!M$7)</f>
        <v>0.11747329596356448</v>
      </c>
      <c r="N138" s="274">
        <f>IF(N$7=0,0,N$7/ISI_fec!N$7)</f>
        <v>0.11747329596356459</v>
      </c>
      <c r="O138" s="274">
        <f>IF(O$7=0,0,O$7/ISI_fec!O$7)</f>
        <v>0.1174732959635645</v>
      </c>
      <c r="P138" s="274">
        <f>IF(P$7=0,0,P$7/ISI_fec!P$7)</f>
        <v>0.11929248780644344</v>
      </c>
      <c r="Q138" s="274">
        <f>IF(Q$7=0,0,Q$7/ISI_fec!Q$7)</f>
        <v>0.1192924878064434</v>
      </c>
      <c r="R138" s="274">
        <f>IF(R$7=0,0,R$7/ISI_fec!R$7)</f>
        <v>0.1211614001713469</v>
      </c>
      <c r="S138" s="274">
        <f>IF(S$7=0,0,S$7/ISI_fec!S$7)</f>
        <v>0.12116140017134699</v>
      </c>
      <c r="T138" s="274">
        <f>IF(T$7=0,0,T$7/ISI_fec!T$7)</f>
        <v>0.12321051477315099</v>
      </c>
      <c r="U138" s="274">
        <f>IF(U$7=0,0,U$7/ISI_fec!U$7)</f>
        <v>0.12321051477315098</v>
      </c>
      <c r="V138" s="274">
        <f>IF(V$7=0,0,V$7/ISI_fec!V$7)</f>
        <v>0.12321051477315093</v>
      </c>
      <c r="W138" s="274">
        <f>IF(W$7=0,0,W$7/ISI_fec!W$7)</f>
        <v>0.12321051477315097</v>
      </c>
      <c r="X138" s="274">
        <f>IF(X$7=0,0,X$7/ISI_fec!X$7)</f>
        <v>0.12321051477315094</v>
      </c>
      <c r="Y138" s="274">
        <f>IF(Y$7=0,0,Y$7/ISI_fec!Y$7)</f>
        <v>0.12321051477315094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0.63562507052703909</v>
      </c>
      <c r="C139" s="274">
        <f>IF(C$8=0,0,C$8/ISI_fec!C$8)</f>
        <v>0.63646042456916052</v>
      </c>
      <c r="D139" s="274">
        <f>IF(D$8=0,0,D$8/ISI_fec!D$8)</f>
        <v>0.63794375001951198</v>
      </c>
      <c r="E139" s="274">
        <f>IF(E$8=0,0,E$8/ISI_fec!E$8)</f>
        <v>0.64194223629292968</v>
      </c>
      <c r="F139" s="274">
        <f>IF(F$8=0,0,F$8/ISI_fec!F$8)</f>
        <v>0.64194223629292935</v>
      </c>
      <c r="G139" s="274">
        <f>IF(G$8=0,0,G$8/ISI_fec!G$8)</f>
        <v>0.64194223629292924</v>
      </c>
      <c r="H139" s="274">
        <f>IF(H$8=0,0,H$8/ISI_fec!H$8)</f>
        <v>0.64887306257541044</v>
      </c>
      <c r="I139" s="274">
        <f>IF(I$8=0,0,I$8/ISI_fec!I$8)</f>
        <v>0.64887306257541033</v>
      </c>
      <c r="J139" s="274">
        <f>IF(J$8=0,0,J$8/ISI_fec!J$8)</f>
        <v>0.64887306257541011</v>
      </c>
      <c r="K139" s="274">
        <f>IF(K$8=0,0,K$8/ISI_fec!K$8)</f>
        <v>0.64887306257541066</v>
      </c>
      <c r="L139" s="274">
        <f>IF(L$8=0,0,L$8/ISI_fec!L$8)</f>
        <v>0.64887306257541022</v>
      </c>
      <c r="M139" s="274">
        <f>IF(M$8=0,0,M$8/ISI_fec!M$8)</f>
        <v>0.64887306257541011</v>
      </c>
      <c r="N139" s="274">
        <f>IF(N$8=0,0,N$8/ISI_fec!N$8)</f>
        <v>0.64887306257541011</v>
      </c>
      <c r="O139" s="274">
        <f>IF(O$8=0,0,O$8/ISI_fec!O$8)</f>
        <v>0.64887306257541044</v>
      </c>
      <c r="P139" s="274">
        <f>IF(P$8=0,0,P$8/ISI_fec!P$8)</f>
        <v>0.65892151293017975</v>
      </c>
      <c r="Q139" s="274">
        <f>IF(Q$8=0,0,Q$8/ISI_fec!Q$8)</f>
        <v>0.65892151293017964</v>
      </c>
      <c r="R139" s="274">
        <f>IF(R$8=0,0,R$8/ISI_fec!R$8)</f>
        <v>0.66924459852978846</v>
      </c>
      <c r="S139" s="274">
        <f>IF(S$8=0,0,S$8/ISI_fec!S$8)</f>
        <v>0.66924459852978857</v>
      </c>
      <c r="T139" s="274">
        <f>IF(T$8=0,0,T$8/ISI_fec!T$8)</f>
        <v>0.67893614059254281</v>
      </c>
      <c r="U139" s="274">
        <f>IF(U$8=0,0,U$8/ISI_fec!U$8)</f>
        <v>0.68056304546987345</v>
      </c>
      <c r="V139" s="274">
        <f>IF(V$8=0,0,V$8/ISI_fec!V$8)</f>
        <v>0.68056304546987312</v>
      </c>
      <c r="W139" s="274">
        <f>IF(W$8=0,0,W$8/ISI_fec!W$8)</f>
        <v>0.68056304546987323</v>
      </c>
      <c r="X139" s="274">
        <f>IF(X$8=0,0,X$8/ISI_fec!X$8)</f>
        <v>0.68056304546987334</v>
      </c>
      <c r="Y139" s="274">
        <f>IF(Y$8=0,0,Y$8/ISI_fec!Y$8)</f>
        <v>0.68056304546987378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0.43918028164232198</v>
      </c>
      <c r="C140" s="274">
        <f>IF(C$9=0,0,C$9/ISI_fec!C$9)</f>
        <v>0.43975746312949249</v>
      </c>
      <c r="D140" s="274">
        <f>IF(D$9=0,0,D$9/ISI_fec!D$9)</f>
        <v>0.44078235550592532</v>
      </c>
      <c r="E140" s="274">
        <f>IF(E$9=0,0,E$9/ISI_fec!E$9)</f>
        <v>0.44354507901877621</v>
      </c>
      <c r="F140" s="274">
        <f>IF(F$9=0,0,F$9/ISI_fec!F$9)</f>
        <v>0.4435450790187761</v>
      </c>
      <c r="G140" s="274">
        <f>IF(G$9=0,0,G$9/ISI_fec!G$9)</f>
        <v>0.4435450790187761</v>
      </c>
      <c r="H140" s="274">
        <f>IF(H$9=0,0,H$9/ISI_fec!H$9)</f>
        <v>0.4483338804363004</v>
      </c>
      <c r="I140" s="274">
        <f>IF(I$9=0,0,I$9/ISI_fec!I$9)</f>
        <v>0.44833388043630046</v>
      </c>
      <c r="J140" s="274">
        <f>IF(J$9=0,0,J$9/ISI_fec!J$9)</f>
        <v>0.4483338804363004</v>
      </c>
      <c r="K140" s="274">
        <f>IF(K$9=0,0,K$9/ISI_fec!K$9)</f>
        <v>0.44833388043630046</v>
      </c>
      <c r="L140" s="274">
        <f>IF(L$9=0,0,L$9/ISI_fec!L$9)</f>
        <v>0.44833388043630029</v>
      </c>
      <c r="M140" s="274">
        <f>IF(M$9=0,0,M$9/ISI_fec!M$9)</f>
        <v>0.4483338804363004</v>
      </c>
      <c r="N140" s="274">
        <f>IF(N$9=0,0,N$9/ISI_fec!N$9)</f>
        <v>0.44833388043630035</v>
      </c>
      <c r="O140" s="274">
        <f>IF(O$9=0,0,O$9/ISI_fec!O$9)</f>
        <v>0.44833388043630046</v>
      </c>
      <c r="P140" s="274">
        <f>IF(P$9=0,0,P$9/ISI_fec!P$9)</f>
        <v>0.45527678036505448</v>
      </c>
      <c r="Q140" s="274">
        <f>IF(Q$9=0,0,Q$9/ISI_fec!Q$9)</f>
        <v>0.45527678036505442</v>
      </c>
      <c r="R140" s="274">
        <f>IF(R$9=0,0,R$9/ISI_fec!R$9)</f>
        <v>0.46240943741600254</v>
      </c>
      <c r="S140" s="274">
        <f>IF(S$9=0,0,S$9/ISI_fec!S$9)</f>
        <v>0.46240943741600249</v>
      </c>
      <c r="T140" s="274">
        <f>IF(T$9=0,0,T$9/ISI_fec!T$9)</f>
        <v>0.47022983177329003</v>
      </c>
      <c r="U140" s="274">
        <f>IF(U$9=0,0,U$9/ISI_fec!U$9)</f>
        <v>0.47022983177329014</v>
      </c>
      <c r="V140" s="274">
        <f>IF(V$9=0,0,V$9/ISI_fec!V$9)</f>
        <v>0.47022983177329009</v>
      </c>
      <c r="W140" s="274">
        <f>IF(W$9=0,0,W$9/ISI_fec!W$9)</f>
        <v>0.47022983177329014</v>
      </c>
      <c r="X140" s="274">
        <f>IF(X$9=0,0,X$9/ISI_fec!X$9)</f>
        <v>0.4702298317732902</v>
      </c>
      <c r="Y140" s="274">
        <f>IF(Y$9=0,0,Y$9/ISI_fec!Y$9)</f>
        <v>0.47022983177329014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0.70478752328652039</v>
      </c>
      <c r="C141" s="275">
        <f>IF(C$10=0,0,C$10/ISI_fec!C$10)</f>
        <v>0.72389237808304174</v>
      </c>
      <c r="D141" s="275">
        <f>IF(D$10=0,0,D$10/ISI_fec!D$10)</f>
        <v>0.68667413696927826</v>
      </c>
      <c r="E141" s="275">
        <f>IF(E$10=0,0,E$10/ISI_fec!E$10)</f>
        <v>0.72155644066907298</v>
      </c>
      <c r="F141" s="275">
        <f>IF(F$10=0,0,F$10/ISI_fec!F$10)</f>
        <v>0.72758475476735929</v>
      </c>
      <c r="G141" s="275">
        <f>IF(G$10=0,0,G$10/ISI_fec!G$10)</f>
        <v>0.72116546468011133</v>
      </c>
      <c r="H141" s="275">
        <f>IF(H$10=0,0,H$10/ISI_fec!H$10)</f>
        <v>0.72972192915611056</v>
      </c>
      <c r="I141" s="275">
        <f>IF(I$10=0,0,I$10/ISI_fec!I$10)</f>
        <v>0.73343720545648516</v>
      </c>
      <c r="J141" s="275">
        <f>IF(J$10=0,0,J$10/ISI_fec!J$10)</f>
        <v>0.73104019860119474</v>
      </c>
      <c r="K141" s="275">
        <f>IF(K$10=0,0,K$10/ISI_fec!K$10)</f>
        <v>0.72645768208393047</v>
      </c>
      <c r="L141" s="275">
        <f>IF(L$10=0,0,L$10/ISI_fec!L$10)</f>
        <v>0.72907633512581138</v>
      </c>
      <c r="M141" s="275">
        <f>IF(M$10=0,0,M$10/ISI_fec!M$10)</f>
        <v>0.72312613776693524</v>
      </c>
      <c r="N141" s="275">
        <f>IF(N$10=0,0,N$10/ISI_fec!N$10)</f>
        <v>0.73033868128763935</v>
      </c>
      <c r="O141" s="275">
        <f>IF(O$10=0,0,O$10/ISI_fec!O$10)</f>
        <v>0.71617334364553831</v>
      </c>
      <c r="P141" s="275">
        <f>IF(P$10=0,0,P$10/ISI_fec!P$10)</f>
        <v>0.73605306759005495</v>
      </c>
      <c r="Q141" s="275">
        <f>IF(Q$10=0,0,Q$10/ISI_fec!Q$10)</f>
        <v>0.74114580861823742</v>
      </c>
      <c r="R141" s="275">
        <f>IF(R$10=0,0,R$10/ISI_fec!R$10)</f>
        <v>0.75409865815711508</v>
      </c>
      <c r="S141" s="275">
        <f>IF(S$10=0,0,S$10/ISI_fec!S$10)</f>
        <v>0.75556162602325339</v>
      </c>
      <c r="T141" s="275">
        <f>IF(T$10=0,0,T$10/ISI_fec!T$10)</f>
        <v>0.76695393188172922</v>
      </c>
      <c r="U141" s="275">
        <f>IF(U$10=0,0,U$10/ISI_fec!U$10)</f>
        <v>0.80192541017393126</v>
      </c>
      <c r="V141" s="275">
        <f>IF(V$10=0,0,V$10/ISI_fec!V$10)</f>
        <v>0.79811347256864151</v>
      </c>
      <c r="W141" s="275">
        <f>IF(W$10=0,0,W$10/ISI_fec!W$10)</f>
        <v>0.81324402010020513</v>
      </c>
      <c r="X141" s="275">
        <f>IF(X$10=0,0,X$10/ISI_fec!X$10)</f>
        <v>0.8367859359606532</v>
      </c>
      <c r="Y141" s="275">
        <f>IF(Y$10=0,0,Y$10/ISI_fec!Y$10)</f>
        <v>0.84078894312941443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0.40074597576512594</v>
      </c>
      <c r="C142" s="276">
        <f>IF(C$16=0,0,C$16/ISI_fec!C$16)</f>
        <v>0.40284870679827994</v>
      </c>
      <c r="D142" s="276">
        <f>IF(D$16=0,0,D$16/ISI_fec!D$16)</f>
        <v>0.39836600671267197</v>
      </c>
      <c r="E142" s="276">
        <f>IF(E$16=0,0,E$16/ISI_fec!E$16)</f>
        <v>0.40301367292202467</v>
      </c>
      <c r="F142" s="276">
        <f>IF(F$16=0,0,F$16/ISI_fec!F$16)</f>
        <v>0.40444831340191151</v>
      </c>
      <c r="G142" s="276">
        <f>IF(G$16=0,0,G$16/ISI_fec!G$16)</f>
        <v>0.40161442978270456</v>
      </c>
      <c r="H142" s="276">
        <f>IF(H$16=0,0,H$16/ISI_fec!H$16)</f>
        <v>0.40710838757810358</v>
      </c>
      <c r="I142" s="276">
        <f>IF(I$16=0,0,I$16/ISI_fec!I$16)</f>
        <v>0.41002437768701239</v>
      </c>
      <c r="J142" s="276">
        <f>IF(J$16=0,0,J$16/ISI_fec!J$16)</f>
        <v>0.40887182356251517</v>
      </c>
      <c r="K142" s="276">
        <f>IF(K$16=0,0,K$16/ISI_fec!K$16)</f>
        <v>0.40795064070546072</v>
      </c>
      <c r="L142" s="276">
        <f>IF(L$16=0,0,L$16/ISI_fec!L$16)</f>
        <v>0.41085462052769961</v>
      </c>
      <c r="M142" s="276">
        <f>IF(M$16=0,0,M$16/ISI_fec!M$16)</f>
        <v>0.41148529322904315</v>
      </c>
      <c r="N142" s="276">
        <f>IF(N$16=0,0,N$16/ISI_fec!N$16)</f>
        <v>0.41248603554127383</v>
      </c>
      <c r="O142" s="276">
        <f>IF(O$16=0,0,O$16/ISI_fec!O$16)</f>
        <v>0.41152891216482534</v>
      </c>
      <c r="P142" s="276">
        <f>IF(P$16=0,0,P$16/ISI_fec!P$16)</f>
        <v>0.4168798496922374</v>
      </c>
      <c r="Q142" s="276">
        <f>IF(Q$16=0,0,Q$16/ISI_fec!Q$16)</f>
        <v>0.41665945315707037</v>
      </c>
      <c r="R142" s="276">
        <f>IF(R$16=0,0,R$16/ISI_fec!R$16)</f>
        <v>0.42444213374901518</v>
      </c>
      <c r="S142" s="276">
        <f>IF(S$16=0,0,S$16/ISI_fec!S$16)</f>
        <v>0.42605229587081278</v>
      </c>
      <c r="T142" s="276">
        <f>IF(T$16=0,0,T$16/ISI_fec!T$16)</f>
        <v>0.43085424602912498</v>
      </c>
      <c r="U142" s="276">
        <f>IF(U$16=0,0,U$16/ISI_fec!U$16)</f>
        <v>0.43238472510204268</v>
      </c>
      <c r="V142" s="276">
        <f>IF(V$16=0,0,V$16/ISI_fec!V$16)</f>
        <v>0.42864900106560572</v>
      </c>
      <c r="W142" s="276">
        <f>IF(W$16=0,0,W$16/ISI_fec!W$16)</f>
        <v>0.42813605092445023</v>
      </c>
      <c r="X142" s="276">
        <f>IF(X$16=0,0,X$16/ISI_fec!X$16)</f>
        <v>0.4291793458553681</v>
      </c>
      <c r="Y142" s="276">
        <f>IF(Y$16=0,0,Y$16/ISI_fec!Y$16)</f>
        <v>0.43458121591569021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0.5006101270645521</v>
      </c>
      <c r="C143" s="276">
        <f>IF(C$22=0,0,C$22/ISI_fec!C$22)</f>
        <v>0.50148244099163719</v>
      </c>
      <c r="D143" s="276">
        <f>IF(D$22=0,0,D$22/ISI_fec!D$22)</f>
        <v>0.50300711387557206</v>
      </c>
      <c r="E143" s="276">
        <f>IF(E$22=0,0,E$22/ISI_fec!E$22)</f>
        <v>0.5052576122661312</v>
      </c>
      <c r="F143" s="276">
        <f>IF(F$22=0,0,F$22/ISI_fec!F$22)</f>
        <v>0.50544962906286284</v>
      </c>
      <c r="G143" s="276">
        <f>IF(G$22=0,0,G$22/ISI_fec!G$22)</f>
        <v>0.50391216717264109</v>
      </c>
      <c r="H143" s="276">
        <f>IF(H$22=0,0,H$22/ISI_fec!H$22)</f>
        <v>0.51042218194144096</v>
      </c>
      <c r="I143" s="276">
        <f>IF(I$22=0,0,I$22/ISI_fec!I$22)</f>
        <v>0.51248538591460235</v>
      </c>
      <c r="J143" s="276">
        <f>IF(J$22=0,0,J$22/ISI_fec!J$22)</f>
        <v>0.51371318548067912</v>
      </c>
      <c r="K143" s="276">
        <f>IF(K$22=0,0,K$22/ISI_fec!K$22)</f>
        <v>0.51219318978788797</v>
      </c>
      <c r="L143" s="276">
        <f>IF(L$22=0,0,L$22/ISI_fec!L$22)</f>
        <v>0.51379529659522161</v>
      </c>
      <c r="M143" s="276">
        <f>IF(M$22=0,0,M$22/ISI_fec!M$22)</f>
        <v>0.51345204054850513</v>
      </c>
      <c r="N143" s="276">
        <f>IF(N$22=0,0,N$22/ISI_fec!N$22)</f>
        <v>0.51221538902086039</v>
      </c>
      <c r="O143" s="276">
        <f>IF(O$22=0,0,O$22/ISI_fec!O$22)</f>
        <v>0.5122493915396632</v>
      </c>
      <c r="P143" s="276">
        <f>IF(P$22=0,0,P$22/ISI_fec!P$22)</f>
        <v>0.52042958314521881</v>
      </c>
      <c r="Q143" s="276">
        <f>IF(Q$22=0,0,Q$22/ISI_fec!Q$22)</f>
        <v>0.52050895222997662</v>
      </c>
      <c r="R143" s="276">
        <f>IF(R$22=0,0,R$22/ISI_fec!R$22)</f>
        <v>0.53111371151701825</v>
      </c>
      <c r="S143" s="276">
        <f>IF(S$22=0,0,S$22/ISI_fec!S$22)</f>
        <v>0.53061925005735422</v>
      </c>
      <c r="T143" s="276">
        <f>IF(T$22=0,0,T$22/ISI_fec!T$22)</f>
        <v>0.53833696694008093</v>
      </c>
      <c r="U143" s="276">
        <f>IF(U$22=0,0,U$22/ISI_fec!U$22)</f>
        <v>0.53825553291671724</v>
      </c>
      <c r="V143" s="276">
        <f>IF(V$22=0,0,V$22/ISI_fec!V$22)</f>
        <v>0.53762130305937006</v>
      </c>
      <c r="W143" s="276">
        <f>IF(W$22=0,0,W$22/ISI_fec!W$22)</f>
        <v>0.53961480245729798</v>
      </c>
      <c r="X143" s="276">
        <f>IF(X$22=0,0,X$22/ISI_fec!X$22)</f>
        <v>0.54150608829828317</v>
      </c>
      <c r="Y143" s="276">
        <f>IF(Y$22=0,0,Y$22/ISI_fec!Y$22)</f>
        <v>0.54393254759829979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0.52119644452282565</v>
      </c>
      <c r="C144" s="276">
        <f>IF(C$28=0,0,C$28/ISI_fec!C$28)</f>
        <v>0.53509808699830363</v>
      </c>
      <c r="D144" s="276">
        <f>IF(D$28=0,0,D$28/ISI_fec!D$28)</f>
        <v>0.50805923107438034</v>
      </c>
      <c r="E144" s="276">
        <f>IF(E$28=0,0,E$28/ISI_fec!E$28)</f>
        <v>0.53347550869806859</v>
      </c>
      <c r="F144" s="276">
        <f>IF(F$28=0,0,F$28/ISI_fec!F$28)</f>
        <v>0.53512665052399755</v>
      </c>
      <c r="G144" s="276">
        <f>IF(G$28=0,0,G$28/ISI_fec!G$28)</f>
        <v>0.5322177016269164</v>
      </c>
      <c r="H144" s="276">
        <f>IF(H$28=0,0,H$28/ISI_fec!H$28)</f>
        <v>0.53950796901617448</v>
      </c>
      <c r="I144" s="276">
        <f>IF(I$28=0,0,I$28/ISI_fec!I$28)</f>
        <v>0.54220914389487429</v>
      </c>
      <c r="J144" s="276">
        <f>IF(J$28=0,0,J$28/ISI_fec!J$28)</f>
        <v>0.54046641087097247</v>
      </c>
      <c r="K144" s="276">
        <f>IF(K$28=0,0,K$28/ISI_fec!K$28)</f>
        <v>0.53713471290374015</v>
      </c>
      <c r="L144" s="276">
        <f>IF(L$28=0,0,L$28/ISI_fec!L$28)</f>
        <v>0.53903859278800259</v>
      </c>
      <c r="M144" s="276">
        <f>IF(M$28=0,0,M$28/ISI_fec!M$28)</f>
        <v>0.53471252863296714</v>
      </c>
      <c r="N144" s="276">
        <f>IF(N$28=0,0,N$28/ISI_fec!N$28)</f>
        <v>0.53995637587191825</v>
      </c>
      <c r="O144" s="276">
        <f>IF(O$28=0,0,O$28/ISI_fec!O$28)</f>
        <v>0.52965753102334068</v>
      </c>
      <c r="P144" s="276">
        <f>IF(P$28=0,0,P$28/ISI_fec!P$28)</f>
        <v>0.54424985659044978</v>
      </c>
      <c r="Q144" s="276">
        <f>IF(Q$28=0,0,Q$28/ISI_fec!Q$28)</f>
        <v>0.54795251098728837</v>
      </c>
      <c r="R144" s="276">
        <f>IF(R$28=0,0,R$28/ISI_fec!R$28)</f>
        <v>0.55751247900707457</v>
      </c>
      <c r="S144" s="276">
        <f>IF(S$28=0,0,S$28/ISI_fec!S$28)</f>
        <v>0.55857612319632621</v>
      </c>
      <c r="T144" s="276">
        <f>IF(T$28=0,0,T$28/ISI_fec!T$28)</f>
        <v>0.56701526010657755</v>
      </c>
      <c r="U144" s="276">
        <f>IF(U$28=0,0,U$28/ISI_fec!U$28)</f>
        <v>0.56634853662359674</v>
      </c>
      <c r="V144" s="276">
        <f>IF(V$28=0,0,V$28/ISI_fec!V$28)</f>
        <v>0.55296895342241137</v>
      </c>
      <c r="W144" s="276">
        <f>IF(W$28=0,0,W$28/ISI_fec!W$28)</f>
        <v>0.55264086085387509</v>
      </c>
      <c r="X144" s="276">
        <f>IF(X$28=0,0,X$28/ISI_fec!X$28)</f>
        <v>0.55735041790872542</v>
      </c>
      <c r="Y144" s="276">
        <f>IF(Y$28=0,0,Y$28/ISI_fec!Y$28)</f>
        <v>0.55732557678045946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0.47422946704259278</v>
      </c>
      <c r="C145" s="277">
        <f>IF(C$35=0,0,C$35/ISI_fec!C$35)</f>
        <v>0.4787007181410759</v>
      </c>
      <c r="D145" s="277">
        <f>IF(D$35=0,0,D$35/ISI_fec!D$35)</f>
        <v>0.46668828447898286</v>
      </c>
      <c r="E145" s="277">
        <f>IF(E$35=0,0,E$35/ISI_fec!E$35)</f>
        <v>0.47896343040671063</v>
      </c>
      <c r="F145" s="277">
        <f>IF(F$35=0,0,F$35/ISI_fec!F$35)</f>
        <v>0.48234938582310238</v>
      </c>
      <c r="G145" s="277">
        <f>IF(G$35=0,0,G$35/ISI_fec!G$35)</f>
        <v>0.47946322787242684</v>
      </c>
      <c r="H145" s="277">
        <f>IF(H$35=0,0,H$35/ISI_fec!H$35)</f>
        <v>0.48639363316566814</v>
      </c>
      <c r="I145" s="277">
        <f>IF(I$35=0,0,I$35/ISI_fec!I$35)</f>
        <v>0.4892535668641817</v>
      </c>
      <c r="J145" s="277">
        <f>IF(J$35=0,0,J$35/ISI_fec!J$35)</f>
        <v>0.48738069405368484</v>
      </c>
      <c r="K145" s="277">
        <f>IF(K$35=0,0,K$35/ISI_fec!K$35)</f>
        <v>0.48619339519861221</v>
      </c>
      <c r="L145" s="277">
        <f>IF(L$35=0,0,L$35/ISI_fec!L$35)</f>
        <v>0.48801867464200216</v>
      </c>
      <c r="M145" s="277">
        <f>IF(M$35=0,0,M$35/ISI_fec!M$35)</f>
        <v>0.48582111428311692</v>
      </c>
      <c r="N145" s="277">
        <f>IF(N$35=0,0,N$35/ISI_fec!N$35)</f>
        <v>0.48828442829833613</v>
      </c>
      <c r="O145" s="277">
        <f>IF(O$35=0,0,O$35/ISI_fec!O$35)</f>
        <v>0.4825739640039961</v>
      </c>
      <c r="P145" s="277">
        <f>IF(P$35=0,0,P$35/ISI_fec!P$35)</f>
        <v>0.49310108040396178</v>
      </c>
      <c r="Q145" s="277">
        <f>IF(Q$35=0,0,Q$35/ISI_fec!Q$35)</f>
        <v>0.49470147893491501</v>
      </c>
      <c r="R145" s="277">
        <f>IF(R$35=0,0,R$35/ISI_fec!R$35)</f>
        <v>0.5044569951695359</v>
      </c>
      <c r="S145" s="277">
        <f>IF(S$35=0,0,S$35/ISI_fec!S$35)</f>
        <v>0.50498743767038379</v>
      </c>
      <c r="T145" s="277">
        <f>IF(T$35=0,0,T$35/ISI_fec!T$35)</f>
        <v>0.51064523329375977</v>
      </c>
      <c r="U145" s="277">
        <f>IF(U$35=0,0,U$35/ISI_fec!U$35)</f>
        <v>0.51129026600809668</v>
      </c>
      <c r="V145" s="277">
        <f>IF(V$35=0,0,V$35/ISI_fec!V$35)</f>
        <v>0.50278696587611216</v>
      </c>
      <c r="W145" s="277">
        <f>IF(W$35=0,0,W$35/ISI_fec!W$35)</f>
        <v>0.5028879873827643</v>
      </c>
      <c r="X145" s="277">
        <f>IF(X$35=0,0,X$35/ISI_fec!X$35)</f>
        <v>0.50837210244325992</v>
      </c>
      <c r="Y145" s="277">
        <f>IF(Y$35=0,0,Y$35/ISI_fec!Y$35)</f>
        <v>0.51250689322563592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0.50851844665201118</v>
      </c>
      <c r="C147" s="272">
        <f>IF(C$54=0,0,C$54/ISI_fec!C$54)</f>
        <v>0.51315052740722755</v>
      </c>
      <c r="D147" s="272">
        <f>IF(D$54=0,0,D$54/ISI_fec!D$54)</f>
        <v>0.49949543150149323</v>
      </c>
      <c r="E147" s="272">
        <f>IF(E$54=0,0,E$54/ISI_fec!E$54)</f>
        <v>0.51239097205040662</v>
      </c>
      <c r="F147" s="272">
        <f>IF(F$54=0,0,F$54/ISI_fec!F$54)</f>
        <v>0.51640721057347516</v>
      </c>
      <c r="G147" s="272">
        <f>IF(G$54=0,0,G$54/ISI_fec!G$54)</f>
        <v>0.51331553768189742</v>
      </c>
      <c r="H147" s="272">
        <f>IF(H$54=0,0,H$54/ISI_fec!H$54)</f>
        <v>0.52044492980291857</v>
      </c>
      <c r="I147" s="272">
        <f>IF(I$54=0,0,I$54/ISI_fec!I$54)</f>
        <v>0.52311786012926509</v>
      </c>
      <c r="J147" s="272">
        <f>IF(J$54=0,0,J$54/ISI_fec!J$54)</f>
        <v>0.52092201843091324</v>
      </c>
      <c r="K147" s="272">
        <f>IF(K$54=0,0,K$54/ISI_fec!K$54)</f>
        <v>0.51921724951447046</v>
      </c>
      <c r="L147" s="272">
        <f>IF(L$54=0,0,L$54/ISI_fec!L$54)</f>
        <v>0.52231692375643268</v>
      </c>
      <c r="M147" s="272">
        <f>IF(M$54=0,0,M$54/ISI_fec!M$54)</f>
        <v>0.52163608234589021</v>
      </c>
      <c r="N147" s="272">
        <f>IF(N$54=0,0,N$54/ISI_fec!N$54)</f>
        <v>0.53110172837026637</v>
      </c>
      <c r="O147" s="272">
        <f>IF(O$54=0,0,O$54/ISI_fec!O$54)</f>
        <v>0.55573816830363576</v>
      </c>
      <c r="P147" s="272">
        <f>IF(P$54=0,0,P$54/ISI_fec!P$54)</f>
        <v>0.56925936749455741</v>
      </c>
      <c r="Q147" s="272">
        <f>IF(Q$54=0,0,Q$54/ISI_fec!Q$54)</f>
        <v>0.57324359124238256</v>
      </c>
      <c r="R147" s="272">
        <f>IF(R$54=0,0,R$54/ISI_fec!R$54)</f>
        <v>0.57423534558235367</v>
      </c>
      <c r="S147" s="272">
        <f>IF(S$54=0,0,S$54/ISI_fec!S$54)</f>
        <v>0.57645082606940734</v>
      </c>
      <c r="T147" s="272">
        <f>IF(T$54=0,0,T$54/ISI_fec!T$54)</f>
        <v>0.57404600327833788</v>
      </c>
      <c r="U147" s="272">
        <f>IF(U$54=0,0,U$54/ISI_fec!U$54)</f>
        <v>0.57546191940183877</v>
      </c>
      <c r="V147" s="272">
        <f>IF(V$54=0,0,V$54/ISI_fec!V$54)</f>
        <v>0.56790874693814541</v>
      </c>
      <c r="W147" s="272">
        <f>IF(W$54=0,0,W$54/ISI_fec!W$54)</f>
        <v>0.56553336317294511</v>
      </c>
      <c r="X147" s="272">
        <f>IF(X$54=0,0,X$54/ISI_fec!X$54)</f>
        <v>0.56697928735293035</v>
      </c>
      <c r="Y147" s="272">
        <f>IF(Y$54=0,0,Y$54/ISI_fec!Y$54)</f>
        <v>0.57350936302822209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0.42246878438334223</v>
      </c>
      <c r="C148" s="273">
        <f>IF(C$55=0,0,C$55/ISI_fec!C$55)</f>
        <v>0.42246878438334212</v>
      </c>
      <c r="D148" s="273">
        <f>IF(D$55=0,0,D$55/ISI_fec!D$55)</f>
        <v>0.42246878438334229</v>
      </c>
      <c r="E148" s="273">
        <f>IF(E$55=0,0,E$55/ISI_fec!E$55)</f>
        <v>0.4255302334414095</v>
      </c>
      <c r="F148" s="273">
        <f>IF(F$55=0,0,F$55/ISI_fec!F$55)</f>
        <v>0.42721599421139361</v>
      </c>
      <c r="G148" s="273">
        <f>IF(G$55=0,0,G$55/ISI_fec!G$55)</f>
        <v>0.42721599421139361</v>
      </c>
      <c r="H148" s="273">
        <f>IF(H$55=0,0,H$55/ISI_fec!H$55)</f>
        <v>0.43199295294634155</v>
      </c>
      <c r="I148" s="273">
        <f>IF(I$55=0,0,I$55/ISI_fec!I$55)</f>
        <v>0.43199295294634138</v>
      </c>
      <c r="J148" s="273">
        <f>IF(J$55=0,0,J$55/ISI_fec!J$55)</f>
        <v>0.43199295294634171</v>
      </c>
      <c r="K148" s="273">
        <f>IF(K$55=0,0,K$55/ISI_fec!K$55)</f>
        <v>0.4319929529463416</v>
      </c>
      <c r="L148" s="273">
        <f>IF(L$55=0,0,L$55/ISI_fec!L$55)</f>
        <v>0.43199295294634155</v>
      </c>
      <c r="M148" s="273">
        <f>IF(M$55=0,0,M$55/ISI_fec!M$55)</f>
        <v>0.43199295294634166</v>
      </c>
      <c r="N148" s="273">
        <f>IF(N$55=0,0,N$55/ISI_fec!N$55)</f>
        <v>0.43738965867521618</v>
      </c>
      <c r="O148" s="273">
        <f>IF(O$55=0,0,O$55/ISI_fec!O$55)</f>
        <v>0.44865069280769471</v>
      </c>
      <c r="P148" s="273">
        <f>IF(P$55=0,0,P$55/ISI_fec!P$55)</f>
        <v>0.45878562352692503</v>
      </c>
      <c r="Q148" s="273">
        <f>IF(Q$55=0,0,Q$55/ISI_fec!Q$55)</f>
        <v>0.4679070611742327</v>
      </c>
      <c r="R148" s="273">
        <f>IF(R$55=0,0,R$55/ISI_fec!R$55)</f>
        <v>0.4746410687261769</v>
      </c>
      <c r="S148" s="273">
        <f>IF(S$55=0,0,S$55/ISI_fec!S$55)</f>
        <v>0.47464106872617684</v>
      </c>
      <c r="T148" s="273">
        <f>IF(T$55=0,0,T$55/ISI_fec!T$55)</f>
        <v>0.47464106872617673</v>
      </c>
      <c r="U148" s="273">
        <f>IF(U$55=0,0,U$55/ISI_fec!U$55)</f>
        <v>0.47464106872617684</v>
      </c>
      <c r="V148" s="273">
        <f>IF(V$55=0,0,V$55/ISI_fec!V$55)</f>
        <v>0.4746410687261769</v>
      </c>
      <c r="W148" s="273">
        <f>IF(W$55=0,0,W$55/ISI_fec!W$55)</f>
        <v>0.47464106872617673</v>
      </c>
      <c r="X148" s="273">
        <f>IF(X$55=0,0,X$55/ISI_fec!X$55)</f>
        <v>0.47464106872617678</v>
      </c>
      <c r="Y148" s="273">
        <f>IF(Y$55=0,0,Y$55/ISI_fec!Y$55)</f>
        <v>0.47464106872617673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0.10963219443799754</v>
      </c>
      <c r="C149" s="274">
        <f>IF(C$56=0,0,C$56/ISI_fec!C$56)</f>
        <v>0.10963219443799753</v>
      </c>
      <c r="D149" s="274">
        <f>IF(D$56=0,0,D$56/ISI_fec!D$56)</f>
        <v>0.10963219443799752</v>
      </c>
      <c r="E149" s="274">
        <f>IF(E$56=0,0,E$56/ISI_fec!E$56)</f>
        <v>0.11042665166372123</v>
      </c>
      <c r="F149" s="274">
        <f>IF(F$56=0,0,F$56/ISI_fec!F$56)</f>
        <v>0.11086411274804873</v>
      </c>
      <c r="G149" s="274">
        <f>IF(G$56=0,0,G$56/ISI_fec!G$56)</f>
        <v>0.11086411274804873</v>
      </c>
      <c r="H149" s="274">
        <f>IF(H$56=0,0,H$56/ISI_fec!H$56)</f>
        <v>0.1121037510082258</v>
      </c>
      <c r="I149" s="274">
        <f>IF(I$56=0,0,I$56/ISI_fec!I$56)</f>
        <v>0.11210375100822584</v>
      </c>
      <c r="J149" s="274">
        <f>IF(J$56=0,0,J$56/ISI_fec!J$56)</f>
        <v>0.11210375100822584</v>
      </c>
      <c r="K149" s="274">
        <f>IF(K$56=0,0,K$56/ISI_fec!K$56)</f>
        <v>0.11210375100822584</v>
      </c>
      <c r="L149" s="274">
        <f>IF(L$56=0,0,L$56/ISI_fec!L$56)</f>
        <v>0.11210375100822582</v>
      </c>
      <c r="M149" s="274">
        <f>IF(M$56=0,0,M$56/ISI_fec!M$56)</f>
        <v>0.11210375100822584</v>
      </c>
      <c r="N149" s="274">
        <f>IF(N$56=0,0,N$56/ISI_fec!N$56)</f>
        <v>0.11350421587962752</v>
      </c>
      <c r="O149" s="274">
        <f>IF(O$56=0,0,O$56/ISI_fec!O$56)</f>
        <v>0.11892918044692219</v>
      </c>
      <c r="P149" s="274">
        <f>IF(P$56=0,0,P$56/ISI_fec!P$56)</f>
        <v>0.12317109300939612</v>
      </c>
      <c r="Q149" s="274">
        <f>IF(Q$56=0,0,Q$56/ISI_fec!Q$56)</f>
        <v>0.12317109300939615</v>
      </c>
      <c r="R149" s="274">
        <f>IF(R$56=0,0,R$56/ISI_fec!R$56)</f>
        <v>0.12317109300939613</v>
      </c>
      <c r="S149" s="274">
        <f>IF(S$56=0,0,S$56/ISI_fec!S$56)</f>
        <v>0.12317109300939613</v>
      </c>
      <c r="T149" s="274">
        <f>IF(T$56=0,0,T$56/ISI_fec!T$56)</f>
        <v>0.12317109300939615</v>
      </c>
      <c r="U149" s="274">
        <f>IF(U$56=0,0,U$56/ISI_fec!U$56)</f>
        <v>0.12317109300939615</v>
      </c>
      <c r="V149" s="274">
        <f>IF(V$56=0,0,V$56/ISI_fec!V$56)</f>
        <v>0.12317109300939612</v>
      </c>
      <c r="W149" s="274">
        <f>IF(W$56=0,0,W$56/ISI_fec!W$56)</f>
        <v>0.12317109300939615</v>
      </c>
      <c r="X149" s="274">
        <f>IF(X$56=0,0,X$56/ISI_fec!X$56)</f>
        <v>0.12317109300939616</v>
      </c>
      <c r="Y149" s="274">
        <f>IF(Y$56=0,0,Y$56/ISI_fec!Y$56)</f>
        <v>0.12317109300939616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0.60664138304260884</v>
      </c>
      <c r="C150" s="274">
        <f>IF(C$57=0,0,C$57/ISI_fec!C$57)</f>
        <v>0.6066413830426084</v>
      </c>
      <c r="D150" s="274">
        <f>IF(D$57=0,0,D$57/ISI_fec!D$57)</f>
        <v>0.60664138304260895</v>
      </c>
      <c r="E150" s="274">
        <f>IF(E$57=0,0,E$57/ISI_fec!E$57)</f>
        <v>0.61103745148447297</v>
      </c>
      <c r="F150" s="274">
        <f>IF(F$57=0,0,F$57/ISI_fec!F$57)</f>
        <v>0.61345810901654385</v>
      </c>
      <c r="G150" s="274">
        <f>IF(G$57=0,0,G$57/ISI_fec!G$57)</f>
        <v>0.61345810901654352</v>
      </c>
      <c r="H150" s="274">
        <f>IF(H$57=0,0,H$57/ISI_fec!H$57)</f>
        <v>0.62031755274547196</v>
      </c>
      <c r="I150" s="274">
        <f>IF(I$57=0,0,I$57/ISI_fec!I$57)</f>
        <v>0.62031755274547162</v>
      </c>
      <c r="J150" s="274">
        <f>IF(J$57=0,0,J$57/ISI_fec!J$57)</f>
        <v>0.62031755274547173</v>
      </c>
      <c r="K150" s="274">
        <f>IF(K$57=0,0,K$57/ISI_fec!K$57)</f>
        <v>0.62031755274547162</v>
      </c>
      <c r="L150" s="274">
        <f>IF(L$57=0,0,L$57/ISI_fec!L$57)</f>
        <v>0.62031755274547162</v>
      </c>
      <c r="M150" s="274">
        <f>IF(M$57=0,0,M$57/ISI_fec!M$57)</f>
        <v>0.62031755274547185</v>
      </c>
      <c r="N150" s="274">
        <f>IF(N$57=0,0,N$57/ISI_fec!N$57)</f>
        <v>0.62806691825662353</v>
      </c>
      <c r="O150" s="274">
        <f>IF(O$57=0,0,O$57/ISI_fec!O$57)</f>
        <v>0.641876228346694</v>
      </c>
      <c r="P150" s="274">
        <f>IF(P$57=0,0,P$57/ISI_fec!P$57)</f>
        <v>0.65430460742775787</v>
      </c>
      <c r="Q150" s="274">
        <f>IF(Q$57=0,0,Q$57/ISI_fec!Q$57)</f>
        <v>0.66549014860071498</v>
      </c>
      <c r="R150" s="274">
        <f>IF(R$57=0,0,R$57/ISI_fec!R$57)</f>
        <v>0.67555713565637643</v>
      </c>
      <c r="S150" s="274">
        <f>IF(S$57=0,0,S$57/ISI_fec!S$57)</f>
        <v>0.68155784527644547</v>
      </c>
      <c r="T150" s="274">
        <f>IF(T$57=0,0,T$57/ISI_fec!T$57)</f>
        <v>0.68155784527644492</v>
      </c>
      <c r="U150" s="274">
        <f>IF(U$57=0,0,U$57/ISI_fec!U$57)</f>
        <v>0.68155784527644525</v>
      </c>
      <c r="V150" s="274">
        <f>IF(V$57=0,0,V$57/ISI_fec!V$57)</f>
        <v>0.68155784527644514</v>
      </c>
      <c r="W150" s="274">
        <f>IF(W$57=0,0,W$57/ISI_fec!W$57)</f>
        <v>0.68155784527644558</v>
      </c>
      <c r="X150" s="274">
        <f>IF(X$57=0,0,X$57/ISI_fec!X$57)</f>
        <v>0.68155784527644525</v>
      </c>
      <c r="Y150" s="274">
        <f>IF(Y$57=0,0,Y$57/ISI_fec!Y$57)</f>
        <v>0.6815578452764447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0.41838356589308112</v>
      </c>
      <c r="C151" s="274">
        <f>IF(C$58=0,0,C$58/ISI_fec!C$58)</f>
        <v>0.41838356589308096</v>
      </c>
      <c r="D151" s="274">
        <f>IF(D$58=0,0,D$58/ISI_fec!D$58)</f>
        <v>0.41838356589308107</v>
      </c>
      <c r="E151" s="274">
        <f>IF(E$58=0,0,E$58/ISI_fec!E$58)</f>
        <v>0.42141541113481584</v>
      </c>
      <c r="F151" s="274">
        <f>IF(F$58=0,0,F$58/ISI_fec!F$58)</f>
        <v>0.4230848708162408</v>
      </c>
      <c r="G151" s="274">
        <f>IF(G$58=0,0,G$58/ISI_fec!G$58)</f>
        <v>0.42308487081624097</v>
      </c>
      <c r="H151" s="274">
        <f>IF(H$58=0,0,H$58/ISI_fec!H$58)</f>
        <v>0.42781563697821634</v>
      </c>
      <c r="I151" s="274">
        <f>IF(I$58=0,0,I$58/ISI_fec!I$58)</f>
        <v>0.4278156369782164</v>
      </c>
      <c r="J151" s="274">
        <f>IF(J$58=0,0,J$58/ISI_fec!J$58)</f>
        <v>0.42781563697821634</v>
      </c>
      <c r="K151" s="274">
        <f>IF(K$58=0,0,K$58/ISI_fec!K$58)</f>
        <v>0.42781563697821634</v>
      </c>
      <c r="L151" s="274">
        <f>IF(L$58=0,0,L$58/ISI_fec!L$58)</f>
        <v>0.4278156369782164</v>
      </c>
      <c r="M151" s="274">
        <f>IF(M$58=0,0,M$58/ISI_fec!M$58)</f>
        <v>0.42781563697821634</v>
      </c>
      <c r="N151" s="274">
        <f>IF(N$58=0,0,N$58/ISI_fec!N$58)</f>
        <v>0.43316015726086371</v>
      </c>
      <c r="O151" s="274">
        <f>IF(O$58=0,0,O$58/ISI_fec!O$58)</f>
        <v>0.45499635946000599</v>
      </c>
      <c r="P151" s="274">
        <f>IF(P$58=0,0,P$58/ISI_fec!P$58)</f>
        <v>0.47005135099584117</v>
      </c>
      <c r="Q151" s="274">
        <f>IF(Q$58=0,0,Q$58/ISI_fec!Q$58)</f>
        <v>0.47005135099584128</v>
      </c>
      <c r="R151" s="274">
        <f>IF(R$58=0,0,R$58/ISI_fec!R$58)</f>
        <v>0.47005135099584106</v>
      </c>
      <c r="S151" s="274">
        <f>IF(S$58=0,0,S$58/ISI_fec!S$58)</f>
        <v>0.47005135099584122</v>
      </c>
      <c r="T151" s="274">
        <f>IF(T$58=0,0,T$58/ISI_fec!T$58)</f>
        <v>0.47005135099584122</v>
      </c>
      <c r="U151" s="274">
        <f>IF(U$58=0,0,U$58/ISI_fec!U$58)</f>
        <v>0.47005135099584111</v>
      </c>
      <c r="V151" s="274">
        <f>IF(V$58=0,0,V$58/ISI_fec!V$58)</f>
        <v>0.47005135099584111</v>
      </c>
      <c r="W151" s="274">
        <f>IF(W$58=0,0,W$58/ISI_fec!W$58)</f>
        <v>0.47005135099584106</v>
      </c>
      <c r="X151" s="274">
        <f>IF(X$58=0,0,X$58/ISI_fec!X$58)</f>
        <v>0.47005135099584106</v>
      </c>
      <c r="Y151" s="274">
        <f>IF(Y$58=0,0,Y$58/ISI_fec!Y$58)</f>
        <v>0.47005135099584111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0.67139591807401933</v>
      </c>
      <c r="C152" s="275">
        <f>IF(C$59=0,0,C$59/ISI_fec!C$59)</f>
        <v>0.68869052416672061</v>
      </c>
      <c r="D152" s="275">
        <f>IF(D$59=0,0,D$59/ISI_fec!D$59)</f>
        <v>0.65176316324536987</v>
      </c>
      <c r="E152" s="275">
        <f>IF(E$59=0,0,E$59/ISI_fec!E$59)</f>
        <v>0.68553820193548043</v>
      </c>
      <c r="F152" s="275">
        <f>IF(F$59=0,0,F$59/ISI_fec!F$59)</f>
        <v>0.69400408374761247</v>
      </c>
      <c r="G152" s="275">
        <f>IF(G$59=0,0,G$59/ISI_fec!G$59)</f>
        <v>0.68788106714216513</v>
      </c>
      <c r="H152" s="275">
        <f>IF(H$59=0,0,H$59/ISI_fec!H$59)</f>
        <v>0.69630769935343761</v>
      </c>
      <c r="I152" s="275">
        <f>IF(I$59=0,0,I$59/ISI_fec!I$59)</f>
        <v>0.69985285181468759</v>
      </c>
      <c r="J152" s="275">
        <f>IF(J$59=0,0,J$59/ISI_fec!J$59)</f>
        <v>0.69756560476611396</v>
      </c>
      <c r="K152" s="275">
        <f>IF(K$59=0,0,K$59/ISI_fec!K$59)</f>
        <v>0.69319292332967231</v>
      </c>
      <c r="L152" s="275">
        <f>IF(L$59=0,0,L$59/ISI_fec!L$59)</f>
        <v>0.69569166730616949</v>
      </c>
      <c r="M152" s="275">
        <f>IF(M$59=0,0,M$59/ISI_fec!M$59)</f>
        <v>0.6900139316261561</v>
      </c>
      <c r="N152" s="275">
        <f>IF(N$59=0,0,N$59/ISI_fec!N$59)</f>
        <v>0.7056022405573702</v>
      </c>
      <c r="O152" s="275">
        <f>IF(O$59=0,0,O$59/ISI_fec!O$59)</f>
        <v>0.75084553584533353</v>
      </c>
      <c r="P152" s="275">
        <f>IF(P$59=0,0,P$59/ISI_fec!P$59)</f>
        <v>0.75991958230212897</v>
      </c>
      <c r="Q152" s="275">
        <f>IF(Q$59=0,0,Q$59/ISI_fec!Q$59)</f>
        <v>0.76517745541660465</v>
      </c>
      <c r="R152" s="275">
        <f>IF(R$59=0,0,R$59/ISI_fec!R$59)</f>
        <v>0.76654117695022772</v>
      </c>
      <c r="S152" s="275">
        <f>IF(S$59=0,0,S$59/ISI_fec!S$59)</f>
        <v>0.76802828357456587</v>
      </c>
      <c r="T152" s="275">
        <f>IF(T$59=0,0,T$59/ISI_fec!T$59)</f>
        <v>0.76664288749940279</v>
      </c>
      <c r="U152" s="275">
        <f>IF(U$59=0,0,U$59/ISI_fec!U$59)</f>
        <v>0.80160018282518064</v>
      </c>
      <c r="V152" s="275">
        <f>IF(V$59=0,0,V$59/ISI_fec!V$59)</f>
        <v>0.79778979118207816</v>
      </c>
      <c r="W152" s="275">
        <f>IF(W$59=0,0,W$59/ISI_fec!W$59)</f>
        <v>0.81291420239747492</v>
      </c>
      <c r="X152" s="275">
        <f>IF(X$59=0,0,X$59/ISI_fec!X$59)</f>
        <v>0.83644657064316696</v>
      </c>
      <c r="Y152" s="275">
        <f>IF(Y$59=0,0,Y$59/ISI_fec!Y$59)</f>
        <v>0.84044795435993169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0.37847375804682565</v>
      </c>
      <c r="C153" s="276">
        <f>IF(C$65=0,0,C$65/ISI_fec!C$65)</f>
        <v>0.37756303679193337</v>
      </c>
      <c r="D153" s="276">
        <f>IF(D$65=0,0,D$65/ISI_fec!D$65)</f>
        <v>0.37815567089620555</v>
      </c>
      <c r="E153" s="276">
        <f>IF(E$65=0,0,E$65/ISI_fec!E$65)</f>
        <v>0.37998279357305603</v>
      </c>
      <c r="F153" s="276">
        <f>IF(F$65=0,0,F$65/ISI_fec!F$65)</f>
        <v>0.38151378672943409</v>
      </c>
      <c r="G153" s="276">
        <f>IF(G$65=0,0,G$65/ISI_fec!G$65)</f>
        <v>0.38066640125419177</v>
      </c>
      <c r="H153" s="276">
        <f>IF(H$65=0,0,H$65/ISI_fec!H$65)</f>
        <v>0.38560771794917192</v>
      </c>
      <c r="I153" s="276">
        <f>IF(I$65=0,0,I$65/ISI_fec!I$65)</f>
        <v>0.38703697360220762</v>
      </c>
      <c r="J153" s="276">
        <f>IF(J$65=0,0,J$65/ISI_fec!J$65)</f>
        <v>0.38673221215397485</v>
      </c>
      <c r="K153" s="276">
        <f>IF(K$65=0,0,K$65/ISI_fec!K$65)</f>
        <v>0.38722024574046265</v>
      </c>
      <c r="L153" s="276">
        <f>IF(L$65=0,0,L$65/ISI_fec!L$65)</f>
        <v>0.38838286861542776</v>
      </c>
      <c r="M153" s="276">
        <f>IF(M$65=0,0,M$65/ISI_fec!M$65)</f>
        <v>0.38863689738655621</v>
      </c>
      <c r="N153" s="276">
        <f>IF(N$65=0,0,N$65/ISI_fec!N$65)</f>
        <v>0.39253535526808153</v>
      </c>
      <c r="O153" s="276">
        <f>IF(O$65=0,0,O$65/ISI_fec!O$65)</f>
        <v>0.42554470366599251</v>
      </c>
      <c r="P153" s="276">
        <f>IF(P$65=0,0,P$65/ISI_fec!P$65)</f>
        <v>0.4262510332841844</v>
      </c>
      <c r="Q153" s="276">
        <f>IF(Q$65=0,0,Q$65/ISI_fec!Q$65)</f>
        <v>0.42603366743739907</v>
      </c>
      <c r="R153" s="276">
        <f>IF(R$65=0,0,R$65/ISI_fec!R$65)</f>
        <v>0.42757281720531115</v>
      </c>
      <c r="S153" s="276">
        <f>IF(S$65=0,0,S$65/ISI_fec!S$65)</f>
        <v>0.42748905221334133</v>
      </c>
      <c r="T153" s="276">
        <f>IF(T$65=0,0,T$65/ISI_fec!T$65)</f>
        <v>0.42653358749363524</v>
      </c>
      <c r="U153" s="276">
        <f>IF(U$65=0,0,U$65/ISI_fec!U$65)</f>
        <v>0.42654512560738278</v>
      </c>
      <c r="V153" s="276">
        <f>IF(V$65=0,0,V$65/ISI_fec!V$65)</f>
        <v>0.42621379376947649</v>
      </c>
      <c r="W153" s="276">
        <f>IF(W$65=0,0,W$65/ISI_fec!W$65)</f>
        <v>0.42732736819793482</v>
      </c>
      <c r="X153" s="276">
        <f>IF(X$65=0,0,X$65/ISI_fec!X$65)</f>
        <v>0.42871503293689484</v>
      </c>
      <c r="Y153" s="276">
        <f>IF(Y$65=0,0,Y$65/ISI_fec!Y$65)</f>
        <v>0.43116772447218255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0.60589105401239074</v>
      </c>
      <c r="C154" s="276">
        <f>IF(C$71=0,0,C$71/ISI_fec!C$71)</f>
        <v>0.60589105401239063</v>
      </c>
      <c r="D154" s="276">
        <f>IF(D$71=0,0,D$71/ISI_fec!D$71)</f>
        <v>0.60589105401239096</v>
      </c>
      <c r="E154" s="276">
        <f>IF(E$71=0,0,E$71/ISI_fec!E$71)</f>
        <v>0.61028168514341075</v>
      </c>
      <c r="F154" s="276">
        <f>IF(F$71=0,0,F$71/ISI_fec!F$71)</f>
        <v>0.61269934866671505</v>
      </c>
      <c r="G154" s="276">
        <f>IF(G$71=0,0,G$71/ISI_fec!G$71)</f>
        <v>0.61269934866671527</v>
      </c>
      <c r="H154" s="276">
        <f>IF(H$71=0,0,H$71/ISI_fec!H$71)</f>
        <v>0.6195503082402517</v>
      </c>
      <c r="I154" s="276">
        <f>IF(I$71=0,0,I$71/ISI_fec!I$71)</f>
        <v>0.61955030824025137</v>
      </c>
      <c r="J154" s="276">
        <f>IF(J$71=0,0,J$71/ISI_fec!J$71)</f>
        <v>0.61955030824025159</v>
      </c>
      <c r="K154" s="276">
        <f>IF(K$71=0,0,K$71/ISI_fec!K$71)</f>
        <v>0.61955030824025137</v>
      </c>
      <c r="L154" s="276">
        <f>IF(L$71=0,0,L$71/ISI_fec!L$71)</f>
        <v>0.61955030824025126</v>
      </c>
      <c r="M154" s="276">
        <f>IF(M$71=0,0,M$71/ISI_fec!M$71)</f>
        <v>0.61955030824025137</v>
      </c>
      <c r="N154" s="276">
        <f>IF(N$71=0,0,N$71/ISI_fec!N$71)</f>
        <v>0.62729008888945459</v>
      </c>
      <c r="O154" s="276">
        <f>IF(O$71=0,0,O$71/ISI_fec!O$71)</f>
        <v>0.65206108000050911</v>
      </c>
      <c r="P154" s="276">
        <f>IF(P$71=0,0,P$71/ISI_fec!P$71)</f>
        <v>0.67435497200045813</v>
      </c>
      <c r="Q154" s="276">
        <f>IF(Q$71=0,0,Q$71/ISI_fec!Q$71)</f>
        <v>0.68071485524744479</v>
      </c>
      <c r="R154" s="276">
        <f>IF(R$71=0,0,R$71/ISI_fec!R$71)</f>
        <v>0.68071485524744502</v>
      </c>
      <c r="S154" s="276">
        <f>IF(S$71=0,0,S$71/ISI_fec!S$71)</f>
        <v>0.68071485524744513</v>
      </c>
      <c r="T154" s="276">
        <f>IF(T$71=0,0,T$71/ISI_fec!T$71)</f>
        <v>0.68071485524744491</v>
      </c>
      <c r="U154" s="276">
        <f>IF(U$71=0,0,U$71/ISI_fec!U$71)</f>
        <v>0.68071485524744502</v>
      </c>
      <c r="V154" s="276">
        <f>IF(V$71=0,0,V$71/ISI_fec!V$71)</f>
        <v>0.68071485524744513</v>
      </c>
      <c r="W154" s="276">
        <f>IF(W$71=0,0,W$71/ISI_fec!W$71)</f>
        <v>0.68071485524744491</v>
      </c>
      <c r="X154" s="276">
        <f>IF(X$71=0,0,X$71/ISI_fec!X$71)</f>
        <v>0.68071485524744502</v>
      </c>
      <c r="Y154" s="276">
        <f>IF(Y$71=0,0,Y$71/ISI_fec!Y$71)</f>
        <v>0.68071485524744502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0.49209625563933029</v>
      </c>
      <c r="C155" s="276">
        <f>IF(C$72=0,0,C$72/ISI_fec!C$72)</f>
        <v>0.50455861833537219</v>
      </c>
      <c r="D155" s="276">
        <f>IF(D$72=0,0,D$72/ISI_fec!D$72)</f>
        <v>0.47794904060097482</v>
      </c>
      <c r="E155" s="276">
        <f>IF(E$72=0,0,E$72/ISI_fec!E$72)</f>
        <v>0.50234717756184943</v>
      </c>
      <c r="F155" s="276">
        <f>IF(F$72=0,0,F$72/ISI_fec!F$72)</f>
        <v>0.50589820976805755</v>
      </c>
      <c r="G155" s="276">
        <f>IF(G$72=0,0,G$72/ISI_fec!G$72)</f>
        <v>0.50314814669812968</v>
      </c>
      <c r="H155" s="276">
        <f>IF(H$72=0,0,H$72/ISI_fec!H$72)</f>
        <v>0.51023446484527468</v>
      </c>
      <c r="I155" s="276">
        <f>IF(I$72=0,0,I$72/ISI_fec!I$72)</f>
        <v>0.51278907496753168</v>
      </c>
      <c r="J155" s="276">
        <f>IF(J$72=0,0,J$72/ISI_fec!J$72)</f>
        <v>0.51114090199718565</v>
      </c>
      <c r="K155" s="276">
        <f>IF(K$72=0,0,K$72/ISI_fec!K$72)</f>
        <v>0.50798998073751112</v>
      </c>
      <c r="L155" s="276">
        <f>IF(L$72=0,0,L$72/ISI_fec!L$72)</f>
        <v>0.50979055679878371</v>
      </c>
      <c r="M155" s="276">
        <f>IF(M$72=0,0,M$72/ISI_fec!M$72)</f>
        <v>0.50569922329530237</v>
      </c>
      <c r="N155" s="276">
        <f>IF(N$72=0,0,N$72/ISI_fec!N$72)</f>
        <v>0.5170379830497196</v>
      </c>
      <c r="O155" s="276">
        <f>IF(O$72=0,0,O$72/ISI_fec!O$72)</f>
        <v>0.54213434931781534</v>
      </c>
      <c r="P155" s="276">
        <f>IF(P$72=0,0,P$72/ISI_fec!P$72)</f>
        <v>0.55690992664554473</v>
      </c>
      <c r="Q155" s="276">
        <f>IF(Q$72=0,0,Q$72/ISI_fec!Q$72)</f>
        <v>0.5606987103513511</v>
      </c>
      <c r="R155" s="276">
        <f>IF(R$72=0,0,R$72/ISI_fec!R$72)</f>
        <v>0.5616813978018379</v>
      </c>
      <c r="S155" s="276">
        <f>IF(S$72=0,0,S$72/ISI_fec!S$72)</f>
        <v>0.56275299561799252</v>
      </c>
      <c r="T155" s="276">
        <f>IF(T$72=0,0,T$72/ISI_fec!T$72)</f>
        <v>0.56175468965636421</v>
      </c>
      <c r="U155" s="276">
        <f>IF(U$72=0,0,U$72/ISI_fec!U$72)</f>
        <v>0.5610941518020599</v>
      </c>
      <c r="V155" s="276">
        <f>IF(V$72=0,0,V$72/ISI_fec!V$72)</f>
        <v>0.54783869972216237</v>
      </c>
      <c r="W155" s="276">
        <f>IF(W$72=0,0,W$72/ISI_fec!W$72)</f>
        <v>0.54751365108240935</v>
      </c>
      <c r="X155" s="276">
        <f>IF(X$72=0,0,X$72/ISI_fec!X$72)</f>
        <v>0.5521795145042675</v>
      </c>
      <c r="Y155" s="276">
        <f>IF(Y$72=0,0,Y$72/ISI_fec!Y$72)</f>
        <v>0.55215490384335308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0.45240260596576432</v>
      </c>
      <c r="C156" s="277">
        <f>IF(C$79=0,0,C$79/ISI_fec!C$79)</f>
        <v>0.45615955652212281</v>
      </c>
      <c r="D156" s="277">
        <f>IF(D$79=0,0,D$79/ISI_fec!D$79)</f>
        <v>0.44387837199129299</v>
      </c>
      <c r="E156" s="277">
        <f>IF(E$79=0,0,E$79/ISI_fec!E$79)</f>
        <v>0.45597972930542452</v>
      </c>
      <c r="F156" s="277">
        <f>IF(F$79=0,0,F$79/ISI_fec!F$79)</f>
        <v>0.46087295553692259</v>
      </c>
      <c r="G156" s="277">
        <f>IF(G$79=0,0,G$79/ISI_fec!G$79)</f>
        <v>0.45822725693227867</v>
      </c>
      <c r="H156" s="277">
        <f>IF(H$79=0,0,H$79/ISI_fec!H$79)</f>
        <v>0.46495157742998622</v>
      </c>
      <c r="I156" s="277">
        <f>IF(I$79=0,0,I$79/ISI_fec!I$79)</f>
        <v>0.46759226367564899</v>
      </c>
      <c r="J156" s="277">
        <f>IF(J$79=0,0,J$79/ISI_fec!J$79)</f>
        <v>0.46593760574230414</v>
      </c>
      <c r="K156" s="277">
        <f>IF(K$79=0,0,K$79/ISI_fec!K$79)</f>
        <v>0.4648679250766205</v>
      </c>
      <c r="L156" s="277">
        <f>IF(L$79=0,0,L$79/ISI_fec!L$79)</f>
        <v>0.46646507156723621</v>
      </c>
      <c r="M156" s="277">
        <f>IF(M$79=0,0,M$79/ISI_fec!M$79)</f>
        <v>0.46428298442480792</v>
      </c>
      <c r="N156" s="277">
        <f>IF(N$79=0,0,N$79/ISI_fec!N$79)</f>
        <v>0.47233080281922668</v>
      </c>
      <c r="O156" s="277">
        <f>IF(O$79=0,0,O$79/ISI_fec!O$79)</f>
        <v>0.49556802014004525</v>
      </c>
      <c r="P156" s="277">
        <f>IF(P$79=0,0,P$79/ISI_fec!P$79)</f>
        <v>0.50993878200506426</v>
      </c>
      <c r="Q156" s="277">
        <f>IF(Q$79=0,0,Q$79/ISI_fec!Q$79)</f>
        <v>0.51162556875186849</v>
      </c>
      <c r="R156" s="277">
        <f>IF(R$79=0,0,R$79/ISI_fec!R$79)</f>
        <v>0.51370809893009839</v>
      </c>
      <c r="S156" s="277">
        <f>IF(S$79=0,0,S$79/ISI_fec!S$79)</f>
        <v>0.51409859729095486</v>
      </c>
      <c r="T156" s="277">
        <f>IF(T$79=0,0,T$79/ISI_fec!T$79)</f>
        <v>0.51141366191545734</v>
      </c>
      <c r="U156" s="277">
        <f>IF(U$79=0,0,U$79/ISI_fec!U$79)</f>
        <v>0.51194191109734166</v>
      </c>
      <c r="V156" s="277">
        <f>IF(V$79=0,0,V$79/ISI_fec!V$79)</f>
        <v>0.50365395721493889</v>
      </c>
      <c r="W156" s="277">
        <f>IF(W$79=0,0,W$79/ISI_fec!W$79)</f>
        <v>0.50404920704891065</v>
      </c>
      <c r="X156" s="277">
        <f>IF(X$79=0,0,X$79/ISI_fec!X$79)</f>
        <v>0.50955998167259631</v>
      </c>
      <c r="Y156" s="277">
        <f>IF(Y$79=0,0,Y$79/ISI_fec!Y$79)</f>
        <v>0.51313178507158985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SK: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5969.9798960046255</v>
      </c>
      <c r="C5" s="223">
        <f t="shared" si="0"/>
        <v>6158.4964439539744</v>
      </c>
      <c r="D5" s="223">
        <f t="shared" si="0"/>
        <v>6821.1603894462442</v>
      </c>
      <c r="E5" s="223">
        <f t="shared" si="0"/>
        <v>7360.8702034363905</v>
      </c>
      <c r="F5" s="223">
        <f t="shared" si="0"/>
        <v>7362.1370576110603</v>
      </c>
      <c r="G5" s="223">
        <f t="shared" si="0"/>
        <v>7212.1027500172295</v>
      </c>
      <c r="H5" s="223">
        <f t="shared" si="0"/>
        <v>8167.1249517276538</v>
      </c>
      <c r="I5" s="223">
        <f t="shared" si="0"/>
        <v>7985.3351878356916</v>
      </c>
      <c r="J5" s="223">
        <f t="shared" si="0"/>
        <v>7209.0105283879475</v>
      </c>
      <c r="K5" s="223">
        <f t="shared" si="0"/>
        <v>6105.6680898399463</v>
      </c>
      <c r="L5" s="223">
        <f t="shared" si="0"/>
        <v>7295.972481926794</v>
      </c>
      <c r="M5" s="223">
        <f t="shared" si="0"/>
        <v>6882.8533500383419</v>
      </c>
      <c r="N5" s="223">
        <f t="shared" si="0"/>
        <v>7062.3672742498347</v>
      </c>
      <c r="O5" s="223">
        <f t="shared" si="0"/>
        <v>7181.6253468579198</v>
      </c>
      <c r="P5" s="223">
        <f t="shared" si="0"/>
        <v>7461.6785413301868</v>
      </c>
      <c r="Q5" s="223">
        <f t="shared" si="0"/>
        <v>7063.5721013747425</v>
      </c>
      <c r="R5" s="223">
        <f t="shared" si="0"/>
        <v>7368.6780487047445</v>
      </c>
      <c r="S5" s="223">
        <f t="shared" si="0"/>
        <v>7738.6594801485699</v>
      </c>
      <c r="T5" s="223">
        <f t="shared" si="0"/>
        <v>7716.4359560447392</v>
      </c>
      <c r="U5" s="223">
        <f t="shared" si="0"/>
        <v>6008.4371964314578</v>
      </c>
      <c r="V5" s="223">
        <f t="shared" si="0"/>
        <v>5261.2864854515065</v>
      </c>
      <c r="W5" s="223">
        <f t="shared" si="0"/>
        <v>7310.4209136893069</v>
      </c>
      <c r="X5" s="223">
        <f t="shared" si="0"/>
        <v>6752.3236618765095</v>
      </c>
      <c r="Y5" s="223">
        <f t="shared" si="0"/>
        <v>6304.5389865289926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1.433052915979057</v>
      </c>
      <c r="C10" s="260">
        <v>1.158557435248899</v>
      </c>
      <c r="D10" s="260">
        <v>1.8287467449890631</v>
      </c>
      <c r="E10" s="260">
        <v>1.4266584415065859</v>
      </c>
      <c r="F10" s="260">
        <v>1.3311003154906189</v>
      </c>
      <c r="G10" s="260">
        <v>1.3532980319824419</v>
      </c>
      <c r="H10" s="260">
        <v>1.490066733533197</v>
      </c>
      <c r="I10" s="260">
        <v>1.4401893897574931</v>
      </c>
      <c r="J10" s="260">
        <v>1.334768091332722</v>
      </c>
      <c r="K10" s="260">
        <v>1.1589175238190701</v>
      </c>
      <c r="L10" s="260">
        <v>1.386342763758625</v>
      </c>
      <c r="M10" s="260">
        <v>1.5412315226623159</v>
      </c>
      <c r="N10" s="260">
        <v>1.4570583147375029</v>
      </c>
      <c r="O10" s="260">
        <v>1.719123059978922</v>
      </c>
      <c r="P10" s="260">
        <v>1.5251343631366321</v>
      </c>
      <c r="Q10" s="260">
        <v>1.3600540243296131</v>
      </c>
      <c r="R10" s="260">
        <v>1.3147835797706451</v>
      </c>
      <c r="S10" s="260">
        <v>1.4148819757697859</v>
      </c>
      <c r="T10" s="260">
        <v>1.4142360544382679</v>
      </c>
      <c r="U10" s="260">
        <v>1.107749060198723</v>
      </c>
      <c r="V10" s="260">
        <v>1.0941119368832051</v>
      </c>
      <c r="W10" s="260">
        <v>1.183390634778734</v>
      </c>
      <c r="X10" s="260">
        <v>0.95931287329275228</v>
      </c>
      <c r="Y10" s="260">
        <v>0.95513294740770982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1.322079655901514E-2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1.433052915979057</v>
      </c>
      <c r="C12" s="226">
        <v>1.158557435248899</v>
      </c>
      <c r="D12" s="226">
        <v>1.8287467449890631</v>
      </c>
      <c r="E12" s="226">
        <v>1.4266584415065859</v>
      </c>
      <c r="F12" s="226">
        <v>1.3311003154906189</v>
      </c>
      <c r="G12" s="226">
        <v>1.3532980319824419</v>
      </c>
      <c r="H12" s="226">
        <v>1.490066733533197</v>
      </c>
      <c r="I12" s="226">
        <v>1.4401893897574931</v>
      </c>
      <c r="J12" s="226">
        <v>1.334768091332722</v>
      </c>
      <c r="K12" s="226">
        <v>1.1589175238190701</v>
      </c>
      <c r="L12" s="226">
        <v>1.386342763758625</v>
      </c>
      <c r="M12" s="226">
        <v>1.5412315226623159</v>
      </c>
      <c r="N12" s="226">
        <v>1.4570583147375029</v>
      </c>
      <c r="O12" s="226">
        <v>1.719123059978922</v>
      </c>
      <c r="P12" s="226">
        <v>1.5251343631366321</v>
      </c>
      <c r="Q12" s="226">
        <v>1.3600540243296131</v>
      </c>
      <c r="R12" s="226">
        <v>1.3147835797706451</v>
      </c>
      <c r="S12" s="226">
        <v>1.4148819757697859</v>
      </c>
      <c r="T12" s="226">
        <v>1.4142360544382679</v>
      </c>
      <c r="U12" s="226">
        <v>1.094528263639708</v>
      </c>
      <c r="V12" s="226">
        <v>1.0941119368832051</v>
      </c>
      <c r="W12" s="226">
        <v>1.183390634778734</v>
      </c>
      <c r="X12" s="226">
        <v>0.95931287329275228</v>
      </c>
      <c r="Y12" s="226">
        <v>0.95513294740770982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996.09955396809175</v>
      </c>
      <c r="C16" s="261">
        <v>992.25927948185381</v>
      </c>
      <c r="D16" s="261">
        <v>1129.331000626926</v>
      </c>
      <c r="E16" s="261">
        <v>1238.0630654414899</v>
      </c>
      <c r="F16" s="261">
        <v>1217.968703788212</v>
      </c>
      <c r="G16" s="261">
        <v>1229.74847408348</v>
      </c>
      <c r="H16" s="261">
        <v>1383.1747371427421</v>
      </c>
      <c r="I16" s="261">
        <v>1326.0432952856529</v>
      </c>
      <c r="J16" s="261">
        <v>1200.235138048474</v>
      </c>
      <c r="K16" s="261">
        <v>1030.936976517427</v>
      </c>
      <c r="L16" s="261">
        <v>1211.8290379237751</v>
      </c>
      <c r="M16" s="261">
        <v>1175.8718249041169</v>
      </c>
      <c r="N16" s="261">
        <v>1157.0160861962511</v>
      </c>
      <c r="O16" s="261">
        <v>1163.077249969665</v>
      </c>
      <c r="P16" s="261">
        <v>1248.352223836722</v>
      </c>
      <c r="Q16" s="261">
        <v>1162.795646132188</v>
      </c>
      <c r="R16" s="261">
        <v>1194.615271694968</v>
      </c>
      <c r="S16" s="261">
        <v>1271.1508009508941</v>
      </c>
      <c r="T16" s="261">
        <v>1292.7583855800949</v>
      </c>
      <c r="U16" s="261">
        <v>989.06809307324977</v>
      </c>
      <c r="V16" s="261">
        <v>887.44090026671415</v>
      </c>
      <c r="W16" s="261">
        <v>1212.446339154659</v>
      </c>
      <c r="X16" s="261">
        <v>1282.961405113507</v>
      </c>
      <c r="Y16" s="261">
        <v>991.9983994494487</v>
      </c>
      <c r="DA16" s="70" t="s">
        <v>353</v>
      </c>
    </row>
    <row r="17" spans="1:105" ht="12" customHeight="1" x14ac:dyDescent="0.25">
      <c r="A17" s="18" t="s">
        <v>28</v>
      </c>
      <c r="B17" s="230">
        <v>295.50414601079598</v>
      </c>
      <c r="C17" s="230">
        <v>312.60206214100901</v>
      </c>
      <c r="D17" s="230">
        <v>343.28273429689477</v>
      </c>
      <c r="E17" s="230">
        <v>375.46925385197</v>
      </c>
      <c r="F17" s="230">
        <v>364.39140969675663</v>
      </c>
      <c r="G17" s="230">
        <v>389.86091132419432</v>
      </c>
      <c r="H17" s="230">
        <v>402.078187955987</v>
      </c>
      <c r="I17" s="230">
        <v>349.34508382150352</v>
      </c>
      <c r="J17" s="230">
        <v>329.75980761472141</v>
      </c>
      <c r="K17" s="230">
        <v>270.20134606523101</v>
      </c>
      <c r="L17" s="230">
        <v>281.42079224552032</v>
      </c>
      <c r="M17" s="230">
        <v>284.12067778859841</v>
      </c>
      <c r="N17" s="230">
        <v>309.7899924934934</v>
      </c>
      <c r="O17" s="230">
        <v>305.85293990113428</v>
      </c>
      <c r="P17" s="230">
        <v>308.62638560741982</v>
      </c>
      <c r="Q17" s="230">
        <v>297.86957036711522</v>
      </c>
      <c r="R17" s="230">
        <v>251.6471543205945</v>
      </c>
      <c r="S17" s="230">
        <v>268.68308756486272</v>
      </c>
      <c r="T17" s="230">
        <v>297.31030600417643</v>
      </c>
      <c r="U17" s="230">
        <v>245.60537392101261</v>
      </c>
      <c r="V17" s="230">
        <v>225.60251939066131</v>
      </c>
      <c r="W17" s="230">
        <v>245.14133442714609</v>
      </c>
      <c r="X17" s="230">
        <v>192.6239174127104</v>
      </c>
      <c r="Y17" s="230">
        <v>134.913809778066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1.6148743318648351</v>
      </c>
      <c r="G18" s="230">
        <v>0.48861941959800381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0.23657094648404581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26.219846394227361</v>
      </c>
      <c r="C19" s="230">
        <v>21.8424023549099</v>
      </c>
      <c r="D19" s="230">
        <v>29.026922984992058</v>
      </c>
      <c r="E19" s="230">
        <v>23.164400804020929</v>
      </c>
      <c r="F19" s="230">
        <v>22.91874200083446</v>
      </c>
      <c r="G19" s="230">
        <v>20.912719772457059</v>
      </c>
      <c r="H19" s="230">
        <v>23.88152301755138</v>
      </c>
      <c r="I19" s="230">
        <v>25.243779074666971</v>
      </c>
      <c r="J19" s="230">
        <v>22.715292259750349</v>
      </c>
      <c r="K19" s="230">
        <v>17.844566673626211</v>
      </c>
      <c r="L19" s="230">
        <v>24.154645260721608</v>
      </c>
      <c r="M19" s="230">
        <v>29.0322471015776</v>
      </c>
      <c r="N19" s="230">
        <v>29.324869715904011</v>
      </c>
      <c r="O19" s="230">
        <v>35.646993894679383</v>
      </c>
      <c r="P19" s="230">
        <v>27.824775496291039</v>
      </c>
      <c r="Q19" s="230">
        <v>23.59256859978165</v>
      </c>
      <c r="R19" s="230">
        <v>22.333007546887199</v>
      </c>
      <c r="S19" s="230">
        <v>26.681696489378979</v>
      </c>
      <c r="T19" s="230">
        <v>24.388124171070341</v>
      </c>
      <c r="U19" s="230">
        <v>23.37508161035597</v>
      </c>
      <c r="V19" s="230">
        <v>21.979434957426179</v>
      </c>
      <c r="W19" s="230">
        <v>21.253776811996321</v>
      </c>
      <c r="X19" s="230">
        <v>17.09886582889289</v>
      </c>
      <c r="Y19" s="230">
        <v>23.039055454181501</v>
      </c>
      <c r="DA19" s="71" t="s">
        <v>356</v>
      </c>
    </row>
    <row r="20" spans="1:105" ht="12" customHeight="1" x14ac:dyDescent="0.25">
      <c r="A20" s="18" t="s">
        <v>36</v>
      </c>
      <c r="B20" s="230">
        <v>674.37556156306835</v>
      </c>
      <c r="C20" s="230">
        <v>657.81481498593485</v>
      </c>
      <c r="D20" s="230">
        <v>757.02134334503944</v>
      </c>
      <c r="E20" s="230">
        <v>839.4294107854995</v>
      </c>
      <c r="F20" s="230">
        <v>829.04367775875585</v>
      </c>
      <c r="G20" s="230">
        <v>818.4862235672307</v>
      </c>
      <c r="H20" s="230">
        <v>957.21502616920384</v>
      </c>
      <c r="I20" s="230">
        <v>951.45443238948224</v>
      </c>
      <c r="J20" s="230">
        <v>847.76003817400192</v>
      </c>
      <c r="K20" s="230">
        <v>742.89106377857024</v>
      </c>
      <c r="L20" s="230">
        <v>906.25360041753299</v>
      </c>
      <c r="M20" s="230">
        <v>862.71890001394081</v>
      </c>
      <c r="N20" s="230">
        <v>817.90122398685355</v>
      </c>
      <c r="O20" s="230">
        <v>821.57731617385082</v>
      </c>
      <c r="P20" s="230">
        <v>911.90106273301126</v>
      </c>
      <c r="Q20" s="230">
        <v>841.33350716529071</v>
      </c>
      <c r="R20" s="230">
        <v>920.63510982748585</v>
      </c>
      <c r="S20" s="230">
        <v>975.78601689665209</v>
      </c>
      <c r="T20" s="230">
        <v>971.05995540484844</v>
      </c>
      <c r="U20" s="230">
        <v>720.08763754188124</v>
      </c>
      <c r="V20" s="230">
        <v>639.85894591862666</v>
      </c>
      <c r="W20" s="230">
        <v>945.8146569690324</v>
      </c>
      <c r="X20" s="230">
        <v>1073.238621871903</v>
      </c>
      <c r="Y20" s="230">
        <v>834.04553421720129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1843.250587308029</v>
      </c>
      <c r="C22" s="261">
        <v>1926.723730973938</v>
      </c>
      <c r="D22" s="261">
        <v>2031.7288624547441</v>
      </c>
      <c r="E22" s="261">
        <v>2313.0941913806619</v>
      </c>
      <c r="F22" s="261">
        <v>2310.4004593342911</v>
      </c>
      <c r="G22" s="261">
        <v>2281.302479712122</v>
      </c>
      <c r="H22" s="261">
        <v>2574.5128861400999</v>
      </c>
      <c r="I22" s="261">
        <v>2508.7188179891468</v>
      </c>
      <c r="J22" s="261">
        <v>2321.1618991043651</v>
      </c>
      <c r="K22" s="261">
        <v>1899.8760707027141</v>
      </c>
      <c r="L22" s="261">
        <v>2264.0931254859652</v>
      </c>
      <c r="M22" s="261">
        <v>2191.4331229368081</v>
      </c>
      <c r="N22" s="261">
        <v>2201.6514428137311</v>
      </c>
      <c r="O22" s="261">
        <v>2170.8533744285692</v>
      </c>
      <c r="P22" s="261">
        <v>2323.2356901230569</v>
      </c>
      <c r="Q22" s="261">
        <v>2168.9252395941958</v>
      </c>
      <c r="R22" s="261">
        <v>2229.3909612617372</v>
      </c>
      <c r="S22" s="261">
        <v>2398.5256714196521</v>
      </c>
      <c r="T22" s="261">
        <v>2411.6003863828419</v>
      </c>
      <c r="U22" s="261">
        <v>1876.260134878107</v>
      </c>
      <c r="V22" s="261">
        <v>1620.530116589691</v>
      </c>
      <c r="W22" s="261">
        <v>2174.65251441183</v>
      </c>
      <c r="X22" s="261">
        <v>2297.956180085087</v>
      </c>
      <c r="Y22" s="261">
        <v>1812.732584975251</v>
      </c>
      <c r="DA22" s="70" t="s">
        <v>359</v>
      </c>
    </row>
    <row r="23" spans="1:105" ht="12" customHeight="1" x14ac:dyDescent="0.25">
      <c r="A23" s="18" t="s">
        <v>28</v>
      </c>
      <c r="B23" s="230">
        <v>518.410344795024</v>
      </c>
      <c r="C23" s="230">
        <v>532.22518047986296</v>
      </c>
      <c r="D23" s="230">
        <v>546.61993250211799</v>
      </c>
      <c r="E23" s="230">
        <v>632.00983367061588</v>
      </c>
      <c r="F23" s="230">
        <v>616.3708559835128</v>
      </c>
      <c r="G23" s="230">
        <v>664.87029300640791</v>
      </c>
      <c r="H23" s="230">
        <v>681.44558898073694</v>
      </c>
      <c r="I23" s="230">
        <v>591.30627045961046</v>
      </c>
      <c r="J23" s="230">
        <v>500.32114222496972</v>
      </c>
      <c r="K23" s="230">
        <v>469.25032441587672</v>
      </c>
      <c r="L23" s="230">
        <v>487.04095198832749</v>
      </c>
      <c r="M23" s="230">
        <v>501.19753598958238</v>
      </c>
      <c r="N23" s="230">
        <v>550.66944514990496</v>
      </c>
      <c r="O23" s="230">
        <v>548.16255077177459</v>
      </c>
      <c r="P23" s="230">
        <v>550.53383270804977</v>
      </c>
      <c r="Q23" s="230">
        <v>528.10218899651215</v>
      </c>
      <c r="R23" s="230">
        <v>437.32682548295833</v>
      </c>
      <c r="S23" s="230">
        <v>476.3363888712463</v>
      </c>
      <c r="T23" s="230">
        <v>529.15769562258151</v>
      </c>
      <c r="U23" s="230">
        <v>434.14486813601161</v>
      </c>
      <c r="V23" s="230">
        <v>385.50339952533329</v>
      </c>
      <c r="W23" s="230">
        <v>416.70293228757959</v>
      </c>
      <c r="X23" s="230">
        <v>339.11919647143861</v>
      </c>
      <c r="Y23" s="230">
        <v>244.85788843700749</v>
      </c>
      <c r="DA23" s="71" t="s">
        <v>360</v>
      </c>
    </row>
    <row r="24" spans="1:105" ht="12" customHeight="1" x14ac:dyDescent="0.25">
      <c r="A24" s="18" t="s">
        <v>42</v>
      </c>
      <c r="B24" s="230">
        <v>95.768123207839196</v>
      </c>
      <c r="C24" s="230">
        <v>237.3382851836613</v>
      </c>
      <c r="D24" s="230">
        <v>233.45946623936939</v>
      </c>
      <c r="E24" s="230">
        <v>229.12053964751681</v>
      </c>
      <c r="F24" s="230">
        <v>250.1970831355693</v>
      </c>
      <c r="G24" s="230">
        <v>184.08471681575219</v>
      </c>
      <c r="H24" s="230">
        <v>230.29638385450889</v>
      </c>
      <c r="I24" s="230">
        <v>264.23978646522602</v>
      </c>
      <c r="J24" s="230">
        <v>500.13034419588769</v>
      </c>
      <c r="K24" s="230">
        <v>109.4796950816371</v>
      </c>
      <c r="L24" s="230">
        <v>166.84095172839659</v>
      </c>
      <c r="M24" s="230">
        <v>117.1593816921747</v>
      </c>
      <c r="N24" s="230">
        <v>144.9891178401891</v>
      </c>
      <c r="O24" s="230">
        <v>86.337226589415721</v>
      </c>
      <c r="P24" s="230">
        <v>96.400375942695646</v>
      </c>
      <c r="Q24" s="230">
        <v>107.3688163543428</v>
      </c>
      <c r="R24" s="230">
        <v>153.32017931979161</v>
      </c>
      <c r="S24" s="230">
        <v>144.95851271425479</v>
      </c>
      <c r="T24" s="230">
        <v>110.72808395844289</v>
      </c>
      <c r="U24" s="230">
        <v>127.931790145234</v>
      </c>
      <c r="V24" s="230">
        <v>104.095438224117</v>
      </c>
      <c r="W24" s="230">
        <v>113.678399427409</v>
      </c>
      <c r="X24" s="230">
        <v>39.270723731413703</v>
      </c>
      <c r="Y24" s="230">
        <v>12.333991075539901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2.731572281206252</v>
      </c>
      <c r="G25" s="230">
        <v>0.8332934316838877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0.40213457809681219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45.998135028560228</v>
      </c>
      <c r="C26" s="230">
        <v>37.188099322940019</v>
      </c>
      <c r="D26" s="230">
        <v>46.220485616028391</v>
      </c>
      <c r="E26" s="230">
        <v>38.991552434811787</v>
      </c>
      <c r="F26" s="230">
        <v>38.767227352794983</v>
      </c>
      <c r="G26" s="230">
        <v>35.664632485076581</v>
      </c>
      <c r="H26" s="230">
        <v>40.474611669891772</v>
      </c>
      <c r="I26" s="230">
        <v>42.727965980407163</v>
      </c>
      <c r="J26" s="230">
        <v>34.464300096422512</v>
      </c>
      <c r="K26" s="230">
        <v>30.9901072759213</v>
      </c>
      <c r="L26" s="230">
        <v>41.803241789109393</v>
      </c>
      <c r="M26" s="230">
        <v>51.213768828110638</v>
      </c>
      <c r="N26" s="230">
        <v>52.126634580971128</v>
      </c>
      <c r="O26" s="230">
        <v>63.888047330752038</v>
      </c>
      <c r="P26" s="230">
        <v>49.634383230277699</v>
      </c>
      <c r="Q26" s="230">
        <v>41.827995744041161</v>
      </c>
      <c r="R26" s="230">
        <v>38.811578538751718</v>
      </c>
      <c r="S26" s="230">
        <v>47.302802234030459</v>
      </c>
      <c r="T26" s="230">
        <v>43.406378205872493</v>
      </c>
      <c r="U26" s="230">
        <v>41.31901334805557</v>
      </c>
      <c r="V26" s="230">
        <v>37.5578558192488</v>
      </c>
      <c r="W26" s="230">
        <v>36.128183524988977</v>
      </c>
      <c r="X26" s="230">
        <v>30.102978479267879</v>
      </c>
      <c r="Y26" s="230">
        <v>41.8140624697647</v>
      </c>
      <c r="DA26" s="71" t="s">
        <v>363</v>
      </c>
    </row>
    <row r="27" spans="1:105" ht="12" customHeight="1" x14ac:dyDescent="0.25">
      <c r="A27" s="18" t="s">
        <v>36</v>
      </c>
      <c r="B27" s="230">
        <v>1183.073984276605</v>
      </c>
      <c r="C27" s="230">
        <v>1119.972165987474</v>
      </c>
      <c r="D27" s="230">
        <v>1205.4289780972281</v>
      </c>
      <c r="E27" s="230">
        <v>1412.9722656277179</v>
      </c>
      <c r="F27" s="230">
        <v>1402.333720581207</v>
      </c>
      <c r="G27" s="230">
        <v>1395.849543973201</v>
      </c>
      <c r="H27" s="230">
        <v>1622.2963016349629</v>
      </c>
      <c r="I27" s="230">
        <v>1610.444795083904</v>
      </c>
      <c r="J27" s="230">
        <v>1286.246112587085</v>
      </c>
      <c r="K27" s="230">
        <v>1290.1559439292789</v>
      </c>
      <c r="L27" s="230">
        <v>1568.407979980132</v>
      </c>
      <c r="M27" s="230">
        <v>1521.8624364269399</v>
      </c>
      <c r="N27" s="230">
        <v>1453.8662452426661</v>
      </c>
      <c r="O27" s="230">
        <v>1472.4655497366259</v>
      </c>
      <c r="P27" s="230">
        <v>1626.6670982420339</v>
      </c>
      <c r="Q27" s="230">
        <v>1491.6262384992999</v>
      </c>
      <c r="R27" s="230">
        <v>1599.932377920235</v>
      </c>
      <c r="S27" s="230">
        <v>1729.9279676001211</v>
      </c>
      <c r="T27" s="230">
        <v>1728.3082285959449</v>
      </c>
      <c r="U27" s="230">
        <v>1272.864463248806</v>
      </c>
      <c r="V27" s="230">
        <v>1093.373423020992</v>
      </c>
      <c r="W27" s="230">
        <v>1607.740864593756</v>
      </c>
      <c r="X27" s="230">
        <v>1889.4632814029669</v>
      </c>
      <c r="Y27" s="230">
        <v>1513.7266429929391</v>
      </c>
      <c r="DA27" s="71" t="s">
        <v>364</v>
      </c>
    </row>
    <row r="28" spans="1:105" ht="12" customHeight="1" x14ac:dyDescent="0.25">
      <c r="A28" s="57" t="s">
        <v>179</v>
      </c>
      <c r="B28" s="261">
        <v>204.72184513986531</v>
      </c>
      <c r="C28" s="261">
        <v>165.5082050355569</v>
      </c>
      <c r="D28" s="261">
        <v>261.24953499843758</v>
      </c>
      <c r="E28" s="261">
        <v>203.80834878665519</v>
      </c>
      <c r="F28" s="261">
        <v>199.87856393545829</v>
      </c>
      <c r="G28" s="261">
        <v>196.53705446957039</v>
      </c>
      <c r="H28" s="261">
        <v>212.86667621902811</v>
      </c>
      <c r="I28" s="261">
        <v>205.7413413939276</v>
      </c>
      <c r="J28" s="261">
        <v>190.6811559046746</v>
      </c>
      <c r="K28" s="261">
        <v>165.55964625986721</v>
      </c>
      <c r="L28" s="261">
        <v>198.04896625123209</v>
      </c>
      <c r="M28" s="261">
        <v>220.17593180890231</v>
      </c>
      <c r="N28" s="261">
        <v>208.1511878196433</v>
      </c>
      <c r="O28" s="261">
        <v>245.5890085684174</v>
      </c>
      <c r="P28" s="261">
        <v>217.8763375909474</v>
      </c>
      <c r="Q28" s="261">
        <v>194.29343204708761</v>
      </c>
      <c r="R28" s="261">
        <v>187.8262256815207</v>
      </c>
      <c r="S28" s="261">
        <v>202.12599653854079</v>
      </c>
      <c r="T28" s="261">
        <v>202.03372206260971</v>
      </c>
      <c r="U28" s="261">
        <v>175.84730629499609</v>
      </c>
      <c r="V28" s="261">
        <v>179.69729701329439</v>
      </c>
      <c r="W28" s="261">
        <v>205.79917360332649</v>
      </c>
      <c r="X28" s="261">
        <v>178.82669171858259</v>
      </c>
      <c r="Y28" s="261">
        <v>181.14730017766459</v>
      </c>
      <c r="DA28" s="70" t="s">
        <v>365</v>
      </c>
    </row>
    <row r="29" spans="1:105" ht="12" customHeight="1" x14ac:dyDescent="0.25">
      <c r="A29" s="60" t="s">
        <v>181</v>
      </c>
      <c r="B29" s="262">
        <v>204.72184513986531</v>
      </c>
      <c r="C29" s="262">
        <v>165.5082050355569</v>
      </c>
      <c r="D29" s="262">
        <v>261.24953499843758</v>
      </c>
      <c r="E29" s="262">
        <v>203.80834878665519</v>
      </c>
      <c r="F29" s="262">
        <v>199.87856393545829</v>
      </c>
      <c r="G29" s="262">
        <v>196.53705446957039</v>
      </c>
      <c r="H29" s="262">
        <v>212.86667621902811</v>
      </c>
      <c r="I29" s="262">
        <v>205.7413413939276</v>
      </c>
      <c r="J29" s="262">
        <v>190.6811559046746</v>
      </c>
      <c r="K29" s="262">
        <v>165.55964625986721</v>
      </c>
      <c r="L29" s="262">
        <v>198.04896625123209</v>
      </c>
      <c r="M29" s="262">
        <v>220.17593180890231</v>
      </c>
      <c r="N29" s="262">
        <v>208.1511878196433</v>
      </c>
      <c r="O29" s="262">
        <v>245.5890085684174</v>
      </c>
      <c r="P29" s="262">
        <v>217.8763375909474</v>
      </c>
      <c r="Q29" s="262">
        <v>194.29343204708761</v>
      </c>
      <c r="R29" s="262">
        <v>187.8262256815207</v>
      </c>
      <c r="S29" s="262">
        <v>202.12599653854079</v>
      </c>
      <c r="T29" s="262">
        <v>202.03372206260971</v>
      </c>
      <c r="U29" s="262">
        <v>175.84730629499609</v>
      </c>
      <c r="V29" s="262">
        <v>179.69729701329439</v>
      </c>
      <c r="W29" s="262">
        <v>205.79917360332649</v>
      </c>
      <c r="X29" s="262">
        <v>178.82669171858259</v>
      </c>
      <c r="Y29" s="262">
        <v>181.14730017766459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2.0987076816475971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13.156591266945201</v>
      </c>
      <c r="G32" s="230">
        <v>4.4871874896536017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2.2654870843474941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204.72184513986531</v>
      </c>
      <c r="C33" s="230">
        <v>165.5082050355569</v>
      </c>
      <c r="D33" s="230">
        <v>261.24953499843758</v>
      </c>
      <c r="E33" s="230">
        <v>203.80834878665519</v>
      </c>
      <c r="F33" s="230">
        <v>186.72197266851299</v>
      </c>
      <c r="G33" s="230">
        <v>192.0498669799168</v>
      </c>
      <c r="H33" s="230">
        <v>212.86667621902811</v>
      </c>
      <c r="I33" s="230">
        <v>205.7413413939276</v>
      </c>
      <c r="J33" s="230">
        <v>190.6811559046746</v>
      </c>
      <c r="K33" s="230">
        <v>165.55964625986721</v>
      </c>
      <c r="L33" s="230">
        <v>198.04896625123209</v>
      </c>
      <c r="M33" s="230">
        <v>220.17593180890231</v>
      </c>
      <c r="N33" s="230">
        <v>208.1511878196433</v>
      </c>
      <c r="O33" s="230">
        <v>245.5890085684174</v>
      </c>
      <c r="P33" s="230">
        <v>217.8763375909474</v>
      </c>
      <c r="Q33" s="230">
        <v>194.29343204708761</v>
      </c>
      <c r="R33" s="230">
        <v>187.8262256815207</v>
      </c>
      <c r="S33" s="230">
        <v>202.12599653854079</v>
      </c>
      <c r="T33" s="230">
        <v>202.03372206260971</v>
      </c>
      <c r="U33" s="230">
        <v>173.74859861334849</v>
      </c>
      <c r="V33" s="230">
        <v>179.69729701329439</v>
      </c>
      <c r="W33" s="230">
        <v>203.53368651897901</v>
      </c>
      <c r="X33" s="230">
        <v>178.82669171858259</v>
      </c>
      <c r="Y33" s="230">
        <v>181.14730017766459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297.44781771211217</v>
      </c>
      <c r="C35" s="261">
        <f t="shared" si="1"/>
        <v>273.71249167101564</v>
      </c>
      <c r="D35" s="261">
        <f t="shared" si="1"/>
        <v>337.68074470328281</v>
      </c>
      <c r="E35" s="261">
        <f t="shared" si="1"/>
        <v>336.93484503116696</v>
      </c>
      <c r="F35" s="261">
        <f t="shared" si="1"/>
        <v>335.3725851759163</v>
      </c>
      <c r="G35" s="261">
        <f t="shared" si="1"/>
        <v>341.33220195154701</v>
      </c>
      <c r="H35" s="261">
        <f t="shared" si="1"/>
        <v>388.31289714706048</v>
      </c>
      <c r="I35" s="261">
        <f t="shared" si="1"/>
        <v>374.35423220487644</v>
      </c>
      <c r="J35" s="261">
        <f t="shared" si="1"/>
        <v>339.00810634589635</v>
      </c>
      <c r="K35" s="261">
        <f t="shared" si="1"/>
        <v>288.84797344108387</v>
      </c>
      <c r="L35" s="261">
        <f t="shared" si="1"/>
        <v>338.57636709212744</v>
      </c>
      <c r="M35" s="261">
        <f t="shared" si="1"/>
        <v>336.78352302130133</v>
      </c>
      <c r="N35" s="261">
        <f t="shared" si="1"/>
        <v>332.95124840057969</v>
      </c>
      <c r="O35" s="261">
        <f t="shared" si="1"/>
        <v>342.88810767969244</v>
      </c>
      <c r="P35" s="261">
        <f t="shared" si="1"/>
        <v>351.26440567598087</v>
      </c>
      <c r="Q35" s="261">
        <f t="shared" si="1"/>
        <v>322.3452235925339</v>
      </c>
      <c r="R35" s="261">
        <f t="shared" si="1"/>
        <v>328.6316167145493</v>
      </c>
      <c r="S35" s="261">
        <f t="shared" si="1"/>
        <v>351.28171155653087</v>
      </c>
      <c r="T35" s="261">
        <f t="shared" si="1"/>
        <v>346.11453612145215</v>
      </c>
      <c r="U35" s="261">
        <f t="shared" si="1"/>
        <v>272.57100922446011</v>
      </c>
      <c r="V35" s="261">
        <f t="shared" si="1"/>
        <v>244.77356826789168</v>
      </c>
      <c r="W35" s="261">
        <f t="shared" si="1"/>
        <v>314.75769461405196</v>
      </c>
      <c r="X35" s="261">
        <f t="shared" si="1"/>
        <v>333.96021439574434</v>
      </c>
      <c r="Y35" s="261">
        <f t="shared" si="1"/>
        <v>282.3130056676718</v>
      </c>
      <c r="DA35" s="70"/>
    </row>
    <row r="36" spans="1:105" ht="12" customHeight="1" x14ac:dyDescent="0.25">
      <c r="A36" s="60" t="s">
        <v>190</v>
      </c>
      <c r="B36" s="262">
        <v>74.518751630910955</v>
      </c>
      <c r="C36" s="262">
        <v>60.244986632942727</v>
      </c>
      <c r="D36" s="262">
        <v>95.094830739431316</v>
      </c>
      <c r="E36" s="262">
        <v>74.186238958342472</v>
      </c>
      <c r="F36" s="262">
        <v>69.217216405512204</v>
      </c>
      <c r="G36" s="262">
        <v>70.371497663086998</v>
      </c>
      <c r="H36" s="262">
        <v>77.483470143726251</v>
      </c>
      <c r="I36" s="262">
        <v>74.889848267389652</v>
      </c>
      <c r="J36" s="262">
        <v>69.407940749301545</v>
      </c>
      <c r="K36" s="262">
        <v>60.263711238591661</v>
      </c>
      <c r="L36" s="262">
        <v>72.089823715448503</v>
      </c>
      <c r="M36" s="262">
        <v>80.144039178440408</v>
      </c>
      <c r="N36" s="262">
        <v>75.767032366350165</v>
      </c>
      <c r="O36" s="262">
        <v>89.394399118903934</v>
      </c>
      <c r="P36" s="262">
        <v>79.306986883104855</v>
      </c>
      <c r="Q36" s="262">
        <v>70.722809265139901</v>
      </c>
      <c r="R36" s="262">
        <v>68.368746148073541</v>
      </c>
      <c r="S36" s="262">
        <v>73.573862740028858</v>
      </c>
      <c r="T36" s="262">
        <v>73.540274830789926</v>
      </c>
      <c r="U36" s="262">
        <v>64.008419491378604</v>
      </c>
      <c r="V36" s="262">
        <v>65.409816112839167</v>
      </c>
      <c r="W36" s="262">
        <v>74.371338487614352</v>
      </c>
      <c r="X36" s="262">
        <v>65.09291578556406</v>
      </c>
      <c r="Y36" s="262">
        <v>65.937617264669925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0.76392959611972533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74.518751630910955</v>
      </c>
      <c r="C39" s="230">
        <v>60.244986632942727</v>
      </c>
      <c r="D39" s="230">
        <v>95.094830739431316</v>
      </c>
      <c r="E39" s="230">
        <v>74.186238958342472</v>
      </c>
      <c r="F39" s="230">
        <v>69.217216405512204</v>
      </c>
      <c r="G39" s="230">
        <v>70.371497663086998</v>
      </c>
      <c r="H39" s="230">
        <v>77.483470143726251</v>
      </c>
      <c r="I39" s="230">
        <v>74.889848267389652</v>
      </c>
      <c r="J39" s="230">
        <v>69.407940749301545</v>
      </c>
      <c r="K39" s="230">
        <v>60.263711238591661</v>
      </c>
      <c r="L39" s="230">
        <v>72.089823715448503</v>
      </c>
      <c r="M39" s="230">
        <v>80.144039178440408</v>
      </c>
      <c r="N39" s="230">
        <v>75.767032366350165</v>
      </c>
      <c r="O39" s="230">
        <v>89.394399118903934</v>
      </c>
      <c r="P39" s="230">
        <v>79.306986883104855</v>
      </c>
      <c r="Q39" s="230">
        <v>70.722809265139901</v>
      </c>
      <c r="R39" s="230">
        <v>68.368746148073541</v>
      </c>
      <c r="S39" s="230">
        <v>73.573862740028858</v>
      </c>
      <c r="T39" s="230">
        <v>73.540274830789926</v>
      </c>
      <c r="U39" s="230">
        <v>63.24448989525888</v>
      </c>
      <c r="V39" s="230">
        <v>65.409816112839167</v>
      </c>
      <c r="W39" s="230">
        <v>74.371338487614352</v>
      </c>
      <c r="X39" s="230">
        <v>65.09291578556406</v>
      </c>
      <c r="Y39" s="230">
        <v>65.937617264669925</v>
      </c>
      <c r="DA39" s="71" t="s">
        <v>375</v>
      </c>
    </row>
    <row r="40" spans="1:105" ht="12" customHeight="1" x14ac:dyDescent="0.25">
      <c r="A40" s="60" t="s">
        <v>195</v>
      </c>
      <c r="B40" s="262">
        <v>222.9290660812012</v>
      </c>
      <c r="C40" s="262">
        <v>213.46750503807289</v>
      </c>
      <c r="D40" s="262">
        <v>242.58591396385151</v>
      </c>
      <c r="E40" s="262">
        <v>262.74860607282449</v>
      </c>
      <c r="F40" s="262">
        <v>266.1553687704041</v>
      </c>
      <c r="G40" s="262">
        <v>270.96070428846002</v>
      </c>
      <c r="H40" s="262">
        <v>310.82942700333422</v>
      </c>
      <c r="I40" s="262">
        <v>299.46438393748679</v>
      </c>
      <c r="J40" s="262">
        <v>269.60016559659482</v>
      </c>
      <c r="K40" s="262">
        <v>228.5842622024922</v>
      </c>
      <c r="L40" s="262">
        <v>266.48654337667892</v>
      </c>
      <c r="M40" s="262">
        <v>256.6394838428609</v>
      </c>
      <c r="N40" s="262">
        <v>257.18421603422951</v>
      </c>
      <c r="O40" s="262">
        <v>253.49370856078849</v>
      </c>
      <c r="P40" s="262">
        <v>271.95741879287601</v>
      </c>
      <c r="Q40" s="262">
        <v>251.62241432739401</v>
      </c>
      <c r="R40" s="262">
        <v>260.26287056647573</v>
      </c>
      <c r="S40" s="262">
        <v>277.70784881650201</v>
      </c>
      <c r="T40" s="262">
        <v>272.57426129066221</v>
      </c>
      <c r="U40" s="262">
        <v>208.5625897330815</v>
      </c>
      <c r="V40" s="262">
        <v>179.36375215505251</v>
      </c>
      <c r="W40" s="262">
        <v>240.38635612643759</v>
      </c>
      <c r="X40" s="262">
        <v>268.86729861018028</v>
      </c>
      <c r="Y40" s="262">
        <v>216.37538840300189</v>
      </c>
      <c r="DA40" s="72" t="s">
        <v>376</v>
      </c>
    </row>
    <row r="41" spans="1:105" ht="12" customHeight="1" x14ac:dyDescent="0.25">
      <c r="A41" s="64" t="s">
        <v>28</v>
      </c>
      <c r="B41" s="229">
        <v>66.134417017739068</v>
      </c>
      <c r="C41" s="229">
        <v>67.250953107582575</v>
      </c>
      <c r="D41" s="229">
        <v>73.738838127345701</v>
      </c>
      <c r="E41" s="229">
        <v>79.684166200070607</v>
      </c>
      <c r="F41" s="229">
        <v>79.628261155610119</v>
      </c>
      <c r="G41" s="229">
        <v>85.90129553580033</v>
      </c>
      <c r="H41" s="229">
        <v>90.355708079998507</v>
      </c>
      <c r="I41" s="229">
        <v>78.89366107436183</v>
      </c>
      <c r="J41" s="229">
        <v>74.071568080053694</v>
      </c>
      <c r="K41" s="229">
        <v>59.910330838149918</v>
      </c>
      <c r="L41" s="229">
        <v>61.885671833977312</v>
      </c>
      <c r="M41" s="229">
        <v>62.010656733522353</v>
      </c>
      <c r="N41" s="229">
        <v>68.860837204621973</v>
      </c>
      <c r="O41" s="229">
        <v>66.660916987053668</v>
      </c>
      <c r="P41" s="229">
        <v>67.235219033940467</v>
      </c>
      <c r="Q41" s="229">
        <v>64.457293678167659</v>
      </c>
      <c r="R41" s="229">
        <v>54.824689006726622</v>
      </c>
      <c r="S41" s="229">
        <v>58.699095500862107</v>
      </c>
      <c r="T41" s="229">
        <v>62.686993901667613</v>
      </c>
      <c r="U41" s="229">
        <v>51.775478882228228</v>
      </c>
      <c r="V41" s="229">
        <v>45.59730609822077</v>
      </c>
      <c r="W41" s="229">
        <v>48.60308470228901</v>
      </c>
      <c r="X41" s="229">
        <v>40.36775550382508</v>
      </c>
      <c r="Y41" s="229">
        <v>29.427495052269322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5.9520975030234652E-2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0.35288876633572569</v>
      </c>
      <c r="G45" s="229">
        <v>0.10766157865084371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4.6903871911009302E-2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5.8680538969952174</v>
      </c>
      <c r="C47" s="229">
        <v>4.6990169113612339</v>
      </c>
      <c r="D47" s="229">
        <v>6.2351273789204944</v>
      </c>
      <c r="E47" s="229">
        <v>4.9160775340618974</v>
      </c>
      <c r="F47" s="229">
        <v>5.008294720556747</v>
      </c>
      <c r="G47" s="229">
        <v>4.6078733965133551</v>
      </c>
      <c r="H47" s="229">
        <v>5.3666972915124704</v>
      </c>
      <c r="I47" s="229">
        <v>5.7008792817889793</v>
      </c>
      <c r="J47" s="229">
        <v>5.1023723274434012</v>
      </c>
      <c r="K47" s="229">
        <v>3.956582410297393</v>
      </c>
      <c r="L47" s="229">
        <v>5.3117128906631033</v>
      </c>
      <c r="M47" s="229">
        <v>6.3364226892287583</v>
      </c>
      <c r="N47" s="229">
        <v>6.5183999757384941</v>
      </c>
      <c r="O47" s="229">
        <v>7.7692936403336468</v>
      </c>
      <c r="P47" s="229">
        <v>6.0617139762089467</v>
      </c>
      <c r="Q47" s="229">
        <v>5.1052986747998803</v>
      </c>
      <c r="R47" s="229">
        <v>4.8655435689254913</v>
      </c>
      <c r="S47" s="229">
        <v>5.8291404366007189</v>
      </c>
      <c r="T47" s="229">
        <v>5.1421634578773157</v>
      </c>
      <c r="U47" s="229">
        <v>4.9276448025789881</v>
      </c>
      <c r="V47" s="229">
        <v>4.4423396792136236</v>
      </c>
      <c r="W47" s="229">
        <v>4.2138920270257474</v>
      </c>
      <c r="X47" s="229">
        <v>3.5833703542357269</v>
      </c>
      <c r="Y47" s="229">
        <v>5.0252949753784906</v>
      </c>
      <c r="DA47" s="73" t="s">
        <v>383</v>
      </c>
    </row>
    <row r="48" spans="1:105" ht="12" customHeight="1" x14ac:dyDescent="0.25">
      <c r="A48" s="64" t="s">
        <v>36</v>
      </c>
      <c r="B48" s="229">
        <v>150.92659516646691</v>
      </c>
      <c r="C48" s="229">
        <v>141.5175350191291</v>
      </c>
      <c r="D48" s="229">
        <v>162.6119484575853</v>
      </c>
      <c r="E48" s="229">
        <v>178.1483623386921</v>
      </c>
      <c r="F48" s="229">
        <v>181.16592412790149</v>
      </c>
      <c r="G48" s="229">
        <v>180.34387377749539</v>
      </c>
      <c r="H48" s="229">
        <v>215.10702163182319</v>
      </c>
      <c r="I48" s="229">
        <v>214.869843581336</v>
      </c>
      <c r="J48" s="229">
        <v>190.42622518909769</v>
      </c>
      <c r="K48" s="229">
        <v>164.71734895404489</v>
      </c>
      <c r="L48" s="229">
        <v>199.28915865203851</v>
      </c>
      <c r="M48" s="229">
        <v>188.29240442010979</v>
      </c>
      <c r="N48" s="229">
        <v>181.80497885386899</v>
      </c>
      <c r="O48" s="229">
        <v>179.06349793340121</v>
      </c>
      <c r="P48" s="229">
        <v>198.6604857827266</v>
      </c>
      <c r="Q48" s="229">
        <v>182.05982197442651</v>
      </c>
      <c r="R48" s="229">
        <v>200.57263799082361</v>
      </c>
      <c r="S48" s="229">
        <v>213.17961287903921</v>
      </c>
      <c r="T48" s="229">
        <v>204.7451039311172</v>
      </c>
      <c r="U48" s="229">
        <v>151.79994507324409</v>
      </c>
      <c r="V48" s="229">
        <v>129.32410637761811</v>
      </c>
      <c r="W48" s="229">
        <v>187.52247552521189</v>
      </c>
      <c r="X48" s="229">
        <v>224.91617275211951</v>
      </c>
      <c r="Y48" s="229">
        <v>181.92259837535411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2627.027038960548</v>
      </c>
      <c r="C52" s="279">
        <v>2799.1341793563611</v>
      </c>
      <c r="D52" s="279">
        <v>3059.3414999178649</v>
      </c>
      <c r="E52" s="279">
        <v>3267.54309435491</v>
      </c>
      <c r="F52" s="279">
        <v>3297.185645061692</v>
      </c>
      <c r="G52" s="279">
        <v>3161.829241768527</v>
      </c>
      <c r="H52" s="279">
        <v>3606.76768834519</v>
      </c>
      <c r="I52" s="279">
        <v>3569.037311572331</v>
      </c>
      <c r="J52" s="279">
        <v>3156.5894608932049</v>
      </c>
      <c r="K52" s="279">
        <v>2719.2885053950349</v>
      </c>
      <c r="L52" s="279">
        <v>3282.0386424099352</v>
      </c>
      <c r="M52" s="279">
        <v>2957.047715844551</v>
      </c>
      <c r="N52" s="279">
        <v>3161.140250704892</v>
      </c>
      <c r="O52" s="279">
        <v>3257.4984831515972</v>
      </c>
      <c r="P52" s="279">
        <v>3319.424749740343</v>
      </c>
      <c r="Q52" s="279">
        <v>3213.8525059844069</v>
      </c>
      <c r="R52" s="279">
        <v>3426.899189772199</v>
      </c>
      <c r="S52" s="279">
        <v>3514.1604177071822</v>
      </c>
      <c r="T52" s="279">
        <v>3462.5146898433022</v>
      </c>
      <c r="U52" s="279">
        <v>2693.5829039004461</v>
      </c>
      <c r="V52" s="279">
        <v>2327.7504913770322</v>
      </c>
      <c r="W52" s="279">
        <v>3401.5818012706609</v>
      </c>
      <c r="X52" s="279">
        <v>2657.6598576902961</v>
      </c>
      <c r="Y52" s="279">
        <v>3035.3925633115491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72.877672547101227</v>
      </c>
      <c r="C54" s="223">
        <f t="shared" si="2"/>
        <v>67.065141151781503</v>
      </c>
      <c r="D54" s="223">
        <f t="shared" si="2"/>
        <v>74.661681584337686</v>
      </c>
      <c r="E54" s="223">
        <f t="shared" si="2"/>
        <v>72.635316730344542</v>
      </c>
      <c r="F54" s="223">
        <f t="shared" si="2"/>
        <v>76.880626868064766</v>
      </c>
      <c r="G54" s="223">
        <f t="shared" si="2"/>
        <v>83.154426709013336</v>
      </c>
      <c r="H54" s="223">
        <f t="shared" si="2"/>
        <v>86.752760822843953</v>
      </c>
      <c r="I54" s="223">
        <f t="shared" si="2"/>
        <v>86.783096933454289</v>
      </c>
      <c r="J54" s="223">
        <f t="shared" si="2"/>
        <v>88.648905468649474</v>
      </c>
      <c r="K54" s="223">
        <f t="shared" si="2"/>
        <v>80.305713767290911</v>
      </c>
      <c r="L54" s="223">
        <f t="shared" si="2"/>
        <v>73.701989520440193</v>
      </c>
      <c r="M54" s="223">
        <f t="shared" si="2"/>
        <v>87.459169210901749</v>
      </c>
      <c r="N54" s="223">
        <f t="shared" si="2"/>
        <v>81.203857261204945</v>
      </c>
      <c r="O54" s="223">
        <f t="shared" si="2"/>
        <v>159.57250158262244</v>
      </c>
      <c r="P54" s="223">
        <f t="shared" si="2"/>
        <v>119.79814515768479</v>
      </c>
      <c r="Q54" s="223">
        <f t="shared" si="2"/>
        <v>68.667907285169619</v>
      </c>
      <c r="R54" s="223">
        <f t="shared" si="2"/>
        <v>62.83805896620963</v>
      </c>
      <c r="S54" s="223">
        <f t="shared" si="2"/>
        <v>77.113144710694399</v>
      </c>
      <c r="T54" s="223">
        <f t="shared" si="2"/>
        <v>84.161970898983526</v>
      </c>
      <c r="U54" s="223">
        <f t="shared" si="2"/>
        <v>71.445911775968497</v>
      </c>
      <c r="V54" s="223">
        <f t="shared" si="2"/>
        <v>65.386946857760122</v>
      </c>
      <c r="W54" s="223">
        <f t="shared" si="2"/>
        <v>84.243112738754121</v>
      </c>
      <c r="X54" s="223">
        <f t="shared" si="2"/>
        <v>100.04099972306012</v>
      </c>
      <c r="Y54" s="223">
        <f t="shared" si="2"/>
        <v>51.302436750160062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7.1449931816309001E-2</v>
      </c>
      <c r="C59" s="260">
        <v>5.4578178021849687E-2</v>
      </c>
      <c r="D59" s="260">
        <v>8.2616339784353718E-2</v>
      </c>
      <c r="E59" s="260">
        <v>6.0712708106373033E-2</v>
      </c>
      <c r="F59" s="260">
        <v>5.9988706832649973E-2</v>
      </c>
      <c r="G59" s="260">
        <v>6.7122376186506655E-2</v>
      </c>
      <c r="H59" s="260">
        <v>6.856949249672839E-2</v>
      </c>
      <c r="I59" s="260">
        <v>6.784605281154954E-2</v>
      </c>
      <c r="J59" s="260">
        <v>7.1361189023689126E-2</v>
      </c>
      <c r="K59" s="260">
        <v>6.6006638546629512E-2</v>
      </c>
      <c r="L59" s="260">
        <v>6.0487765946133462E-2</v>
      </c>
      <c r="M59" s="260">
        <v>8.0356792761292845E-2</v>
      </c>
      <c r="N59" s="260">
        <v>7.0381901092895785E-2</v>
      </c>
      <c r="O59" s="260">
        <v>0.1579967241845342</v>
      </c>
      <c r="P59" s="260">
        <v>0.10379978817448959</v>
      </c>
      <c r="Q59" s="260">
        <v>5.7178067086691223E-2</v>
      </c>
      <c r="R59" s="260">
        <v>4.9717312265494251E-2</v>
      </c>
      <c r="S59" s="260">
        <v>6.1143408706742577E-2</v>
      </c>
      <c r="T59" s="260">
        <v>6.7039158246139735E-2</v>
      </c>
      <c r="U59" s="260">
        <v>5.5824493017405351E-2</v>
      </c>
      <c r="V59" s="260">
        <v>5.6609062909318587E-2</v>
      </c>
      <c r="W59" s="260">
        <v>6.0938507915573918E-2</v>
      </c>
      <c r="X59" s="260">
        <v>5.9720412466546857E-2</v>
      </c>
      <c r="Y59" s="260">
        <v>3.430860731806442E-2</v>
      </c>
      <c r="DA59" s="68" t="s">
        <v>393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6.6625582608111349E-4</v>
      </c>
      <c r="V60" s="226">
        <v>0</v>
      </c>
      <c r="W60" s="226">
        <v>0</v>
      </c>
      <c r="X60" s="226">
        <v>0</v>
      </c>
      <c r="Y60" s="226">
        <v>0</v>
      </c>
      <c r="DA60" s="69" t="s">
        <v>394</v>
      </c>
    </row>
    <row r="61" spans="1:105" ht="12" customHeight="1" x14ac:dyDescent="0.25">
      <c r="A61" s="37" t="s">
        <v>35</v>
      </c>
      <c r="B61" s="226">
        <v>7.1449931816309001E-2</v>
      </c>
      <c r="C61" s="226">
        <v>5.4578178021849687E-2</v>
      </c>
      <c r="D61" s="226">
        <v>8.2616339784353718E-2</v>
      </c>
      <c r="E61" s="226">
        <v>6.0712708106373033E-2</v>
      </c>
      <c r="F61" s="226">
        <v>5.9988706832649973E-2</v>
      </c>
      <c r="G61" s="226">
        <v>6.7122376186506655E-2</v>
      </c>
      <c r="H61" s="226">
        <v>6.856949249672839E-2</v>
      </c>
      <c r="I61" s="226">
        <v>6.784605281154954E-2</v>
      </c>
      <c r="J61" s="226">
        <v>7.1361189023689126E-2</v>
      </c>
      <c r="K61" s="226">
        <v>6.6006638546629512E-2</v>
      </c>
      <c r="L61" s="226">
        <v>6.0487765946133462E-2</v>
      </c>
      <c r="M61" s="226">
        <v>8.0356792761292845E-2</v>
      </c>
      <c r="N61" s="226">
        <v>7.0381901092895785E-2</v>
      </c>
      <c r="O61" s="226">
        <v>0.1579967241845342</v>
      </c>
      <c r="P61" s="226">
        <v>0.10379978817448959</v>
      </c>
      <c r="Q61" s="226">
        <v>5.7178067086691223E-2</v>
      </c>
      <c r="R61" s="226">
        <v>4.9717312265494251E-2</v>
      </c>
      <c r="S61" s="226">
        <v>6.1143408706742577E-2</v>
      </c>
      <c r="T61" s="226">
        <v>6.7039158246139735E-2</v>
      </c>
      <c r="U61" s="226">
        <v>5.515823719132424E-2</v>
      </c>
      <c r="V61" s="226">
        <v>5.6609062909318587E-2</v>
      </c>
      <c r="W61" s="226">
        <v>6.0938507915573918E-2</v>
      </c>
      <c r="X61" s="226">
        <v>5.9720412466546857E-2</v>
      </c>
      <c r="Y61" s="226">
        <v>3.430860731806442E-2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33.159692848553959</v>
      </c>
      <c r="C65" s="261">
        <v>32.332387616577918</v>
      </c>
      <c r="D65" s="261">
        <v>32.695062692970147</v>
      </c>
      <c r="E65" s="261">
        <v>35.343372669314768</v>
      </c>
      <c r="F65" s="261">
        <v>37.378271063184542</v>
      </c>
      <c r="G65" s="261">
        <v>40.71445914825091</v>
      </c>
      <c r="H65" s="261">
        <v>42.672840743928099</v>
      </c>
      <c r="I65" s="261">
        <v>42.51424493506282</v>
      </c>
      <c r="J65" s="261">
        <v>43.530235131655537</v>
      </c>
      <c r="K65" s="261">
        <v>39.063940436145693</v>
      </c>
      <c r="L65" s="261">
        <v>35.673118456974699</v>
      </c>
      <c r="M65" s="261">
        <v>41.308388251731209</v>
      </c>
      <c r="N65" s="261">
        <v>38.383812506766873</v>
      </c>
      <c r="O65" s="261">
        <v>72.178486396385594</v>
      </c>
      <c r="P65" s="261">
        <v>57.323559348107672</v>
      </c>
      <c r="Q65" s="261">
        <v>32.98222284892816</v>
      </c>
      <c r="R65" s="261">
        <v>30.47536033169612</v>
      </c>
      <c r="S65" s="261">
        <v>37.570422070918013</v>
      </c>
      <c r="T65" s="261">
        <v>41.440975487777081</v>
      </c>
      <c r="U65" s="261">
        <v>34.088425119348457</v>
      </c>
      <c r="V65" s="261">
        <v>30.24726277097853</v>
      </c>
      <c r="W65" s="261">
        <v>40.650045262080667</v>
      </c>
      <c r="X65" s="261">
        <v>52.094875121478708</v>
      </c>
      <c r="Y65" s="261">
        <v>23.67945871756773</v>
      </c>
      <c r="DA65" s="70" t="s">
        <v>399</v>
      </c>
    </row>
    <row r="66" spans="1:105" ht="12" customHeight="1" x14ac:dyDescent="0.25">
      <c r="A66" s="18" t="s">
        <v>28</v>
      </c>
      <c r="B66" s="230">
        <v>9.8371961699584549</v>
      </c>
      <c r="C66" s="230">
        <v>10.18601816267471</v>
      </c>
      <c r="D66" s="230">
        <v>9.9383179183256267</v>
      </c>
      <c r="E66" s="230">
        <v>10.718637955674369</v>
      </c>
      <c r="F66" s="230">
        <v>11.182816801760531</v>
      </c>
      <c r="G66" s="230">
        <v>12.90749814464194</v>
      </c>
      <c r="H66" s="230">
        <v>12.404664443695919</v>
      </c>
      <c r="I66" s="230">
        <v>11.200345051515111</v>
      </c>
      <c r="J66" s="230">
        <v>11.95975814020751</v>
      </c>
      <c r="K66" s="230">
        <v>10.23838462377641</v>
      </c>
      <c r="L66" s="230">
        <v>8.2843016166951955</v>
      </c>
      <c r="M66" s="230">
        <v>9.9811620789480795</v>
      </c>
      <c r="N66" s="230">
        <v>10.27723048124159</v>
      </c>
      <c r="O66" s="230">
        <v>18.980684440800768</v>
      </c>
      <c r="P66" s="230">
        <v>14.17193208290616</v>
      </c>
      <c r="Q66" s="230">
        <v>8.448948516828068</v>
      </c>
      <c r="R66" s="230">
        <v>6.4196715763435046</v>
      </c>
      <c r="S66" s="230">
        <v>7.9412584215641626</v>
      </c>
      <c r="T66" s="230">
        <v>9.5306510797482797</v>
      </c>
      <c r="U66" s="230">
        <v>8.4648372103496534</v>
      </c>
      <c r="V66" s="230">
        <v>7.6893669017883326</v>
      </c>
      <c r="W66" s="230">
        <v>8.2189256697481063</v>
      </c>
      <c r="X66" s="230">
        <v>7.8215282884034876</v>
      </c>
      <c r="Y66" s="230">
        <v>3.2204547818247748</v>
      </c>
      <c r="DA66" s="71" t="s">
        <v>400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4.9558917500657558E-2</v>
      </c>
      <c r="G67" s="230">
        <v>1.6177190553614391E-2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7.9315837507288114E-3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0.87284654380710214</v>
      </c>
      <c r="C68" s="230">
        <v>0.71172629374147012</v>
      </c>
      <c r="D68" s="230">
        <v>0.84035332976026667</v>
      </c>
      <c r="E68" s="230">
        <v>0.66128137825187172</v>
      </c>
      <c r="F68" s="230">
        <v>0.70335382860818174</v>
      </c>
      <c r="G68" s="230">
        <v>0.69237741928413388</v>
      </c>
      <c r="H68" s="230">
        <v>0.73677779176012648</v>
      </c>
      <c r="I68" s="230">
        <v>0.80934024588979536</v>
      </c>
      <c r="J68" s="230">
        <v>0.82384024746930284</v>
      </c>
      <c r="K68" s="230">
        <v>0.67616072129078508</v>
      </c>
      <c r="L68" s="230">
        <v>0.71105039960770811</v>
      </c>
      <c r="M68" s="230">
        <v>1.0199031133261121</v>
      </c>
      <c r="N68" s="230">
        <v>0.97284758128220439</v>
      </c>
      <c r="O68" s="230">
        <v>2.2121884543492389</v>
      </c>
      <c r="P68" s="230">
        <v>1.2776964217736919</v>
      </c>
      <c r="Q68" s="230">
        <v>0.66919355754808585</v>
      </c>
      <c r="R68" s="230">
        <v>0.56972857153935808</v>
      </c>
      <c r="S68" s="230">
        <v>0.78861028756321783</v>
      </c>
      <c r="T68" s="230">
        <v>0.78179160718626928</v>
      </c>
      <c r="U68" s="230">
        <v>0.80562675584588561</v>
      </c>
      <c r="V68" s="230">
        <v>0.74914030276843724</v>
      </c>
      <c r="W68" s="230">
        <v>0.71258163062308022</v>
      </c>
      <c r="X68" s="230">
        <v>0.69430247591609084</v>
      </c>
      <c r="Y68" s="230">
        <v>0.54995286567178092</v>
      </c>
      <c r="DA68" s="71" t="s">
        <v>402</v>
      </c>
    </row>
    <row r="69" spans="1:105" ht="12" customHeight="1" x14ac:dyDescent="0.25">
      <c r="A69" s="18" t="s">
        <v>36</v>
      </c>
      <c r="B69" s="230">
        <v>22.44965013478841</v>
      </c>
      <c r="C69" s="230">
        <v>21.434643160161741</v>
      </c>
      <c r="D69" s="230">
        <v>21.916391444884251</v>
      </c>
      <c r="E69" s="230">
        <v>23.963453335388529</v>
      </c>
      <c r="F69" s="230">
        <v>25.44254151531517</v>
      </c>
      <c r="G69" s="230">
        <v>27.098406393771221</v>
      </c>
      <c r="H69" s="230">
        <v>29.531398508472058</v>
      </c>
      <c r="I69" s="230">
        <v>30.504559637657909</v>
      </c>
      <c r="J69" s="230">
        <v>30.746636743978719</v>
      </c>
      <c r="K69" s="230">
        <v>28.1493950910785</v>
      </c>
      <c r="L69" s="230">
        <v>26.677766440671789</v>
      </c>
      <c r="M69" s="230">
        <v>30.307323059457019</v>
      </c>
      <c r="N69" s="230">
        <v>27.133734444243071</v>
      </c>
      <c r="O69" s="230">
        <v>50.985613501235591</v>
      </c>
      <c r="P69" s="230">
        <v>41.873930843427821</v>
      </c>
      <c r="Q69" s="230">
        <v>23.864080774552001</v>
      </c>
      <c r="R69" s="230">
        <v>23.485960183813258</v>
      </c>
      <c r="S69" s="230">
        <v>28.840553361790629</v>
      </c>
      <c r="T69" s="230">
        <v>31.128532800842532</v>
      </c>
      <c r="U69" s="230">
        <v>24.817961153152918</v>
      </c>
      <c r="V69" s="230">
        <v>21.808755566421759</v>
      </c>
      <c r="W69" s="230">
        <v>31.710606377958751</v>
      </c>
      <c r="X69" s="230">
        <v>43.579044357159127</v>
      </c>
      <c r="Y69" s="230">
        <v>19.909051070071168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14.513846427677541</v>
      </c>
      <c r="C72" s="261">
        <v>11.086634710136421</v>
      </c>
      <c r="D72" s="261">
        <v>16.782113538325831</v>
      </c>
      <c r="E72" s="261">
        <v>12.33276084755027</v>
      </c>
      <c r="F72" s="261">
        <v>12.80865944827889</v>
      </c>
      <c r="G72" s="261">
        <v>13.861079676056461</v>
      </c>
      <c r="H72" s="261">
        <v>13.928733847918661</v>
      </c>
      <c r="I72" s="261">
        <v>13.781779299139419</v>
      </c>
      <c r="J72" s="261">
        <v>14.495819828758471</v>
      </c>
      <c r="K72" s="261">
        <v>13.40813337003533</v>
      </c>
      <c r="L72" s="261">
        <v>12.287067648329019</v>
      </c>
      <c r="M72" s="261">
        <v>16.32312473798471</v>
      </c>
      <c r="N72" s="261">
        <v>14.296894031704481</v>
      </c>
      <c r="O72" s="261">
        <v>32.094364999338303</v>
      </c>
      <c r="P72" s="261">
        <v>21.08517316242035</v>
      </c>
      <c r="Q72" s="261">
        <v>11.614758245833</v>
      </c>
      <c r="R72" s="261">
        <v>10.09923196110825</v>
      </c>
      <c r="S72" s="261">
        <v>12.42025039738137</v>
      </c>
      <c r="T72" s="261">
        <v>13.61787230149813</v>
      </c>
      <c r="U72" s="261">
        <v>12.600792562243409</v>
      </c>
      <c r="V72" s="261">
        <v>13.220397057918779</v>
      </c>
      <c r="W72" s="261">
        <v>15.06905644252679</v>
      </c>
      <c r="X72" s="261">
        <v>15.829733854916411</v>
      </c>
      <c r="Y72" s="261">
        <v>9.2523035633325819</v>
      </c>
      <c r="DA72" s="70" t="s">
        <v>405</v>
      </c>
    </row>
    <row r="73" spans="1:105" ht="12" customHeight="1" x14ac:dyDescent="0.25">
      <c r="A73" s="60" t="s">
        <v>181</v>
      </c>
      <c r="B73" s="262">
        <v>14.513846427677541</v>
      </c>
      <c r="C73" s="262">
        <v>11.086634710136421</v>
      </c>
      <c r="D73" s="262">
        <v>16.782113538325831</v>
      </c>
      <c r="E73" s="262">
        <v>12.33276084755027</v>
      </c>
      <c r="F73" s="262">
        <v>12.80865944827889</v>
      </c>
      <c r="G73" s="262">
        <v>13.861079676056461</v>
      </c>
      <c r="H73" s="262">
        <v>13.928733847918661</v>
      </c>
      <c r="I73" s="262">
        <v>13.781779299139419</v>
      </c>
      <c r="J73" s="262">
        <v>14.495819828758471</v>
      </c>
      <c r="K73" s="262">
        <v>13.40813337003533</v>
      </c>
      <c r="L73" s="262">
        <v>12.287067648329019</v>
      </c>
      <c r="M73" s="262">
        <v>16.32312473798471</v>
      </c>
      <c r="N73" s="262">
        <v>14.296894031704481</v>
      </c>
      <c r="O73" s="262">
        <v>32.094364999338303</v>
      </c>
      <c r="P73" s="262">
        <v>21.08517316242035</v>
      </c>
      <c r="Q73" s="262">
        <v>11.614758245833</v>
      </c>
      <c r="R73" s="262">
        <v>10.09923196110825</v>
      </c>
      <c r="S73" s="262">
        <v>12.42025039738137</v>
      </c>
      <c r="T73" s="262">
        <v>13.61787230149813</v>
      </c>
      <c r="U73" s="262">
        <v>12.600792562243409</v>
      </c>
      <c r="V73" s="262">
        <v>13.220397057918779</v>
      </c>
      <c r="W73" s="262">
        <v>15.06905644252679</v>
      </c>
      <c r="X73" s="262">
        <v>15.829733854916411</v>
      </c>
      <c r="Y73" s="262">
        <v>9.2523035633325819</v>
      </c>
      <c r="DA73" s="72" t="s">
        <v>406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407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0.15038831530841981</v>
      </c>
      <c r="V75" s="230">
        <v>0</v>
      </c>
      <c r="W75" s="230">
        <v>0</v>
      </c>
      <c r="X75" s="230">
        <v>0</v>
      </c>
      <c r="Y75" s="230">
        <v>0</v>
      </c>
      <c r="DA75" s="71" t="s">
        <v>408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0.84310340098759462</v>
      </c>
      <c r="G76" s="230">
        <v>0.31646583634498437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0.1658838184144002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14.513846427677541</v>
      </c>
      <c r="C77" s="230">
        <v>11.086634710136421</v>
      </c>
      <c r="D77" s="230">
        <v>16.782113538325831</v>
      </c>
      <c r="E77" s="230">
        <v>12.33276084755027</v>
      </c>
      <c r="F77" s="230">
        <v>11.965556047291299</v>
      </c>
      <c r="G77" s="230">
        <v>13.544613839711481</v>
      </c>
      <c r="H77" s="230">
        <v>13.928733847918661</v>
      </c>
      <c r="I77" s="230">
        <v>13.781779299139419</v>
      </c>
      <c r="J77" s="230">
        <v>14.495819828758471</v>
      </c>
      <c r="K77" s="230">
        <v>13.40813337003533</v>
      </c>
      <c r="L77" s="230">
        <v>12.287067648329019</v>
      </c>
      <c r="M77" s="230">
        <v>16.32312473798471</v>
      </c>
      <c r="N77" s="230">
        <v>14.296894031704481</v>
      </c>
      <c r="O77" s="230">
        <v>32.094364999338303</v>
      </c>
      <c r="P77" s="230">
        <v>21.08517316242035</v>
      </c>
      <c r="Q77" s="230">
        <v>11.614758245833</v>
      </c>
      <c r="R77" s="230">
        <v>10.09923196110825</v>
      </c>
      <c r="S77" s="230">
        <v>12.42025039738137</v>
      </c>
      <c r="T77" s="230">
        <v>13.61787230149813</v>
      </c>
      <c r="U77" s="230">
        <v>12.45040424693499</v>
      </c>
      <c r="V77" s="230">
        <v>13.220397057918779</v>
      </c>
      <c r="W77" s="230">
        <v>14.90317262411239</v>
      </c>
      <c r="X77" s="230">
        <v>15.829733854916411</v>
      </c>
      <c r="Y77" s="230">
        <v>9.2523035633325819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12.195519873551959</v>
      </c>
      <c r="C79" s="261">
        <f t="shared" si="3"/>
        <v>10.6034214324579</v>
      </c>
      <c r="D79" s="261">
        <f t="shared" si="3"/>
        <v>12.544940930654864</v>
      </c>
      <c r="E79" s="261">
        <f t="shared" si="3"/>
        <v>11.791130919991339</v>
      </c>
      <c r="F79" s="261">
        <f t="shared" si="3"/>
        <v>12.429000686112946</v>
      </c>
      <c r="G79" s="261">
        <f t="shared" si="3"/>
        <v>13.921982207249691</v>
      </c>
      <c r="H79" s="261">
        <f t="shared" si="3"/>
        <v>14.694573010935672</v>
      </c>
      <c r="I79" s="261">
        <f t="shared" si="3"/>
        <v>14.502326089221409</v>
      </c>
      <c r="J79" s="261">
        <f t="shared" si="3"/>
        <v>14.904461331053088</v>
      </c>
      <c r="K79" s="261">
        <f t="shared" si="3"/>
        <v>13.528646572493592</v>
      </c>
      <c r="L79" s="261">
        <f t="shared" si="3"/>
        <v>12.147964249860994</v>
      </c>
      <c r="M79" s="261">
        <f t="shared" si="3"/>
        <v>14.439610783611405</v>
      </c>
      <c r="N79" s="261">
        <f t="shared" si="3"/>
        <v>13.225577575856224</v>
      </c>
      <c r="O79" s="261">
        <f t="shared" si="3"/>
        <v>25.914538512946098</v>
      </c>
      <c r="P79" s="261">
        <f t="shared" si="3"/>
        <v>19.659498936058071</v>
      </c>
      <c r="Q79" s="261">
        <f t="shared" si="3"/>
        <v>11.144086878344622</v>
      </c>
      <c r="R79" s="261">
        <f t="shared" si="3"/>
        <v>10.219100118262245</v>
      </c>
      <c r="S79" s="261">
        <f t="shared" si="3"/>
        <v>12.483458230509784</v>
      </c>
      <c r="T79" s="261">
        <f t="shared" si="3"/>
        <v>13.49200292289944</v>
      </c>
      <c r="U79" s="261">
        <f t="shared" si="3"/>
        <v>11.295696093137002</v>
      </c>
      <c r="V79" s="261">
        <f t="shared" si="3"/>
        <v>10.41450584889659</v>
      </c>
      <c r="W79" s="261">
        <f t="shared" si="3"/>
        <v>13.328767234693274</v>
      </c>
      <c r="X79" s="261">
        <f t="shared" si="3"/>
        <v>17.096499467691171</v>
      </c>
      <c r="Y79" s="261">
        <f t="shared" si="3"/>
        <v>8.3391174079121839</v>
      </c>
      <c r="DA79" s="70"/>
    </row>
    <row r="80" spans="1:105" ht="12" customHeight="1" x14ac:dyDescent="0.25">
      <c r="A80" s="60" t="s">
        <v>190</v>
      </c>
      <c r="B80" s="262">
        <v>3.0553087377048511</v>
      </c>
      <c r="C80" s="262">
        <v>2.3338466526024799</v>
      </c>
      <c r="D80" s="262">
        <v>3.53280147935302</v>
      </c>
      <c r="E80" s="262">
        <v>2.5961685735966622</v>
      </c>
      <c r="F80" s="262">
        <v>2.5652091680173461</v>
      </c>
      <c r="G80" s="262">
        <v>2.8702558175336819</v>
      </c>
      <c r="H80" s="262">
        <v>2.9321367318285021</v>
      </c>
      <c r="I80" s="262">
        <v>2.9012013406371979</v>
      </c>
      <c r="J80" s="262">
        <v>3.0515139597000691</v>
      </c>
      <c r="K80" s="262">
        <v>2.8225451637451409</v>
      </c>
      <c r="L80" s="262">
        <v>2.5865497016091421</v>
      </c>
      <c r="M80" s="262">
        <v>3.436179780950825</v>
      </c>
      <c r="N80" s="262">
        <v>3.0096381048794631</v>
      </c>
      <c r="O80" s="262">
        <v>6.7561824015563863</v>
      </c>
      <c r="P80" s="262">
        <v>4.4386382424656299</v>
      </c>
      <c r="Q80" s="262">
        <v>2.4450218990295252</v>
      </c>
      <c r="R80" s="262">
        <v>2.1259885729560959</v>
      </c>
      <c r="S80" s="262">
        <v>2.614585992258823</v>
      </c>
      <c r="T80" s="262">
        <v>2.86669729069015</v>
      </c>
      <c r="U80" s="262">
        <v>2.6525919100267839</v>
      </c>
      <c r="V80" s="262">
        <v>2.78302480657088</v>
      </c>
      <c r="W80" s="262">
        <v>3.1493376543168439</v>
      </c>
      <c r="X80" s="262">
        <v>3.3323161026589121</v>
      </c>
      <c r="Y80" s="262">
        <v>1.947701738599092</v>
      </c>
      <c r="DA80" s="72" t="s">
        <v>412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413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3.1658233129317467E-2</v>
      </c>
      <c r="V82" s="230">
        <v>0</v>
      </c>
      <c r="W82" s="230">
        <v>0</v>
      </c>
      <c r="X82" s="230">
        <v>0</v>
      </c>
      <c r="Y82" s="230">
        <v>0</v>
      </c>
      <c r="DA82" s="71" t="s">
        <v>414</v>
      </c>
    </row>
    <row r="83" spans="1:105" ht="12" customHeight="1" x14ac:dyDescent="0.25">
      <c r="A83" s="59" t="s">
        <v>35</v>
      </c>
      <c r="B83" s="230">
        <v>3.0553087377048511</v>
      </c>
      <c r="C83" s="230">
        <v>2.3338466526024799</v>
      </c>
      <c r="D83" s="230">
        <v>3.53280147935302</v>
      </c>
      <c r="E83" s="230">
        <v>2.5961685735966622</v>
      </c>
      <c r="F83" s="230">
        <v>2.5652091680173461</v>
      </c>
      <c r="G83" s="230">
        <v>2.8702558175336819</v>
      </c>
      <c r="H83" s="230">
        <v>2.9321367318285021</v>
      </c>
      <c r="I83" s="230">
        <v>2.9012013406371979</v>
      </c>
      <c r="J83" s="230">
        <v>3.0515139597000691</v>
      </c>
      <c r="K83" s="230">
        <v>2.8225451637451409</v>
      </c>
      <c r="L83" s="230">
        <v>2.5865497016091421</v>
      </c>
      <c r="M83" s="230">
        <v>3.436179780950825</v>
      </c>
      <c r="N83" s="230">
        <v>3.0096381048794631</v>
      </c>
      <c r="O83" s="230">
        <v>6.7561824015563863</v>
      </c>
      <c r="P83" s="230">
        <v>4.4386382424656299</v>
      </c>
      <c r="Q83" s="230">
        <v>2.4450218990295252</v>
      </c>
      <c r="R83" s="230">
        <v>2.1259885729560959</v>
      </c>
      <c r="S83" s="230">
        <v>2.614585992258823</v>
      </c>
      <c r="T83" s="230">
        <v>2.86669729069015</v>
      </c>
      <c r="U83" s="230">
        <v>2.6209336768974669</v>
      </c>
      <c r="V83" s="230">
        <v>2.78302480657088</v>
      </c>
      <c r="W83" s="230">
        <v>3.1493376543168439</v>
      </c>
      <c r="X83" s="230">
        <v>3.3323161026589121</v>
      </c>
      <c r="Y83" s="230">
        <v>1.947701738599092</v>
      </c>
      <c r="DA83" s="71" t="s">
        <v>415</v>
      </c>
    </row>
    <row r="84" spans="1:105" ht="12" customHeight="1" x14ac:dyDescent="0.25">
      <c r="A84" s="60" t="s">
        <v>195</v>
      </c>
      <c r="B84" s="262">
        <v>9.1402111358471068</v>
      </c>
      <c r="C84" s="262">
        <v>8.2695747798554198</v>
      </c>
      <c r="D84" s="262">
        <v>9.0121394513018434</v>
      </c>
      <c r="E84" s="262">
        <v>9.1949623463946768</v>
      </c>
      <c r="F84" s="262">
        <v>9.8637915180956011</v>
      </c>
      <c r="G84" s="262">
        <v>11.051726389716009</v>
      </c>
      <c r="H84" s="262">
        <v>11.76243627910717</v>
      </c>
      <c r="I84" s="262">
        <v>11.60112474858421</v>
      </c>
      <c r="J84" s="262">
        <v>11.85294737135302</v>
      </c>
      <c r="K84" s="262">
        <v>10.706101408748451</v>
      </c>
      <c r="L84" s="262">
        <v>9.561414548251852</v>
      </c>
      <c r="M84" s="262">
        <v>11.00343100266058</v>
      </c>
      <c r="N84" s="262">
        <v>10.21593947097676</v>
      </c>
      <c r="O84" s="262">
        <v>19.158356111389711</v>
      </c>
      <c r="P84" s="262">
        <v>15.22086069359244</v>
      </c>
      <c r="Q84" s="262">
        <v>8.6990649793150965</v>
      </c>
      <c r="R84" s="262">
        <v>8.0931115453061491</v>
      </c>
      <c r="S84" s="262">
        <v>9.8688722382509617</v>
      </c>
      <c r="T84" s="262">
        <v>10.62530563220929</v>
      </c>
      <c r="U84" s="262">
        <v>8.6431041831102178</v>
      </c>
      <c r="V84" s="262">
        <v>7.63148104232571</v>
      </c>
      <c r="W84" s="262">
        <v>10.17942958037643</v>
      </c>
      <c r="X84" s="262">
        <v>13.76418336503226</v>
      </c>
      <c r="Y84" s="262">
        <v>6.3914156693130924</v>
      </c>
      <c r="DA84" s="72" t="s">
        <v>416</v>
      </c>
    </row>
    <row r="85" spans="1:105" ht="12" customHeight="1" x14ac:dyDescent="0.25">
      <c r="A85" s="64" t="s">
        <v>28</v>
      </c>
      <c r="B85" s="229">
        <v>2.7115465269482359</v>
      </c>
      <c r="C85" s="229">
        <v>2.6052526619473761</v>
      </c>
      <c r="D85" s="229">
        <v>2.7394199495014311</v>
      </c>
      <c r="E85" s="229">
        <v>2.788570104194684</v>
      </c>
      <c r="F85" s="229">
        <v>2.95104536352583</v>
      </c>
      <c r="G85" s="229">
        <v>3.5036726719352229</v>
      </c>
      <c r="H85" s="229">
        <v>3.419249165019342</v>
      </c>
      <c r="I85" s="229">
        <v>3.0563073710536921</v>
      </c>
      <c r="J85" s="229">
        <v>3.2565499217095351</v>
      </c>
      <c r="K85" s="229">
        <v>2.8059940400302401</v>
      </c>
      <c r="L85" s="229">
        <v>2.2204294277078809</v>
      </c>
      <c r="M85" s="229">
        <v>2.658710080693468</v>
      </c>
      <c r="N85" s="229">
        <v>2.7353083935352172</v>
      </c>
      <c r="O85" s="229">
        <v>5.038048453354441</v>
      </c>
      <c r="P85" s="229">
        <v>3.763007853071997</v>
      </c>
      <c r="Q85" s="229">
        <v>2.2284111198758629</v>
      </c>
      <c r="R85" s="229">
        <v>1.704823752241021</v>
      </c>
      <c r="S85" s="229">
        <v>2.0859830806642909</v>
      </c>
      <c r="T85" s="229">
        <v>2.4436220287849908</v>
      </c>
      <c r="U85" s="229">
        <v>2.145642987470731</v>
      </c>
      <c r="V85" s="229">
        <v>1.940051838171208</v>
      </c>
      <c r="W85" s="229">
        <v>2.05815207688324</v>
      </c>
      <c r="X85" s="229">
        <v>2.0665554779684192</v>
      </c>
      <c r="Y85" s="229">
        <v>0.86924559384452749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419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2.4666263922259891E-3</v>
      </c>
      <c r="V88" s="229">
        <v>0</v>
      </c>
      <c r="W88" s="229">
        <v>0</v>
      </c>
      <c r="X88" s="229">
        <v>0</v>
      </c>
      <c r="Y88" s="229">
        <v>0</v>
      </c>
      <c r="DA88" s="73" t="s">
        <v>420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1.3078155200454531E-2</v>
      </c>
      <c r="G89" s="229">
        <v>4.3912135269154216E-3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1.986197007429095E-3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0.24059335338322471</v>
      </c>
      <c r="C91" s="229">
        <v>0.1820364731080561</v>
      </c>
      <c r="D91" s="229">
        <v>0.23163685193953559</v>
      </c>
      <c r="E91" s="229">
        <v>0.17203953426541571</v>
      </c>
      <c r="F91" s="229">
        <v>0.18560878637532069</v>
      </c>
      <c r="G91" s="229">
        <v>0.1879422189665671</v>
      </c>
      <c r="H91" s="229">
        <v>0.20308706138043789</v>
      </c>
      <c r="I91" s="229">
        <v>0.2208496745257664</v>
      </c>
      <c r="J91" s="229">
        <v>0.22432534687952921</v>
      </c>
      <c r="K91" s="229">
        <v>0.18531272498187071</v>
      </c>
      <c r="L91" s="229">
        <v>0.19058181424618861</v>
      </c>
      <c r="M91" s="229">
        <v>0.27167444705161692</v>
      </c>
      <c r="N91" s="229">
        <v>0.25892560836975292</v>
      </c>
      <c r="O91" s="229">
        <v>0.58718180873421344</v>
      </c>
      <c r="P91" s="229">
        <v>0.3392608460758621</v>
      </c>
      <c r="Q91" s="229">
        <v>0.1764998759335899</v>
      </c>
      <c r="R91" s="229">
        <v>0.1512985188634631</v>
      </c>
      <c r="S91" s="229">
        <v>0.20714950071737601</v>
      </c>
      <c r="T91" s="229">
        <v>0.20044834054401739</v>
      </c>
      <c r="U91" s="229">
        <v>0.20420799080294641</v>
      </c>
      <c r="V91" s="229">
        <v>0.1890104920206146</v>
      </c>
      <c r="W91" s="229">
        <v>0.17844197915232959</v>
      </c>
      <c r="X91" s="229">
        <v>0.18344427483548811</v>
      </c>
      <c r="Y91" s="229">
        <v>0.1484399371186009</v>
      </c>
      <c r="DA91" s="73" t="s">
        <v>423</v>
      </c>
    </row>
    <row r="92" spans="1:105" ht="12" customHeight="1" x14ac:dyDescent="0.25">
      <c r="A92" s="64" t="s">
        <v>36</v>
      </c>
      <c r="B92" s="229">
        <v>6.188071255515645</v>
      </c>
      <c r="C92" s="229">
        <v>5.4822856447999877</v>
      </c>
      <c r="D92" s="229">
        <v>6.0410826498608774</v>
      </c>
      <c r="E92" s="229">
        <v>6.2343527079345762</v>
      </c>
      <c r="F92" s="229">
        <v>6.7140592129939964</v>
      </c>
      <c r="G92" s="229">
        <v>7.3557202852873012</v>
      </c>
      <c r="H92" s="229">
        <v>8.1401000527073872</v>
      </c>
      <c r="I92" s="229">
        <v>8.3239677030047492</v>
      </c>
      <c r="J92" s="229">
        <v>8.3720721027639549</v>
      </c>
      <c r="K92" s="229">
        <v>7.7147946437363402</v>
      </c>
      <c r="L92" s="229">
        <v>7.1504033062977834</v>
      </c>
      <c r="M92" s="229">
        <v>8.0730464749154915</v>
      </c>
      <c r="N92" s="229">
        <v>7.221705469071785</v>
      </c>
      <c r="O92" s="229">
        <v>13.53312584930106</v>
      </c>
      <c r="P92" s="229">
        <v>11.11859199444458</v>
      </c>
      <c r="Q92" s="229">
        <v>6.2941539835056437</v>
      </c>
      <c r="R92" s="229">
        <v>6.2369892742016653</v>
      </c>
      <c r="S92" s="229">
        <v>7.5757396568692954</v>
      </c>
      <c r="T92" s="229">
        <v>7.9812352628802801</v>
      </c>
      <c r="U92" s="229">
        <v>6.2907865784443144</v>
      </c>
      <c r="V92" s="229">
        <v>5.5024187121338866</v>
      </c>
      <c r="W92" s="229">
        <v>7.9408493273334271</v>
      </c>
      <c r="X92" s="229">
        <v>11.514183612228351</v>
      </c>
      <c r="Y92" s="229">
        <v>5.3737301383499636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12.93716346550146</v>
      </c>
      <c r="C96" s="279">
        <v>12.988119214587419</v>
      </c>
      <c r="D96" s="279">
        <v>12.55694808260249</v>
      </c>
      <c r="E96" s="279">
        <v>13.1073395853818</v>
      </c>
      <c r="F96" s="279">
        <v>14.20470696365574</v>
      </c>
      <c r="G96" s="279">
        <v>14.58978330126976</v>
      </c>
      <c r="H96" s="279">
        <v>15.388043727564799</v>
      </c>
      <c r="I96" s="279">
        <v>15.91690055721909</v>
      </c>
      <c r="J96" s="279">
        <v>15.64702798815868</v>
      </c>
      <c r="K96" s="279">
        <v>14.238986750069669</v>
      </c>
      <c r="L96" s="279">
        <v>13.53335139932935</v>
      </c>
      <c r="M96" s="279">
        <v>15.30768864481314</v>
      </c>
      <c r="N96" s="279">
        <v>15.22719124578447</v>
      </c>
      <c r="O96" s="279">
        <v>29.227114949767898</v>
      </c>
      <c r="P96" s="279">
        <v>21.626113922924201</v>
      </c>
      <c r="Q96" s="279">
        <v>12.86966124497715</v>
      </c>
      <c r="R96" s="279">
        <v>11.99464924287752</v>
      </c>
      <c r="S96" s="279">
        <v>14.5778706031785</v>
      </c>
      <c r="T96" s="279">
        <v>15.544081028562729</v>
      </c>
      <c r="U96" s="279">
        <v>13.40517350822223</v>
      </c>
      <c r="V96" s="279">
        <v>11.448172117056901</v>
      </c>
      <c r="W96" s="279">
        <v>15.134305291537819</v>
      </c>
      <c r="X96" s="279">
        <v>14.96017086650728</v>
      </c>
      <c r="Y96" s="279">
        <v>9.9972484540295028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1</v>
      </c>
      <c r="E100" s="232">
        <f t="shared" si="4"/>
        <v>1</v>
      </c>
      <c r="F100" s="232">
        <f t="shared" si="4"/>
        <v>1</v>
      </c>
      <c r="G100" s="232">
        <f t="shared" si="4"/>
        <v>0.99999999999999989</v>
      </c>
      <c r="H100" s="232">
        <f t="shared" si="4"/>
        <v>1</v>
      </c>
      <c r="I100" s="232">
        <f t="shared" si="4"/>
        <v>1</v>
      </c>
      <c r="J100" s="232">
        <f t="shared" si="4"/>
        <v>1</v>
      </c>
      <c r="K100" s="232">
        <f t="shared" si="4"/>
        <v>0.99999999999999989</v>
      </c>
      <c r="L100" s="232">
        <f t="shared" si="4"/>
        <v>1</v>
      </c>
      <c r="M100" s="232">
        <f t="shared" si="4"/>
        <v>1</v>
      </c>
      <c r="N100" s="232">
        <f t="shared" si="4"/>
        <v>1</v>
      </c>
      <c r="O100" s="232">
        <f t="shared" si="4"/>
        <v>1</v>
      </c>
      <c r="P100" s="232">
        <f t="shared" si="4"/>
        <v>1</v>
      </c>
      <c r="Q100" s="232">
        <f t="shared" si="4"/>
        <v>1</v>
      </c>
      <c r="R100" s="232">
        <f t="shared" si="4"/>
        <v>1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1</v>
      </c>
      <c r="W100" s="232">
        <f t="shared" si="4"/>
        <v>1</v>
      </c>
      <c r="X100" s="232">
        <f t="shared" si="4"/>
        <v>1</v>
      </c>
      <c r="Y100" s="232">
        <f t="shared" si="4"/>
        <v>1.0000000000000002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2.4004317283180793E-4</v>
      </c>
      <c r="C105" s="268">
        <f t="shared" si="9"/>
        <v>1.8812342359737791E-4</v>
      </c>
      <c r="D105" s="268">
        <f t="shared" si="9"/>
        <v>2.6809906827854617E-4</v>
      </c>
      <c r="E105" s="268">
        <f t="shared" si="9"/>
        <v>1.9381654642416552E-4</v>
      </c>
      <c r="F105" s="268">
        <f t="shared" si="9"/>
        <v>1.8080352281875985E-4</v>
      </c>
      <c r="G105" s="268">
        <f t="shared" si="9"/>
        <v>1.8764264443947486E-4</v>
      </c>
      <c r="H105" s="268">
        <f t="shared" si="9"/>
        <v>1.8244691275575402E-4</v>
      </c>
      <c r="I105" s="268">
        <f t="shared" si="9"/>
        <v>1.8035428142720649E-4</v>
      </c>
      <c r="J105" s="268">
        <f t="shared" si="9"/>
        <v>1.8515274545329288E-4</v>
      </c>
      <c r="K105" s="268">
        <f t="shared" si="9"/>
        <v>1.8981010870007019E-4</v>
      </c>
      <c r="L105" s="268">
        <f t="shared" si="9"/>
        <v>1.9001480161730347E-4</v>
      </c>
      <c r="M105" s="268">
        <f t="shared" si="9"/>
        <v>2.2392334171317631E-4</v>
      </c>
      <c r="N105" s="268">
        <f t="shared" si="9"/>
        <v>2.0631301915578608E-4</v>
      </c>
      <c r="O105" s="268">
        <f t="shared" si="9"/>
        <v>2.3937799271735427E-4</v>
      </c>
      <c r="P105" s="268">
        <f t="shared" si="9"/>
        <v>2.0439561349218184E-4</v>
      </c>
      <c r="Q105" s="268">
        <f t="shared" si="9"/>
        <v>1.9254479246625281E-4</v>
      </c>
      <c r="R105" s="268">
        <f t="shared" si="9"/>
        <v>1.784286911546849E-4</v>
      </c>
      <c r="S105" s="268">
        <f t="shared" si="9"/>
        <v>1.8283295438948846E-4</v>
      </c>
      <c r="T105" s="268">
        <f t="shared" si="9"/>
        <v>1.8327581055479551E-4</v>
      </c>
      <c r="U105" s="268">
        <f t="shared" si="9"/>
        <v>1.8436558858543771E-4</v>
      </c>
      <c r="V105" s="268">
        <f t="shared" si="9"/>
        <v>2.0795521017694818E-4</v>
      </c>
      <c r="W105" s="268">
        <f t="shared" si="9"/>
        <v>1.6187722276876656E-4</v>
      </c>
      <c r="X105" s="268">
        <f t="shared" si="9"/>
        <v>1.4207151809221091E-4</v>
      </c>
      <c r="Y105" s="268">
        <f t="shared" si="9"/>
        <v>1.5149925306966256E-4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0.16685140843350671</v>
      </c>
      <c r="C106" s="269">
        <f t="shared" si="10"/>
        <v>0.16112037873399956</v>
      </c>
      <c r="D106" s="269">
        <f t="shared" si="10"/>
        <v>0.16556288609988357</v>
      </c>
      <c r="E106" s="269">
        <f t="shared" si="10"/>
        <v>0.16819520399415622</v>
      </c>
      <c r="F106" s="269">
        <f t="shared" si="10"/>
        <v>0.16543684181063462</v>
      </c>
      <c r="G106" s="269">
        <f t="shared" si="10"/>
        <v>0.17051177953344357</v>
      </c>
      <c r="H106" s="269">
        <f t="shared" si="10"/>
        <v>0.16935883132902829</v>
      </c>
      <c r="I106" s="269">
        <f t="shared" si="10"/>
        <v>0.16605981641267303</v>
      </c>
      <c r="J106" s="269">
        <f t="shared" si="10"/>
        <v>0.16649096756373669</v>
      </c>
      <c r="K106" s="269">
        <f t="shared" si="10"/>
        <v>0.16884916791218041</v>
      </c>
      <c r="L106" s="269">
        <f t="shared" si="10"/>
        <v>0.16609561520765811</v>
      </c>
      <c r="M106" s="269">
        <f t="shared" si="10"/>
        <v>0.17084074948328901</v>
      </c>
      <c r="N106" s="269">
        <f t="shared" si="10"/>
        <v>0.1638283653718858</v>
      </c>
      <c r="O106" s="269">
        <f t="shared" si="10"/>
        <v>0.16195181366270109</v>
      </c>
      <c r="P106" s="269">
        <f t="shared" si="10"/>
        <v>0.16730179636151671</v>
      </c>
      <c r="Q106" s="269">
        <f t="shared" si="10"/>
        <v>0.16461864187751121</v>
      </c>
      <c r="R106" s="269">
        <f t="shared" si="10"/>
        <v>0.16212070384930927</v>
      </c>
      <c r="S106" s="269">
        <f t="shared" si="10"/>
        <v>0.16425981841062867</v>
      </c>
      <c r="T106" s="269">
        <f t="shared" si="10"/>
        <v>0.16753309337938599</v>
      </c>
      <c r="U106" s="269">
        <f t="shared" si="10"/>
        <v>0.16461320319045342</v>
      </c>
      <c r="V106" s="269">
        <f t="shared" si="10"/>
        <v>0.16867374599742155</v>
      </c>
      <c r="W106" s="269">
        <f t="shared" si="10"/>
        <v>0.16585178247182225</v>
      </c>
      <c r="X106" s="269">
        <f t="shared" si="10"/>
        <v>0.19000294851934937</v>
      </c>
      <c r="Y106" s="269">
        <f t="shared" si="10"/>
        <v>0.15734669919070488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0.30875323190646148</v>
      </c>
      <c r="C107" s="269">
        <f t="shared" si="11"/>
        <v>0.31285618957618699</v>
      </c>
      <c r="D107" s="269">
        <f t="shared" si="11"/>
        <v>0.29785677897242407</v>
      </c>
      <c r="E107" s="269">
        <f t="shared" si="11"/>
        <v>0.31424194795620819</v>
      </c>
      <c r="F107" s="269">
        <f t="shared" si="11"/>
        <v>0.31382198419489798</v>
      </c>
      <c r="G107" s="269">
        <f t="shared" si="11"/>
        <v>0.31631585943595603</v>
      </c>
      <c r="H107" s="269">
        <f t="shared" si="11"/>
        <v>0.31522878630569912</v>
      </c>
      <c r="I107" s="269">
        <f t="shared" si="11"/>
        <v>0.31416574996260094</v>
      </c>
      <c r="J107" s="269">
        <f t="shared" si="11"/>
        <v>0.32198065046014224</v>
      </c>
      <c r="K107" s="269">
        <f t="shared" si="11"/>
        <v>0.31116595968657007</v>
      </c>
      <c r="L107" s="269">
        <f t="shared" si="11"/>
        <v>0.31032095188056968</v>
      </c>
      <c r="M107" s="269">
        <f t="shared" si="11"/>
        <v>0.31839020991557238</v>
      </c>
      <c r="N107" s="269">
        <f t="shared" si="11"/>
        <v>0.31174411600501062</v>
      </c>
      <c r="O107" s="269">
        <f t="shared" si="11"/>
        <v>0.30227883934078426</v>
      </c>
      <c r="P107" s="269">
        <f t="shared" si="11"/>
        <v>0.31135563898319529</v>
      </c>
      <c r="Q107" s="269">
        <f t="shared" si="11"/>
        <v>0.30705784671923575</v>
      </c>
      <c r="R107" s="269">
        <f t="shared" si="11"/>
        <v>0.3025496495471961</v>
      </c>
      <c r="S107" s="269">
        <f t="shared" si="11"/>
        <v>0.30994071745531881</v>
      </c>
      <c r="T107" s="269">
        <f t="shared" si="11"/>
        <v>0.31252775246500852</v>
      </c>
      <c r="U107" s="269">
        <f t="shared" si="11"/>
        <v>0.31227090731554269</v>
      </c>
      <c r="V107" s="269">
        <f t="shared" si="11"/>
        <v>0.30801024066466937</v>
      </c>
      <c r="W107" s="269">
        <f t="shared" si="11"/>
        <v>0.29747295539982266</v>
      </c>
      <c r="X107" s="269">
        <f t="shared" si="11"/>
        <v>0.34032079846220992</v>
      </c>
      <c r="Y107" s="269">
        <f t="shared" si="11"/>
        <v>0.28752817435954403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3.429188183311542E-2</v>
      </c>
      <c r="C108" s="269">
        <f t="shared" si="12"/>
        <v>2.6874774799625398E-2</v>
      </c>
      <c r="D108" s="269">
        <f t="shared" si="12"/>
        <v>3.8299866896935167E-2</v>
      </c>
      <c r="E108" s="269">
        <f t="shared" si="12"/>
        <v>2.7688078060595082E-2</v>
      </c>
      <c r="F108" s="269">
        <f t="shared" si="12"/>
        <v>2.7149530410985976E-2</v>
      </c>
      <c r="G108" s="269">
        <f t="shared" si="12"/>
        <v>2.7251005883006989E-2</v>
      </c>
      <c r="H108" s="269">
        <f t="shared" si="12"/>
        <v>2.6063844679393426E-2</v>
      </c>
      <c r="I108" s="269">
        <f t="shared" si="12"/>
        <v>2.5764897346743785E-2</v>
      </c>
      <c r="J108" s="269">
        <f t="shared" si="12"/>
        <v>2.645039220761327E-2</v>
      </c>
      <c r="K108" s="269">
        <f t="shared" si="12"/>
        <v>2.711572981429575E-2</v>
      </c>
      <c r="L108" s="269">
        <f t="shared" si="12"/>
        <v>2.7144971659614773E-2</v>
      </c>
      <c r="M108" s="269">
        <f t="shared" si="12"/>
        <v>3.1989048816168049E-2</v>
      </c>
      <c r="N108" s="269">
        <f t="shared" si="12"/>
        <v>2.9473288450826588E-2</v>
      </c>
      <c r="O108" s="269">
        <f t="shared" si="12"/>
        <v>3.4196856102479176E-2</v>
      </c>
      <c r="P108" s="269">
        <f t="shared" si="12"/>
        <v>2.9199373356025973E-2</v>
      </c>
      <c r="Q108" s="269">
        <f t="shared" si="12"/>
        <v>2.7506398923750404E-2</v>
      </c>
      <c r="R108" s="269">
        <f t="shared" si="12"/>
        <v>2.5489813022097841E-2</v>
      </c>
      <c r="S108" s="269">
        <f t="shared" si="12"/>
        <v>2.6118993484212628E-2</v>
      </c>
      <c r="T108" s="269">
        <f t="shared" si="12"/>
        <v>2.6182258650685072E-2</v>
      </c>
      <c r="U108" s="269">
        <f t="shared" si="12"/>
        <v>2.9266729524848101E-2</v>
      </c>
      <c r="V108" s="269">
        <f t="shared" si="12"/>
        <v>3.4154630718207957E-2</v>
      </c>
      <c r="W108" s="269">
        <f t="shared" si="12"/>
        <v>2.8151480746881789E-2</v>
      </c>
      <c r="X108" s="269">
        <f t="shared" si="12"/>
        <v>2.6483726295324774E-2</v>
      </c>
      <c r="Y108" s="269">
        <f t="shared" si="12"/>
        <v>2.873283844619327E-2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3.429188183311542E-2</v>
      </c>
      <c r="C109" s="270">
        <f t="shared" si="13"/>
        <v>2.6874774799625398E-2</v>
      </c>
      <c r="D109" s="270">
        <f t="shared" si="13"/>
        <v>3.8299866896935167E-2</v>
      </c>
      <c r="E109" s="270">
        <f t="shared" si="13"/>
        <v>2.7688078060595082E-2</v>
      </c>
      <c r="F109" s="270">
        <f t="shared" si="13"/>
        <v>2.7149530410985976E-2</v>
      </c>
      <c r="G109" s="270">
        <f t="shared" si="13"/>
        <v>2.7251005883006989E-2</v>
      </c>
      <c r="H109" s="270">
        <f t="shared" si="13"/>
        <v>2.6063844679393426E-2</v>
      </c>
      <c r="I109" s="270">
        <f t="shared" si="13"/>
        <v>2.5764897346743785E-2</v>
      </c>
      <c r="J109" s="270">
        <f t="shared" si="13"/>
        <v>2.645039220761327E-2</v>
      </c>
      <c r="K109" s="270">
        <f t="shared" si="13"/>
        <v>2.711572981429575E-2</v>
      </c>
      <c r="L109" s="270">
        <f t="shared" si="13"/>
        <v>2.7144971659614773E-2</v>
      </c>
      <c r="M109" s="270">
        <f t="shared" si="13"/>
        <v>3.1989048816168049E-2</v>
      </c>
      <c r="N109" s="270">
        <f t="shared" si="13"/>
        <v>2.9473288450826588E-2</v>
      </c>
      <c r="O109" s="270">
        <f t="shared" si="13"/>
        <v>3.4196856102479176E-2</v>
      </c>
      <c r="P109" s="270">
        <f t="shared" si="13"/>
        <v>2.9199373356025973E-2</v>
      </c>
      <c r="Q109" s="270">
        <f t="shared" si="13"/>
        <v>2.7506398923750404E-2</v>
      </c>
      <c r="R109" s="270">
        <f t="shared" si="13"/>
        <v>2.5489813022097841E-2</v>
      </c>
      <c r="S109" s="270">
        <f t="shared" si="13"/>
        <v>2.6118993484212628E-2</v>
      </c>
      <c r="T109" s="270">
        <f t="shared" si="13"/>
        <v>2.6182258650685072E-2</v>
      </c>
      <c r="U109" s="270">
        <f t="shared" si="13"/>
        <v>2.9266729524848101E-2</v>
      </c>
      <c r="V109" s="270">
        <f t="shared" si="13"/>
        <v>3.4154630718207957E-2</v>
      </c>
      <c r="W109" s="270">
        <f t="shared" si="13"/>
        <v>2.8151480746881789E-2</v>
      </c>
      <c r="X109" s="270">
        <f t="shared" si="13"/>
        <v>2.6483726295324774E-2</v>
      </c>
      <c r="Y109" s="270">
        <f t="shared" si="13"/>
        <v>2.873283844619327E-2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4.9823922842885518E-2</v>
      </c>
      <c r="C111" s="269">
        <f t="shared" si="15"/>
        <v>4.44446942791904E-2</v>
      </c>
      <c r="D111" s="269">
        <f t="shared" si="15"/>
        <v>4.9504882662742437E-2</v>
      </c>
      <c r="E111" s="269">
        <f t="shared" si="15"/>
        <v>4.5773778876561415E-2</v>
      </c>
      <c r="F111" s="269">
        <f t="shared" si="15"/>
        <v>4.5553700311678436E-2</v>
      </c>
      <c r="G111" s="269">
        <f t="shared" si="15"/>
        <v>4.7327695372993896E-2</v>
      </c>
      <c r="H111" s="269">
        <f t="shared" si="15"/>
        <v>4.7545849909510413E-2</v>
      </c>
      <c r="I111" s="269">
        <f t="shared" si="15"/>
        <v>4.6880215219411429E-2</v>
      </c>
      <c r="J111" s="269">
        <f t="shared" si="15"/>
        <v>4.7025608439734669E-2</v>
      </c>
      <c r="K111" s="269">
        <f t="shared" si="15"/>
        <v>4.7308168277561208E-2</v>
      </c>
      <c r="L111" s="269">
        <f t="shared" si="15"/>
        <v>4.6405927096193324E-2</v>
      </c>
      <c r="M111" s="269">
        <f t="shared" si="15"/>
        <v>4.8930800337250425E-2</v>
      </c>
      <c r="N111" s="269">
        <f t="shared" si="15"/>
        <v>4.7144425582984963E-2</v>
      </c>
      <c r="O111" s="269">
        <f t="shared" si="15"/>
        <v>4.7745195706945597E-2</v>
      </c>
      <c r="P111" s="269">
        <f t="shared" si="15"/>
        <v>4.7075789144537611E-2</v>
      </c>
      <c r="Q111" s="269">
        <f t="shared" si="15"/>
        <v>4.563487410708212E-2</v>
      </c>
      <c r="R111" s="269">
        <f t="shared" si="15"/>
        <v>4.4598449619103073E-2</v>
      </c>
      <c r="S111" s="269">
        <f t="shared" si="15"/>
        <v>4.5393095853054233E-2</v>
      </c>
      <c r="T111" s="269">
        <f t="shared" si="15"/>
        <v>4.4854196690419006E-2</v>
      </c>
      <c r="U111" s="269">
        <f t="shared" si="15"/>
        <v>4.5364709709597363E-2</v>
      </c>
      <c r="V111" s="269">
        <f t="shared" si="15"/>
        <v>4.6523520234972721E-2</v>
      </c>
      <c r="W111" s="269">
        <f t="shared" si="15"/>
        <v>4.3056028966081114E-2</v>
      </c>
      <c r="X111" s="269">
        <f t="shared" si="15"/>
        <v>4.9458561395875816E-2</v>
      </c>
      <c r="Y111" s="269">
        <f t="shared" si="15"/>
        <v>4.4779325858860484E-2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1.2482244987254011E-2</v>
      </c>
      <c r="C112" s="270">
        <f t="shared" si="16"/>
        <v>9.7824180270636475E-3</v>
      </c>
      <c r="D112" s="270">
        <f t="shared" si="16"/>
        <v>1.3941151550484405E-2</v>
      </c>
      <c r="E112" s="270">
        <f t="shared" si="16"/>
        <v>1.0078460414056608E-2</v>
      </c>
      <c r="F112" s="270">
        <f t="shared" si="16"/>
        <v>9.4017831865755158E-3</v>
      </c>
      <c r="G112" s="270">
        <f t="shared" si="16"/>
        <v>9.7574175108526961E-3</v>
      </c>
      <c r="H112" s="270">
        <f t="shared" si="16"/>
        <v>9.4872394632992095E-3</v>
      </c>
      <c r="I112" s="270">
        <f t="shared" si="16"/>
        <v>9.3784226342147389E-3</v>
      </c>
      <c r="J112" s="270">
        <f t="shared" si="16"/>
        <v>9.6279427635712293E-3</v>
      </c>
      <c r="K112" s="270">
        <f t="shared" si="16"/>
        <v>9.8701256524036524E-3</v>
      </c>
      <c r="L112" s="270">
        <f t="shared" si="16"/>
        <v>9.8807696840997813E-3</v>
      </c>
      <c r="M112" s="270">
        <f t="shared" si="16"/>
        <v>1.1644013769085165E-2</v>
      </c>
      <c r="N112" s="270">
        <f t="shared" si="16"/>
        <v>1.0728276996100879E-2</v>
      </c>
      <c r="O112" s="270">
        <f t="shared" si="16"/>
        <v>1.2447655621302421E-2</v>
      </c>
      <c r="P112" s="270">
        <f t="shared" si="16"/>
        <v>1.0628571901593454E-2</v>
      </c>
      <c r="Q112" s="270">
        <f t="shared" si="16"/>
        <v>1.0012329208245149E-2</v>
      </c>
      <c r="R112" s="270">
        <f t="shared" si="16"/>
        <v>9.2782919400436151E-3</v>
      </c>
      <c r="S112" s="270">
        <f t="shared" si="16"/>
        <v>9.5073136282533988E-3</v>
      </c>
      <c r="T112" s="270">
        <f t="shared" si="16"/>
        <v>9.5303421488493658E-3</v>
      </c>
      <c r="U112" s="270">
        <f t="shared" si="16"/>
        <v>1.0653089547044713E-2</v>
      </c>
      <c r="V112" s="270">
        <f t="shared" si="16"/>
        <v>1.2432285581427697E-2</v>
      </c>
      <c r="W112" s="270">
        <f t="shared" si="16"/>
        <v>1.0173331927898774E-2</v>
      </c>
      <c r="X112" s="270">
        <f t="shared" si="16"/>
        <v>9.6400763714982185E-3</v>
      </c>
      <c r="Y112" s="270">
        <f t="shared" si="16"/>
        <v>1.0458753194414352E-2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3.7341677855631507E-2</v>
      </c>
      <c r="C113" s="270">
        <f t="shared" si="17"/>
        <v>3.4662276252126749E-2</v>
      </c>
      <c r="D113" s="270">
        <f t="shared" si="17"/>
        <v>3.556373111225803E-2</v>
      </c>
      <c r="E113" s="270">
        <f t="shared" si="17"/>
        <v>3.5695318462504802E-2</v>
      </c>
      <c r="F113" s="270">
        <f t="shared" si="17"/>
        <v>3.615191712510292E-2</v>
      </c>
      <c r="G113" s="270">
        <f t="shared" si="17"/>
        <v>3.7570277862141205E-2</v>
      </c>
      <c r="H113" s="270">
        <f t="shared" si="17"/>
        <v>3.80586104462112E-2</v>
      </c>
      <c r="I113" s="270">
        <f t="shared" si="17"/>
        <v>3.7501792585196696E-2</v>
      </c>
      <c r="J113" s="270">
        <f t="shared" si="17"/>
        <v>3.7397665676163441E-2</v>
      </c>
      <c r="K113" s="270">
        <f t="shared" si="17"/>
        <v>3.7438042625157548E-2</v>
      </c>
      <c r="L113" s="270">
        <f t="shared" si="17"/>
        <v>3.6525157412093535E-2</v>
      </c>
      <c r="M113" s="270">
        <f t="shared" si="17"/>
        <v>3.728678656816526E-2</v>
      </c>
      <c r="N113" s="270">
        <f t="shared" si="17"/>
        <v>3.6416148586884085E-2</v>
      </c>
      <c r="O113" s="270">
        <f t="shared" si="17"/>
        <v>3.5297540085643175E-2</v>
      </c>
      <c r="P113" s="270">
        <f t="shared" si="17"/>
        <v>3.6447217242944162E-2</v>
      </c>
      <c r="Q113" s="270">
        <f t="shared" si="17"/>
        <v>3.5622544898836976E-2</v>
      </c>
      <c r="R113" s="270">
        <f t="shared" si="17"/>
        <v>3.5320157679059452E-2</v>
      </c>
      <c r="S113" s="270">
        <f t="shared" si="17"/>
        <v>3.5885782224800836E-2</v>
      </c>
      <c r="T113" s="270">
        <f t="shared" si="17"/>
        <v>3.5323854541569638E-2</v>
      </c>
      <c r="U113" s="270">
        <f t="shared" si="17"/>
        <v>3.471162016255265E-2</v>
      </c>
      <c r="V113" s="270">
        <f t="shared" si="17"/>
        <v>3.4091234653545022E-2</v>
      </c>
      <c r="W113" s="270">
        <f t="shared" si="17"/>
        <v>3.2882697038182335E-2</v>
      </c>
      <c r="X113" s="270">
        <f t="shared" si="17"/>
        <v>3.9818485024377598E-2</v>
      </c>
      <c r="Y113" s="270">
        <f t="shared" si="17"/>
        <v>3.4320572664446138E-2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0.44003951181119899</v>
      </c>
      <c r="C115" s="281">
        <f t="shared" si="19"/>
        <v>0.45451583918740029</v>
      </c>
      <c r="D115" s="281">
        <f t="shared" si="19"/>
        <v>0.44850748629973625</v>
      </c>
      <c r="E115" s="281">
        <f t="shared" si="19"/>
        <v>0.44390717456605494</v>
      </c>
      <c r="F115" s="281">
        <f t="shared" si="19"/>
        <v>0.44785713974898422</v>
      </c>
      <c r="G115" s="281">
        <f t="shared" si="19"/>
        <v>0.43840601713015992</v>
      </c>
      <c r="H115" s="281">
        <f t="shared" si="19"/>
        <v>0.44162024086361296</v>
      </c>
      <c r="I115" s="281">
        <f t="shared" si="19"/>
        <v>0.44694896677714369</v>
      </c>
      <c r="J115" s="281">
        <f t="shared" si="19"/>
        <v>0.43786722858331983</v>
      </c>
      <c r="K115" s="281">
        <f t="shared" si="19"/>
        <v>0.44537116420069245</v>
      </c>
      <c r="L115" s="281">
        <f t="shared" si="19"/>
        <v>0.44984251935434677</v>
      </c>
      <c r="M115" s="281">
        <f t="shared" si="19"/>
        <v>0.42962526810600699</v>
      </c>
      <c r="N115" s="281">
        <f t="shared" si="19"/>
        <v>0.44760349157013624</v>
      </c>
      <c r="O115" s="281">
        <f t="shared" si="19"/>
        <v>0.45358791719437253</v>
      </c>
      <c r="P115" s="281">
        <f t="shared" si="19"/>
        <v>0.44486300654123223</v>
      </c>
      <c r="Q115" s="281">
        <f t="shared" si="19"/>
        <v>0.45498969357995417</v>
      </c>
      <c r="R115" s="281">
        <f t="shared" si="19"/>
        <v>0.46506295527113906</v>
      </c>
      <c r="S115" s="281">
        <f t="shared" si="19"/>
        <v>0.45410454184239618</v>
      </c>
      <c r="T115" s="281">
        <f t="shared" si="19"/>
        <v>0.44871942300394657</v>
      </c>
      <c r="U115" s="281">
        <f t="shared" si="19"/>
        <v>0.44830008467097299</v>
      </c>
      <c r="V115" s="281">
        <f t="shared" si="19"/>
        <v>0.4424299071745515</v>
      </c>
      <c r="W115" s="281">
        <f t="shared" si="19"/>
        <v>0.46530587519262345</v>
      </c>
      <c r="X115" s="281">
        <f t="shared" si="19"/>
        <v>0.39359189380914794</v>
      </c>
      <c r="Y115" s="281">
        <f t="shared" si="19"/>
        <v>0.48146146289162778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1</v>
      </c>
      <c r="D117" s="232">
        <f t="shared" si="20"/>
        <v>1</v>
      </c>
      <c r="E117" s="232">
        <f t="shared" si="20"/>
        <v>1</v>
      </c>
      <c r="F117" s="232">
        <f t="shared" si="20"/>
        <v>1</v>
      </c>
      <c r="G117" s="232">
        <f t="shared" si="20"/>
        <v>0.99999999999999978</v>
      </c>
      <c r="H117" s="232">
        <f t="shared" si="20"/>
        <v>1</v>
      </c>
      <c r="I117" s="232">
        <f t="shared" si="20"/>
        <v>0.99999999999999989</v>
      </c>
      <c r="J117" s="232">
        <f t="shared" si="20"/>
        <v>1</v>
      </c>
      <c r="K117" s="232">
        <f t="shared" si="20"/>
        <v>1</v>
      </c>
      <c r="L117" s="232">
        <f t="shared" si="20"/>
        <v>1</v>
      </c>
      <c r="M117" s="232">
        <f t="shared" si="20"/>
        <v>1</v>
      </c>
      <c r="N117" s="232">
        <f t="shared" si="20"/>
        <v>1</v>
      </c>
      <c r="O117" s="232">
        <f t="shared" si="20"/>
        <v>1</v>
      </c>
      <c r="P117" s="232">
        <f t="shared" si="20"/>
        <v>1</v>
      </c>
      <c r="Q117" s="232">
        <f t="shared" si="20"/>
        <v>1</v>
      </c>
      <c r="R117" s="232">
        <f t="shared" si="20"/>
        <v>1</v>
      </c>
      <c r="S117" s="232">
        <f t="shared" si="20"/>
        <v>1</v>
      </c>
      <c r="T117" s="232">
        <f t="shared" si="20"/>
        <v>0.99999999999999989</v>
      </c>
      <c r="U117" s="232">
        <f t="shared" si="20"/>
        <v>1</v>
      </c>
      <c r="V117" s="232">
        <f t="shared" si="20"/>
        <v>0.99999999999999989</v>
      </c>
      <c r="W117" s="232">
        <f t="shared" si="20"/>
        <v>1</v>
      </c>
      <c r="X117" s="232">
        <f t="shared" si="20"/>
        <v>1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9.8040907892785038E-4</v>
      </c>
      <c r="C122" s="268">
        <f t="shared" si="25"/>
        <v>8.1380844183013971E-4</v>
      </c>
      <c r="D122" s="268">
        <f t="shared" si="25"/>
        <v>1.1065427141636298E-3</v>
      </c>
      <c r="E122" s="268">
        <f t="shared" si="25"/>
        <v>8.3585658931957746E-4</v>
      </c>
      <c r="F122" s="268">
        <f t="shared" si="25"/>
        <v>7.8028378899143078E-4</v>
      </c>
      <c r="G122" s="268">
        <f t="shared" si="25"/>
        <v>8.0720147853813632E-4</v>
      </c>
      <c r="H122" s="268">
        <f t="shared" si="25"/>
        <v>7.9040127191747544E-4</v>
      </c>
      <c r="I122" s="268">
        <f t="shared" si="25"/>
        <v>7.8178879538689692E-4</v>
      </c>
      <c r="J122" s="268">
        <f t="shared" si="25"/>
        <v>8.0498669043269663E-4</v>
      </c>
      <c r="K122" s="268">
        <f t="shared" si="25"/>
        <v>8.2194199453731131E-4</v>
      </c>
      <c r="L122" s="268">
        <f t="shared" si="25"/>
        <v>8.2070736949859465E-4</v>
      </c>
      <c r="M122" s="268">
        <f t="shared" si="25"/>
        <v>9.1879208876908018E-4</v>
      </c>
      <c r="N122" s="268">
        <f t="shared" si="25"/>
        <v>8.6673100843598307E-4</v>
      </c>
      <c r="O122" s="268">
        <f t="shared" si="25"/>
        <v>9.9012500661166641E-4</v>
      </c>
      <c r="P122" s="268">
        <f t="shared" si="25"/>
        <v>8.6645572047766442E-4</v>
      </c>
      <c r="Q122" s="268">
        <f t="shared" si="25"/>
        <v>8.3267525321890966E-4</v>
      </c>
      <c r="R122" s="268">
        <f t="shared" si="25"/>
        <v>7.9119745395428442E-4</v>
      </c>
      <c r="S122" s="268">
        <f t="shared" si="25"/>
        <v>7.9290513875597307E-4</v>
      </c>
      <c r="T122" s="268">
        <f t="shared" si="25"/>
        <v>7.9654929096900943E-4</v>
      </c>
      <c r="U122" s="268">
        <f t="shared" si="25"/>
        <v>7.8135321713652538E-4</v>
      </c>
      <c r="V122" s="268">
        <f t="shared" si="25"/>
        <v>8.6575479709220012E-4</v>
      </c>
      <c r="W122" s="268">
        <f t="shared" si="25"/>
        <v>7.2336486550004402E-4</v>
      </c>
      <c r="X122" s="268">
        <f t="shared" si="25"/>
        <v>5.9695937297576701E-4</v>
      </c>
      <c r="Y122" s="268">
        <f t="shared" si="25"/>
        <v>6.6875200266110907E-4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0.45500482781091389</v>
      </c>
      <c r="C123" s="269">
        <f t="shared" si="26"/>
        <v>0.4821042207814551</v>
      </c>
      <c r="D123" s="269">
        <f t="shared" si="26"/>
        <v>0.43790954073325916</v>
      </c>
      <c r="E123" s="269">
        <f t="shared" si="26"/>
        <v>0.48658661186163066</v>
      </c>
      <c r="F123" s="269">
        <f t="shared" si="26"/>
        <v>0.48618582581707592</v>
      </c>
      <c r="G123" s="269">
        <f t="shared" si="26"/>
        <v>0.48962467495236495</v>
      </c>
      <c r="H123" s="269">
        <f t="shared" si="26"/>
        <v>0.49189029074324719</v>
      </c>
      <c r="I123" s="269">
        <f t="shared" si="26"/>
        <v>0.48989084784175141</v>
      </c>
      <c r="J123" s="269">
        <f t="shared" si="26"/>
        <v>0.49104086397377944</v>
      </c>
      <c r="K123" s="269">
        <f t="shared" si="26"/>
        <v>0.48644036150833286</v>
      </c>
      <c r="L123" s="269">
        <f t="shared" si="26"/>
        <v>0.48401839202836267</v>
      </c>
      <c r="M123" s="269">
        <f t="shared" si="26"/>
        <v>0.47231626625813106</v>
      </c>
      <c r="N123" s="269">
        <f t="shared" si="26"/>
        <v>0.47268459653707484</v>
      </c>
      <c r="O123" s="269">
        <f t="shared" si="26"/>
        <v>0.45232408892840148</v>
      </c>
      <c r="P123" s="269">
        <f t="shared" si="26"/>
        <v>0.47850122614716034</v>
      </c>
      <c r="Q123" s="269">
        <f t="shared" si="26"/>
        <v>0.48031495574718663</v>
      </c>
      <c r="R123" s="269">
        <f t="shared" si="26"/>
        <v>0.48498252226542926</v>
      </c>
      <c r="S123" s="269">
        <f t="shared" si="26"/>
        <v>0.48721164480933921</v>
      </c>
      <c r="T123" s="269">
        <f t="shared" si="26"/>
        <v>0.49239549698185109</v>
      </c>
      <c r="U123" s="269">
        <f t="shared" si="26"/>
        <v>0.47712212318374275</v>
      </c>
      <c r="V123" s="269">
        <f t="shared" si="26"/>
        <v>0.46258870041412226</v>
      </c>
      <c r="W123" s="269">
        <f t="shared" si="26"/>
        <v>0.48253256486545448</v>
      </c>
      <c r="X123" s="269">
        <f t="shared" si="26"/>
        <v>0.52073525120391706</v>
      </c>
      <c r="Y123" s="269">
        <f t="shared" si="26"/>
        <v>0.46156596484656942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0.1991535393545556</v>
      </c>
      <c r="C125" s="269">
        <f t="shared" si="28"/>
        <v>0.16531143481895016</v>
      </c>
      <c r="D125" s="269">
        <f t="shared" si="28"/>
        <v>0.22477545619393516</v>
      </c>
      <c r="E125" s="269">
        <f t="shared" si="28"/>
        <v>0.16979014345507859</v>
      </c>
      <c r="F125" s="269">
        <f t="shared" si="28"/>
        <v>0.16660451364763057</v>
      </c>
      <c r="G125" s="269">
        <f t="shared" si="28"/>
        <v>0.1666908212182289</v>
      </c>
      <c r="H125" s="269">
        <f t="shared" si="28"/>
        <v>0.16055666373963873</v>
      </c>
      <c r="I125" s="269">
        <f t="shared" si="28"/>
        <v>0.15880718464918758</v>
      </c>
      <c r="J125" s="269">
        <f t="shared" si="28"/>
        <v>0.16351944507521179</v>
      </c>
      <c r="K125" s="269">
        <f t="shared" si="28"/>
        <v>0.16696362862659167</v>
      </c>
      <c r="L125" s="269">
        <f t="shared" si="28"/>
        <v>0.16671283541024867</v>
      </c>
      <c r="M125" s="269">
        <f t="shared" si="28"/>
        <v>0.18663708888684527</v>
      </c>
      <c r="N125" s="269">
        <f t="shared" si="28"/>
        <v>0.1760617600431994</v>
      </c>
      <c r="O125" s="269">
        <f t="shared" si="28"/>
        <v>0.20112716590283375</v>
      </c>
      <c r="P125" s="269">
        <f t="shared" si="28"/>
        <v>0.17600583994574295</v>
      </c>
      <c r="Q125" s="269">
        <f t="shared" si="28"/>
        <v>0.16914390877820545</v>
      </c>
      <c r="R125" s="269">
        <f t="shared" si="28"/>
        <v>0.16071839466809412</v>
      </c>
      <c r="S125" s="269">
        <f t="shared" si="28"/>
        <v>0.16106528198244874</v>
      </c>
      <c r="T125" s="269">
        <f t="shared" si="28"/>
        <v>0.1618055299327906</v>
      </c>
      <c r="U125" s="269">
        <f t="shared" si="28"/>
        <v>0.17636827985001383</v>
      </c>
      <c r="V125" s="269">
        <f t="shared" si="28"/>
        <v>0.20218709839255605</v>
      </c>
      <c r="W125" s="269">
        <f t="shared" si="28"/>
        <v>0.17887582679022512</v>
      </c>
      <c r="X125" s="269">
        <f t="shared" si="28"/>
        <v>0.15823246367726521</v>
      </c>
      <c r="Y125" s="269">
        <f t="shared" si="28"/>
        <v>0.18034822806547712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0.1991535393545556</v>
      </c>
      <c r="C126" s="270">
        <f t="shared" si="29"/>
        <v>0.16531143481895016</v>
      </c>
      <c r="D126" s="270">
        <f t="shared" si="29"/>
        <v>0.22477545619393516</v>
      </c>
      <c r="E126" s="270">
        <f t="shared" si="29"/>
        <v>0.16979014345507859</v>
      </c>
      <c r="F126" s="270">
        <f t="shared" si="29"/>
        <v>0.16660451364763057</v>
      </c>
      <c r="G126" s="270">
        <f t="shared" si="29"/>
        <v>0.1666908212182289</v>
      </c>
      <c r="H126" s="270">
        <f t="shared" si="29"/>
        <v>0.16055666373963873</v>
      </c>
      <c r="I126" s="270">
        <f t="shared" si="29"/>
        <v>0.15880718464918758</v>
      </c>
      <c r="J126" s="270">
        <f t="shared" si="29"/>
        <v>0.16351944507521179</v>
      </c>
      <c r="K126" s="270">
        <f t="shared" si="29"/>
        <v>0.16696362862659167</v>
      </c>
      <c r="L126" s="270">
        <f t="shared" si="29"/>
        <v>0.16671283541024867</v>
      </c>
      <c r="M126" s="270">
        <f t="shared" si="29"/>
        <v>0.18663708888684527</v>
      </c>
      <c r="N126" s="270">
        <f t="shared" si="29"/>
        <v>0.1760617600431994</v>
      </c>
      <c r="O126" s="270">
        <f t="shared" si="29"/>
        <v>0.20112716590283375</v>
      </c>
      <c r="P126" s="270">
        <f t="shared" si="29"/>
        <v>0.17600583994574295</v>
      </c>
      <c r="Q126" s="270">
        <f t="shared" si="29"/>
        <v>0.16914390877820545</v>
      </c>
      <c r="R126" s="270">
        <f t="shared" si="29"/>
        <v>0.16071839466809412</v>
      </c>
      <c r="S126" s="270">
        <f t="shared" si="29"/>
        <v>0.16106528198244874</v>
      </c>
      <c r="T126" s="270">
        <f t="shared" si="29"/>
        <v>0.1618055299327906</v>
      </c>
      <c r="U126" s="270">
        <f t="shared" si="29"/>
        <v>0.17636827985001383</v>
      </c>
      <c r="V126" s="270">
        <f t="shared" si="29"/>
        <v>0.20218709839255605</v>
      </c>
      <c r="W126" s="270">
        <f t="shared" si="29"/>
        <v>0.17887582679022512</v>
      </c>
      <c r="X126" s="270">
        <f t="shared" si="29"/>
        <v>0.15823246367726521</v>
      </c>
      <c r="Y126" s="270">
        <f t="shared" si="29"/>
        <v>0.18034822806547712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0.16734233472768947</v>
      </c>
      <c r="C128" s="269">
        <f t="shared" si="31"/>
        <v>0.15810630158013517</v>
      </c>
      <c r="D128" s="269">
        <f t="shared" si="31"/>
        <v>0.16802381977539743</v>
      </c>
      <c r="E128" s="269">
        <f t="shared" si="31"/>
        <v>0.16233330356037959</v>
      </c>
      <c r="F128" s="269">
        <f t="shared" si="31"/>
        <v>0.16166622454109822</v>
      </c>
      <c r="G128" s="269">
        <f t="shared" si="31"/>
        <v>0.16742322397300166</v>
      </c>
      <c r="H128" s="269">
        <f t="shared" si="31"/>
        <v>0.1693844999462687</v>
      </c>
      <c r="I128" s="269">
        <f t="shared" si="31"/>
        <v>0.16711003181117015</v>
      </c>
      <c r="J128" s="269">
        <f t="shared" si="31"/>
        <v>0.16812910720396909</v>
      </c>
      <c r="K128" s="269">
        <f t="shared" si="31"/>
        <v>0.16846430892447789</v>
      </c>
      <c r="L128" s="269">
        <f t="shared" si="31"/>
        <v>0.16482545897206655</v>
      </c>
      <c r="M128" s="269">
        <f t="shared" si="31"/>
        <v>0.16510116565126842</v>
      </c>
      <c r="N128" s="269">
        <f t="shared" si="31"/>
        <v>0.1628688343376852</v>
      </c>
      <c r="O128" s="269">
        <f t="shared" si="31"/>
        <v>0.16239977600105637</v>
      </c>
      <c r="P128" s="269">
        <f t="shared" si="31"/>
        <v>0.16410520304952284</v>
      </c>
      <c r="Q128" s="269">
        <f t="shared" si="31"/>
        <v>0.16228959522626138</v>
      </c>
      <c r="R128" s="269">
        <f t="shared" si="31"/>
        <v>0.1626259672304238</v>
      </c>
      <c r="S128" s="269">
        <f t="shared" si="31"/>
        <v>0.16188495848981402</v>
      </c>
      <c r="T128" s="269">
        <f t="shared" si="31"/>
        <v>0.16030996872795894</v>
      </c>
      <c r="U128" s="269">
        <f t="shared" si="31"/>
        <v>0.158101363847895</v>
      </c>
      <c r="V128" s="269">
        <f t="shared" si="31"/>
        <v>0.15927499828905983</v>
      </c>
      <c r="W128" s="269">
        <f t="shared" si="31"/>
        <v>0.1582178863217821</v>
      </c>
      <c r="X128" s="269">
        <f t="shared" si="31"/>
        <v>0.17089492822961377</v>
      </c>
      <c r="Y128" s="269">
        <f t="shared" si="31"/>
        <v>0.16254817385231055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4.192379683544626E-2</v>
      </c>
      <c r="C129" s="270">
        <f t="shared" si="32"/>
        <v>3.4799697913414203E-2</v>
      </c>
      <c r="D129" s="270">
        <f t="shared" si="32"/>
        <v>4.7317464653704254E-2</v>
      </c>
      <c r="E129" s="270">
        <f t="shared" si="32"/>
        <v>3.5742510537054933E-2</v>
      </c>
      <c r="F129" s="270">
        <f t="shared" si="32"/>
        <v>3.3366132308201839E-2</v>
      </c>
      <c r="G129" s="270">
        <f t="shared" si="32"/>
        <v>3.4517174023431359E-2</v>
      </c>
      <c r="H129" s="270">
        <f t="shared" si="32"/>
        <v>3.3798771405283097E-2</v>
      </c>
      <c r="I129" s="270">
        <f t="shared" si="32"/>
        <v>3.343048869138484E-2</v>
      </c>
      <c r="J129" s="270">
        <f t="shared" si="32"/>
        <v>3.4422466285037569E-2</v>
      </c>
      <c r="K129" s="270">
        <f t="shared" si="32"/>
        <v>3.5147501109625695E-2</v>
      </c>
      <c r="L129" s="270">
        <f t="shared" si="32"/>
        <v>3.5094706648207907E-2</v>
      </c>
      <c r="M129" s="270">
        <f t="shared" si="32"/>
        <v>3.9288959773499728E-2</v>
      </c>
      <c r="N129" s="270">
        <f t="shared" si="32"/>
        <v>3.7062748081023909E-2</v>
      </c>
      <c r="O129" s="270">
        <f t="shared" si="32"/>
        <v>4.2339264814108421E-2</v>
      </c>
      <c r="P129" s="270">
        <f t="shared" si="32"/>
        <v>3.705097634544554E-2</v>
      </c>
      <c r="Q129" s="270">
        <f t="shared" si="32"/>
        <v>3.5606471723037096E-2</v>
      </c>
      <c r="R129" s="270">
        <f t="shared" si="32"/>
        <v>3.3832817371066783E-2</v>
      </c>
      <c r="S129" s="270">
        <f t="shared" si="32"/>
        <v>3.3905840593947668E-2</v>
      </c>
      <c r="T129" s="270">
        <f t="shared" si="32"/>
        <v>3.4061670135207979E-2</v>
      </c>
      <c r="U129" s="270">
        <f t="shared" si="32"/>
        <v>3.7127273542879022E-2</v>
      </c>
      <c r="V129" s="270">
        <f t="shared" si="32"/>
        <v>4.2562391124102331E-2</v>
      </c>
      <c r="W129" s="270">
        <f t="shared" si="32"/>
        <v>3.7383918422901091E-2</v>
      </c>
      <c r="X129" s="270">
        <f t="shared" si="32"/>
        <v>3.3309504222105359E-2</v>
      </c>
      <c r="Y129" s="270">
        <f t="shared" si="32"/>
        <v>3.7965092147265601E-2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0.12541853789224319</v>
      </c>
      <c r="C130" s="270">
        <f t="shared" si="33"/>
        <v>0.12330660366672096</v>
      </c>
      <c r="D130" s="270">
        <f t="shared" si="33"/>
        <v>0.12070635512169316</v>
      </c>
      <c r="E130" s="270">
        <f t="shared" si="33"/>
        <v>0.12659079302332465</v>
      </c>
      <c r="F130" s="270">
        <f t="shared" si="33"/>
        <v>0.12830009223289637</v>
      </c>
      <c r="G130" s="270">
        <f t="shared" si="33"/>
        <v>0.13290604994957031</v>
      </c>
      <c r="H130" s="270">
        <f t="shared" si="33"/>
        <v>0.13558572854098561</v>
      </c>
      <c r="I130" s="270">
        <f t="shared" si="33"/>
        <v>0.1336795431197853</v>
      </c>
      <c r="J130" s="270">
        <f t="shared" si="33"/>
        <v>0.13370664091893153</v>
      </c>
      <c r="K130" s="270">
        <f t="shared" si="33"/>
        <v>0.13331680781485217</v>
      </c>
      <c r="L130" s="270">
        <f t="shared" si="33"/>
        <v>0.12973075232385864</v>
      </c>
      <c r="M130" s="270">
        <f t="shared" si="33"/>
        <v>0.1258122058777687</v>
      </c>
      <c r="N130" s="270">
        <f t="shared" si="33"/>
        <v>0.12580608625666129</v>
      </c>
      <c r="O130" s="270">
        <f t="shared" si="33"/>
        <v>0.12006051118694795</v>
      </c>
      <c r="P130" s="270">
        <f t="shared" si="33"/>
        <v>0.12705422670407729</v>
      </c>
      <c r="Q130" s="270">
        <f t="shared" si="33"/>
        <v>0.12668312350322428</v>
      </c>
      <c r="R130" s="270">
        <f t="shared" si="33"/>
        <v>0.128793149859357</v>
      </c>
      <c r="S130" s="270">
        <f t="shared" si="33"/>
        <v>0.12797911789586636</v>
      </c>
      <c r="T130" s="270">
        <f t="shared" si="33"/>
        <v>0.12624829859275097</v>
      </c>
      <c r="U130" s="270">
        <f t="shared" si="33"/>
        <v>0.12097409030501598</v>
      </c>
      <c r="V130" s="270">
        <f t="shared" si="33"/>
        <v>0.11671260716495752</v>
      </c>
      <c r="W130" s="270">
        <f t="shared" si="33"/>
        <v>0.12083396789888103</v>
      </c>
      <c r="X130" s="270">
        <f t="shared" si="33"/>
        <v>0.13758542400750842</v>
      </c>
      <c r="Y130" s="270">
        <f t="shared" si="33"/>
        <v>0.12458308170504497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0.17751888902791321</v>
      </c>
      <c r="C132" s="281">
        <f t="shared" si="35"/>
        <v>0.1936642343776295</v>
      </c>
      <c r="D132" s="281">
        <f t="shared" si="35"/>
        <v>0.16818464058324467</v>
      </c>
      <c r="E132" s="281">
        <f t="shared" si="35"/>
        <v>0.18045408453359169</v>
      </c>
      <c r="F132" s="281">
        <f t="shared" si="35"/>
        <v>0.18476315220520392</v>
      </c>
      <c r="G132" s="281">
        <f t="shared" si="35"/>
        <v>0.17545407837786625</v>
      </c>
      <c r="H132" s="281">
        <f t="shared" si="35"/>
        <v>0.17737814429892795</v>
      </c>
      <c r="I132" s="281">
        <f t="shared" si="35"/>
        <v>0.18341014690250393</v>
      </c>
      <c r="J132" s="281">
        <f t="shared" si="35"/>
        <v>0.1765055970566069</v>
      </c>
      <c r="K132" s="281">
        <f t="shared" si="35"/>
        <v>0.17730975894606033</v>
      </c>
      <c r="L132" s="281">
        <f t="shared" si="35"/>
        <v>0.18362260621982351</v>
      </c>
      <c r="M132" s="281">
        <f t="shared" si="35"/>
        <v>0.17502668711498626</v>
      </c>
      <c r="N132" s="281">
        <f t="shared" si="35"/>
        <v>0.18751807807360457</v>
      </c>
      <c r="O132" s="281">
        <f t="shared" si="35"/>
        <v>0.18315884416109671</v>
      </c>
      <c r="P132" s="281">
        <f t="shared" si="35"/>
        <v>0.18052127513709618</v>
      </c>
      <c r="Q132" s="281">
        <f t="shared" si="35"/>
        <v>0.18741886499512769</v>
      </c>
      <c r="R132" s="281">
        <f t="shared" si="35"/>
        <v>0.1908819183820985</v>
      </c>
      <c r="S132" s="281">
        <f t="shared" si="35"/>
        <v>0.18904520957964219</v>
      </c>
      <c r="T132" s="281">
        <f t="shared" si="35"/>
        <v>0.18469245506643031</v>
      </c>
      <c r="U132" s="281">
        <f t="shared" si="35"/>
        <v>0.18762687990121202</v>
      </c>
      <c r="V132" s="281">
        <f t="shared" si="35"/>
        <v>0.17508344810716961</v>
      </c>
      <c r="W132" s="281">
        <f t="shared" si="35"/>
        <v>0.17965035715703828</v>
      </c>
      <c r="X132" s="281">
        <f t="shared" si="35"/>
        <v>0.14954039751622814</v>
      </c>
      <c r="Y132" s="281">
        <f t="shared" si="35"/>
        <v>0.19486888123298182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3.839910827025812</v>
      </c>
      <c r="C136" s="272">
        <f>IF(C$5=0,0,(C$5-C$52)/ISI_fec!C$5)</f>
        <v>3.6437668631746147</v>
      </c>
      <c r="D136" s="272">
        <f>IF(D$5=0,0,(D$5-D$52)/ISI_fec!D$5)</f>
        <v>3.9936908707439027</v>
      </c>
      <c r="E136" s="272">
        <f>IF(E$5=0,0,(E$5-E$52)/ISI_fec!E$5)</f>
        <v>3.9180858691565157</v>
      </c>
      <c r="F136" s="272">
        <f>IF(F$5=0,0,(F$5-F$52)/ISI_fec!F$5)</f>
        <v>3.902402909492737</v>
      </c>
      <c r="G136" s="272">
        <f>IF(G$5=0,0,(G$5-G$52)/ISI_fec!G$5)</f>
        <v>4.0617433361937225</v>
      </c>
      <c r="H136" s="272">
        <f>IF(H$5=0,0,(H$5-H$52)/ISI_fec!H$5)</f>
        <v>4.1559326026584529</v>
      </c>
      <c r="I136" s="272">
        <f>IF(I$5=0,0,(I$5-I$52)/ISI_fec!I$5)</f>
        <v>4.0541735292243892</v>
      </c>
      <c r="J136" s="272">
        <f>IF(J$5=0,0,(J$5-J$52)/ISI_fec!J$5)</f>
        <v>3.9712815750580566</v>
      </c>
      <c r="K136" s="272">
        <f>IF(K$5=0,0,(K$5-K$52)/ISI_fec!K$5)</f>
        <v>4.1073615470983844</v>
      </c>
      <c r="L136" s="272">
        <f>IF(L$5=0,0,(L$5-L$52)/ISI_fec!L$5)</f>
        <v>4.1052450372828062</v>
      </c>
      <c r="M136" s="272">
        <f>IF(M$5=0,0,(M$5-M$52)/ISI_fec!M$5)</f>
        <v>4.0299081970813715</v>
      </c>
      <c r="N136" s="272">
        <f>IF(N$5=0,0,(N$5-N$52)/ISI_fec!N$5)</f>
        <v>3.9277924430303242</v>
      </c>
      <c r="O136" s="272">
        <f>IF(O$5=0,0,(O$5-O$52)/ISI_fec!O$5)</f>
        <v>4.0244260444159838</v>
      </c>
      <c r="P136" s="272">
        <f>IF(P$5=0,0,(P$5-P$52)/ISI_fec!P$5)</f>
        <v>4.1393107657798369</v>
      </c>
      <c r="Q136" s="272">
        <f>IF(Q$5=0,0,(Q$5-Q$52)/ISI_fec!Q$5)</f>
        <v>3.9910275189291835</v>
      </c>
      <c r="R136" s="272">
        <f>IF(R$5=0,0,(R$5-R$52)/ISI_fec!R$5)</f>
        <v>4.1037142157588553</v>
      </c>
      <c r="S136" s="272">
        <f>IF(S$5=0,0,(S$5-S$52)/ISI_fec!S$5)</f>
        <v>4.1524786763637183</v>
      </c>
      <c r="T136" s="272">
        <f>IF(T$5=0,0,(T$5-T$52)/ISI_fec!T$5)</f>
        <v>4.1333252835809233</v>
      </c>
      <c r="U136" s="272">
        <f>IF(U$5=0,0,(U$5-U$52)/ISI_fec!U$5)</f>
        <v>3.8676305242461595</v>
      </c>
      <c r="V136" s="272">
        <f>IF(V$5=0,0,(V$5-V$52)/ISI_fec!V$5)</f>
        <v>4.043894162780985</v>
      </c>
      <c r="W136" s="272">
        <f>IF(W$5=0,0,(W$5-W$52)/ISI_fec!W$5)</f>
        <v>4.4626959324145634</v>
      </c>
      <c r="X136" s="272">
        <f>IF(X$5=0,0,(X$5-X$52)/ISI_fec!X$5)</f>
        <v>4.8910700330669918</v>
      </c>
      <c r="Y136" s="272">
        <f>IF(Y$5=0,0,(Y$5-Y$52)/ISI_fec!Y$5)</f>
        <v>4.3491323137971625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1.2066735247585965</v>
      </c>
      <c r="C141" s="275">
        <f>IF(C$10=0,0,C$10/ISI_fec!C$10)</f>
        <v>0.93131823331949526</v>
      </c>
      <c r="D141" s="275">
        <f>IF(D$10=0,0,D$10/ISI_fec!D$10)</f>
        <v>1.5192555459170105</v>
      </c>
      <c r="E141" s="275">
        <f>IF(E$10=0,0,E$10/ISI_fec!E$10)</f>
        <v>1.0600333471613856</v>
      </c>
      <c r="F141" s="275">
        <f>IF(F$10=0,0,F$10/ISI_fec!F$10)</f>
        <v>0.96950091636568403</v>
      </c>
      <c r="G141" s="275">
        <f>IF(G$10=0,0,G$10/ISI_fec!G$10)</f>
        <v>1.0659049733053394</v>
      </c>
      <c r="H141" s="275">
        <f>IF(H$10=0,0,H$10/ISI_fec!H$10)</f>
        <v>1.05446038258536</v>
      </c>
      <c r="I141" s="275">
        <f>IF(I$10=0,0,I$10/ISI_fec!I$10)</f>
        <v>0.99926082059734422</v>
      </c>
      <c r="J141" s="275">
        <f>IF(J$10=0,0,J$10/ISI_fec!J$10)</f>
        <v>1.0348742495315479</v>
      </c>
      <c r="K141" s="275">
        <f>IF(K$10=0,0,K$10/ISI_fec!K$10)</f>
        <v>1.1029587967105445</v>
      </c>
      <c r="L141" s="275">
        <f>IF(L$10=0,0,L$10/ISI_fec!L$10)</f>
        <v>1.0640522688445442</v>
      </c>
      <c r="M141" s="275">
        <f>IF(M$10=0,0,M$10/ISI_fec!M$10)</f>
        <v>1.1524570768312699</v>
      </c>
      <c r="N141" s="275">
        <f>IF(N$10=0,0,N$10/ISI_fec!N$10)</f>
        <v>1.0452970136288913</v>
      </c>
      <c r="O141" s="275">
        <f>IF(O$10=0,0,O$10/ISI_fec!O$10)</f>
        <v>1.2557579242151724</v>
      </c>
      <c r="P141" s="275">
        <f>IF(P$10=0,0,P$10/ISI_fec!P$10)</f>
        <v>1.1271661874171406</v>
      </c>
      <c r="Q141" s="275">
        <f>IF(Q$10=0,0,Q$10/ISI_fec!Q$10)</f>
        <v>1.0526548832406246</v>
      </c>
      <c r="R141" s="275">
        <f>IF(R$10=0,0,R$10/ISI_fec!R$10)</f>
        <v>1.0333290707321225</v>
      </c>
      <c r="S141" s="275">
        <f>IF(S$10=0,0,S$10/ISI_fec!S$10)</f>
        <v>1.0122547215387381</v>
      </c>
      <c r="T141" s="275">
        <f>IF(T$10=0,0,T$10/ISI_fec!T$10)</f>
        <v>1.0318876921551701</v>
      </c>
      <c r="U141" s="275">
        <f>IF(U$10=0,0,U$10/ISI_fec!U$10)</f>
        <v>0.84691625857033159</v>
      </c>
      <c r="V141" s="275">
        <f>IF(V$10=0,0,V$10/ISI_fec!V$10)</f>
        <v>0.98877836640799721</v>
      </c>
      <c r="W141" s="275">
        <f>IF(W$10=0,0,W$10/ISI_fec!W$10)</f>
        <v>0.89218633703349715</v>
      </c>
      <c r="X141" s="275">
        <f>IF(X$10=0,0,X$10/ISI_fec!X$10)</f>
        <v>0.71810413250475125</v>
      </c>
      <c r="Y141" s="275">
        <f>IF(Y$10=0,0,Y$10/ISI_fec!Y$10)</f>
        <v>0.69408311526052291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4.8539954501633638</v>
      </c>
      <c r="C142" s="276">
        <f>IF(C$16=0,0,C$16/ISI_fec!C$16)</f>
        <v>4.6848642067556492</v>
      </c>
      <c r="D142" s="276">
        <f>IF(D$16=0,0,D$16/ISI_fec!D$16)</f>
        <v>4.9498447555645493</v>
      </c>
      <c r="E142" s="276">
        <f>IF(E$16=0,0,E$16/ISI_fec!E$16)</f>
        <v>5.0005842133362624</v>
      </c>
      <c r="F142" s="276">
        <f>IF(F$16=0,0,F$16/ISI_fec!F$16)</f>
        <v>5.0079462501081711</v>
      </c>
      <c r="G142" s="276">
        <f>IF(G$16=0,0,G$16/ISI_fec!G$16)</f>
        <v>5.1446973510370233</v>
      </c>
      <c r="H142" s="276">
        <f>IF(H$16=0,0,H$16/ISI_fec!H$16)</f>
        <v>5.2915467309297322</v>
      </c>
      <c r="I142" s="276">
        <f>IF(I$16=0,0,I$16/ISI_fec!I$16)</f>
        <v>5.204531713008647</v>
      </c>
      <c r="J142" s="276">
        <f>IF(J$16=0,0,J$16/ISI_fec!J$16)</f>
        <v>5.0581167820687059</v>
      </c>
      <c r="K142" s="276">
        <f>IF(K$16=0,0,K$16/ISI_fec!K$16)</f>
        <v>5.1856872018521623</v>
      </c>
      <c r="L142" s="276">
        <f>IF(L$16=0,0,L$16/ISI_fec!L$16)</f>
        <v>5.2684510746020043</v>
      </c>
      <c r="M142" s="276">
        <f>IF(M$16=0,0,M$16/ISI_fec!M$16)</f>
        <v>5.1634210385592407</v>
      </c>
      <c r="N142" s="276">
        <f>IF(N$16=0,0,N$16/ISI_fec!N$16)</f>
        <v>5.0658561029328579</v>
      </c>
      <c r="O142" s="276">
        <f>IF(O$16=0,0,O$16/ISI_fec!O$16)</f>
        <v>5.1373976832923383</v>
      </c>
      <c r="P142" s="276">
        <f>IF(P$16=0,0,P$16/ISI_fec!P$16)</f>
        <v>5.3031092355625846</v>
      </c>
      <c r="Q142" s="276">
        <f>IF(Q$16=0,0,Q$16/ISI_fec!Q$16)</f>
        <v>5.1143743595447013</v>
      </c>
      <c r="R142" s="276">
        <f>IF(R$16=0,0,R$16/ISI_fec!R$16)</f>
        <v>5.2740322349723874</v>
      </c>
      <c r="S142" s="276">
        <f>IF(S$16=0,0,S$16/ISI_fec!S$16)</f>
        <v>5.3885645802458084</v>
      </c>
      <c r="T142" s="276">
        <f>IF(T$16=0,0,T$16/ISI_fec!T$16)</f>
        <v>5.3315576478985252</v>
      </c>
      <c r="U142" s="276">
        <f>IF(U$16=0,0,U$16/ISI_fec!U$16)</f>
        <v>4.9922492358664492</v>
      </c>
      <c r="V142" s="276">
        <f>IF(V$16=0,0,V$16/ISI_fec!V$16)</f>
        <v>5.1582689446456147</v>
      </c>
      <c r="W142" s="276">
        <f>IF(W$16=0,0,W$16/ISI_fec!W$16)</f>
        <v>5.6950240099719993</v>
      </c>
      <c r="X142" s="276">
        <f>IF(X$16=0,0,X$16/ISI_fec!X$16)</f>
        <v>6.200206291836639</v>
      </c>
      <c r="Y142" s="276">
        <f>IF(Y$16=0,0,Y$16/ISI_fec!Y$16)</f>
        <v>5.5818784813081574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5.0792832612884942</v>
      </c>
      <c r="C143" s="276">
        <f>IF(C$22=0,0,C$22/ISI_fec!C$22)</f>
        <v>4.945408920036849</v>
      </c>
      <c r="D143" s="276">
        <f>IF(D$22=0,0,D$22/ISI_fec!D$22)</f>
        <v>5.0193786083336702</v>
      </c>
      <c r="E143" s="276">
        <f>IF(E$22=0,0,E$22/ISI_fec!E$22)</f>
        <v>5.1652742033299361</v>
      </c>
      <c r="F143" s="276">
        <f>IF(F$22=0,0,F$22/ISI_fec!F$22)</f>
        <v>5.2050944452541836</v>
      </c>
      <c r="G143" s="276">
        <f>IF(G$22=0,0,G$22/ISI_fec!G$22)</f>
        <v>5.3139794580690918</v>
      </c>
      <c r="H143" s="276">
        <f>IF(H$22=0,0,H$22/ISI_fec!H$22)</f>
        <v>5.4575966890187306</v>
      </c>
      <c r="I143" s="276">
        <f>IF(I$22=0,0,I$22/ISI_fec!I$22)</f>
        <v>5.3987056415313477</v>
      </c>
      <c r="J143" s="276">
        <f>IF(J$22=0,0,J$22/ISI_fec!J$22)</f>
        <v>5.1566739927439453</v>
      </c>
      <c r="K143" s="276">
        <f>IF(K$22=0,0,K$22/ISI_fec!K$22)</f>
        <v>5.3672984885441588</v>
      </c>
      <c r="L143" s="276">
        <f>IF(L$22=0,0,L$22/ISI_fec!L$22)</f>
        <v>5.4818717026769468</v>
      </c>
      <c r="M143" s="276">
        <f>IF(M$22=0,0,M$22/ISI_fec!M$22)</f>
        <v>5.414327712244714</v>
      </c>
      <c r="N143" s="276">
        <f>IF(N$22=0,0,N$22/ISI_fec!N$22)</f>
        <v>5.3697083817290183</v>
      </c>
      <c r="O143" s="276">
        <f>IF(O$22=0,0,O$22/ISI_fec!O$22)</f>
        <v>5.417524316411833</v>
      </c>
      <c r="P143" s="276">
        <f>IF(P$22=0,0,P$22/ISI_fec!P$22)</f>
        <v>5.553895441719666</v>
      </c>
      <c r="Q143" s="276">
        <f>IF(Q$22=0,0,Q$22/ISI_fec!Q$22)</f>
        <v>5.3589138340407292</v>
      </c>
      <c r="R143" s="276">
        <f>IF(R$22=0,0,R$22/ISI_fec!R$22)</f>
        <v>5.487981285087109</v>
      </c>
      <c r="S143" s="276">
        <f>IF(S$22=0,0,S$22/ISI_fec!S$22)</f>
        <v>5.6641837513391158</v>
      </c>
      <c r="T143" s="276">
        <f>IF(T$22=0,0,T$22/ISI_fec!T$22)</f>
        <v>5.5790657260208922</v>
      </c>
      <c r="U143" s="276">
        <f>IF(U$22=0,0,U$22/ISI_fec!U$22)</f>
        <v>5.2702512433981923</v>
      </c>
      <c r="V143" s="276">
        <f>IF(V$22=0,0,V$22/ISI_fec!V$22)</f>
        <v>5.328218180753395</v>
      </c>
      <c r="W143" s="276">
        <f>IF(W$22=0,0,W$22/ISI_fec!W$22)</f>
        <v>5.805007690922805</v>
      </c>
      <c r="X143" s="276">
        <f>IF(X$22=0,0,X$22/ISI_fec!X$22)</f>
        <v>6.3625294079268722</v>
      </c>
      <c r="Y143" s="276">
        <f>IF(Y$22=0,0,Y$22/ISI_fec!Y$22)</f>
        <v>5.8706082858264645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1.206673524758596</v>
      </c>
      <c r="C144" s="276">
        <f>IF(C$28=0,0,C$28/ISI_fec!C$28)</f>
        <v>0.93131823331949559</v>
      </c>
      <c r="D144" s="276">
        <f>IF(D$28=0,0,D$28/ISI_fec!D$28)</f>
        <v>1.5192555459170101</v>
      </c>
      <c r="E144" s="276">
        <f>IF(E$28=0,0,E$28/ISI_fec!E$28)</f>
        <v>1.0600333471613859</v>
      </c>
      <c r="F144" s="276">
        <f>IF(F$28=0,0,F$28/ISI_fec!F$28)</f>
        <v>1.0163872262727478</v>
      </c>
      <c r="G144" s="276">
        <f>IF(G$28=0,0,G$28/ISI_fec!G$28)</f>
        <v>1.0824903615161721</v>
      </c>
      <c r="H144" s="276">
        <f>IF(H$28=0,0,H$28/ISI_fec!H$28)</f>
        <v>1.0544603825853605</v>
      </c>
      <c r="I144" s="276">
        <f>IF(I$28=0,0,I$28/ISI_fec!I$28)</f>
        <v>0.99926082059734433</v>
      </c>
      <c r="J144" s="276">
        <f>IF(J$28=0,0,J$28/ISI_fec!J$28)</f>
        <v>1.0348742495315482</v>
      </c>
      <c r="K144" s="276">
        <f>IF(K$28=0,0,K$28/ISI_fec!K$28)</f>
        <v>1.102958796710545</v>
      </c>
      <c r="L144" s="276">
        <f>IF(L$28=0,0,L$28/ISI_fec!L$28)</f>
        <v>1.064052268844544</v>
      </c>
      <c r="M144" s="276">
        <f>IF(M$28=0,0,M$28/ISI_fec!M$28)</f>
        <v>1.1524570768312701</v>
      </c>
      <c r="N144" s="276">
        <f>IF(N$28=0,0,N$28/ISI_fec!N$28)</f>
        <v>1.0452970136288913</v>
      </c>
      <c r="O144" s="276">
        <f>IF(O$28=0,0,O$28/ISI_fec!O$28)</f>
        <v>1.2557579242151717</v>
      </c>
      <c r="P144" s="276">
        <f>IF(P$28=0,0,P$28/ISI_fec!P$28)</f>
        <v>1.1271661874171413</v>
      </c>
      <c r="Q144" s="276">
        <f>IF(Q$28=0,0,Q$28/ISI_fec!Q$28)</f>
        <v>1.052654883240624</v>
      </c>
      <c r="R144" s="276">
        <f>IF(R$28=0,0,R$28/ISI_fec!R$28)</f>
        <v>1.0333290707321225</v>
      </c>
      <c r="S144" s="276">
        <f>IF(S$28=0,0,S$28/ISI_fec!S$28)</f>
        <v>1.0122547215387374</v>
      </c>
      <c r="T144" s="276">
        <f>IF(T$28=0,0,T$28/ISI_fec!T$28)</f>
        <v>1.0318876921551698</v>
      </c>
      <c r="U144" s="276">
        <f>IF(U$28=0,0,U$28/ISI_fec!U$28)</f>
        <v>1.0449145721242341</v>
      </c>
      <c r="V144" s="276">
        <f>IF(V$28=0,0,V$28/ISI_fec!V$28)</f>
        <v>1.3055635310043645</v>
      </c>
      <c r="W144" s="276">
        <f>IF(W$28=0,0,W$28/ISI_fec!W$28)</f>
        <v>1.3098997970379254</v>
      </c>
      <c r="X144" s="276">
        <f>IF(X$28=0,0,X$28/ISI_fec!X$28)</f>
        <v>1.2201958257675334</v>
      </c>
      <c r="Y144" s="276">
        <f>IF(Y$28=0,0,Y$28/ISI_fec!Y$28)</f>
        <v>1.2206798260651905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2.8242890742893509</v>
      </c>
      <c r="C145" s="277">
        <f>IF(C$35=0,0,C$35/ISI_fec!C$35)</f>
        <v>2.4094295451238947</v>
      </c>
      <c r="D145" s="277">
        <f>IF(D$35=0,0,D$35/ISI_fec!D$35)</f>
        <v>3.0655783749339318</v>
      </c>
      <c r="E145" s="277">
        <f>IF(E$35=0,0,E$35/ISI_fec!E$35)</f>
        <v>2.6803218119438519</v>
      </c>
      <c r="F145" s="277">
        <f>IF(F$35=0,0,F$35/ISI_fec!F$35)</f>
        <v>2.6665867652409889</v>
      </c>
      <c r="G145" s="277">
        <f>IF(G$35=0,0,G$35/ISI_fec!G$35)</f>
        <v>2.8976566609983121</v>
      </c>
      <c r="H145" s="277">
        <f>IF(H$35=0,0,H$35/ISI_fec!H$35)</f>
        <v>3.0004612208220292</v>
      </c>
      <c r="I145" s="277">
        <f>IF(I$35=0,0,I$35/ISI_fec!I$35)</f>
        <v>2.8743153608378309</v>
      </c>
      <c r="J145" s="277">
        <f>IF(J$35=0,0,J$35/ISI_fec!J$35)</f>
        <v>2.8541269647780787</v>
      </c>
      <c r="K145" s="277">
        <f>IF(K$35=0,0,K$35/ISI_fec!K$35)</f>
        <v>2.9694967181588683</v>
      </c>
      <c r="L145" s="277">
        <f>IF(L$35=0,0,L$35/ISI_fec!L$35)</f>
        <v>2.8648302566152806</v>
      </c>
      <c r="M145" s="277">
        <f>IF(M$35=0,0,M$35/ISI_fec!M$35)</f>
        <v>2.8168674294339331</v>
      </c>
      <c r="N145" s="277">
        <f>IF(N$35=0,0,N$35/ISI_fec!N$35)</f>
        <v>2.7067604924237907</v>
      </c>
      <c r="O145" s="277">
        <f>IF(O$35=0,0,O$35/ISI_fec!O$35)</f>
        <v>2.8321227949207883</v>
      </c>
      <c r="P145" s="277">
        <f>IF(P$35=0,0,P$35/ISI_fec!P$35)</f>
        <v>2.8704243652332129</v>
      </c>
      <c r="Q145" s="277">
        <f>IF(Q$35=0,0,Q$35/ISI_fec!Q$35)</f>
        <v>2.738122441502421</v>
      </c>
      <c r="R145" s="277">
        <f>IF(R$35=0,0,R$35/ISI_fec!R$35)</f>
        <v>2.826781075167327</v>
      </c>
      <c r="S145" s="277">
        <f>IF(S$35=0,0,S$35/ISI_fec!S$35)</f>
        <v>2.798840872111902</v>
      </c>
      <c r="T145" s="277">
        <f>IF(T$35=0,0,T$35/ISI_fec!T$35)</f>
        <v>2.7332118506110681</v>
      </c>
      <c r="U145" s="277">
        <f>IF(U$35=0,0,U$35/ISI_fec!U$35)</f>
        <v>2.548153549500864</v>
      </c>
      <c r="V145" s="277">
        <f>IF(V$35=0,0,V$35/ISI_fec!V$35)</f>
        <v>2.7383619461039022</v>
      </c>
      <c r="W145" s="277">
        <f>IF(W$35=0,0,W$35/ISI_fec!W$35)</f>
        <v>2.9698499447950217</v>
      </c>
      <c r="X145" s="277">
        <f>IF(X$35=0,0,X$35/ISI_fec!X$35)</f>
        <v>3.3809917205451745</v>
      </c>
      <c r="Y145" s="277">
        <f>IF(Y$35=0,0,Y$35/ISI_fec!Y$35)</f>
        <v>3.0590288942426698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1.6418073939055939</v>
      </c>
      <c r="C147" s="272">
        <f>IF(C$54=0,0,(C$54-C$96)/ISI_fec!C$54)</f>
        <v>1.4816218147504485</v>
      </c>
      <c r="D147" s="272">
        <f>IF(D$54=0,0,(D$54-D$96)/ISI_fec!D$54)</f>
        <v>1.8451498827070414</v>
      </c>
      <c r="E147" s="272">
        <f>IF(E$54=0,0,(E$54-E$96)/ISI_fec!E$54)</f>
        <v>1.6499220990078141</v>
      </c>
      <c r="F147" s="272">
        <f>IF(F$54=0,0,(F$54-F$96)/ISI_fec!F$54)</f>
        <v>1.616689748464184</v>
      </c>
      <c r="G147" s="272">
        <f>IF(G$54=0,0,(G$54-G$96)/ISI_fec!G$54)</f>
        <v>1.7241728181088662</v>
      </c>
      <c r="H147" s="272">
        <f>IF(H$54=0,0,(H$54-H$96)/ISI_fec!H$54)</f>
        <v>1.7448794752218719</v>
      </c>
      <c r="I147" s="272">
        <f>IF(I$54=0,0,(I$54-I$96)/ISI_fec!I$54)</f>
        <v>1.6714592316543118</v>
      </c>
      <c r="J147" s="272">
        <f>IF(J$54=0,0,(J$54-J$96)/ISI_fec!J$54)</f>
        <v>1.6824311864275143</v>
      </c>
      <c r="K147" s="272">
        <f>IF(K$54=0,0,(K$54-K$96)/ISI_fec!K$54)</f>
        <v>1.7505587850404603</v>
      </c>
      <c r="L147" s="272">
        <f>IF(L$54=0,0,(L$54-L$96)/ISI_fec!L$54)</f>
        <v>1.6976211153260257</v>
      </c>
      <c r="M147" s="272">
        <f>IF(M$54=0,0,(M$54-M$96)/ISI_fec!M$54)</f>
        <v>1.6773448581851333</v>
      </c>
      <c r="N147" s="272">
        <f>IF(N$54=0,0,(N$54-N$96)/ISI_fec!N$54)</f>
        <v>1.5939408649761424</v>
      </c>
      <c r="O147" s="272">
        <f>IF(O$54=0,0,(O$54-O$96)/ISI_fec!O$54)</f>
        <v>1.7002019076118637</v>
      </c>
      <c r="P147" s="272">
        <f>IF(P$54=0,0,(P$54-P$96)/ISI_fec!P$54)</f>
        <v>1.7205044033682708</v>
      </c>
      <c r="Q147" s="272">
        <f>IF(Q$54=0,0,(Q$54-Q$96)/ISI_fec!Q$54)</f>
        <v>1.646933208230251</v>
      </c>
      <c r="R147" s="272">
        <f>IF(R$54=0,0,(R$54-R$96)/ISI_fec!R$54)</f>
        <v>1.6891415354711663</v>
      </c>
      <c r="S147" s="272">
        <f>IF(S$54=0,0,(S$54-S$96)/ISI_fec!S$54)</f>
        <v>1.6714019463500398</v>
      </c>
      <c r="T147" s="272">
        <f>IF(T$54=0,0,(T$54-T$96)/ISI_fec!T$54)</f>
        <v>1.6885678891451257</v>
      </c>
      <c r="U147" s="272">
        <f>IF(U$54=0,0,(U$54-U$96)/ISI_fec!U$54)</f>
        <v>1.5789100348819893</v>
      </c>
      <c r="V147" s="272">
        <f>IF(V$54=0,0,(V$54-V$96)/ISI_fec!V$54)</f>
        <v>1.7434499345344332</v>
      </c>
      <c r="W147" s="272">
        <f>IF(W$54=0,0,(W$54-W$96)/ISI_fec!W$54)</f>
        <v>1.9321737884364472</v>
      </c>
      <c r="X147" s="272">
        <f>IF(X$54=0,0,(X$54-X$96)/ISI_fec!X$54)</f>
        <v>2.0887922116831339</v>
      </c>
      <c r="Y147" s="272">
        <f>IF(Y$54=0,0,(Y$54-Y$96)/ISI_fec!Y$54)</f>
        <v>1.7955036422100557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1.2066735247585962</v>
      </c>
      <c r="C152" s="275">
        <f>IF(C$59=0,0,C$59/ISI_fec!C$59)</f>
        <v>0.93131823331949515</v>
      </c>
      <c r="D152" s="275">
        <f>IF(D$59=0,0,D$59/ISI_fec!D$59)</f>
        <v>1.5192555459170105</v>
      </c>
      <c r="E152" s="275">
        <f>IF(E$59=0,0,E$59/ISI_fec!E$59)</f>
        <v>1.0600333471613856</v>
      </c>
      <c r="F152" s="275">
        <f>IF(F$59=0,0,F$59/ISI_fec!F$59)</f>
        <v>0.96950091636568458</v>
      </c>
      <c r="G152" s="275">
        <f>IF(G$59=0,0,G$59/ISI_fec!G$59)</f>
        <v>1.0659049733053392</v>
      </c>
      <c r="H152" s="275">
        <f>IF(H$59=0,0,H$59/ISI_fec!H$59)</f>
        <v>1.0544603825853605</v>
      </c>
      <c r="I152" s="275">
        <f>IF(I$59=0,0,I$59/ISI_fec!I$59)</f>
        <v>0.99926082059734433</v>
      </c>
      <c r="J152" s="275">
        <f>IF(J$59=0,0,J$59/ISI_fec!J$59)</f>
        <v>1.0348742495315479</v>
      </c>
      <c r="K152" s="275">
        <f>IF(K$59=0,0,K$59/ISI_fec!K$59)</f>
        <v>1.102958796710545</v>
      </c>
      <c r="L152" s="275">
        <f>IF(L$59=0,0,L$59/ISI_fec!L$59)</f>
        <v>1.0640522688445442</v>
      </c>
      <c r="M152" s="275">
        <f>IF(M$59=0,0,M$59/ISI_fec!M$59)</f>
        <v>1.1524570768312699</v>
      </c>
      <c r="N152" s="275">
        <f>IF(N$59=0,0,N$59/ISI_fec!N$59)</f>
        <v>1.0452970136288913</v>
      </c>
      <c r="O152" s="275">
        <f>IF(O$59=0,0,O$59/ISI_fec!O$59)</f>
        <v>1.2557579242151715</v>
      </c>
      <c r="P152" s="275">
        <f>IF(P$59=0,0,P$59/ISI_fec!P$59)</f>
        <v>1.1271661874171399</v>
      </c>
      <c r="Q152" s="275">
        <f>IF(Q$59=0,0,Q$59/ISI_fec!Q$59)</f>
        <v>1.0526548832406242</v>
      </c>
      <c r="R152" s="275">
        <f>IF(R$59=0,0,R$59/ISI_fec!R$59)</f>
        <v>1.0333290707321228</v>
      </c>
      <c r="S152" s="275">
        <f>IF(S$59=0,0,S$59/ISI_fec!S$59)</f>
        <v>1.0122547215387376</v>
      </c>
      <c r="T152" s="275">
        <f>IF(T$59=0,0,T$59/ISI_fec!T$59)</f>
        <v>1.0318876921551696</v>
      </c>
      <c r="U152" s="275">
        <f>IF(U$59=0,0,U$59/ISI_fec!U$59)</f>
        <v>0.84691625857033093</v>
      </c>
      <c r="V152" s="275">
        <f>IF(V$59=0,0,V$59/ISI_fec!V$59)</f>
        <v>0.98877836640799655</v>
      </c>
      <c r="W152" s="275">
        <f>IF(W$59=0,0,W$59/ISI_fec!W$59)</f>
        <v>0.89218633703349659</v>
      </c>
      <c r="X152" s="275">
        <f>IF(X$59=0,0,X$59/ISI_fec!X$59)</f>
        <v>0.71810413250475091</v>
      </c>
      <c r="Y152" s="275">
        <f>IF(Y$59=0,0,Y$59/ISI_fec!Y$59)</f>
        <v>0.69408311526052302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5.1174832767847516</v>
      </c>
      <c r="C153" s="276">
        <f>IF(C$65=0,0,C$65/ISI_fec!C$65)</f>
        <v>5.0203539803220023</v>
      </c>
      <c r="D153" s="276">
        <f>IF(D$65=0,0,D$65/ISI_fec!D$65)</f>
        <v>5.1007006198775313</v>
      </c>
      <c r="E153" s="276">
        <f>IF(E$65=0,0,E$65/ISI_fec!E$65)</f>
        <v>5.2550835206185287</v>
      </c>
      <c r="F153" s="276">
        <f>IF(F$65=0,0,F$65/ISI_fec!F$65)</f>
        <v>5.3110995182942142</v>
      </c>
      <c r="G153" s="276">
        <f>IF(G$65=0,0,G$65/ISI_fec!G$65)</f>
        <v>5.3861653218082735</v>
      </c>
      <c r="H153" s="276">
        <f>IF(H$65=0,0,H$65/ISI_fec!H$65)</f>
        <v>5.5568659326776437</v>
      </c>
      <c r="I153" s="276">
        <f>IF(I$65=0,0,I$65/ISI_fec!I$65)</f>
        <v>5.5189399244152204</v>
      </c>
      <c r="J153" s="276">
        <f>IF(J$65=0,0,J$65/ISI_fec!J$65)</f>
        <v>5.3341373775149199</v>
      </c>
      <c r="K153" s="276">
        <f>IF(K$65=0,0,K$65/ISI_fec!K$65)</f>
        <v>5.4196281287846659</v>
      </c>
      <c r="L153" s="276">
        <f>IF(L$65=0,0,L$65/ISI_fec!L$65)</f>
        <v>5.5690822062176704</v>
      </c>
      <c r="M153" s="276">
        <f>IF(M$65=0,0,M$65/ISI_fec!M$65)</f>
        <v>5.4717154656015259</v>
      </c>
      <c r="N153" s="276">
        <f>IF(N$65=0,0,N$65/ISI_fec!N$65)</f>
        <v>5.4364428482784968</v>
      </c>
      <c r="O153" s="276">
        <f>IF(O$65=0,0,O$65/ISI_fec!O$65)</f>
        <v>5.4557404974513117</v>
      </c>
      <c r="P153" s="276">
        <f>IF(P$65=0,0,P$65/ISI_fec!P$65)</f>
        <v>5.6090375076097834</v>
      </c>
      <c r="Q153" s="276">
        <f>IF(Q$65=0,0,Q$65/ISI_fec!Q$65)</f>
        <v>5.4085924701872878</v>
      </c>
      <c r="R153" s="276">
        <f>IF(R$65=0,0,R$65/ISI_fec!R$65)</f>
        <v>5.5717823133817896</v>
      </c>
      <c r="S153" s="276">
        <f>IF(S$65=0,0,S$65/ISI_fec!S$65)</f>
        <v>5.7544457463872298</v>
      </c>
      <c r="T153" s="276">
        <f>IF(T$65=0,0,T$65/ISI_fec!T$65)</f>
        <v>5.6397730998652866</v>
      </c>
      <c r="U153" s="276">
        <f>IF(U$65=0,0,U$65/ISI_fec!U$65)</f>
        <v>5.3312380520930267</v>
      </c>
      <c r="V153" s="276">
        <f>IF(V$65=0,0,V$65/ISI_fec!V$65)</f>
        <v>5.392649042163641</v>
      </c>
      <c r="W153" s="276">
        <f>IF(W$65=0,0,W$65/ISI_fec!W$65)</f>
        <v>5.8967844063309816</v>
      </c>
      <c r="X153" s="276">
        <f>IF(X$65=0,0,X$65/ISI_fec!X$65)</f>
        <v>6.4087505611339912</v>
      </c>
      <c r="Y153" s="276">
        <f>IF(Y$65=0,0,Y$65/ISI_fec!Y$65)</f>
        <v>5.8819042423638237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1.2066735247585958</v>
      </c>
      <c r="C155" s="276">
        <f>IF(C$72=0,0,C$72/ISI_fec!C$72)</f>
        <v>0.93131823331949515</v>
      </c>
      <c r="D155" s="276">
        <f>IF(D$72=0,0,D$72/ISI_fec!D$72)</f>
        <v>1.5192555459170103</v>
      </c>
      <c r="E155" s="276">
        <f>IF(E$72=0,0,E$72/ISI_fec!E$72)</f>
        <v>1.0600333471613856</v>
      </c>
      <c r="F155" s="276">
        <f>IF(F$72=0,0,F$72/ISI_fec!F$72)</f>
        <v>1.016387226272748</v>
      </c>
      <c r="G155" s="276">
        <f>IF(G$72=0,0,G$72/ISI_fec!G$72)</f>
        <v>1.0824903615161727</v>
      </c>
      <c r="H155" s="276">
        <f>IF(H$72=0,0,H$72/ISI_fec!H$72)</f>
        <v>1.0544603825853605</v>
      </c>
      <c r="I155" s="276">
        <f>IF(I$72=0,0,I$72/ISI_fec!I$72)</f>
        <v>0.99926082059734422</v>
      </c>
      <c r="J155" s="276">
        <f>IF(J$72=0,0,J$72/ISI_fec!J$72)</f>
        <v>1.0348742495315479</v>
      </c>
      <c r="K155" s="276">
        <f>IF(K$72=0,0,K$72/ISI_fec!K$72)</f>
        <v>1.1029587967105452</v>
      </c>
      <c r="L155" s="276">
        <f>IF(L$72=0,0,L$72/ISI_fec!L$72)</f>
        <v>1.0640522688445442</v>
      </c>
      <c r="M155" s="276">
        <f>IF(M$72=0,0,M$72/ISI_fec!M$72)</f>
        <v>1.1524570768312694</v>
      </c>
      <c r="N155" s="276">
        <f>IF(N$72=0,0,N$72/ISI_fec!N$72)</f>
        <v>1.0452970136288917</v>
      </c>
      <c r="O155" s="276">
        <f>IF(O$72=0,0,O$72/ISI_fec!O$72)</f>
        <v>1.2557579242151724</v>
      </c>
      <c r="P155" s="276">
        <f>IF(P$72=0,0,P$72/ISI_fec!P$72)</f>
        <v>1.1271661874171408</v>
      </c>
      <c r="Q155" s="276">
        <f>IF(Q$72=0,0,Q$72/ISI_fec!Q$72)</f>
        <v>1.0526548832406242</v>
      </c>
      <c r="R155" s="276">
        <f>IF(R$72=0,0,R$72/ISI_fec!R$72)</f>
        <v>1.0333290707321232</v>
      </c>
      <c r="S155" s="276">
        <f>IF(S$72=0,0,S$72/ISI_fec!S$72)</f>
        <v>1.0122547215387376</v>
      </c>
      <c r="T155" s="276">
        <f>IF(T$72=0,0,T$72/ISI_fec!T$72)</f>
        <v>1.0318876921551696</v>
      </c>
      <c r="U155" s="276">
        <f>IF(U$72=0,0,U$72/ISI_fec!U$72)</f>
        <v>1.0449145721242343</v>
      </c>
      <c r="V155" s="276">
        <f>IF(V$72=0,0,V$72/ISI_fec!V$72)</f>
        <v>1.3055635310043645</v>
      </c>
      <c r="W155" s="276">
        <f>IF(W$72=0,0,W$72/ISI_fec!W$72)</f>
        <v>1.3098997970379251</v>
      </c>
      <c r="X155" s="276">
        <f>IF(X$72=0,0,X$72/ISI_fec!X$72)</f>
        <v>1.2201958257675338</v>
      </c>
      <c r="Y155" s="276">
        <f>IF(Y$72=0,0,Y$72/ISI_fec!Y$72)</f>
        <v>1.2206798260651912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2.8242890742893532</v>
      </c>
      <c r="C156" s="277">
        <f>IF(C$79=0,0,C$79/ISI_fec!C$79)</f>
        <v>2.4094295451238952</v>
      </c>
      <c r="D156" s="277">
        <f>IF(D$79=0,0,D$79/ISI_fec!D$79)</f>
        <v>3.0655783749339327</v>
      </c>
      <c r="E156" s="277">
        <f>IF(E$79=0,0,E$79/ISI_fec!E$79)</f>
        <v>2.6803218119438537</v>
      </c>
      <c r="F156" s="277">
        <f>IF(F$79=0,0,F$79/ISI_fec!F$79)</f>
        <v>2.6665867652409894</v>
      </c>
      <c r="G156" s="277">
        <f>IF(G$79=0,0,G$79/ISI_fec!G$79)</f>
        <v>2.8976566609983143</v>
      </c>
      <c r="H156" s="277">
        <f>IF(H$79=0,0,H$79/ISI_fec!H$79)</f>
        <v>3.0004612208220305</v>
      </c>
      <c r="I156" s="277">
        <f>IF(I$79=0,0,I$79/ISI_fec!I$79)</f>
        <v>2.8743153608378327</v>
      </c>
      <c r="J156" s="277">
        <f>IF(J$79=0,0,J$79/ISI_fec!J$79)</f>
        <v>2.8541269647780796</v>
      </c>
      <c r="K156" s="277">
        <f>IF(K$79=0,0,K$79/ISI_fec!K$79)</f>
        <v>2.9694967181588687</v>
      </c>
      <c r="L156" s="277">
        <f>IF(L$79=0,0,L$79/ISI_fec!L$79)</f>
        <v>2.8648302566152801</v>
      </c>
      <c r="M156" s="277">
        <f>IF(M$79=0,0,M$79/ISI_fec!M$79)</f>
        <v>2.816867429433934</v>
      </c>
      <c r="N156" s="277">
        <f>IF(N$79=0,0,N$79/ISI_fec!N$79)</f>
        <v>2.7067604924237925</v>
      </c>
      <c r="O156" s="277">
        <f>IF(O$79=0,0,O$79/ISI_fec!O$79)</f>
        <v>2.8321227949207888</v>
      </c>
      <c r="P156" s="277">
        <f>IF(P$79=0,0,P$79/ISI_fec!P$79)</f>
        <v>2.8704243652332142</v>
      </c>
      <c r="Q156" s="277">
        <f>IF(Q$79=0,0,Q$79/ISI_fec!Q$79)</f>
        <v>2.7381224415024232</v>
      </c>
      <c r="R156" s="277">
        <f>IF(R$79=0,0,R$79/ISI_fec!R$79)</f>
        <v>2.8267810751673261</v>
      </c>
      <c r="S156" s="277">
        <f>IF(S$79=0,0,S$79/ISI_fec!S$79)</f>
        <v>2.7988408721119029</v>
      </c>
      <c r="T156" s="277">
        <f>IF(T$79=0,0,T$79/ISI_fec!T$79)</f>
        <v>2.7332118506110685</v>
      </c>
      <c r="U156" s="277">
        <f>IF(U$79=0,0,U$79/ISI_fec!U$79)</f>
        <v>2.5481535495008654</v>
      </c>
      <c r="V156" s="277">
        <f>IF(V$79=0,0,V$79/ISI_fec!V$79)</f>
        <v>2.7383619461039026</v>
      </c>
      <c r="W156" s="277">
        <f>IF(W$79=0,0,W$79/ISI_fec!W$79)</f>
        <v>2.9698499447950231</v>
      </c>
      <c r="X156" s="277">
        <f>IF(X$79=0,0,X$79/ISI_fec!X$79)</f>
        <v>3.3809917205451745</v>
      </c>
      <c r="Y156" s="277">
        <f>IF(Y$79=0,0,Y$79/ISI_fec!Y$79)</f>
        <v>3.0590288942426707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SK: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372.97890815100607</v>
      </c>
      <c r="C3" s="203">
        <f t="shared" si="0"/>
        <v>433.97637438976767</v>
      </c>
      <c r="D3" s="203">
        <f t="shared" si="0"/>
        <v>381.09688249289991</v>
      </c>
      <c r="E3" s="203">
        <f t="shared" si="0"/>
        <v>452.53281170397935</v>
      </c>
      <c r="F3" s="203">
        <f t="shared" si="0"/>
        <v>585.66948346024742</v>
      </c>
      <c r="G3" s="203">
        <f t="shared" si="0"/>
        <v>616.00306635549373</v>
      </c>
      <c r="H3" s="203">
        <f t="shared" si="0"/>
        <v>673.87267421099523</v>
      </c>
      <c r="I3" s="203">
        <f t="shared" si="0"/>
        <v>677.9112660547205</v>
      </c>
      <c r="J3" s="203">
        <f t="shared" si="0"/>
        <v>523.77804381184228</v>
      </c>
      <c r="K3" s="203">
        <f t="shared" si="0"/>
        <v>260.68123337207146</v>
      </c>
      <c r="L3" s="203">
        <f t="shared" si="0"/>
        <v>850.19492702697096</v>
      </c>
      <c r="M3" s="203">
        <f t="shared" si="0"/>
        <v>727.22509077159668</v>
      </c>
      <c r="N3" s="203">
        <f t="shared" si="0"/>
        <v>330.38420155581269</v>
      </c>
      <c r="O3" s="203">
        <f t="shared" si="0"/>
        <v>278.09098806394718</v>
      </c>
      <c r="P3" s="203">
        <f t="shared" si="0"/>
        <v>214.52352698025135</v>
      </c>
      <c r="Q3" s="203">
        <f t="shared" si="0"/>
        <v>365.73176412016971</v>
      </c>
      <c r="R3" s="203">
        <f t="shared" si="0"/>
        <v>429.65257173834755</v>
      </c>
      <c r="S3" s="203">
        <f t="shared" si="0"/>
        <v>309.99830911438653</v>
      </c>
      <c r="T3" s="203">
        <f t="shared" si="0"/>
        <v>252.92844462348469</v>
      </c>
      <c r="U3" s="203">
        <f t="shared" si="0"/>
        <v>333.06106659694939</v>
      </c>
      <c r="V3" s="203">
        <f t="shared" si="0"/>
        <v>276.82857761821026</v>
      </c>
      <c r="W3" s="203">
        <f t="shared" si="0"/>
        <v>283.94406571996524</v>
      </c>
      <c r="X3" s="203">
        <f t="shared" si="0"/>
        <v>171.52839848390636</v>
      </c>
      <c r="Y3" s="203">
        <f t="shared" si="0"/>
        <v>155.03244175038529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184.06904228845937</v>
      </c>
      <c r="C5" s="282">
        <f t="shared" si="1"/>
        <v>202.53652476043095</v>
      </c>
      <c r="D5" s="282">
        <f t="shared" si="1"/>
        <v>177.85769625289112</v>
      </c>
      <c r="E5" s="282">
        <f t="shared" si="1"/>
        <v>211.19680340080626</v>
      </c>
      <c r="F5" s="282">
        <f t="shared" si="1"/>
        <v>273.33161166911674</v>
      </c>
      <c r="G5" s="282">
        <f t="shared" si="1"/>
        <v>287.48827739031987</v>
      </c>
      <c r="H5" s="282">
        <f t="shared" si="1"/>
        <v>314.49599015068196</v>
      </c>
      <c r="I5" s="282">
        <f t="shared" si="1"/>
        <v>316.3807986453935</v>
      </c>
      <c r="J5" s="282">
        <f t="shared" si="1"/>
        <v>244.44691232013884</v>
      </c>
      <c r="K5" s="282">
        <f t="shared" si="1"/>
        <v>169.12023463707811</v>
      </c>
      <c r="L5" s="282">
        <f t="shared" si="1"/>
        <v>800.89358908663723</v>
      </c>
      <c r="M5" s="282">
        <f t="shared" si="1"/>
        <v>690.85553477922974</v>
      </c>
      <c r="N5" s="282">
        <f t="shared" si="1"/>
        <v>311.76575229778172</v>
      </c>
      <c r="O5" s="282">
        <f t="shared" si="1"/>
        <v>263.23486874491107</v>
      </c>
      <c r="P5" s="282">
        <f t="shared" si="1"/>
        <v>197.85031429367007</v>
      </c>
      <c r="Q5" s="282">
        <f t="shared" si="1"/>
        <v>330.81276355279584</v>
      </c>
      <c r="R5" s="282">
        <f t="shared" si="1"/>
        <v>373.30995932540509</v>
      </c>
      <c r="S5" s="282">
        <f t="shared" si="1"/>
        <v>267.61257072439651</v>
      </c>
      <c r="T5" s="282">
        <f t="shared" si="1"/>
        <v>199.70430825243076</v>
      </c>
      <c r="U5" s="282">
        <f t="shared" si="1"/>
        <v>271.81552989814918</v>
      </c>
      <c r="V5" s="282">
        <f t="shared" si="1"/>
        <v>208.42248222546118</v>
      </c>
      <c r="W5" s="282">
        <f t="shared" si="1"/>
        <v>272.18929091521568</v>
      </c>
      <c r="X5" s="282">
        <f t="shared" si="1"/>
        <v>158.22686436143692</v>
      </c>
      <c r="Y5" s="282">
        <f t="shared" si="1"/>
        <v>147.91089115905788</v>
      </c>
      <c r="DA5" s="94"/>
    </row>
    <row r="6" spans="1:105" ht="12" customHeight="1" x14ac:dyDescent="0.25">
      <c r="A6" s="99" t="s">
        <v>46</v>
      </c>
      <c r="B6" s="282">
        <v>173.12294667015209</v>
      </c>
      <c r="C6" s="282">
        <v>198.4838557535634</v>
      </c>
      <c r="D6" s="282">
        <v>169.13589183748809</v>
      </c>
      <c r="E6" s="282">
        <v>206.1997798138722</v>
      </c>
      <c r="F6" s="282">
        <v>263.9346278813303</v>
      </c>
      <c r="G6" s="282">
        <v>276.77316047396891</v>
      </c>
      <c r="H6" s="282">
        <v>304.47037247988141</v>
      </c>
      <c r="I6" s="282">
        <v>289.22066023179877</v>
      </c>
      <c r="J6" s="282">
        <v>225.69019268751629</v>
      </c>
      <c r="K6" s="282">
        <v>151.97118362973541</v>
      </c>
      <c r="L6" s="282">
        <v>672.49905232837614</v>
      </c>
      <c r="M6" s="282">
        <v>577.88359924460894</v>
      </c>
      <c r="N6" s="282">
        <v>267.56703425579138</v>
      </c>
      <c r="O6" s="282">
        <v>229.12250425546969</v>
      </c>
      <c r="P6" s="282">
        <v>168.45284991512301</v>
      </c>
      <c r="Q6" s="282">
        <v>281.8601757153196</v>
      </c>
      <c r="R6" s="282">
        <v>308.0660521576043</v>
      </c>
      <c r="S6" s="282">
        <v>218.56605218028611</v>
      </c>
      <c r="T6" s="282">
        <v>166.50050293824751</v>
      </c>
      <c r="U6" s="282">
        <v>226.72453738719051</v>
      </c>
      <c r="V6" s="282">
        <v>172.4095299070047</v>
      </c>
      <c r="W6" s="282">
        <v>213.95121199201409</v>
      </c>
      <c r="X6" s="282">
        <v>92.668309734807522</v>
      </c>
      <c r="Y6" s="282">
        <v>42.897479555630291</v>
      </c>
      <c r="DA6" s="94" t="s">
        <v>434</v>
      </c>
    </row>
    <row r="7" spans="1:105" ht="12" customHeight="1" x14ac:dyDescent="0.25">
      <c r="A7" s="99" t="s">
        <v>80</v>
      </c>
      <c r="B7" s="282">
        <v>10.946095618307281</v>
      </c>
      <c r="C7" s="282">
        <v>4.0526690068675464</v>
      </c>
      <c r="D7" s="282">
        <v>8.7218044154030281</v>
      </c>
      <c r="E7" s="282">
        <v>4.9970235869340627</v>
      </c>
      <c r="F7" s="282">
        <v>9.3969837877864393</v>
      </c>
      <c r="G7" s="282">
        <v>10.715116916350951</v>
      </c>
      <c r="H7" s="282">
        <v>10.02561767080056</v>
      </c>
      <c r="I7" s="282">
        <v>27.160138413594719</v>
      </c>
      <c r="J7" s="282">
        <v>18.756719632622548</v>
      </c>
      <c r="K7" s="282">
        <v>17.14905100734271</v>
      </c>
      <c r="L7" s="282">
        <v>128.3945367582611</v>
      </c>
      <c r="M7" s="282">
        <v>112.9719355346208</v>
      </c>
      <c r="N7" s="282">
        <v>44.198718041990332</v>
      </c>
      <c r="O7" s="282">
        <v>34.112364489441383</v>
      </c>
      <c r="P7" s="282">
        <v>29.39746437854706</v>
      </c>
      <c r="Q7" s="282">
        <v>48.952587837476237</v>
      </c>
      <c r="R7" s="282">
        <v>65.243907167800785</v>
      </c>
      <c r="S7" s="282">
        <v>49.046518544110398</v>
      </c>
      <c r="T7" s="282">
        <v>33.203805314183263</v>
      </c>
      <c r="U7" s="282">
        <v>45.090992510958671</v>
      </c>
      <c r="V7" s="282">
        <v>36.012952318456477</v>
      </c>
      <c r="W7" s="282">
        <v>58.238078923201577</v>
      </c>
      <c r="X7" s="282">
        <v>65.558554626629402</v>
      </c>
      <c r="Y7" s="282">
        <v>105.0134116034276</v>
      </c>
      <c r="DA7" s="94" t="s">
        <v>435</v>
      </c>
    </row>
    <row r="8" spans="1:105" ht="12" customHeight="1" x14ac:dyDescent="0.25">
      <c r="A8" s="49" t="s">
        <v>47</v>
      </c>
      <c r="B8" s="242">
        <v>188.9098658625467</v>
      </c>
      <c r="C8" s="242">
        <v>231.43984962933669</v>
      </c>
      <c r="D8" s="242">
        <v>203.23918624000879</v>
      </c>
      <c r="E8" s="242">
        <v>241.33600830317309</v>
      </c>
      <c r="F8" s="242">
        <v>312.33787179113068</v>
      </c>
      <c r="G8" s="242">
        <v>328.51478896517392</v>
      </c>
      <c r="H8" s="242">
        <v>359.37668406031332</v>
      </c>
      <c r="I8" s="242">
        <v>361.530467409327</v>
      </c>
      <c r="J8" s="242">
        <v>279.33113149170339</v>
      </c>
      <c r="K8" s="242">
        <v>91.560998734993348</v>
      </c>
      <c r="L8" s="242">
        <v>49.301337940333717</v>
      </c>
      <c r="M8" s="242">
        <v>36.369555992366941</v>
      </c>
      <c r="N8" s="242">
        <v>18.618449258030981</v>
      </c>
      <c r="O8" s="242">
        <v>14.856119319036109</v>
      </c>
      <c r="P8" s="242">
        <v>16.67321268658128</v>
      </c>
      <c r="Q8" s="242">
        <v>34.919000567373871</v>
      </c>
      <c r="R8" s="242">
        <v>56.342612412942472</v>
      </c>
      <c r="S8" s="242">
        <v>42.385738389990017</v>
      </c>
      <c r="T8" s="242">
        <v>53.224136371053923</v>
      </c>
      <c r="U8" s="242">
        <v>61.245536698800208</v>
      </c>
      <c r="V8" s="242">
        <v>68.40609539274908</v>
      </c>
      <c r="W8" s="242">
        <v>11.754774804749561</v>
      </c>
      <c r="X8" s="242">
        <v>13.30153412246943</v>
      </c>
      <c r="Y8" s="242">
        <v>7.1215505913274049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120.005996</v>
      </c>
      <c r="C12" s="282">
        <f t="shared" si="2"/>
        <v>115.05426263492406</v>
      </c>
      <c r="D12" s="282">
        <f t="shared" si="2"/>
        <v>121.41366475282922</v>
      </c>
      <c r="E12" s="282">
        <f t="shared" si="2"/>
        <v>139.182443434101</v>
      </c>
      <c r="F12" s="282">
        <f t="shared" si="2"/>
        <v>167.19867788719515</v>
      </c>
      <c r="G12" s="282">
        <f t="shared" si="2"/>
        <v>170.13015285994192</v>
      </c>
      <c r="H12" s="282">
        <f t="shared" si="2"/>
        <v>167.62302852476515</v>
      </c>
      <c r="I12" s="282">
        <f t="shared" si="2"/>
        <v>182.133329</v>
      </c>
      <c r="J12" s="282">
        <f t="shared" si="2"/>
        <v>184.023841</v>
      </c>
      <c r="K12" s="282">
        <f t="shared" si="2"/>
        <v>175.65923800000002</v>
      </c>
      <c r="L12" s="282">
        <f t="shared" si="2"/>
        <v>200.34424799999999</v>
      </c>
      <c r="M12" s="282">
        <f t="shared" si="2"/>
        <v>201.76012200000002</v>
      </c>
      <c r="N12" s="282">
        <f t="shared" si="2"/>
        <v>196.70695699999999</v>
      </c>
      <c r="O12" s="282">
        <f t="shared" si="2"/>
        <v>197.11421200000001</v>
      </c>
      <c r="P12" s="282">
        <f t="shared" si="2"/>
        <v>209.818994</v>
      </c>
      <c r="Q12" s="282">
        <f t="shared" si="2"/>
        <v>211.60527300000001</v>
      </c>
      <c r="R12" s="282">
        <f t="shared" si="2"/>
        <v>222.103319</v>
      </c>
      <c r="S12" s="282">
        <f t="shared" si="2"/>
        <v>226.46756400000001</v>
      </c>
      <c r="T12" s="282">
        <f t="shared" si="2"/>
        <v>222.82654099999999</v>
      </c>
      <c r="U12" s="282">
        <f t="shared" si="2"/>
        <v>222.51868899999999</v>
      </c>
      <c r="V12" s="282">
        <f t="shared" si="2"/>
        <v>195.822688</v>
      </c>
      <c r="W12" s="282">
        <f t="shared" si="2"/>
        <v>223.515175</v>
      </c>
      <c r="X12" s="282">
        <f t="shared" si="2"/>
        <v>136.54311300000001</v>
      </c>
      <c r="Y12" s="282">
        <f t="shared" si="2"/>
        <v>101.65050364066512</v>
      </c>
      <c r="DA12" s="94"/>
    </row>
    <row r="13" spans="1:105" ht="12" customHeight="1" x14ac:dyDescent="0.25">
      <c r="A13" s="99" t="s">
        <v>46</v>
      </c>
      <c r="B13" s="282">
        <v>109</v>
      </c>
      <c r="C13" s="282">
        <v>110.062</v>
      </c>
      <c r="D13" s="282">
        <v>111.6</v>
      </c>
      <c r="E13" s="282">
        <v>132.089</v>
      </c>
      <c r="F13" s="282">
        <v>156.893</v>
      </c>
      <c r="G13" s="282">
        <v>159.203</v>
      </c>
      <c r="H13" s="282">
        <v>158.28899999999999</v>
      </c>
      <c r="I13" s="282">
        <v>160.46100000000001</v>
      </c>
      <c r="J13" s="282">
        <v>162.995</v>
      </c>
      <c r="K13" s="282">
        <v>149.60400000000001</v>
      </c>
      <c r="L13" s="282">
        <v>163</v>
      </c>
      <c r="M13" s="282">
        <v>162.84</v>
      </c>
      <c r="N13" s="282">
        <v>160.66200000000001</v>
      </c>
      <c r="O13" s="282">
        <v>163</v>
      </c>
      <c r="P13" s="282">
        <v>167.767</v>
      </c>
      <c r="Q13" s="282">
        <v>171.328</v>
      </c>
      <c r="R13" s="282">
        <v>173.6</v>
      </c>
      <c r="S13" s="282">
        <v>173.5</v>
      </c>
      <c r="T13" s="282">
        <v>173.7</v>
      </c>
      <c r="U13" s="282">
        <v>174.79400000000001</v>
      </c>
      <c r="V13" s="282">
        <v>151.875</v>
      </c>
      <c r="W13" s="282">
        <v>163.995</v>
      </c>
      <c r="X13" s="282">
        <v>71.933000000000007</v>
      </c>
      <c r="Y13" s="282">
        <v>25.327289648095771</v>
      </c>
      <c r="DA13" s="94" t="s">
        <v>441</v>
      </c>
    </row>
    <row r="14" spans="1:105" ht="12" customHeight="1" x14ac:dyDescent="0.25">
      <c r="A14" s="99" t="s">
        <v>80</v>
      </c>
      <c r="B14" s="282">
        <v>11.005996</v>
      </c>
      <c r="C14" s="282">
        <v>4.9922626349240629</v>
      </c>
      <c r="D14" s="282">
        <v>9.8136647528292311</v>
      </c>
      <c r="E14" s="282">
        <v>7.0934434341010171</v>
      </c>
      <c r="F14" s="282">
        <v>10.30567788719514</v>
      </c>
      <c r="G14" s="282">
        <v>10.9271528599419</v>
      </c>
      <c r="H14" s="282">
        <v>9.3340285247651629</v>
      </c>
      <c r="I14" s="282">
        <v>21.672329000000001</v>
      </c>
      <c r="J14" s="282">
        <v>21.028841</v>
      </c>
      <c r="K14" s="282">
        <v>26.055237999999999</v>
      </c>
      <c r="L14" s="282">
        <v>37.344248</v>
      </c>
      <c r="M14" s="282">
        <v>38.920122000000013</v>
      </c>
      <c r="N14" s="282">
        <v>36.044956999999997</v>
      </c>
      <c r="O14" s="282">
        <v>34.114212000000002</v>
      </c>
      <c r="P14" s="282">
        <v>42.051994000000001</v>
      </c>
      <c r="Q14" s="282">
        <v>40.277273000000001</v>
      </c>
      <c r="R14" s="282">
        <v>48.503318999999998</v>
      </c>
      <c r="S14" s="282">
        <v>52.967564000000003</v>
      </c>
      <c r="T14" s="282">
        <v>49.126541000000003</v>
      </c>
      <c r="U14" s="282">
        <v>47.724688999999998</v>
      </c>
      <c r="V14" s="282">
        <v>43.947687999999999</v>
      </c>
      <c r="W14" s="282">
        <v>59.520175000000002</v>
      </c>
      <c r="X14" s="282">
        <v>64.610112999999998</v>
      </c>
      <c r="Y14" s="282">
        <v>76.32321399256935</v>
      </c>
      <c r="DA14" s="94" t="s">
        <v>442</v>
      </c>
    </row>
    <row r="15" spans="1:105" ht="12" customHeight="1" x14ac:dyDescent="0.25">
      <c r="A15" s="49" t="s">
        <v>443</v>
      </c>
      <c r="B15" s="242">
        <v>20.666666666666661</v>
      </c>
      <c r="C15" s="242">
        <v>20.666666666666661</v>
      </c>
      <c r="D15" s="242">
        <v>29.694666666666659</v>
      </c>
      <c r="E15" s="242">
        <v>24.24433333333333</v>
      </c>
      <c r="F15" s="242">
        <v>43.933666666666667</v>
      </c>
      <c r="G15" s="242">
        <v>30.43366666666666</v>
      </c>
      <c r="H15" s="242">
        <v>39.50633333333333</v>
      </c>
      <c r="I15" s="242">
        <v>48.550666666666658</v>
      </c>
      <c r="J15" s="242">
        <v>40.378</v>
      </c>
      <c r="K15" s="242">
        <v>17.666666666666661</v>
      </c>
      <c r="L15" s="242">
        <v>23.469666666666669</v>
      </c>
      <c r="M15" s="242">
        <v>14.401</v>
      </c>
      <c r="N15" s="242">
        <v>20.983666666666661</v>
      </c>
      <c r="O15" s="242">
        <v>9.6376666666666662</v>
      </c>
      <c r="P15" s="242">
        <v>16.73233333333333</v>
      </c>
      <c r="Q15" s="242">
        <v>17.470666666666659</v>
      </c>
      <c r="R15" s="242">
        <v>23.769333333333329</v>
      </c>
      <c r="S15" s="242">
        <v>41.19</v>
      </c>
      <c r="T15" s="242">
        <v>23.196333333333332</v>
      </c>
      <c r="U15" s="242">
        <v>36.349999999999987</v>
      </c>
      <c r="V15" s="242">
        <v>42.429200000000009</v>
      </c>
      <c r="W15" s="242">
        <v>53.012666666666661</v>
      </c>
      <c r="X15" s="242">
        <v>49.058000000000007</v>
      </c>
      <c r="Y15" s="242">
        <v>13.818483039008891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181.07162274652151</v>
      </c>
      <c r="C19" s="282">
        <f t="shared" si="3"/>
        <v>163.62462185857333</v>
      </c>
      <c r="D19" s="282">
        <f t="shared" si="3"/>
        <v>162.72763367229351</v>
      </c>
      <c r="E19" s="282">
        <f t="shared" si="3"/>
        <v>162.72763367229351</v>
      </c>
      <c r="F19" s="282">
        <f t="shared" si="3"/>
        <v>179.27764637396186</v>
      </c>
      <c r="G19" s="282">
        <f t="shared" si="3"/>
        <v>180.17463456024169</v>
      </c>
      <c r="H19" s="282">
        <f t="shared" si="3"/>
        <v>179.27764637396186</v>
      </c>
      <c r="I19" s="282">
        <f t="shared" si="3"/>
        <v>191.83548098187947</v>
      </c>
      <c r="J19" s="282">
        <f t="shared" si="3"/>
        <v>191.83548098187947</v>
      </c>
      <c r="K19" s="282">
        <f t="shared" si="3"/>
        <v>196.32042191327861</v>
      </c>
      <c r="L19" s="282">
        <f t="shared" si="3"/>
        <v>207.98126833491636</v>
      </c>
      <c r="M19" s="282">
        <f t="shared" si="3"/>
        <v>209.77524470747602</v>
      </c>
      <c r="N19" s="282">
        <f t="shared" si="3"/>
        <v>209.77524470747602</v>
      </c>
      <c r="O19" s="282">
        <f t="shared" si="3"/>
        <v>208.87825652119619</v>
      </c>
      <c r="P19" s="282">
        <f t="shared" si="3"/>
        <v>230.81019834054354</v>
      </c>
      <c r="Q19" s="282">
        <f t="shared" si="3"/>
        <v>230.81019834054354</v>
      </c>
      <c r="R19" s="282">
        <f t="shared" si="3"/>
        <v>237.08911564450233</v>
      </c>
      <c r="S19" s="282">
        <f t="shared" si="3"/>
        <v>242.47104476218129</v>
      </c>
      <c r="T19" s="282">
        <f t="shared" si="3"/>
        <v>241.57405657590147</v>
      </c>
      <c r="U19" s="282">
        <f t="shared" si="3"/>
        <v>241.57405657590147</v>
      </c>
      <c r="V19" s="282">
        <f t="shared" si="3"/>
        <v>240.67706838962164</v>
      </c>
      <c r="W19" s="282">
        <f t="shared" si="3"/>
        <v>248.74996206614009</v>
      </c>
      <c r="X19" s="282">
        <f t="shared" si="3"/>
        <v>236.68489029587084</v>
      </c>
      <c r="Y19" s="282">
        <f t="shared" si="3"/>
        <v>249.24272490378843</v>
      </c>
      <c r="DA19" s="94"/>
    </row>
    <row r="20" spans="1:105" ht="12" customHeight="1" x14ac:dyDescent="0.25">
      <c r="A20" s="99" t="s">
        <v>46</v>
      </c>
      <c r="B20" s="282">
        <v>168.42105263157899</v>
      </c>
      <c r="C20" s="282">
        <v>150.97405174363081</v>
      </c>
      <c r="D20" s="282">
        <v>150.97405174363081</v>
      </c>
      <c r="E20" s="282">
        <v>150.97405174363081</v>
      </c>
      <c r="F20" s="282">
        <v>168.42105263157899</v>
      </c>
      <c r="G20" s="282">
        <v>168.42105263157899</v>
      </c>
      <c r="H20" s="282">
        <v>168.42105263157899</v>
      </c>
      <c r="I20" s="282">
        <v>168.42105263157899</v>
      </c>
      <c r="J20" s="282">
        <v>168.42105263157899</v>
      </c>
      <c r="K20" s="282">
        <v>168.42105263157899</v>
      </c>
      <c r="L20" s="282">
        <v>168.42105263157899</v>
      </c>
      <c r="M20" s="282">
        <v>168.42105263157899</v>
      </c>
      <c r="N20" s="282">
        <v>168.42105263157899</v>
      </c>
      <c r="O20" s="282">
        <v>168.42105263157899</v>
      </c>
      <c r="P20" s="282">
        <v>185.86805351952719</v>
      </c>
      <c r="Q20" s="282">
        <v>185.86805351952719</v>
      </c>
      <c r="R20" s="282">
        <v>185.86805351952719</v>
      </c>
      <c r="S20" s="282">
        <v>185.86805351952719</v>
      </c>
      <c r="T20" s="282">
        <v>185.86805351952719</v>
      </c>
      <c r="U20" s="282">
        <v>185.86805351952719</v>
      </c>
      <c r="V20" s="282">
        <v>185.86805351952719</v>
      </c>
      <c r="W20" s="282">
        <v>185.86805351952719</v>
      </c>
      <c r="X20" s="282">
        <v>168.42105263157899</v>
      </c>
      <c r="Y20" s="282">
        <v>168.42105263157899</v>
      </c>
      <c r="DA20" s="94" t="s">
        <v>447</v>
      </c>
    </row>
    <row r="21" spans="1:105" ht="12" customHeight="1" x14ac:dyDescent="0.25">
      <c r="A21" s="99" t="s">
        <v>80</v>
      </c>
      <c r="B21" s="282">
        <v>12.65057011494253</v>
      </c>
      <c r="C21" s="282">
        <v>12.65057011494253</v>
      </c>
      <c r="D21" s="282">
        <v>11.753581928662699</v>
      </c>
      <c r="E21" s="282">
        <v>11.753581928662699</v>
      </c>
      <c r="F21" s="282">
        <v>10.85659374238287</v>
      </c>
      <c r="G21" s="282">
        <v>11.753581928662699</v>
      </c>
      <c r="H21" s="282">
        <v>10.85659374238287</v>
      </c>
      <c r="I21" s="282">
        <v>23.414428350300469</v>
      </c>
      <c r="J21" s="282">
        <v>23.414428350300469</v>
      </c>
      <c r="K21" s="282">
        <v>27.89936928169961</v>
      </c>
      <c r="L21" s="282">
        <v>39.56021570333737</v>
      </c>
      <c r="M21" s="282">
        <v>41.354192075897018</v>
      </c>
      <c r="N21" s="282">
        <v>41.354192075897018</v>
      </c>
      <c r="O21" s="282">
        <v>40.457203889617197</v>
      </c>
      <c r="P21" s="282">
        <v>44.942144821016328</v>
      </c>
      <c r="Q21" s="282">
        <v>44.942144821016328</v>
      </c>
      <c r="R21" s="282">
        <v>51.221062124975127</v>
      </c>
      <c r="S21" s="282">
        <v>56.602991242654099</v>
      </c>
      <c r="T21" s="282">
        <v>55.706003056374271</v>
      </c>
      <c r="U21" s="282">
        <v>55.706003056374271</v>
      </c>
      <c r="V21" s="282">
        <v>54.809014870094437</v>
      </c>
      <c r="W21" s="282">
        <v>62.881908546612891</v>
      </c>
      <c r="X21" s="282">
        <v>68.263837664291856</v>
      </c>
      <c r="Y21" s="282">
        <v>80.82167227220944</v>
      </c>
      <c r="DA21" s="94" t="s">
        <v>448</v>
      </c>
    </row>
    <row r="22" spans="1:105" ht="12" customHeight="1" x14ac:dyDescent="0.25">
      <c r="A22" s="49" t="s">
        <v>443</v>
      </c>
      <c r="B22" s="242">
        <v>23.754789272030649</v>
      </c>
      <c r="C22" s="242">
        <v>23.754789272030649</v>
      </c>
      <c r="D22" s="242">
        <v>32.435325465880439</v>
      </c>
      <c r="E22" s="242">
        <v>32.435325465880439</v>
      </c>
      <c r="F22" s="242">
        <v>46.324183376040111</v>
      </c>
      <c r="G22" s="242">
        <v>44.58807613727015</v>
      </c>
      <c r="H22" s="242">
        <v>44.58807613727015</v>
      </c>
      <c r="I22" s="242">
        <v>51.532505092349993</v>
      </c>
      <c r="J22" s="242">
        <v>51.532505092349993</v>
      </c>
      <c r="K22" s="242">
        <v>49.796397853580032</v>
      </c>
      <c r="L22" s="242">
        <v>49.796397853580032</v>
      </c>
      <c r="M22" s="242">
        <v>48.060290614810057</v>
      </c>
      <c r="N22" s="242">
        <v>48.060290614810057</v>
      </c>
      <c r="O22" s="242">
        <v>46.324183376040097</v>
      </c>
      <c r="P22" s="242">
        <v>46.324183376040097</v>
      </c>
      <c r="Q22" s="242">
        <v>44.588076137270143</v>
      </c>
      <c r="R22" s="242">
        <v>42.851968898500182</v>
      </c>
      <c r="S22" s="242">
        <v>44.588076137270143</v>
      </c>
      <c r="T22" s="242">
        <v>42.851968898500182</v>
      </c>
      <c r="U22" s="242">
        <v>42.851968898500182</v>
      </c>
      <c r="V22" s="242">
        <v>46.324183376040097</v>
      </c>
      <c r="W22" s="242">
        <v>56.740826808659847</v>
      </c>
      <c r="X22" s="242">
        <v>55.004719569889893</v>
      </c>
      <c r="Y22" s="242">
        <v>55.004719569889893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34.894001775896413</v>
      </c>
      <c r="G25" s="282">
        <f t="shared" si="4"/>
        <v>0.8969881862798279</v>
      </c>
      <c r="H25" s="282">
        <f t="shared" si="4"/>
        <v>0</v>
      </c>
      <c r="I25" s="282">
        <f t="shared" si="4"/>
        <v>30.901823682145633</v>
      </c>
      <c r="J25" s="282">
        <f t="shared" si="4"/>
        <v>0</v>
      </c>
      <c r="K25" s="282">
        <f t="shared" si="4"/>
        <v>22.828930005627178</v>
      </c>
      <c r="L25" s="282">
        <f t="shared" si="4"/>
        <v>11.660846421637761</v>
      </c>
      <c r="M25" s="282">
        <f t="shared" si="4"/>
        <v>2.6909645588394842</v>
      </c>
      <c r="N25" s="282">
        <f t="shared" si="4"/>
        <v>17.44700088794821</v>
      </c>
      <c r="O25" s="282">
        <f t="shared" si="4"/>
        <v>0</v>
      </c>
      <c r="P25" s="282">
        <f t="shared" si="4"/>
        <v>40.275930893575378</v>
      </c>
      <c r="Q25" s="282">
        <f t="shared" si="4"/>
        <v>0</v>
      </c>
      <c r="R25" s="282">
        <f t="shared" si="4"/>
        <v>7.1759054902386232</v>
      </c>
      <c r="S25" s="282">
        <f t="shared" si="4"/>
        <v>22.828930005627178</v>
      </c>
      <c r="T25" s="282">
        <f t="shared" si="4"/>
        <v>0</v>
      </c>
      <c r="U25" s="282">
        <f t="shared" si="4"/>
        <v>17.44700088794821</v>
      </c>
      <c r="V25" s="282">
        <f t="shared" si="4"/>
        <v>0</v>
      </c>
      <c r="W25" s="282">
        <f t="shared" si="4"/>
        <v>8.9698818627982781</v>
      </c>
      <c r="X25" s="282">
        <f t="shared" si="4"/>
        <v>5.3819291176789674</v>
      </c>
      <c r="Y25" s="282">
        <f t="shared" si="4"/>
        <v>13.454822794197421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34.894001775896413</v>
      </c>
      <c r="G26" s="282">
        <v>0</v>
      </c>
      <c r="H26" s="282">
        <v>0</v>
      </c>
      <c r="I26" s="282">
        <v>17.44700088794821</v>
      </c>
      <c r="J26" s="282">
        <v>0</v>
      </c>
      <c r="K26" s="282">
        <v>17.44700088794821</v>
      </c>
      <c r="L26" s="282">
        <v>0</v>
      </c>
      <c r="M26" s="282">
        <v>0</v>
      </c>
      <c r="N26" s="282">
        <v>17.44700088794821</v>
      </c>
      <c r="O26" s="282">
        <v>0</v>
      </c>
      <c r="P26" s="282">
        <v>34.894001775896413</v>
      </c>
      <c r="Q26" s="282">
        <v>0</v>
      </c>
      <c r="R26" s="282">
        <v>0</v>
      </c>
      <c r="S26" s="282">
        <v>17.44700088794821</v>
      </c>
      <c r="T26" s="282">
        <v>0</v>
      </c>
      <c r="U26" s="282">
        <v>17.44700088794821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0.8969881862798279</v>
      </c>
      <c r="H27" s="282">
        <v>0</v>
      </c>
      <c r="I27" s="282">
        <v>13.454822794197421</v>
      </c>
      <c r="J27" s="282">
        <v>0</v>
      </c>
      <c r="K27" s="282">
        <v>5.3819291176789674</v>
      </c>
      <c r="L27" s="282">
        <v>11.660846421637761</v>
      </c>
      <c r="M27" s="282">
        <v>2.6909645588394842</v>
      </c>
      <c r="N27" s="282">
        <v>0</v>
      </c>
      <c r="O27" s="282">
        <v>0</v>
      </c>
      <c r="P27" s="282">
        <v>5.3819291176789674</v>
      </c>
      <c r="Q27" s="282">
        <v>0</v>
      </c>
      <c r="R27" s="282">
        <v>7.1759054902386232</v>
      </c>
      <c r="S27" s="282">
        <v>5.3819291176789674</v>
      </c>
      <c r="T27" s="282">
        <v>0</v>
      </c>
      <c r="U27" s="282">
        <v>0</v>
      </c>
      <c r="V27" s="282">
        <v>0</v>
      </c>
      <c r="W27" s="282">
        <v>8.9698818627982781</v>
      </c>
      <c r="X27" s="282">
        <v>5.3819291176789674</v>
      </c>
      <c r="Y27" s="282">
        <v>13.454822794197421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10.41664343261975</v>
      </c>
      <c r="E28" s="242">
        <v>0</v>
      </c>
      <c r="F28" s="242">
        <v>15.624965148929631</v>
      </c>
      <c r="G28" s="242">
        <v>0</v>
      </c>
      <c r="H28" s="242">
        <v>0</v>
      </c>
      <c r="I28" s="242">
        <v>8.6805361938497931</v>
      </c>
      <c r="J28" s="242">
        <v>0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0</v>
      </c>
      <c r="Q28" s="242">
        <v>0</v>
      </c>
      <c r="R28" s="242">
        <v>0</v>
      </c>
      <c r="S28" s="242">
        <v>1.736107238769959</v>
      </c>
      <c r="T28" s="242">
        <v>0</v>
      </c>
      <c r="U28" s="242">
        <v>0</v>
      </c>
      <c r="V28" s="242">
        <v>5.2083217163098761</v>
      </c>
      <c r="W28" s="242">
        <v>10.41664343261975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17.447000887948178</v>
      </c>
      <c r="D31" s="282">
        <f t="shared" si="6"/>
        <v>0.89698818627983101</v>
      </c>
      <c r="E31" s="282">
        <f t="shared" si="6"/>
        <v>0</v>
      </c>
      <c r="F31" s="282">
        <f t="shared" si="6"/>
        <v>18.343989074228062</v>
      </c>
      <c r="G31" s="282">
        <f t="shared" si="6"/>
        <v>0</v>
      </c>
      <c r="H31" s="282">
        <f t="shared" si="6"/>
        <v>0.89698818627982924</v>
      </c>
      <c r="I31" s="282">
        <f t="shared" si="6"/>
        <v>18.343989074228027</v>
      </c>
      <c r="J31" s="282">
        <f t="shared" si="6"/>
        <v>0</v>
      </c>
      <c r="K31" s="282">
        <f t="shared" si="6"/>
        <v>18.343989074228034</v>
      </c>
      <c r="L31" s="282">
        <f t="shared" si="6"/>
        <v>0</v>
      </c>
      <c r="M31" s="282">
        <f t="shared" si="6"/>
        <v>0.89698818627983457</v>
      </c>
      <c r="N31" s="282">
        <f t="shared" si="6"/>
        <v>17.447000887948207</v>
      </c>
      <c r="O31" s="282">
        <f t="shared" si="6"/>
        <v>0.89698818627982035</v>
      </c>
      <c r="P31" s="282">
        <f t="shared" si="6"/>
        <v>18.343989074228041</v>
      </c>
      <c r="Q31" s="282">
        <f t="shared" si="6"/>
        <v>0</v>
      </c>
      <c r="R31" s="282">
        <f t="shared" si="6"/>
        <v>0.89698818627982035</v>
      </c>
      <c r="S31" s="282">
        <f t="shared" si="6"/>
        <v>17.447000887948207</v>
      </c>
      <c r="T31" s="282">
        <f t="shared" si="6"/>
        <v>0.89698818627982746</v>
      </c>
      <c r="U31" s="282">
        <f t="shared" si="6"/>
        <v>17.447000887948207</v>
      </c>
      <c r="V31" s="282">
        <f t="shared" si="6"/>
        <v>0.89698818627983457</v>
      </c>
      <c r="W31" s="282">
        <f t="shared" si="6"/>
        <v>0.89698818627982746</v>
      </c>
      <c r="X31" s="282">
        <f t="shared" si="6"/>
        <v>17.447000887948207</v>
      </c>
      <c r="Y31" s="282">
        <f t="shared" si="6"/>
        <v>0.89698818627984167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17.447000887948178</v>
      </c>
      <c r="D32" s="282">
        <f t="shared" si="7"/>
        <v>0</v>
      </c>
      <c r="E32" s="282">
        <f t="shared" si="7"/>
        <v>0</v>
      </c>
      <c r="F32" s="282">
        <f t="shared" si="7"/>
        <v>17.447000887948235</v>
      </c>
      <c r="G32" s="282">
        <f t="shared" si="7"/>
        <v>0</v>
      </c>
      <c r="H32" s="282">
        <f t="shared" si="7"/>
        <v>0</v>
      </c>
      <c r="I32" s="282">
        <f t="shared" si="7"/>
        <v>17.447000887948207</v>
      </c>
      <c r="J32" s="282">
        <f t="shared" si="7"/>
        <v>0</v>
      </c>
      <c r="K32" s="282">
        <f t="shared" si="7"/>
        <v>17.447000887948207</v>
      </c>
      <c r="L32" s="282">
        <f t="shared" si="7"/>
        <v>0</v>
      </c>
      <c r="M32" s="282">
        <f t="shared" si="7"/>
        <v>0</v>
      </c>
      <c r="N32" s="282">
        <f t="shared" si="7"/>
        <v>17.447000887948207</v>
      </c>
      <c r="O32" s="282">
        <f t="shared" si="7"/>
        <v>0</v>
      </c>
      <c r="P32" s="282">
        <f t="shared" si="7"/>
        <v>17.447000887948207</v>
      </c>
      <c r="Q32" s="282">
        <f t="shared" si="7"/>
        <v>0</v>
      </c>
      <c r="R32" s="282">
        <f t="shared" si="7"/>
        <v>0</v>
      </c>
      <c r="S32" s="282">
        <f t="shared" si="7"/>
        <v>17.447000887948207</v>
      </c>
      <c r="T32" s="282">
        <f t="shared" si="7"/>
        <v>0</v>
      </c>
      <c r="U32" s="282">
        <f t="shared" si="7"/>
        <v>17.447000887948207</v>
      </c>
      <c r="V32" s="282">
        <f t="shared" si="7"/>
        <v>0</v>
      </c>
      <c r="W32" s="282">
        <f t="shared" si="7"/>
        <v>0</v>
      </c>
      <c r="X32" s="282">
        <f t="shared" si="7"/>
        <v>17.447000887948207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0.89698818627983101</v>
      </c>
      <c r="E33" s="282">
        <f t="shared" si="8"/>
        <v>0</v>
      </c>
      <c r="F33" s="282">
        <f t="shared" si="8"/>
        <v>0.89698818627982924</v>
      </c>
      <c r="G33" s="282">
        <f t="shared" si="8"/>
        <v>0</v>
      </c>
      <c r="H33" s="282">
        <f t="shared" si="8"/>
        <v>0.89698818627982924</v>
      </c>
      <c r="I33" s="282">
        <f t="shared" si="8"/>
        <v>0.89698818627982035</v>
      </c>
      <c r="J33" s="282">
        <f t="shared" si="8"/>
        <v>0</v>
      </c>
      <c r="K33" s="282">
        <f t="shared" si="8"/>
        <v>0.89698818627982746</v>
      </c>
      <c r="L33" s="282">
        <f t="shared" si="8"/>
        <v>0</v>
      </c>
      <c r="M33" s="282">
        <f t="shared" si="8"/>
        <v>0.89698818627983457</v>
      </c>
      <c r="N33" s="282">
        <f t="shared" si="8"/>
        <v>0</v>
      </c>
      <c r="O33" s="282">
        <f t="shared" si="8"/>
        <v>0.89698818627982035</v>
      </c>
      <c r="P33" s="282">
        <f t="shared" si="8"/>
        <v>0.89698818627983457</v>
      </c>
      <c r="Q33" s="282">
        <f t="shared" si="8"/>
        <v>0</v>
      </c>
      <c r="R33" s="282">
        <f t="shared" si="8"/>
        <v>0.89698818627982035</v>
      </c>
      <c r="S33" s="282">
        <f t="shared" si="8"/>
        <v>0</v>
      </c>
      <c r="T33" s="282">
        <f t="shared" si="8"/>
        <v>0.89698818627982746</v>
      </c>
      <c r="U33" s="282">
        <f t="shared" si="8"/>
        <v>0</v>
      </c>
      <c r="V33" s="282">
        <f t="shared" si="8"/>
        <v>0.89698818627983457</v>
      </c>
      <c r="W33" s="282">
        <f t="shared" si="8"/>
        <v>0.89698818627982746</v>
      </c>
      <c r="X33" s="282">
        <f t="shared" si="8"/>
        <v>0</v>
      </c>
      <c r="Y33" s="282">
        <f t="shared" si="8"/>
        <v>0.89698818627984167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1.7361072387699608</v>
      </c>
      <c r="E34" s="242">
        <f t="shared" si="9"/>
        <v>0</v>
      </c>
      <c r="F34" s="242">
        <f t="shared" si="9"/>
        <v>1.7361072387699608</v>
      </c>
      <c r="G34" s="242">
        <f t="shared" si="9"/>
        <v>1.7361072387699608</v>
      </c>
      <c r="H34" s="242">
        <f t="shared" si="9"/>
        <v>0</v>
      </c>
      <c r="I34" s="242">
        <f t="shared" si="9"/>
        <v>1.7361072387699465</v>
      </c>
      <c r="J34" s="242">
        <f t="shared" si="9"/>
        <v>0</v>
      </c>
      <c r="K34" s="242">
        <f t="shared" si="9"/>
        <v>1.7361072387699608</v>
      </c>
      <c r="L34" s="242">
        <f t="shared" si="9"/>
        <v>0</v>
      </c>
      <c r="M34" s="242">
        <f t="shared" si="9"/>
        <v>1.736107238769975</v>
      </c>
      <c r="N34" s="242">
        <f t="shared" si="9"/>
        <v>0</v>
      </c>
      <c r="O34" s="242">
        <f t="shared" si="9"/>
        <v>1.7361072387699608</v>
      </c>
      <c r="P34" s="242">
        <f t="shared" si="9"/>
        <v>0</v>
      </c>
      <c r="Q34" s="242">
        <f t="shared" si="9"/>
        <v>1.7361072387699537</v>
      </c>
      <c r="R34" s="242">
        <f t="shared" si="9"/>
        <v>1.7361072387699608</v>
      </c>
      <c r="S34" s="242">
        <f t="shared" si="9"/>
        <v>0</v>
      </c>
      <c r="T34" s="242">
        <f t="shared" si="9"/>
        <v>1.7361072387699608</v>
      </c>
      <c r="U34" s="242">
        <f t="shared" si="9"/>
        <v>0</v>
      </c>
      <c r="V34" s="242">
        <f t="shared" si="9"/>
        <v>1.7361072387699608</v>
      </c>
      <c r="W34" s="242">
        <f t="shared" si="9"/>
        <v>0</v>
      </c>
      <c r="X34" s="242">
        <f t="shared" si="9"/>
        <v>1.7361072387699537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61.065626746521517</v>
      </c>
      <c r="C37" s="282">
        <f t="shared" si="11"/>
        <v>48.570359223649277</v>
      </c>
      <c r="D37" s="282">
        <f t="shared" si="11"/>
        <v>41.313968919464287</v>
      </c>
      <c r="E37" s="282">
        <f t="shared" si="11"/>
        <v>23.545190238192493</v>
      </c>
      <c r="F37" s="282">
        <f t="shared" si="11"/>
        <v>12.078968486766717</v>
      </c>
      <c r="G37" s="282">
        <f t="shared" si="11"/>
        <v>10.044481700299784</v>
      </c>
      <c r="H37" s="282">
        <f t="shared" si="11"/>
        <v>11.654617849196708</v>
      </c>
      <c r="I37" s="282">
        <f t="shared" si="11"/>
        <v>9.7021519818794424</v>
      </c>
      <c r="J37" s="282">
        <f t="shared" si="11"/>
        <v>7.811639981879452</v>
      </c>
      <c r="K37" s="282">
        <f t="shared" si="11"/>
        <v>20.661183913278585</v>
      </c>
      <c r="L37" s="282">
        <f t="shared" si="11"/>
        <v>7.6370203349163575</v>
      </c>
      <c r="M37" s="282">
        <f t="shared" si="11"/>
        <v>8.0151227074759888</v>
      </c>
      <c r="N37" s="282">
        <f t="shared" si="11"/>
        <v>13.068287707476003</v>
      </c>
      <c r="O37" s="282">
        <f t="shared" si="11"/>
        <v>11.764044521196183</v>
      </c>
      <c r="P37" s="282">
        <f t="shared" si="11"/>
        <v>20.991204340543526</v>
      </c>
      <c r="Q37" s="282">
        <f t="shared" si="11"/>
        <v>19.204925340543518</v>
      </c>
      <c r="R37" s="282">
        <f t="shared" si="11"/>
        <v>14.985796644502329</v>
      </c>
      <c r="S37" s="282">
        <f t="shared" si="11"/>
        <v>16.00348076218129</v>
      </c>
      <c r="T37" s="282">
        <f t="shared" si="11"/>
        <v>18.747515575901474</v>
      </c>
      <c r="U37" s="282">
        <f t="shared" si="11"/>
        <v>19.055367575901457</v>
      </c>
      <c r="V37" s="282">
        <f t="shared" si="11"/>
        <v>44.854380389621632</v>
      </c>
      <c r="W37" s="282">
        <f t="shared" si="11"/>
        <v>25.234787066140079</v>
      </c>
      <c r="X37" s="282">
        <f t="shared" si="11"/>
        <v>100.14177729587084</v>
      </c>
      <c r="Y37" s="282">
        <f t="shared" si="11"/>
        <v>147.59222126312329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59.421052631578988</v>
      </c>
      <c r="C38" s="282">
        <f t="shared" si="12"/>
        <v>40.912051743630812</v>
      </c>
      <c r="D38" s="282">
        <f t="shared" si="12"/>
        <v>39.374051743630815</v>
      </c>
      <c r="E38" s="282">
        <f t="shared" si="12"/>
        <v>18.885051743630811</v>
      </c>
      <c r="F38" s="282">
        <f t="shared" si="12"/>
        <v>11.528052631578987</v>
      </c>
      <c r="G38" s="282">
        <f t="shared" si="12"/>
        <v>9.2180526315789848</v>
      </c>
      <c r="H38" s="282">
        <f t="shared" si="12"/>
        <v>10.132052631579</v>
      </c>
      <c r="I38" s="282">
        <f t="shared" si="12"/>
        <v>7.960052631578975</v>
      </c>
      <c r="J38" s="282">
        <f t="shared" si="12"/>
        <v>5.4260526315789832</v>
      </c>
      <c r="K38" s="282">
        <f t="shared" si="12"/>
        <v>18.817052631578974</v>
      </c>
      <c r="L38" s="282">
        <f t="shared" si="12"/>
        <v>5.4210526315789878</v>
      </c>
      <c r="M38" s="282">
        <f t="shared" si="12"/>
        <v>5.5810526315789843</v>
      </c>
      <c r="N38" s="282">
        <f t="shared" si="12"/>
        <v>7.7590526315789816</v>
      </c>
      <c r="O38" s="282">
        <f t="shared" si="12"/>
        <v>5.4210526315789878</v>
      </c>
      <c r="P38" s="282">
        <f t="shared" si="12"/>
        <v>18.101053519527198</v>
      </c>
      <c r="Q38" s="282">
        <f t="shared" si="12"/>
        <v>14.540053519527191</v>
      </c>
      <c r="R38" s="282">
        <f t="shared" si="12"/>
        <v>12.2680535195272</v>
      </c>
      <c r="S38" s="282">
        <f t="shared" si="12"/>
        <v>12.368053519527194</v>
      </c>
      <c r="T38" s="282">
        <f t="shared" si="12"/>
        <v>12.168053519527206</v>
      </c>
      <c r="U38" s="282">
        <f t="shared" si="12"/>
        <v>11.074053519527183</v>
      </c>
      <c r="V38" s="282">
        <f t="shared" si="12"/>
        <v>33.993053519527194</v>
      </c>
      <c r="W38" s="282">
        <f t="shared" si="12"/>
        <v>21.87305351952719</v>
      </c>
      <c r="X38" s="282">
        <f t="shared" si="12"/>
        <v>96.488052631578981</v>
      </c>
      <c r="Y38" s="282">
        <f t="shared" si="12"/>
        <v>143.0937629834832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1.6445741149425306</v>
      </c>
      <c r="C39" s="282">
        <f t="shared" si="13"/>
        <v>7.6583074800184674</v>
      </c>
      <c r="D39" s="282">
        <f t="shared" si="13"/>
        <v>1.9399171758334681</v>
      </c>
      <c r="E39" s="282">
        <f t="shared" si="13"/>
        <v>4.6601384945616822</v>
      </c>
      <c r="F39" s="282">
        <f t="shared" si="13"/>
        <v>0.55091585518773023</v>
      </c>
      <c r="G39" s="282">
        <f t="shared" si="13"/>
        <v>0.82642906872079891</v>
      </c>
      <c r="H39" s="282">
        <f t="shared" si="13"/>
        <v>1.5225652176177071</v>
      </c>
      <c r="I39" s="282">
        <f t="shared" si="13"/>
        <v>1.7420993503004674</v>
      </c>
      <c r="J39" s="282">
        <f t="shared" si="13"/>
        <v>2.3855873503004688</v>
      </c>
      <c r="K39" s="282">
        <f t="shared" si="13"/>
        <v>1.8441312816996103</v>
      </c>
      <c r="L39" s="282">
        <f t="shared" si="13"/>
        <v>2.2159677033373697</v>
      </c>
      <c r="M39" s="282">
        <f t="shared" si="13"/>
        <v>2.4340700758970044</v>
      </c>
      <c r="N39" s="282">
        <f t="shared" si="13"/>
        <v>5.3092350758970213</v>
      </c>
      <c r="O39" s="282">
        <f t="shared" si="13"/>
        <v>6.3429918896171955</v>
      </c>
      <c r="P39" s="282">
        <f t="shared" si="13"/>
        <v>2.8901508210163271</v>
      </c>
      <c r="Q39" s="282">
        <f t="shared" si="13"/>
        <v>4.6648718210163267</v>
      </c>
      <c r="R39" s="282">
        <f t="shared" si="13"/>
        <v>2.7177431249751294</v>
      </c>
      <c r="S39" s="282">
        <f t="shared" si="13"/>
        <v>3.6354272426540959</v>
      </c>
      <c r="T39" s="282">
        <f t="shared" si="13"/>
        <v>6.5794620563742683</v>
      </c>
      <c r="U39" s="282">
        <f t="shared" si="13"/>
        <v>7.9813140563742735</v>
      </c>
      <c r="V39" s="282">
        <f t="shared" si="13"/>
        <v>10.861326870094437</v>
      </c>
      <c r="W39" s="282">
        <f t="shared" si="13"/>
        <v>3.3617335466128893</v>
      </c>
      <c r="X39" s="282">
        <f t="shared" si="13"/>
        <v>3.6537246642918575</v>
      </c>
      <c r="Y39" s="282">
        <f t="shared" si="13"/>
        <v>4.49845827964009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3.0881226053639885</v>
      </c>
      <c r="C40" s="242">
        <f t="shared" si="14"/>
        <v>3.0881226053639885</v>
      </c>
      <c r="D40" s="242">
        <f t="shared" si="14"/>
        <v>2.7406587992137794</v>
      </c>
      <c r="E40" s="242">
        <f t="shared" si="14"/>
        <v>8.1909921325471089</v>
      </c>
      <c r="F40" s="242">
        <f t="shared" si="14"/>
        <v>2.3905167093734434</v>
      </c>
      <c r="G40" s="242">
        <f t="shared" si="14"/>
        <v>14.15440947060349</v>
      </c>
      <c r="H40" s="242">
        <f t="shared" si="14"/>
        <v>5.0817428039368195</v>
      </c>
      <c r="I40" s="242">
        <f t="shared" si="14"/>
        <v>2.9818384256833355</v>
      </c>
      <c r="J40" s="242">
        <f t="shared" si="14"/>
        <v>11.154505092349993</v>
      </c>
      <c r="K40" s="242">
        <f t="shared" si="14"/>
        <v>32.129731186913375</v>
      </c>
      <c r="L40" s="242">
        <f t="shared" si="14"/>
        <v>26.326731186913364</v>
      </c>
      <c r="M40" s="242">
        <f t="shared" si="14"/>
        <v>33.659290614810061</v>
      </c>
      <c r="N40" s="242">
        <f t="shared" si="14"/>
        <v>27.076623948143396</v>
      </c>
      <c r="O40" s="242">
        <f t="shared" si="14"/>
        <v>36.686516709373429</v>
      </c>
      <c r="P40" s="242">
        <f t="shared" si="14"/>
        <v>29.591850042706767</v>
      </c>
      <c r="Q40" s="242">
        <f t="shared" si="14"/>
        <v>27.117409470603484</v>
      </c>
      <c r="R40" s="242">
        <f t="shared" si="14"/>
        <v>19.082635565166854</v>
      </c>
      <c r="S40" s="242">
        <f t="shared" si="14"/>
        <v>3.3980761372701451</v>
      </c>
      <c r="T40" s="242">
        <f t="shared" si="14"/>
        <v>19.65563556516685</v>
      </c>
      <c r="U40" s="242">
        <f t="shared" si="14"/>
        <v>6.5019688985001949</v>
      </c>
      <c r="V40" s="242">
        <f t="shared" si="14"/>
        <v>3.8949833760400878</v>
      </c>
      <c r="W40" s="242">
        <f t="shared" si="14"/>
        <v>3.728160141993186</v>
      </c>
      <c r="X40" s="242">
        <f t="shared" si="14"/>
        <v>5.9467195698898863</v>
      </c>
      <c r="Y40" s="242">
        <f t="shared" si="14"/>
        <v>41.186236530881004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143.28741591219469</v>
      </c>
      <c r="C43" s="210">
        <v>168.82648323301811</v>
      </c>
      <c r="D43" s="210">
        <v>187.3490971625107</v>
      </c>
      <c r="E43" s="210">
        <v>214.11926053310401</v>
      </c>
      <c r="F43" s="210">
        <v>241.29939810834051</v>
      </c>
      <c r="G43" s="210">
        <v>240.9981943250215</v>
      </c>
      <c r="H43" s="210">
        <v>240.80197764402411</v>
      </c>
      <c r="I43" s="210">
        <v>217.76380051590709</v>
      </c>
      <c r="J43" s="210">
        <v>258.65907136715379</v>
      </c>
      <c r="K43" s="210">
        <v>222.48409286328459</v>
      </c>
      <c r="L43" s="210">
        <v>245.79793637145309</v>
      </c>
      <c r="M43" s="210">
        <v>246.58314703353389</v>
      </c>
      <c r="N43" s="210">
        <v>247.8051590713672</v>
      </c>
      <c r="O43" s="210">
        <v>244.45116079105759</v>
      </c>
      <c r="P43" s="210">
        <v>249.45941530524499</v>
      </c>
      <c r="Q43" s="210">
        <v>256.07549441100599</v>
      </c>
      <c r="R43" s="210">
        <v>257.64041272570933</v>
      </c>
      <c r="S43" s="210">
        <v>266.53628546861557</v>
      </c>
      <c r="T43" s="210">
        <v>253.17067927772999</v>
      </c>
      <c r="U43" s="210">
        <v>263.36888339270018</v>
      </c>
      <c r="V43" s="210">
        <v>239.32073316129939</v>
      </c>
      <c r="W43" s="210">
        <v>264.66942288630491</v>
      </c>
      <c r="X43" s="210">
        <v>145.34534097765709</v>
      </c>
      <c r="Y43" s="210">
        <v>51.175448680610629</v>
      </c>
      <c r="DA43" s="109" t="s">
        <v>457</v>
      </c>
    </row>
    <row r="44" spans="1:105" ht="12" customHeight="1" x14ac:dyDescent="0.25">
      <c r="A44" s="24" t="s">
        <v>28</v>
      </c>
      <c r="B44" s="213">
        <v>9.3349097162510759</v>
      </c>
      <c r="C44" s="213">
        <v>6.2082545141874448</v>
      </c>
      <c r="D44" s="213">
        <v>16.605331040412722</v>
      </c>
      <c r="E44" s="213">
        <v>12.27059329320722</v>
      </c>
      <c r="F44" s="213">
        <v>9.3561478933791911</v>
      </c>
      <c r="G44" s="213">
        <v>8.8829750644883916</v>
      </c>
      <c r="H44" s="213">
        <v>7.0315563198624247</v>
      </c>
      <c r="I44" s="213">
        <v>5.8549441100601891</v>
      </c>
      <c r="J44" s="213">
        <v>6.0150472914875319</v>
      </c>
      <c r="K44" s="213">
        <v>3.3740326741186579</v>
      </c>
      <c r="L44" s="213">
        <v>2.6981943250214959</v>
      </c>
      <c r="M44" s="213">
        <v>3.375924333619948</v>
      </c>
      <c r="N44" s="213">
        <v>3.3726569217540838</v>
      </c>
      <c r="O44" s="213">
        <v>1.9963026655202061</v>
      </c>
      <c r="P44" s="213">
        <v>2.6623387790197759</v>
      </c>
      <c r="Q44" s="213">
        <v>3.3669819432502148</v>
      </c>
      <c r="R44" s="213">
        <v>3.362682717110919</v>
      </c>
      <c r="S44" s="213">
        <v>3.3865004299226129</v>
      </c>
      <c r="T44" s="213">
        <v>2.698452278589853</v>
      </c>
      <c r="U44" s="213">
        <v>3.3416165090283751</v>
      </c>
      <c r="V44" s="213">
        <v>3.373086844368014</v>
      </c>
      <c r="W44" s="213">
        <v>3.3930352536543422</v>
      </c>
      <c r="X44" s="213">
        <v>2.0152192605331041</v>
      </c>
      <c r="Y44" s="213">
        <v>1.344969905417025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0</v>
      </c>
      <c r="C45" s="204">
        <f t="shared" si="15"/>
        <v>0</v>
      </c>
      <c r="D45" s="204">
        <f t="shared" si="15"/>
        <v>0</v>
      </c>
      <c r="E45" s="204">
        <f t="shared" si="15"/>
        <v>0</v>
      </c>
      <c r="F45" s="204">
        <f t="shared" si="15"/>
        <v>0</v>
      </c>
      <c r="G45" s="204">
        <f t="shared" si="15"/>
        <v>0</v>
      </c>
      <c r="H45" s="204">
        <f t="shared" si="15"/>
        <v>0</v>
      </c>
      <c r="I45" s="204">
        <f t="shared" si="15"/>
        <v>0</v>
      </c>
      <c r="J45" s="204">
        <f t="shared" si="15"/>
        <v>0</v>
      </c>
      <c r="K45" s="204">
        <f t="shared" si="15"/>
        <v>0</v>
      </c>
      <c r="L45" s="204">
        <f t="shared" si="15"/>
        <v>0</v>
      </c>
      <c r="M45" s="204">
        <f t="shared" si="15"/>
        <v>0</v>
      </c>
      <c r="N45" s="204">
        <f t="shared" si="15"/>
        <v>0</v>
      </c>
      <c r="O45" s="204">
        <f t="shared" si="15"/>
        <v>0</v>
      </c>
      <c r="P45" s="204">
        <f t="shared" si="15"/>
        <v>0</v>
      </c>
      <c r="Q45" s="204">
        <f t="shared" si="15"/>
        <v>0</v>
      </c>
      <c r="R45" s="204">
        <f t="shared" si="15"/>
        <v>0</v>
      </c>
      <c r="S45" s="204">
        <f t="shared" si="15"/>
        <v>3.1110920034393801</v>
      </c>
      <c r="T45" s="204">
        <f t="shared" si="15"/>
        <v>0</v>
      </c>
      <c r="U45" s="204">
        <f t="shared" si="15"/>
        <v>0</v>
      </c>
      <c r="V45" s="204">
        <f t="shared" si="15"/>
        <v>0</v>
      </c>
      <c r="W45" s="204">
        <f t="shared" si="15"/>
        <v>0</v>
      </c>
      <c r="X45" s="204">
        <f t="shared" si="15"/>
        <v>1.098710232158211</v>
      </c>
      <c r="Y45" s="204">
        <f t="shared" si="15"/>
        <v>0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1.098710232158211</v>
      </c>
      <c r="T47" s="204">
        <v>0</v>
      </c>
      <c r="U47" s="204">
        <v>0</v>
      </c>
      <c r="V47" s="204">
        <v>0</v>
      </c>
      <c r="W47" s="204">
        <v>0</v>
      </c>
      <c r="X47" s="204">
        <v>1.098710232158211</v>
      </c>
      <c r="Y47" s="204">
        <v>0</v>
      </c>
      <c r="DA47" s="71" t="s">
        <v>460</v>
      </c>
    </row>
    <row r="48" spans="1:105" ht="12" customHeight="1" x14ac:dyDescent="0.25">
      <c r="A48" s="18" t="s">
        <v>71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2.0123817712811691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461</v>
      </c>
    </row>
    <row r="49" spans="1:105" ht="12" customHeight="1" x14ac:dyDescent="0.25">
      <c r="A49" s="18" t="s">
        <v>32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25.12897678417885</v>
      </c>
      <c r="C51" s="204">
        <f t="shared" si="16"/>
        <v>19.453998280309541</v>
      </c>
      <c r="D51" s="204">
        <f t="shared" si="16"/>
        <v>26.031814273430779</v>
      </c>
      <c r="E51" s="204">
        <f t="shared" si="16"/>
        <v>27.987962166809972</v>
      </c>
      <c r="F51" s="204">
        <f t="shared" si="16"/>
        <v>29.707652622527942</v>
      </c>
      <c r="G51" s="204">
        <f t="shared" si="16"/>
        <v>27.815993121238179</v>
      </c>
      <c r="H51" s="204">
        <f t="shared" si="16"/>
        <v>27.407566638005161</v>
      </c>
      <c r="I51" s="204">
        <f t="shared" si="16"/>
        <v>29.621668099742049</v>
      </c>
      <c r="J51" s="204">
        <f t="shared" si="16"/>
        <v>37.510748065348231</v>
      </c>
      <c r="K51" s="204">
        <f t="shared" si="16"/>
        <v>25.730868443680141</v>
      </c>
      <c r="L51" s="204">
        <f t="shared" si="16"/>
        <v>32.007738607050733</v>
      </c>
      <c r="M51" s="204">
        <f t="shared" si="16"/>
        <v>32.201203783319002</v>
      </c>
      <c r="N51" s="204">
        <f t="shared" si="16"/>
        <v>31.534823731728292</v>
      </c>
      <c r="O51" s="204">
        <f t="shared" si="16"/>
        <v>29.385210662080819</v>
      </c>
      <c r="P51" s="204">
        <f t="shared" si="16"/>
        <v>29.858125537403261</v>
      </c>
      <c r="Q51" s="204">
        <f t="shared" si="16"/>
        <v>32.330180567497848</v>
      </c>
      <c r="R51" s="204">
        <f t="shared" si="16"/>
        <v>31.92175408426483</v>
      </c>
      <c r="S51" s="204">
        <f t="shared" si="16"/>
        <v>35.189165950128967</v>
      </c>
      <c r="T51" s="204">
        <f t="shared" si="16"/>
        <v>32.931384350816849</v>
      </c>
      <c r="U51" s="204">
        <f t="shared" si="16"/>
        <v>32.889337919174537</v>
      </c>
      <c r="V51" s="204">
        <f t="shared" si="16"/>
        <v>31.965090283748921</v>
      </c>
      <c r="W51" s="204">
        <f t="shared" si="16"/>
        <v>41.229320722269989</v>
      </c>
      <c r="X51" s="204">
        <f t="shared" si="16"/>
        <v>30.631900257953571</v>
      </c>
      <c r="Y51" s="204">
        <f t="shared" si="16"/>
        <v>30.13757523645744</v>
      </c>
      <c r="DA51" s="71"/>
    </row>
    <row r="52" spans="1:105" ht="12" customHeight="1" x14ac:dyDescent="0.25">
      <c r="A52" s="18" t="s">
        <v>73</v>
      </c>
      <c r="B52" s="204">
        <v>25.12897678417885</v>
      </c>
      <c r="C52" s="204">
        <v>19.453998280309541</v>
      </c>
      <c r="D52" s="204">
        <v>26.031814273430779</v>
      </c>
      <c r="E52" s="204">
        <v>27.987962166809972</v>
      </c>
      <c r="F52" s="204">
        <v>29.707652622527942</v>
      </c>
      <c r="G52" s="204">
        <v>27.815993121238179</v>
      </c>
      <c r="H52" s="204">
        <v>27.407566638005161</v>
      </c>
      <c r="I52" s="204">
        <v>29.621668099742049</v>
      </c>
      <c r="J52" s="204">
        <v>37.510748065348231</v>
      </c>
      <c r="K52" s="204">
        <v>25.730868443680141</v>
      </c>
      <c r="L52" s="204">
        <v>32.007738607050733</v>
      </c>
      <c r="M52" s="204">
        <v>32.201203783319002</v>
      </c>
      <c r="N52" s="204">
        <v>31.534823731728292</v>
      </c>
      <c r="O52" s="204">
        <v>29.385210662080819</v>
      </c>
      <c r="P52" s="204">
        <v>29.858125537403261</v>
      </c>
      <c r="Q52" s="204">
        <v>32.330180567497848</v>
      </c>
      <c r="R52" s="204">
        <v>31.92175408426483</v>
      </c>
      <c r="S52" s="204">
        <v>35.189165950128967</v>
      </c>
      <c r="T52" s="204">
        <v>32.931384350816849</v>
      </c>
      <c r="U52" s="204">
        <v>32.889337919174537</v>
      </c>
      <c r="V52" s="204">
        <v>31.965090283748921</v>
      </c>
      <c r="W52" s="204">
        <v>41.229320722269989</v>
      </c>
      <c r="X52" s="204">
        <v>30.631900257953571</v>
      </c>
      <c r="Y52" s="204">
        <v>30.13757523645744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0</v>
      </c>
      <c r="T54" s="204">
        <f t="shared" si="17"/>
        <v>0</v>
      </c>
      <c r="U54" s="204">
        <f t="shared" si="17"/>
        <v>7.6707984273638674E-2</v>
      </c>
      <c r="V54" s="204">
        <f t="shared" si="17"/>
        <v>0.11325250781695362</v>
      </c>
      <c r="W54" s="204">
        <f t="shared" si="17"/>
        <v>0.127290470139787</v>
      </c>
      <c r="X54" s="204">
        <f t="shared" si="17"/>
        <v>9.6673737760327241E-2</v>
      </c>
      <c r="Y54" s="204">
        <f t="shared" si="17"/>
        <v>4.0624948882343311E-2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2.3903697334479789E-2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7.6707984273638674E-2</v>
      </c>
      <c r="V60" s="204">
        <v>8.9348810482473826E-2</v>
      </c>
      <c r="W60" s="204">
        <v>0.127290470139787</v>
      </c>
      <c r="X60" s="204">
        <v>9.6673737760327241E-2</v>
      </c>
      <c r="Y60" s="204">
        <v>4.0624948882343311E-2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1.265864144453998</v>
      </c>
      <c r="V61" s="204">
        <v>2.1496130696474629</v>
      </c>
      <c r="W61" s="204">
        <v>2.2929492691315558</v>
      </c>
      <c r="X61" s="204">
        <v>1.958555460017197</v>
      </c>
      <c r="Y61" s="204">
        <v>1.7674978503869301</v>
      </c>
      <c r="DA61" s="71" t="s">
        <v>472</v>
      </c>
    </row>
    <row r="62" spans="1:105" ht="12" customHeight="1" x14ac:dyDescent="0.25">
      <c r="A62" s="21" t="s">
        <v>40</v>
      </c>
      <c r="B62" s="207">
        <v>108.8235294117647</v>
      </c>
      <c r="C62" s="207">
        <v>143.16423043852109</v>
      </c>
      <c r="D62" s="207">
        <v>144.71195184866721</v>
      </c>
      <c r="E62" s="207">
        <v>173.86070507308679</v>
      </c>
      <c r="F62" s="207">
        <v>202.23559759243341</v>
      </c>
      <c r="G62" s="207">
        <v>204.29922613929489</v>
      </c>
      <c r="H62" s="207">
        <v>206.36285468615651</v>
      </c>
      <c r="I62" s="207">
        <v>182.28718830610489</v>
      </c>
      <c r="J62" s="207">
        <v>215.1332760103181</v>
      </c>
      <c r="K62" s="207">
        <v>193.3791917454858</v>
      </c>
      <c r="L62" s="207">
        <v>211.0920034393809</v>
      </c>
      <c r="M62" s="207">
        <v>211.006018916595</v>
      </c>
      <c r="N62" s="207">
        <v>212.8976784178848</v>
      </c>
      <c r="O62" s="207">
        <v>213.06964746345659</v>
      </c>
      <c r="P62" s="207">
        <v>216.938950988822</v>
      </c>
      <c r="Q62" s="207">
        <v>220.3783319002579</v>
      </c>
      <c r="R62" s="207">
        <v>222.35597592433359</v>
      </c>
      <c r="S62" s="207">
        <v>224.84952708512469</v>
      </c>
      <c r="T62" s="207">
        <v>217.54084264832329</v>
      </c>
      <c r="U62" s="207">
        <v>225.79535683576961</v>
      </c>
      <c r="V62" s="207">
        <v>201.71969045571799</v>
      </c>
      <c r="W62" s="207">
        <v>217.6268271711092</v>
      </c>
      <c r="X62" s="207">
        <v>109.54428202923469</v>
      </c>
      <c r="Y62" s="207">
        <v>17.884780739466891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143.28741591219469</v>
      </c>
      <c r="C63" s="284">
        <f t="shared" si="18"/>
        <v>168.82648323301808</v>
      </c>
      <c r="D63" s="284">
        <f t="shared" si="18"/>
        <v>187.34909716251053</v>
      </c>
      <c r="E63" s="284">
        <f t="shared" si="18"/>
        <v>214.11926053310401</v>
      </c>
      <c r="F63" s="284">
        <f t="shared" si="18"/>
        <v>241.29939810834048</v>
      </c>
      <c r="G63" s="284">
        <f t="shared" si="18"/>
        <v>240.99819432502156</v>
      </c>
      <c r="H63" s="284">
        <f t="shared" si="18"/>
        <v>240.80197764402411</v>
      </c>
      <c r="I63" s="284">
        <f t="shared" si="18"/>
        <v>217.76380051590718</v>
      </c>
      <c r="J63" s="284">
        <f t="shared" si="18"/>
        <v>258.65907136715396</v>
      </c>
      <c r="K63" s="284">
        <f t="shared" si="18"/>
        <v>222.48409286328462</v>
      </c>
      <c r="L63" s="284">
        <f t="shared" si="18"/>
        <v>245.79793637145323</v>
      </c>
      <c r="M63" s="284">
        <f t="shared" si="18"/>
        <v>246.583147033534</v>
      </c>
      <c r="N63" s="284">
        <f t="shared" si="18"/>
        <v>247.80515907136714</v>
      </c>
      <c r="O63" s="284">
        <f t="shared" si="18"/>
        <v>244.45116079105762</v>
      </c>
      <c r="P63" s="284">
        <f t="shared" si="18"/>
        <v>249.45941530524507</v>
      </c>
      <c r="Q63" s="284">
        <f t="shared" si="18"/>
        <v>256.0754944110061</v>
      </c>
      <c r="R63" s="284">
        <f t="shared" si="18"/>
        <v>257.64041272570933</v>
      </c>
      <c r="S63" s="284">
        <f t="shared" si="18"/>
        <v>266.53628546861569</v>
      </c>
      <c r="T63" s="284">
        <f t="shared" si="18"/>
        <v>253.17067927772999</v>
      </c>
      <c r="U63" s="284">
        <f t="shared" si="18"/>
        <v>263.36888339270018</v>
      </c>
      <c r="V63" s="284">
        <f t="shared" si="18"/>
        <v>239.32073316129936</v>
      </c>
      <c r="W63" s="284">
        <f t="shared" si="18"/>
        <v>264.66942288630491</v>
      </c>
      <c r="X63" s="284">
        <f t="shared" si="18"/>
        <v>145.34534097765717</v>
      </c>
      <c r="Y63" s="284">
        <f t="shared" si="18"/>
        <v>51.175448680610629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135.87674597229449</v>
      </c>
      <c r="C65" s="282">
        <f t="shared" si="19"/>
        <v>160.11850313755519</v>
      </c>
      <c r="D65" s="282">
        <f t="shared" si="19"/>
        <v>175.45032459030207</v>
      </c>
      <c r="E65" s="282">
        <f t="shared" si="19"/>
        <v>204.51140698395275</v>
      </c>
      <c r="F65" s="282">
        <f t="shared" si="19"/>
        <v>225.57664504822745</v>
      </c>
      <c r="G65" s="282">
        <f t="shared" si="19"/>
        <v>230.05275388048966</v>
      </c>
      <c r="H65" s="282">
        <f t="shared" si="19"/>
        <v>226.70185524924295</v>
      </c>
      <c r="I65" s="282">
        <f t="shared" si="19"/>
        <v>202.71173126070366</v>
      </c>
      <c r="J65" s="282">
        <f t="shared" si="19"/>
        <v>243.82674726967625</v>
      </c>
      <c r="K65" s="282">
        <f t="shared" si="19"/>
        <v>215.91677321676988</v>
      </c>
      <c r="L65" s="282">
        <f t="shared" si="19"/>
        <v>237.03710966980029</v>
      </c>
      <c r="M65" s="282">
        <f t="shared" si="19"/>
        <v>241.11262954475401</v>
      </c>
      <c r="N65" s="282">
        <f t="shared" si="19"/>
        <v>239.36323515321783</v>
      </c>
      <c r="O65" s="282">
        <f t="shared" si="19"/>
        <v>240.60423531239786</v>
      </c>
      <c r="P65" s="282">
        <f t="shared" si="19"/>
        <v>242.2448836158508</v>
      </c>
      <c r="Q65" s="282">
        <f t="shared" si="19"/>
        <v>248.49712570258475</v>
      </c>
      <c r="R65" s="282">
        <f t="shared" si="19"/>
        <v>247.53351761979616</v>
      </c>
      <c r="S65" s="282">
        <f t="shared" si="19"/>
        <v>248.47751394926937</v>
      </c>
      <c r="T65" s="282">
        <f t="shared" si="19"/>
        <v>243.20678225199012</v>
      </c>
      <c r="U65" s="282">
        <f t="shared" si="19"/>
        <v>246.80728297513551</v>
      </c>
      <c r="V65" s="282">
        <f t="shared" si="19"/>
        <v>220.79285285479097</v>
      </c>
      <c r="W65" s="282">
        <f t="shared" si="19"/>
        <v>243.63628040255861</v>
      </c>
      <c r="X65" s="282">
        <f t="shared" si="19"/>
        <v>123.80514614562922</v>
      </c>
      <c r="Y65" s="282">
        <f t="shared" si="19"/>
        <v>45.694965195033632</v>
      </c>
      <c r="DA65" s="94"/>
    </row>
    <row r="66" spans="1:105" ht="12" customHeight="1" x14ac:dyDescent="0.25">
      <c r="A66" s="44" t="s">
        <v>46</v>
      </c>
      <c r="B66" s="282">
        <f>NFM_fec!B34</f>
        <v>134.19288937945089</v>
      </c>
      <c r="C66" s="282">
        <f>NFM_fec!C34</f>
        <v>159.22100587497471</v>
      </c>
      <c r="D66" s="282">
        <f>NFM_fec!D34</f>
        <v>173.55373340129589</v>
      </c>
      <c r="E66" s="282">
        <f>NFM_fec!E34</f>
        <v>203.15561819133529</v>
      </c>
      <c r="F66" s="282">
        <f>NFM_fec!F34</f>
        <v>223.57285959531549</v>
      </c>
      <c r="G66" s="282">
        <f>NFM_fec!G34</f>
        <v>227.98936102061069</v>
      </c>
      <c r="H66" s="282">
        <f>NFM_fec!H34</f>
        <v>224.95272872842901</v>
      </c>
      <c r="I66" s="282">
        <f>NFM_fec!I34</f>
        <v>199.94267154181381</v>
      </c>
      <c r="J66" s="282">
        <f>NFM_fec!J34</f>
        <v>240.64324277656269</v>
      </c>
      <c r="K66" s="282">
        <f>NFM_fec!K34</f>
        <v>212.18039640106741</v>
      </c>
      <c r="L66" s="282">
        <f>NFM_fec!L34</f>
        <v>232.14230023270051</v>
      </c>
      <c r="M66" s="282">
        <f>NFM_fec!M34</f>
        <v>236.00726116000601</v>
      </c>
      <c r="N66" s="282">
        <f>NFM_fec!N34</f>
        <v>234.35572661829991</v>
      </c>
      <c r="O66" s="282">
        <f>NFM_fec!O34</f>
        <v>235.9021083946823</v>
      </c>
      <c r="P66" s="282">
        <f>NFM_fec!P34</f>
        <v>236.235520190583</v>
      </c>
      <c r="Q66" s="282">
        <f>NFM_fec!Q34</f>
        <v>242.70661924615621</v>
      </c>
      <c r="R66" s="282">
        <f>NFM_fec!R34</f>
        <v>241.06685408516779</v>
      </c>
      <c r="S66" s="282">
        <f>NFM_fec!S34</f>
        <v>241.2912435402117</v>
      </c>
      <c r="T66" s="282">
        <f>NFM_fec!T34</f>
        <v>236.67663131192731</v>
      </c>
      <c r="U66" s="282">
        <f>NFM_fec!U34</f>
        <v>240.07847495423741</v>
      </c>
      <c r="V66" s="282">
        <f>NFM_fec!V34</f>
        <v>214.42356920136831</v>
      </c>
      <c r="W66" s="282">
        <f>NFM_fec!W34</f>
        <v>235.42700419328659</v>
      </c>
      <c r="X66" s="282">
        <f>NFM_fec!X34</f>
        <v>114.2797068173445</v>
      </c>
      <c r="Y66" s="282">
        <f>NFM_fec!Y34</f>
        <v>36.345309944561421</v>
      </c>
      <c r="DA66" s="94"/>
    </row>
    <row r="67" spans="1:105" ht="12" customHeight="1" x14ac:dyDescent="0.25">
      <c r="A67" s="44" t="s">
        <v>80</v>
      </c>
      <c r="B67" s="282">
        <f>NFM_fec!B72</f>
        <v>1.6838565928435989</v>
      </c>
      <c r="C67" s="282">
        <f>NFM_fec!C72</f>
        <v>0.89749726258047846</v>
      </c>
      <c r="D67" s="282">
        <f>NFM_fec!D72</f>
        <v>1.8965911890061959</v>
      </c>
      <c r="E67" s="282">
        <f>NFM_fec!E72</f>
        <v>1.3557887926174499</v>
      </c>
      <c r="F67" s="282">
        <f>NFM_fec!F72</f>
        <v>2.003785452911969</v>
      </c>
      <c r="G67" s="282">
        <f>NFM_fec!G72</f>
        <v>2.0633928598789861</v>
      </c>
      <c r="H67" s="282">
        <f>NFM_fec!H72</f>
        <v>1.7491265208139379</v>
      </c>
      <c r="I67" s="282">
        <f>NFM_fec!I72</f>
        <v>2.76905971888984</v>
      </c>
      <c r="J67" s="282">
        <f>NFM_fec!J72</f>
        <v>3.183504493113567</v>
      </c>
      <c r="K67" s="282">
        <f>NFM_fec!K72</f>
        <v>3.7363768157024668</v>
      </c>
      <c r="L67" s="282">
        <f>NFM_fec!L72</f>
        <v>4.8948094370997746</v>
      </c>
      <c r="M67" s="282">
        <f>NFM_fec!M72</f>
        <v>5.1053683847480134</v>
      </c>
      <c r="N67" s="282">
        <f>NFM_fec!N72</f>
        <v>5.0075085349179203</v>
      </c>
      <c r="O67" s="282">
        <f>NFM_fec!O72</f>
        <v>4.7021269177155567</v>
      </c>
      <c r="P67" s="282">
        <f>NFM_fec!P72</f>
        <v>6.0093634252677974</v>
      </c>
      <c r="Q67" s="282">
        <f>NFM_fec!Q72</f>
        <v>5.7905064564285356</v>
      </c>
      <c r="R67" s="282">
        <f>NFM_fec!R72</f>
        <v>6.4666635346283634</v>
      </c>
      <c r="S67" s="282">
        <f>NFM_fec!S72</f>
        <v>7.1862704090576681</v>
      </c>
      <c r="T67" s="282">
        <f>NFM_fec!T72</f>
        <v>6.5301509400628159</v>
      </c>
      <c r="U67" s="282">
        <f>NFM_fec!U72</f>
        <v>6.7288080208980867</v>
      </c>
      <c r="V67" s="282">
        <f>NFM_fec!V72</f>
        <v>6.3692836534226451</v>
      </c>
      <c r="W67" s="282">
        <f>NFM_fec!W72</f>
        <v>8.2092762092720193</v>
      </c>
      <c r="X67" s="282">
        <f>NFM_fec!X72</f>
        <v>9.5254393282847172</v>
      </c>
      <c r="Y67" s="282">
        <f>NFM_fec!Y72</f>
        <v>9.3496552504722104</v>
      </c>
      <c r="DA67" s="94"/>
    </row>
    <row r="68" spans="1:105" ht="12" customHeight="1" x14ac:dyDescent="0.25">
      <c r="A68" s="52" t="s">
        <v>47</v>
      </c>
      <c r="B68" s="242">
        <f>NFM_fec!B115</f>
        <v>7.4106699399002034</v>
      </c>
      <c r="C68" s="242">
        <f>NFM_fec!C115</f>
        <v>8.7079800954628865</v>
      </c>
      <c r="D68" s="242">
        <f>NFM_fec!D115</f>
        <v>11.898772572208459</v>
      </c>
      <c r="E68" s="242">
        <f>NFM_fec!E115</f>
        <v>9.6078535491512582</v>
      </c>
      <c r="F68" s="242">
        <f>NFM_fec!F115</f>
        <v>15.722753060113041</v>
      </c>
      <c r="G68" s="242">
        <f>NFM_fec!G115</f>
        <v>10.945440444531901</v>
      </c>
      <c r="H68" s="242">
        <f>NFM_fec!H115</f>
        <v>14.100122394781151</v>
      </c>
      <c r="I68" s="242">
        <f>NFM_fec!I115</f>
        <v>15.05206925520352</v>
      </c>
      <c r="J68" s="242">
        <f>NFM_fec!J115</f>
        <v>14.832324097477709</v>
      </c>
      <c r="K68" s="242">
        <f>NFM_fec!K115</f>
        <v>6.5673196465147319</v>
      </c>
      <c r="L68" s="242">
        <f>NFM_fec!L115</f>
        <v>8.7608267016529418</v>
      </c>
      <c r="M68" s="242">
        <f>NFM_fec!M115</f>
        <v>5.4705174887799872</v>
      </c>
      <c r="N68" s="242">
        <f>NFM_fec!N115</f>
        <v>8.441923918149314</v>
      </c>
      <c r="O68" s="242">
        <f>NFM_fec!O115</f>
        <v>3.8469254786597551</v>
      </c>
      <c r="P68" s="242">
        <f>NFM_fec!P115</f>
        <v>7.2145316893942786</v>
      </c>
      <c r="Q68" s="242">
        <f>NFM_fec!Q115</f>
        <v>7.5783687084213236</v>
      </c>
      <c r="R68" s="242">
        <f>NFM_fec!R115</f>
        <v>10.106895105913139</v>
      </c>
      <c r="S68" s="242">
        <f>NFM_fec!S115</f>
        <v>18.058771519346351</v>
      </c>
      <c r="T68" s="242">
        <f>NFM_fec!T115</f>
        <v>9.9638970257398718</v>
      </c>
      <c r="U68" s="242">
        <f>NFM_fec!U115</f>
        <v>16.561600417564652</v>
      </c>
      <c r="V68" s="242">
        <f>NFM_fec!V115</f>
        <v>18.52788030650839</v>
      </c>
      <c r="W68" s="242">
        <f>NFM_fec!W115</f>
        <v>21.0331424837463</v>
      </c>
      <c r="X68" s="242">
        <f>NFM_fec!X115</f>
        <v>21.540194832027939</v>
      </c>
      <c r="Y68" s="242">
        <f>NFM_fec!Y115</f>
        <v>5.4804834855769986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274.6158774219673</v>
      </c>
      <c r="C70" s="203">
        <f t="shared" si="20"/>
        <v>248.79627044663349</v>
      </c>
      <c r="D70" s="203">
        <f t="shared" si="20"/>
        <v>305.53654575606322</v>
      </c>
      <c r="E70" s="203">
        <f t="shared" si="20"/>
        <v>295.81669762960149</v>
      </c>
      <c r="F70" s="203">
        <f t="shared" si="20"/>
        <v>360.98247185753189</v>
      </c>
      <c r="G70" s="203">
        <f t="shared" si="20"/>
        <v>357.66908090494496</v>
      </c>
      <c r="H70" s="203">
        <f t="shared" si="20"/>
        <v>335.15052395126338</v>
      </c>
      <c r="I70" s="203">
        <f t="shared" si="20"/>
        <v>332.52792808611935</v>
      </c>
      <c r="J70" s="203">
        <f t="shared" si="20"/>
        <v>357.93852693703138</v>
      </c>
      <c r="K70" s="203">
        <f t="shared" si="20"/>
        <v>301.19682256144665</v>
      </c>
      <c r="L70" s="203">
        <f t="shared" si="20"/>
        <v>351.00897397989564</v>
      </c>
      <c r="M70" s="203">
        <f t="shared" si="20"/>
        <v>352.33657177439721</v>
      </c>
      <c r="N70" s="203">
        <f t="shared" si="20"/>
        <v>349.06963933712029</v>
      </c>
      <c r="O70" s="203">
        <f t="shared" si="20"/>
        <v>343.57309520262379</v>
      </c>
      <c r="P70" s="203">
        <f t="shared" si="20"/>
        <v>348.24551105242875</v>
      </c>
      <c r="Q70" s="203">
        <f t="shared" si="20"/>
        <v>367.67339041985616</v>
      </c>
      <c r="R70" s="203">
        <f t="shared" si="20"/>
        <v>361.78140031875125</v>
      </c>
      <c r="S70" s="203">
        <f t="shared" si="20"/>
        <v>381.29005485534424</v>
      </c>
      <c r="T70" s="203">
        <f t="shared" si="20"/>
        <v>365.19108408292436</v>
      </c>
      <c r="U70" s="203">
        <f t="shared" si="20"/>
        <v>367.20798684218744</v>
      </c>
      <c r="V70" s="203">
        <f t="shared" si="20"/>
        <v>329.1201546100155</v>
      </c>
      <c r="W70" s="203">
        <f t="shared" si="20"/>
        <v>370.90753842315098</v>
      </c>
      <c r="X70" s="203">
        <f t="shared" si="20"/>
        <v>195.44219220369894</v>
      </c>
      <c r="Y70" s="203">
        <f t="shared" si="20"/>
        <v>83.915145536175871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98.058537421967273</v>
      </c>
      <c r="C71" s="213">
        <f>NFM_emi!C5+(NFM_emi!C34-NFM_emi!C70)+NFM_emi!C72+(NFM_emi!C115-NFM_emi!C158)</f>
        <v>71.836980446633476</v>
      </c>
      <c r="D71" s="213">
        <f>NFM_emi!D5+(NFM_emi!D34-NFM_emi!D70)+NFM_emi!D72+(NFM_emi!D115-NFM_emi!D158)</f>
        <v>128.97920575606321</v>
      </c>
      <c r="E71" s="213">
        <f>NFM_emi!E5+(NFM_emi!E34-NFM_emi!E70)+NFM_emi!E72+(NFM_emi!E115-NFM_emi!E158)</f>
        <v>116.35784762960149</v>
      </c>
      <c r="F71" s="213">
        <f>NFM_emi!F5+(NFM_emi!F34-NFM_emi!F70)+NFM_emi!F72+(NFM_emi!F115-NFM_emi!F158)</f>
        <v>108.72830185753187</v>
      </c>
      <c r="G71" s="213">
        <f>NFM_emi!G5+(NFM_emi!G34-NFM_emi!G70)+NFM_emi!G72+(NFM_emi!G115-NFM_emi!G158)</f>
        <v>103.44889090494496</v>
      </c>
      <c r="H71" s="213">
        <f>NFM_emi!H5+(NFM_emi!H34-NFM_emi!H70)+NFM_emi!H72+(NFM_emi!H115-NFM_emi!H158)</f>
        <v>94.801413951263356</v>
      </c>
      <c r="I71" s="213">
        <f>NFM_emi!I5+(NFM_emi!I34-NFM_emi!I70)+NFM_emi!I72+(NFM_emi!I115-NFM_emi!I158)</f>
        <v>95.093368086119369</v>
      </c>
      <c r="J71" s="213">
        <f>NFM_emi!J5+(NFM_emi!J34-NFM_emi!J70)+NFM_emi!J72+(NFM_emi!J115-NFM_emi!J158)</f>
        <v>114.29485693703143</v>
      </c>
      <c r="K71" s="213">
        <f>NFM_emi!K5+(NFM_emi!K34-NFM_emi!K70)+NFM_emi!K72+(NFM_emi!K115-NFM_emi!K158)</f>
        <v>76.076372561446647</v>
      </c>
      <c r="L71" s="213">
        <f>NFM_emi!L5+(NFM_emi!L34-NFM_emi!L70)+NFM_emi!L72+(NFM_emi!L115-NFM_emi!L158)</f>
        <v>87.538023979895613</v>
      </c>
      <c r="M71" s="213">
        <f>NFM_emi!M5+(NFM_emi!M34-NFM_emi!M70)+NFM_emi!M72+(NFM_emi!M115-NFM_emi!M158)</f>
        <v>91.049841774397237</v>
      </c>
      <c r="N71" s="213">
        <f>NFM_emi!N5+(NFM_emi!N34-NFM_emi!N70)+NFM_emi!N72+(NFM_emi!N115-NFM_emi!N158)</f>
        <v>89.493229337120269</v>
      </c>
      <c r="O71" s="213">
        <f>NFM_emi!O5+(NFM_emi!O34-NFM_emi!O70)+NFM_emi!O72+(NFM_emi!O115-NFM_emi!O158)</f>
        <v>78.270375202623754</v>
      </c>
      <c r="P71" s="213">
        <f>NFM_emi!P5+(NFM_emi!P34-NFM_emi!P70)+NFM_emi!P72+(NFM_emi!P115-NFM_emi!P158)</f>
        <v>82.180511052428756</v>
      </c>
      <c r="Q71" s="213">
        <f>NFM_emi!Q5+(NFM_emi!Q34-NFM_emi!Q70)+NFM_emi!Q72+(NFM_emi!Q115-NFM_emi!Q158)</f>
        <v>91.275250419856135</v>
      </c>
      <c r="R71" s="213">
        <f>NFM_emi!R5+(NFM_emi!R34-NFM_emi!R70)+NFM_emi!R72+(NFM_emi!R115-NFM_emi!R158)</f>
        <v>90.309550318751292</v>
      </c>
      <c r="S71" s="213">
        <f>NFM_emi!S5+(NFM_emi!S34-NFM_emi!S70)+NFM_emi!S72+(NFM_emi!S115-NFM_emi!S158)</f>
        <v>107.21927485534425</v>
      </c>
      <c r="T71" s="213">
        <f>NFM_emi!T5+(NFM_emi!T34-NFM_emi!T70)+NFM_emi!T72+(NFM_emi!T115-NFM_emi!T158)</f>
        <v>89.652054082924309</v>
      </c>
      <c r="U71" s="213">
        <f>NFM_emi!U5+(NFM_emi!U34-NFM_emi!U70)+NFM_emi!U72+(NFM_emi!U115-NFM_emi!U158)</f>
        <v>92.480476842187443</v>
      </c>
      <c r="V71" s="213">
        <f>NFM_emi!V5+(NFM_emi!V34-NFM_emi!V70)+NFM_emi!V72+(NFM_emi!V115-NFM_emi!V158)</f>
        <v>90.38754461001551</v>
      </c>
      <c r="W71" s="213">
        <f>NFM_emi!W5+(NFM_emi!W34-NFM_emi!W70)+NFM_emi!W72+(NFM_emi!W115-NFM_emi!W158)</f>
        <v>112.20112842315095</v>
      </c>
      <c r="X71" s="213">
        <f>NFM_emi!X5+(NFM_emi!X34-NFM_emi!X70)+NFM_emi!X72+(NFM_emi!X115-NFM_emi!X158)</f>
        <v>83.913292203698944</v>
      </c>
      <c r="Y71" s="213">
        <f>NFM_emi!Y5+(NFM_emi!Y34-NFM_emi!Y70)+NFM_emi!Y72+(NFM_emi!Y115-NFM_emi!Y158)</f>
        <v>76.953975536175875</v>
      </c>
      <c r="DA71" s="85"/>
    </row>
    <row r="72" spans="1:105" ht="12" customHeight="1" x14ac:dyDescent="0.25">
      <c r="A72" s="14" t="s">
        <v>146</v>
      </c>
      <c r="B72" s="204">
        <f>NFM_emi!B70+NFM_emi!B158</f>
        <v>176.55734000000001</v>
      </c>
      <c r="C72" s="204">
        <f>NFM_emi!C70+NFM_emi!C158</f>
        <v>176.95929000000001</v>
      </c>
      <c r="D72" s="204">
        <f>NFM_emi!D70+NFM_emi!D158</f>
        <v>176.55734000000001</v>
      </c>
      <c r="E72" s="204">
        <f>NFM_emi!E70+NFM_emi!E158</f>
        <v>179.45885000000001</v>
      </c>
      <c r="F72" s="204">
        <f>NFM_emi!F70+NFM_emi!F158</f>
        <v>252.25416999999999</v>
      </c>
      <c r="G72" s="204">
        <f>NFM_emi!G70+NFM_emi!G158</f>
        <v>254.22019</v>
      </c>
      <c r="H72" s="204">
        <f>NFM_emi!H70+NFM_emi!H158</f>
        <v>240.34911</v>
      </c>
      <c r="I72" s="204">
        <f>NFM_emi!I70+NFM_emi!I158</f>
        <v>237.43456</v>
      </c>
      <c r="J72" s="204">
        <f>NFM_emi!J70+NFM_emi!J158</f>
        <v>243.64366999999999</v>
      </c>
      <c r="K72" s="204">
        <f>NFM_emi!K70+NFM_emi!K158</f>
        <v>225.12045000000001</v>
      </c>
      <c r="L72" s="204">
        <f>NFM_emi!L70+NFM_emi!L158</f>
        <v>263.47095000000002</v>
      </c>
      <c r="M72" s="204">
        <f>NFM_emi!M70+NFM_emi!M158</f>
        <v>261.28672999999998</v>
      </c>
      <c r="N72" s="204">
        <f>NFM_emi!N70+NFM_emi!N158</f>
        <v>259.57641000000001</v>
      </c>
      <c r="O72" s="204">
        <f>NFM_emi!O70+NFM_emi!O158</f>
        <v>265.30272000000002</v>
      </c>
      <c r="P72" s="204">
        <f>NFM_emi!P70+NFM_emi!P158</f>
        <v>266.065</v>
      </c>
      <c r="Q72" s="204">
        <f>NFM_emi!Q70+NFM_emi!Q158</f>
        <v>276.39814000000001</v>
      </c>
      <c r="R72" s="204">
        <f>NFM_emi!R70+NFM_emi!R158</f>
        <v>271.47184999999996</v>
      </c>
      <c r="S72" s="204">
        <f>NFM_emi!S70+NFM_emi!S158</f>
        <v>274.07078000000001</v>
      </c>
      <c r="T72" s="204">
        <f>NFM_emi!T70+NFM_emi!T158</f>
        <v>275.53903000000003</v>
      </c>
      <c r="U72" s="204">
        <f>NFM_emi!U70+NFM_emi!U158</f>
        <v>274.72751</v>
      </c>
      <c r="V72" s="204">
        <f>NFM_emi!V70+NFM_emi!V158</f>
        <v>238.73260999999999</v>
      </c>
      <c r="W72" s="204">
        <f>NFM_emi!W70+NFM_emi!W158</f>
        <v>258.70641000000001</v>
      </c>
      <c r="X72" s="204">
        <f>NFM_emi!X70+NFM_emi!X158</f>
        <v>111.52889999999999</v>
      </c>
      <c r="Y72" s="204">
        <f>NFM_emi!Y70+NFM_emi!Y158</f>
        <v>6.9611700000000001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274.6158774219673</v>
      </c>
      <c r="C73" s="210">
        <f t="shared" si="21"/>
        <v>248.79627044663351</v>
      </c>
      <c r="D73" s="210">
        <f t="shared" si="21"/>
        <v>305.53654575606322</v>
      </c>
      <c r="E73" s="210">
        <f t="shared" si="21"/>
        <v>295.81669762960155</v>
      </c>
      <c r="F73" s="210">
        <f t="shared" si="21"/>
        <v>360.98247185753189</v>
      </c>
      <c r="G73" s="210">
        <f t="shared" si="21"/>
        <v>357.66908090494496</v>
      </c>
      <c r="H73" s="210">
        <f t="shared" si="21"/>
        <v>335.15052395126332</v>
      </c>
      <c r="I73" s="210">
        <f t="shared" si="21"/>
        <v>332.52792808611935</v>
      </c>
      <c r="J73" s="210">
        <f t="shared" si="21"/>
        <v>357.93852693703138</v>
      </c>
      <c r="K73" s="210">
        <f t="shared" si="21"/>
        <v>301.19682256144665</v>
      </c>
      <c r="L73" s="210">
        <f t="shared" si="21"/>
        <v>351.00897397989559</v>
      </c>
      <c r="M73" s="210">
        <f t="shared" si="21"/>
        <v>352.33657177439721</v>
      </c>
      <c r="N73" s="210">
        <f t="shared" si="21"/>
        <v>349.06963933712029</v>
      </c>
      <c r="O73" s="210">
        <f t="shared" si="21"/>
        <v>343.57309520262373</v>
      </c>
      <c r="P73" s="210">
        <f t="shared" si="21"/>
        <v>348.24551105242875</v>
      </c>
      <c r="Q73" s="210">
        <f t="shared" si="21"/>
        <v>367.67339041985616</v>
      </c>
      <c r="R73" s="210">
        <f t="shared" si="21"/>
        <v>361.78140031875125</v>
      </c>
      <c r="S73" s="210">
        <f t="shared" si="21"/>
        <v>381.29005485534429</v>
      </c>
      <c r="T73" s="210">
        <f t="shared" si="21"/>
        <v>365.19108408292436</v>
      </c>
      <c r="U73" s="210">
        <f t="shared" si="21"/>
        <v>367.20798684218744</v>
      </c>
      <c r="V73" s="210">
        <f t="shared" si="21"/>
        <v>329.1201546100155</v>
      </c>
      <c r="W73" s="210">
        <f t="shared" si="21"/>
        <v>370.90753842315098</v>
      </c>
      <c r="X73" s="210">
        <f t="shared" si="21"/>
        <v>195.44219220369894</v>
      </c>
      <c r="Y73" s="210">
        <f t="shared" si="21"/>
        <v>83.915145536175885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251.0613685401479</v>
      </c>
      <c r="C75" s="282">
        <f t="shared" si="22"/>
        <v>227.59166438655328</v>
      </c>
      <c r="D75" s="282">
        <f t="shared" si="22"/>
        <v>266.13948011253223</v>
      </c>
      <c r="E75" s="282">
        <f t="shared" si="22"/>
        <v>266.86327935472082</v>
      </c>
      <c r="F75" s="282">
        <f t="shared" si="22"/>
        <v>323.85373593145027</v>
      </c>
      <c r="G75" s="282">
        <f t="shared" si="22"/>
        <v>330.15840460194897</v>
      </c>
      <c r="H75" s="282">
        <f t="shared" si="22"/>
        <v>304.71481246035364</v>
      </c>
      <c r="I75" s="282">
        <f t="shared" si="22"/>
        <v>300.67510241731628</v>
      </c>
      <c r="J75" s="282">
        <f t="shared" si="22"/>
        <v>325.92969341497678</v>
      </c>
      <c r="K75" s="282">
        <f t="shared" si="22"/>
        <v>288.37881037867049</v>
      </c>
      <c r="L75" s="282">
        <f t="shared" si="22"/>
        <v>335.12231592082628</v>
      </c>
      <c r="M75" s="282">
        <f t="shared" si="22"/>
        <v>341.24376174494768</v>
      </c>
      <c r="N75" s="282">
        <f t="shared" si="22"/>
        <v>332.94455700444888</v>
      </c>
      <c r="O75" s="282">
        <f t="shared" si="22"/>
        <v>336.67604265431714</v>
      </c>
      <c r="P75" s="282">
        <f t="shared" si="22"/>
        <v>335.63073161479002</v>
      </c>
      <c r="Q75" s="282">
        <f t="shared" si="22"/>
        <v>353.23937186900775</v>
      </c>
      <c r="R75" s="282">
        <f t="shared" si="22"/>
        <v>343.66597157881785</v>
      </c>
      <c r="S75" s="282">
        <f t="shared" si="22"/>
        <v>349.56718277264633</v>
      </c>
      <c r="T75" s="282">
        <f t="shared" si="22"/>
        <v>347.84354050087637</v>
      </c>
      <c r="U75" s="282">
        <f t="shared" si="22"/>
        <v>340.21306999250714</v>
      </c>
      <c r="V75" s="282">
        <f t="shared" si="22"/>
        <v>298.56925893633894</v>
      </c>
      <c r="W75" s="282">
        <f t="shared" si="22"/>
        <v>334.50577270756861</v>
      </c>
      <c r="X75" s="282">
        <f t="shared" si="22"/>
        <v>158.46261608293844</v>
      </c>
      <c r="Y75" s="282">
        <f t="shared" si="22"/>
        <v>69.973226497651297</v>
      </c>
      <c r="DA75" s="94"/>
    </row>
    <row r="76" spans="1:105" ht="12" customHeight="1" x14ac:dyDescent="0.25">
      <c r="A76" s="44" t="s">
        <v>46</v>
      </c>
      <c r="B76" s="282">
        <f>NFM_emi!B$34</f>
        <v>246.77226063963332</v>
      </c>
      <c r="C76" s="282">
        <f>NFM_emi!C$34</f>
        <v>225.74276002971544</v>
      </c>
      <c r="D76" s="282">
        <f>NFM_emi!D$34</f>
        <v>261.19627563707445</v>
      </c>
      <c r="E76" s="282">
        <f>NFM_emi!E$34</f>
        <v>263.59839881204857</v>
      </c>
      <c r="F76" s="282">
        <f>NFM_emi!F$34</f>
        <v>319.8147764163233</v>
      </c>
      <c r="G76" s="282">
        <f>NFM_emi!G$34</f>
        <v>325.81450814029756</v>
      </c>
      <c r="H76" s="282">
        <f>NFM_emi!H$34</f>
        <v>301.37370295233711</v>
      </c>
      <c r="I76" s="282">
        <f>NFM_emi!I$34</f>
        <v>295.3911780119962</v>
      </c>
      <c r="J76" s="282">
        <f>NFM_emi!J$34</f>
        <v>319.69989145885927</v>
      </c>
      <c r="K76" s="282">
        <f>NFM_emi!K$34</f>
        <v>281.52308485932639</v>
      </c>
      <c r="L76" s="282">
        <f>NFM_emi!L$34</f>
        <v>326.42898153151179</v>
      </c>
      <c r="M76" s="282">
        <f>NFM_emi!M$34</f>
        <v>331.55637162228265</v>
      </c>
      <c r="N76" s="282">
        <f>NFM_emi!N$34</f>
        <v>323.84035252926822</v>
      </c>
      <c r="O76" s="282">
        <f>NFM_emi!O$34</f>
        <v>328.38827133599779</v>
      </c>
      <c r="P76" s="282">
        <f>NFM_emi!P$34</f>
        <v>325.2870970324451</v>
      </c>
      <c r="Q76" s="282">
        <f>NFM_emi!Q$34</f>
        <v>342.73204000387852</v>
      </c>
      <c r="R76" s="282">
        <f>NFM_emi!R$34</f>
        <v>332.40634096438998</v>
      </c>
      <c r="S76" s="282">
        <f>NFM_emi!S$34</f>
        <v>337.04603511164538</v>
      </c>
      <c r="T76" s="282">
        <f>NFM_emi!T$34</f>
        <v>336.56790729804618</v>
      </c>
      <c r="U76" s="282">
        <f>NFM_emi!U$34</f>
        <v>329.70859640406707</v>
      </c>
      <c r="V76" s="282">
        <f>NFM_emi!V$34</f>
        <v>288.93271124168524</v>
      </c>
      <c r="W76" s="282">
        <f>NFM_emi!W$34</f>
        <v>321.35712668147664</v>
      </c>
      <c r="X76" s="282">
        <f>NFM_emi!X$34</f>
        <v>143.23581646569269</v>
      </c>
      <c r="Y76" s="282">
        <f>NFM_emi!Y$34</f>
        <v>49.987401780207037</v>
      </c>
      <c r="DA76" s="94"/>
    </row>
    <row r="77" spans="1:105" ht="12" customHeight="1" x14ac:dyDescent="0.25">
      <c r="A77" s="44" t="s">
        <v>80</v>
      </c>
      <c r="B77" s="282">
        <f>NFM_emi!B$72</f>
        <v>4.2891079005145869</v>
      </c>
      <c r="C77" s="282">
        <f>NFM_emi!C$72</f>
        <v>1.8489043568378309</v>
      </c>
      <c r="D77" s="282">
        <f>NFM_emi!D$72</f>
        <v>4.9432044754577484</v>
      </c>
      <c r="E77" s="282">
        <f>NFM_emi!E$72</f>
        <v>3.2648805426722181</v>
      </c>
      <c r="F77" s="282">
        <f>NFM_emi!F$72</f>
        <v>4.0389595151269804</v>
      </c>
      <c r="G77" s="282">
        <f>NFM_emi!G$72</f>
        <v>4.3438964616513998</v>
      </c>
      <c r="H77" s="282">
        <f>NFM_emi!H$72</f>
        <v>3.3411095080165572</v>
      </c>
      <c r="I77" s="282">
        <f>NFM_emi!I$72</f>
        <v>5.2839244053200867</v>
      </c>
      <c r="J77" s="282">
        <f>NFM_emi!J$72</f>
        <v>6.2298019561175062</v>
      </c>
      <c r="K77" s="282">
        <f>NFM_emi!K$72</f>
        <v>6.8557255193440936</v>
      </c>
      <c r="L77" s="282">
        <f>NFM_emi!L$72</f>
        <v>8.693334389314515</v>
      </c>
      <c r="M77" s="282">
        <f>NFM_emi!M$72</f>
        <v>9.6873901226649952</v>
      </c>
      <c r="N77" s="282">
        <f>NFM_emi!N$72</f>
        <v>9.1042044751806497</v>
      </c>
      <c r="O77" s="282">
        <f>NFM_emi!O$72</f>
        <v>8.2877713183193791</v>
      </c>
      <c r="P77" s="282">
        <f>NFM_emi!P$72</f>
        <v>10.34363458234491</v>
      </c>
      <c r="Q77" s="282">
        <f>NFM_emi!Q$72</f>
        <v>10.50733186512921</v>
      </c>
      <c r="R77" s="282">
        <f>NFM_emi!R$72</f>
        <v>11.259630614427881</v>
      </c>
      <c r="S77" s="282">
        <f>NFM_emi!S$72</f>
        <v>12.52114766100093</v>
      </c>
      <c r="T77" s="282">
        <f>NFM_emi!T$72</f>
        <v>11.275633202830191</v>
      </c>
      <c r="U77" s="282">
        <f>NFM_emi!U$72</f>
        <v>10.504473588440071</v>
      </c>
      <c r="V77" s="282">
        <f>NFM_emi!V$72</f>
        <v>9.6365476946536823</v>
      </c>
      <c r="W77" s="282">
        <f>NFM_emi!W$72</f>
        <v>13.148646026091949</v>
      </c>
      <c r="X77" s="282">
        <f>NFM_emi!X$72</f>
        <v>15.22679961724574</v>
      </c>
      <c r="Y77" s="282">
        <f>NFM_emi!Y$72</f>
        <v>19.98582471744426</v>
      </c>
      <c r="DA77" s="94"/>
    </row>
    <row r="78" spans="1:105" ht="12" customHeight="1" x14ac:dyDescent="0.25">
      <c r="A78" s="52" t="s">
        <v>47</v>
      </c>
      <c r="B78" s="242">
        <f>NFM_emi!B$115</f>
        <v>23.554508881819391</v>
      </c>
      <c r="C78" s="242">
        <f>NFM_emi!C$115</f>
        <v>21.204606060080224</v>
      </c>
      <c r="D78" s="242">
        <f>NFM_emi!D$115</f>
        <v>39.397065643531022</v>
      </c>
      <c r="E78" s="242">
        <f>NFM_emi!E$115</f>
        <v>28.953418274880718</v>
      </c>
      <c r="F78" s="242">
        <f>NFM_emi!F$115</f>
        <v>37.128735926081596</v>
      </c>
      <c r="G78" s="242">
        <f>NFM_emi!G$115</f>
        <v>27.510676302995996</v>
      </c>
      <c r="H78" s="242">
        <f>NFM_emi!H$115</f>
        <v>30.435711490909689</v>
      </c>
      <c r="I78" s="242">
        <f>NFM_emi!I$115</f>
        <v>31.852825668803092</v>
      </c>
      <c r="J78" s="242">
        <f>NFM_emi!J$115</f>
        <v>32.00883352205463</v>
      </c>
      <c r="K78" s="242">
        <f>NFM_emi!K$115</f>
        <v>12.818012182776169</v>
      </c>
      <c r="L78" s="242">
        <f>NFM_emi!L$115</f>
        <v>15.886658059069314</v>
      </c>
      <c r="M78" s="242">
        <f>NFM_emi!M$115</f>
        <v>11.092810029449559</v>
      </c>
      <c r="N78" s="242">
        <f>NFM_emi!N$115</f>
        <v>16.125082332671411</v>
      </c>
      <c r="O78" s="242">
        <f>NFM_emi!O$115</f>
        <v>6.8970525483066094</v>
      </c>
      <c r="P78" s="242">
        <f>NFM_emi!P$115</f>
        <v>12.61477943763874</v>
      </c>
      <c r="Q78" s="242">
        <f>NFM_emi!Q$115</f>
        <v>14.434018550848418</v>
      </c>
      <c r="R78" s="242">
        <f>NFM_emi!R$115</f>
        <v>18.115428739933389</v>
      </c>
      <c r="S78" s="242">
        <f>NFM_emi!S$115</f>
        <v>31.722872082697968</v>
      </c>
      <c r="T78" s="242">
        <f>NFM_emi!T$115</f>
        <v>17.347543582047969</v>
      </c>
      <c r="U78" s="242">
        <f>NFM_emi!U$115</f>
        <v>26.994916849680287</v>
      </c>
      <c r="V78" s="242">
        <f>NFM_emi!V$115</f>
        <v>30.550895673676578</v>
      </c>
      <c r="W78" s="242">
        <f>NFM_emi!W$115</f>
        <v>36.401765715582357</v>
      </c>
      <c r="X78" s="242">
        <f>NFM_emi!X$115</f>
        <v>36.979576120760512</v>
      </c>
      <c r="Y78" s="242">
        <f>NFM_emi!Y$115</f>
        <v>13.941919038524581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1533.8320452626333</v>
      </c>
      <c r="C82" s="288">
        <f t="shared" si="24"/>
        <v>1760.3565493535409</v>
      </c>
      <c r="D82" s="288">
        <f t="shared" si="24"/>
        <v>1464.8902709177685</v>
      </c>
      <c r="E82" s="288">
        <f t="shared" si="24"/>
        <v>1517.4097981747393</v>
      </c>
      <c r="F82" s="288">
        <f t="shared" si="24"/>
        <v>1634.7713697444838</v>
      </c>
      <c r="G82" s="288">
        <f t="shared" si="24"/>
        <v>1689.8137840797215</v>
      </c>
      <c r="H82" s="288">
        <f t="shared" si="24"/>
        <v>1876.2099272309554</v>
      </c>
      <c r="I82" s="288">
        <f t="shared" si="24"/>
        <v>1737.0834892354792</v>
      </c>
      <c r="J82" s="288">
        <f t="shared" si="24"/>
        <v>1328.3437134655767</v>
      </c>
      <c r="K82" s="288">
        <f t="shared" si="24"/>
        <v>962.7744977299634</v>
      </c>
      <c r="L82" s="288">
        <f t="shared" si="24"/>
        <v>3997.5871385468336</v>
      </c>
      <c r="M82" s="288">
        <f t="shared" si="24"/>
        <v>3424.1431256630071</v>
      </c>
      <c r="N82" s="288">
        <f t="shared" si="24"/>
        <v>1584.9248905710119</v>
      </c>
      <c r="O82" s="288">
        <f t="shared" si="24"/>
        <v>1335.4433760712855</v>
      </c>
      <c r="P82" s="288">
        <f t="shared" si="24"/>
        <v>942.95711995297268</v>
      </c>
      <c r="Q82" s="288">
        <f t="shared" si="24"/>
        <v>1563.3483932737151</v>
      </c>
      <c r="R82" s="288">
        <f t="shared" si="24"/>
        <v>1680.7941502459271</v>
      </c>
      <c r="S82" s="288">
        <f t="shared" si="24"/>
        <v>1181.6816766059994</v>
      </c>
      <c r="T82" s="288">
        <f t="shared" si="24"/>
        <v>896.23214252754008</v>
      </c>
      <c r="U82" s="288">
        <f t="shared" si="24"/>
        <v>1221.5402271139087</v>
      </c>
      <c r="V82" s="288">
        <f t="shared" si="24"/>
        <v>1064.3428723920958</v>
      </c>
      <c r="W82" s="288">
        <f t="shared" si="24"/>
        <v>1217.7664935511232</v>
      </c>
      <c r="X82" s="288">
        <f t="shared" si="24"/>
        <v>1158.8051633291598</v>
      </c>
      <c r="Y82" s="288">
        <f t="shared" si="24"/>
        <v>1455.0925559790967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9140.7999610909719</v>
      </c>
      <c r="C83" s="289">
        <f t="shared" si="25"/>
        <v>11198.702401419521</v>
      </c>
      <c r="D83" s="289">
        <f t="shared" si="25"/>
        <v>6844.299298639784</v>
      </c>
      <c r="E83" s="289">
        <f t="shared" si="25"/>
        <v>9954.3264392987967</v>
      </c>
      <c r="F83" s="289">
        <f t="shared" si="25"/>
        <v>7109.305812348859</v>
      </c>
      <c r="G83" s="289">
        <f t="shared" si="25"/>
        <v>10794.453148328297</v>
      </c>
      <c r="H83" s="289">
        <f t="shared" si="25"/>
        <v>9096.685359992407</v>
      </c>
      <c r="I83" s="289">
        <f t="shared" si="25"/>
        <v>7446.4573244993626</v>
      </c>
      <c r="J83" s="289">
        <f t="shared" si="25"/>
        <v>6917.9040936079891</v>
      </c>
      <c r="K83" s="289">
        <f t="shared" si="25"/>
        <v>5182.6980416033994</v>
      </c>
      <c r="L83" s="289">
        <f t="shared" si="25"/>
        <v>2100.6407394083303</v>
      </c>
      <c r="M83" s="289">
        <f t="shared" si="25"/>
        <v>2525.4882294539921</v>
      </c>
      <c r="N83" s="289">
        <f t="shared" si="25"/>
        <v>887.28293075714384</v>
      </c>
      <c r="O83" s="289">
        <f t="shared" si="25"/>
        <v>1541.4643225230286</v>
      </c>
      <c r="P83" s="289">
        <f t="shared" si="25"/>
        <v>996.46668246596118</v>
      </c>
      <c r="Q83" s="289">
        <f t="shared" si="25"/>
        <v>1998.7216992696647</v>
      </c>
      <c r="R83" s="289">
        <f t="shared" si="25"/>
        <v>2370.3909412524181</v>
      </c>
      <c r="S83" s="289">
        <f t="shared" si="25"/>
        <v>1029.0298225294978</v>
      </c>
      <c r="T83" s="289">
        <f t="shared" si="25"/>
        <v>2294.5064466102658</v>
      </c>
      <c r="U83" s="289">
        <f t="shared" si="25"/>
        <v>1684.884090751038</v>
      </c>
      <c r="V83" s="289">
        <f t="shared" si="25"/>
        <v>1612.2409895248807</v>
      </c>
      <c r="W83" s="289">
        <f t="shared" si="25"/>
        <v>221.73521054244071</v>
      </c>
      <c r="X83" s="289">
        <f t="shared" si="25"/>
        <v>271.13894008050528</v>
      </c>
      <c r="Y83" s="289">
        <f t="shared" si="25"/>
        <v>515.36413738205727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1.1322496416953574</v>
      </c>
      <c r="C86" s="291">
        <f t="shared" si="27"/>
        <v>1.3916781479502711</v>
      </c>
      <c r="D86" s="291">
        <f t="shared" si="27"/>
        <v>1.4450624231422327</v>
      </c>
      <c r="E86" s="291">
        <f t="shared" si="27"/>
        <v>1.469376466873016</v>
      </c>
      <c r="F86" s="291">
        <f t="shared" si="27"/>
        <v>1.3491532821833585</v>
      </c>
      <c r="G86" s="291">
        <f t="shared" si="27"/>
        <v>1.3522162298289269</v>
      </c>
      <c r="H86" s="291">
        <f t="shared" si="27"/>
        <v>1.3524505388336263</v>
      </c>
      <c r="I86" s="291">
        <f t="shared" si="27"/>
        <v>1.1129853738120805</v>
      </c>
      <c r="J86" s="291">
        <f t="shared" si="27"/>
        <v>1.3249736878912133</v>
      </c>
      <c r="K86" s="291">
        <f t="shared" si="27"/>
        <v>1.2291797213464506</v>
      </c>
      <c r="L86" s="291">
        <f t="shared" si="27"/>
        <v>1.1831490648526146</v>
      </c>
      <c r="M86" s="291">
        <f t="shared" si="27"/>
        <v>1.19504601382405</v>
      </c>
      <c r="N86" s="291">
        <f t="shared" si="27"/>
        <v>1.2168519039884178</v>
      </c>
      <c r="O86" s="291">
        <f t="shared" si="27"/>
        <v>1.2206336259122597</v>
      </c>
      <c r="P86" s="291">
        <f t="shared" si="27"/>
        <v>1.1545422032471035</v>
      </c>
      <c r="Q86" s="291">
        <f t="shared" si="27"/>
        <v>1.1743427854115183</v>
      </c>
      <c r="R86" s="291">
        <f t="shared" si="27"/>
        <v>1.1144971571532263</v>
      </c>
      <c r="S86" s="291">
        <f t="shared" si="27"/>
        <v>1.0971880898108188</v>
      </c>
      <c r="T86" s="291">
        <f t="shared" si="27"/>
        <v>1.0914623597374342</v>
      </c>
      <c r="U86" s="291">
        <f t="shared" si="27"/>
        <v>1.1091530517471972</v>
      </c>
      <c r="V86" s="291">
        <f t="shared" si="27"/>
        <v>1.1275141563514386</v>
      </c>
      <c r="W86" s="291">
        <f t="shared" si="27"/>
        <v>1.0900212050593818</v>
      </c>
      <c r="X86" s="291">
        <f t="shared" si="27"/>
        <v>0.90671102646992685</v>
      </c>
      <c r="Y86" s="291">
        <f t="shared" si="27"/>
        <v>0.44953014061362145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1.2311274254995495</v>
      </c>
      <c r="C87" s="291">
        <f t="shared" si="28"/>
        <v>1.4466483061817403</v>
      </c>
      <c r="D87" s="291">
        <f t="shared" si="28"/>
        <v>1.5551409802983502</v>
      </c>
      <c r="E87" s="291">
        <f t="shared" si="28"/>
        <v>1.5380207147554701</v>
      </c>
      <c r="F87" s="291">
        <f t="shared" si="28"/>
        <v>1.4250021326338045</v>
      </c>
      <c r="G87" s="291">
        <f t="shared" si="28"/>
        <v>1.4320669900731184</v>
      </c>
      <c r="H87" s="291">
        <f t="shared" si="28"/>
        <v>1.4211519987391987</v>
      </c>
      <c r="I87" s="291">
        <f t="shared" si="28"/>
        <v>1.2460515112196346</v>
      </c>
      <c r="J87" s="291">
        <f t="shared" si="28"/>
        <v>1.4763842005985623</v>
      </c>
      <c r="K87" s="291">
        <f t="shared" si="28"/>
        <v>1.4182802358297064</v>
      </c>
      <c r="L87" s="291">
        <f t="shared" si="28"/>
        <v>1.4241858909981626</v>
      </c>
      <c r="M87" s="291">
        <f t="shared" si="28"/>
        <v>1.4493199530828176</v>
      </c>
      <c r="N87" s="291">
        <f t="shared" si="28"/>
        <v>1.4586879698889588</v>
      </c>
      <c r="O87" s="291">
        <f t="shared" si="28"/>
        <v>1.4472521987403821</v>
      </c>
      <c r="P87" s="291">
        <f t="shared" si="28"/>
        <v>1.408116734462576</v>
      </c>
      <c r="Q87" s="291">
        <f t="shared" si="28"/>
        <v>1.4166196958241279</v>
      </c>
      <c r="R87" s="291">
        <f t="shared" si="28"/>
        <v>1.3886339521035012</v>
      </c>
      <c r="S87" s="291">
        <f t="shared" si="28"/>
        <v>1.3907276284738426</v>
      </c>
      <c r="T87" s="291">
        <f t="shared" si="28"/>
        <v>1.362559765756634</v>
      </c>
      <c r="U87" s="291">
        <f t="shared" si="28"/>
        <v>1.3734937981523243</v>
      </c>
      <c r="V87" s="291">
        <f t="shared" si="28"/>
        <v>1.4118424309555115</v>
      </c>
      <c r="W87" s="291">
        <f t="shared" si="28"/>
        <v>1.4355742808822622</v>
      </c>
      <c r="X87" s="291">
        <f t="shared" si="28"/>
        <v>1.5886965206142452</v>
      </c>
      <c r="Y87" s="291">
        <f t="shared" si="28"/>
        <v>1.4350256363611351</v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0.15299447617858475</v>
      </c>
      <c r="C88" s="291">
        <f t="shared" si="29"/>
        <v>0.17977765358375025</v>
      </c>
      <c r="D88" s="291">
        <f t="shared" si="29"/>
        <v>0.19326023832833886</v>
      </c>
      <c r="E88" s="291">
        <f t="shared" si="29"/>
        <v>0.1911326713482526</v>
      </c>
      <c r="F88" s="291">
        <f t="shared" si="29"/>
        <v>0.19443509440574339</v>
      </c>
      <c r="G88" s="291">
        <f t="shared" si="29"/>
        <v>0.18883170083976999</v>
      </c>
      <c r="H88" s="291">
        <f t="shared" si="29"/>
        <v>0.18739245505551363</v>
      </c>
      <c r="I88" s="291">
        <f t="shared" si="29"/>
        <v>0.12776936520711918</v>
      </c>
      <c r="J88" s="291">
        <f t="shared" si="29"/>
        <v>0.1513875392901381</v>
      </c>
      <c r="K88" s="291">
        <f t="shared" si="29"/>
        <v>0.14340213724789108</v>
      </c>
      <c r="L88" s="291">
        <f t="shared" si="29"/>
        <v>0.13107264704057703</v>
      </c>
      <c r="M88" s="291">
        <f t="shared" si="29"/>
        <v>0.13117554936616108</v>
      </c>
      <c r="N88" s="291">
        <f t="shared" si="29"/>
        <v>0.13892397027739334</v>
      </c>
      <c r="O88" s="291">
        <f t="shared" si="29"/>
        <v>0.13783483897313989</v>
      </c>
      <c r="P88" s="291">
        <f t="shared" si="29"/>
        <v>0.14290317422921248</v>
      </c>
      <c r="Q88" s="291">
        <f t="shared" si="29"/>
        <v>0.1437660999648247</v>
      </c>
      <c r="R88" s="291">
        <f t="shared" si="29"/>
        <v>0.1333241449853847</v>
      </c>
      <c r="S88" s="291">
        <f t="shared" si="29"/>
        <v>0.13567303961831562</v>
      </c>
      <c r="T88" s="291">
        <f t="shared" si="29"/>
        <v>0.13292511150058001</v>
      </c>
      <c r="U88" s="291">
        <f t="shared" si="29"/>
        <v>0.14099218165461669</v>
      </c>
      <c r="V88" s="291">
        <f t="shared" si="29"/>
        <v>0.14492875378160155</v>
      </c>
      <c r="W88" s="291">
        <f t="shared" si="29"/>
        <v>0.13792426197120589</v>
      </c>
      <c r="X88" s="291">
        <f t="shared" si="29"/>
        <v>0.14742954138285932</v>
      </c>
      <c r="Y88" s="291">
        <f t="shared" si="29"/>
        <v>0.12250080626036622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0.35858080354355831</v>
      </c>
      <c r="C89" s="253">
        <f t="shared" si="30"/>
        <v>0.42135387558691401</v>
      </c>
      <c r="D89" s="253">
        <f t="shared" si="30"/>
        <v>0.40070402896844987</v>
      </c>
      <c r="E89" s="253">
        <f t="shared" si="30"/>
        <v>0.39629275084836013</v>
      </c>
      <c r="F89" s="253">
        <f t="shared" si="30"/>
        <v>0.35787482022396738</v>
      </c>
      <c r="G89" s="253">
        <f t="shared" si="30"/>
        <v>0.35964908745354057</v>
      </c>
      <c r="H89" s="253">
        <f t="shared" si="30"/>
        <v>0.35690789817956153</v>
      </c>
      <c r="I89" s="253">
        <f t="shared" si="30"/>
        <v>0.31002806528994159</v>
      </c>
      <c r="J89" s="253">
        <f t="shared" si="30"/>
        <v>0.36733676996081305</v>
      </c>
      <c r="K89" s="253">
        <f t="shared" si="30"/>
        <v>0.37173507433102271</v>
      </c>
      <c r="L89" s="253">
        <f t="shared" si="30"/>
        <v>0.37328296247580312</v>
      </c>
      <c r="M89" s="253">
        <f t="shared" si="30"/>
        <v>0.37987066792444879</v>
      </c>
      <c r="N89" s="253">
        <f t="shared" si="30"/>
        <v>0.40230928427583279</v>
      </c>
      <c r="O89" s="253">
        <f t="shared" si="30"/>
        <v>0.39915527395909334</v>
      </c>
      <c r="P89" s="253">
        <f t="shared" si="30"/>
        <v>0.43117307943069988</v>
      </c>
      <c r="Q89" s="253">
        <f t="shared" si="30"/>
        <v>0.43377673290971497</v>
      </c>
      <c r="R89" s="253">
        <f t="shared" si="30"/>
        <v>0.4252073444457764</v>
      </c>
      <c r="S89" s="253">
        <f t="shared" si="30"/>
        <v>0.43842611117616781</v>
      </c>
      <c r="T89" s="253">
        <f t="shared" si="30"/>
        <v>0.42954620812512923</v>
      </c>
      <c r="U89" s="253">
        <f t="shared" si="30"/>
        <v>0.45561486705817489</v>
      </c>
      <c r="V89" s="253">
        <f t="shared" si="30"/>
        <v>0.43667757833068704</v>
      </c>
      <c r="W89" s="253">
        <f t="shared" si="30"/>
        <v>0.39675692256717832</v>
      </c>
      <c r="X89" s="253">
        <f t="shared" si="30"/>
        <v>0.4390760901795413</v>
      </c>
      <c r="Y89" s="253">
        <f t="shared" si="30"/>
        <v>0.39660529090681418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0.53602732934586761</v>
      </c>
      <c r="C92" s="291">
        <f>IF(SUM(NFM_ued!C$34,NFM_ued!C$72)=0,"",SUM(NFM_ued!C$34,NFM_ued!C$72)/C$12)</f>
        <v>0.67144041665466503</v>
      </c>
      <c r="D92" s="291">
        <f>IF(SUM(NFM_ued!D$34,NFM_ued!D$72)=0,"",SUM(NFM_ued!D$34,NFM_ued!D$72)/D$12)</f>
        <v>0.68719143497121737</v>
      </c>
      <c r="E92" s="291">
        <f>IF(SUM(NFM_ued!E$34,NFM_ued!E$72)=0,"",SUM(NFM_ued!E$34,NFM_ued!E$72)/E$12)</f>
        <v>0.70270688106802703</v>
      </c>
      <c r="F92" s="291">
        <f>IF(SUM(NFM_ued!F$34,NFM_ued!F$72)=0,"",SUM(NFM_ued!F$34,NFM_ued!F$72)/F$12)</f>
        <v>0.65940093584486692</v>
      </c>
      <c r="G92" s="291">
        <f>IF(SUM(NFM_ued!G$34,NFM_ued!G$72)=0,"",SUM(NFM_ued!G$34,NFM_ued!G$72)/G$12)</f>
        <v>0.6605720443451597</v>
      </c>
      <c r="H92" s="291">
        <f>IF(SUM(NFM_ued!H$34,NFM_ued!H$72)=0,"",SUM(NFM_ued!H$34,NFM_ued!H$72)/H$12)</f>
        <v>0.66290497053826292</v>
      </c>
      <c r="I92" s="291">
        <f>IF(SUM(NFM_ued!I$34,NFM_ued!I$72)=0,"",SUM(NFM_ued!I$34,NFM_ued!I$72)/I$12)</f>
        <v>0.55035023834775021</v>
      </c>
      <c r="J92" s="291">
        <f>IF(SUM(NFM_ued!J$34,NFM_ued!J$72)=0,"",SUM(NFM_ued!J$34,NFM_ued!J$72)/J$12)</f>
        <v>0.65366109238943781</v>
      </c>
      <c r="K92" s="291">
        <f>IF(SUM(NFM_ued!K$34,NFM_ued!K$72)=0,"",SUM(NFM_ued!K$34,NFM_ued!K$72)/K$12)</f>
        <v>0.61730211641259358</v>
      </c>
      <c r="L92" s="291">
        <f>IF(SUM(NFM_ued!L$34,NFM_ued!L$72)=0,"",SUM(NFM_ued!L$34,NFM_ued!L$72)/L$12)</f>
        <v>0.59418191756924499</v>
      </c>
      <c r="M92" s="291">
        <f>IF(SUM(NFM_ued!M$34,NFM_ued!M$72)=0,"",SUM(NFM_ued!M$34,NFM_ued!M$72)/M$12)</f>
        <v>0.59890425585537077</v>
      </c>
      <c r="N92" s="291">
        <f>IF(SUM(NFM_ued!N$34,NFM_ued!N$72)=0,"",SUM(NFM_ued!N$34,NFM_ued!N$72)/N$12)</f>
        <v>0.62081091624451945</v>
      </c>
      <c r="O92" s="291">
        <f>IF(SUM(NFM_ued!O$34,NFM_ued!O$72)=0,"",SUM(NFM_ued!O$34,NFM_ued!O$72)/O$12)</f>
        <v>0.62304155143366236</v>
      </c>
      <c r="P92" s="291">
        <f>IF(SUM(NFM_ued!P$34,NFM_ued!P$72)=0,"",SUM(NFM_ued!P$34,NFM_ued!P$72)/P$12)</f>
        <v>0.6094201324257692</v>
      </c>
      <c r="Q92" s="291">
        <f>IF(SUM(NFM_ued!Q$34,NFM_ued!Q$72)=0,"",SUM(NFM_ued!Q$34,NFM_ued!Q$72)/Q$12)</f>
        <v>0.6186021281233427</v>
      </c>
      <c r="R92" s="291">
        <f>IF(SUM(NFM_ued!R$34,NFM_ued!R$72)=0,"",SUM(NFM_ued!R$34,NFM_ued!R$72)/R$12)</f>
        <v>0.58863704959801066</v>
      </c>
      <c r="S92" s="291">
        <f>IF(SUM(NFM_ued!S$34,NFM_ued!S$72)=0,"",SUM(NFM_ued!S$34,NFM_ued!S$72)/S$12)</f>
        <v>0.58925937415719765</v>
      </c>
      <c r="T92" s="291">
        <f>IF(SUM(NFM_ued!T$34,NFM_ued!T$72)=0,"",SUM(NFM_ued!T$34,NFM_ued!T$72)/T$12)</f>
        <v>0.58634408539869876</v>
      </c>
      <c r="U92" s="291">
        <f>IF(SUM(NFM_ued!U$34,NFM_ued!U$72)=0,"",SUM(NFM_ued!U$34,NFM_ued!U$72)/U$12)</f>
        <v>0.60860782361973131</v>
      </c>
      <c r="V92" s="291">
        <f>IF(SUM(NFM_ued!V$34,NFM_ued!V$72)=0,"",SUM(NFM_ued!V$34,NFM_ued!V$72)/V$12)</f>
        <v>0.61840547147276548</v>
      </c>
      <c r="W92" s="291">
        <f>IF(SUM(NFM_ued!W$34,NFM_ued!W$72)=0,"",SUM(NFM_ued!W$34,NFM_ued!W$72)/W$12)</f>
        <v>0.59674508853418784</v>
      </c>
      <c r="X92" s="291">
        <f>IF(SUM(NFM_ued!X$34,NFM_ued!X$72)=0,"",SUM(NFM_ued!X$34,NFM_ued!X$72)/X$12)</f>
        <v>0.4986703743873141</v>
      </c>
      <c r="Y92" s="291">
        <f>IF(SUM(NFM_ued!Y$34,NFM_ued!Y$72)=0,"",SUM(NFM_ued!Y$34,NFM_ued!Y$72)/Y$12)</f>
        <v>0.23126771927860004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0.58267580551441822</v>
      </c>
      <c r="C93" s="291">
        <f>IF(NFM_ued!C$34=0,"",NFM_ued!C$34/C$13)</f>
        <v>0.69778350943276113</v>
      </c>
      <c r="D93" s="291">
        <f>IF(NFM_ued!D$34=0,"",NFM_ued!D$34/D$13)</f>
        <v>0.73939490142477671</v>
      </c>
      <c r="E93" s="291">
        <f>IF(NFM_ued!E$34=0,"",NFM_ued!E$34/E$13)</f>
        <v>0.7354040793989296</v>
      </c>
      <c r="F93" s="291">
        <f>IF(NFM_ued!F$34=0,"",NFM_ued!F$34/F$13)</f>
        <v>0.69626629381088323</v>
      </c>
      <c r="G93" s="291">
        <f>IF(NFM_ued!G$34=0,"",NFM_ued!G$34/G$13)</f>
        <v>0.6993475891808546</v>
      </c>
      <c r="H93" s="291">
        <f>IF(NFM_ued!H$34=0,"",NFM_ued!H$34/H$13)</f>
        <v>0.6963218116191523</v>
      </c>
      <c r="I93" s="291">
        <f>IF(NFM_ued!I$34=0,"",NFM_ued!I$34/I$13)</f>
        <v>0.61545517785433346</v>
      </c>
      <c r="J93" s="291">
        <f>IF(NFM_ued!J$34=0,"",NFM_ued!J$34/J$13)</f>
        <v>0.72745043044702473</v>
      </c>
      <c r="K93" s="291">
        <f>IF(NFM_ued!K$34=0,"",NFM_ued!K$34/K$13)</f>
        <v>0.71093040257016782</v>
      </c>
      <c r="L93" s="291">
        <f>IF(NFM_ued!L$34=0,"",NFM_ued!L$34/L$13)</f>
        <v>0.71324149285271532</v>
      </c>
      <c r="M93" s="291">
        <f>IF(NFM_ued!M$34=0,"",NFM_ued!M$34/M$13)</f>
        <v>0.72428977026245212</v>
      </c>
      <c r="N93" s="291">
        <f>IF(NFM_ued!N$34=0,"",NFM_ued!N$34/N$13)</f>
        <v>0.74232912105374016</v>
      </c>
      <c r="O93" s="291">
        <f>IF(NFM_ued!O$34=0,"",NFM_ued!O$34/O$13)</f>
        <v>0.73691427736607118</v>
      </c>
      <c r="P93" s="291">
        <f>IF(NFM_ued!P$34=0,"",NFM_ued!P$34/P$13)</f>
        <v>0.7413318982831284</v>
      </c>
      <c r="Q93" s="291">
        <f>IF(NFM_ued!Q$34=0,"",NFM_ued!Q$34/Q$13)</f>
        <v>0.74449828158286735</v>
      </c>
      <c r="R93" s="291">
        <f>IF(NFM_ued!R$34=0,"",NFM_ued!R$34/R$13)</f>
        <v>0.73106767724635768</v>
      </c>
      <c r="S93" s="291">
        <f>IF(NFM_ued!S$34=0,"",NFM_ued!S$34/S$13)</f>
        <v>0.74445046622266287</v>
      </c>
      <c r="T93" s="291">
        <f>IF(NFM_ued!T$34=0,"",NFM_ued!T$34/T$13)</f>
        <v>0.72967315913494313</v>
      </c>
      <c r="U93" s="291">
        <f>IF(NFM_ued!U$34=0,"",NFM_ued!U$34/U$13)</f>
        <v>0.7515028727800851</v>
      </c>
      <c r="V93" s="291">
        <f>IF(NFM_ued!V$34=0,"",NFM_ued!V$34/V$13)</f>
        <v>0.77198763383989277</v>
      </c>
      <c r="W93" s="291">
        <f>IF(NFM_ued!W$34=0,"",NFM_ued!W$34/W$13)</f>
        <v>0.78265529238209763</v>
      </c>
      <c r="X93" s="291">
        <f>IF(NFM_ued!X$34=0,"",NFM_ued!X$34/X$13)</f>
        <v>0.86490757751400704</v>
      </c>
      <c r="Y93" s="291">
        <f>IF(NFM_ued!Y$34=0,"",NFM_ued!Y$34/Y$13)</f>
        <v>0.70925545968226233</v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7.4035165949477316E-2</v>
      </c>
      <c r="C94" s="291">
        <f>IF(NFM_ued!C$72=0,"",NFM_ued!C$72/C$14)</f>
        <v>9.066698998038604E-2</v>
      </c>
      <c r="D94" s="291">
        <f>IF(NFM_ued!D$72=0,"",NFM_ued!D$72/D$14)</f>
        <v>9.3538910358773028E-2</v>
      </c>
      <c r="E94" s="291">
        <f>IF(NFM_ued!E$72=0,"",NFM_ued!E$72/E$14)</f>
        <v>9.3843178910662947E-2</v>
      </c>
      <c r="F94" s="291">
        <f>IF(NFM_ued!F$72=0,"",NFM_ued!F$72/F$14)</f>
        <v>9.8165016124464877E-2</v>
      </c>
      <c r="G94" s="291">
        <f>IF(NFM_ued!G$72=0,"",NFM_ued!G$72/G$14)</f>
        <v>9.563228889362349E-2</v>
      </c>
      <c r="H94" s="291">
        <f>IF(NFM_ued!H$72=0,"",NFM_ued!H$72/H$14)</f>
        <v>9.6213070699016051E-2</v>
      </c>
      <c r="I94" s="291">
        <f>IF(NFM_ued!I$72=0,"",NFM_ued!I$72/I$14)</f>
        <v>6.8316041738522876E-2</v>
      </c>
      <c r="J94" s="291">
        <f>IF(NFM_ued!J$72=0,"",NFM_ued!J$72/J$14)</f>
        <v>8.1718342111551753E-2</v>
      </c>
      <c r="K94" s="291">
        <f>IF(NFM_ued!K$72=0,"",NFM_ued!K$72/K$14)</f>
        <v>7.9707099152811045E-2</v>
      </c>
      <c r="L94" s="291">
        <f>IF(NFM_ued!L$72=0,"",NFM_ued!L$72/L$14)</f>
        <v>7.4511237061615859E-2</v>
      </c>
      <c r="M94" s="291">
        <f>IF(NFM_ued!M$72=0,"",NFM_ued!M$72/M$14)</f>
        <v>7.4297031704091854E-2</v>
      </c>
      <c r="N94" s="291">
        <f>IF(NFM_ued!N$72=0,"",NFM_ued!N$72/N$14)</f>
        <v>7.9171823123697277E-2</v>
      </c>
      <c r="O94" s="291">
        <f>IF(NFM_ued!O$72=0,"",NFM_ued!O$72/O$14)</f>
        <v>7.8950006039542456E-2</v>
      </c>
      <c r="P94" s="291">
        <f>IF(NFM_ued!P$72=0,"",NFM_ued!P$72/P$14)</f>
        <v>8.3156354717830575E-2</v>
      </c>
      <c r="Q94" s="291">
        <f>IF(NFM_ued!Q$72=0,"",NFM_ued!Q$72/Q$14)</f>
        <v>8.3075897737451415E-2</v>
      </c>
      <c r="R94" s="291">
        <f>IF(NFM_ued!R$72=0,"",NFM_ued!R$72/R$14)</f>
        <v>7.8858389713868271E-2</v>
      </c>
      <c r="S94" s="291">
        <f>IF(NFM_ued!S$72=0,"",NFM_ued!S$72/S$14)</f>
        <v>8.0917052177689575E-2</v>
      </c>
      <c r="T94" s="291">
        <f>IF(NFM_ued!T$72=0,"",NFM_ued!T$72/T$14)</f>
        <v>7.9565883611895691E-2</v>
      </c>
      <c r="U94" s="291">
        <f>IF(NFM_ued!U$72=0,"",NFM_ued!U$72/U$14)</f>
        <v>8.5247740059315055E-2</v>
      </c>
      <c r="V94" s="291">
        <f>IF(NFM_ued!V$72=0,"",NFM_ued!V$72/V$14)</f>
        <v>8.7654208527887786E-2</v>
      </c>
      <c r="W94" s="291">
        <f>IF(NFM_ued!W$72=0,"",NFM_ued!W$72/W$14)</f>
        <v>8.450963425271163E-2</v>
      </c>
      <c r="X94" s="291">
        <f>IF(NFM_ued!X$72=0,"",NFM_ued!X$72/X$14)</f>
        <v>9.0923978207626169E-2</v>
      </c>
      <c r="Y94" s="291">
        <f>IF(NFM_ued!Y$72=0,"",NFM_ued!Y$72/Y$14)</f>
        <v>7.2651050559421226E-2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0.10309909811718763</v>
      </c>
      <c r="C95" s="253">
        <f>IF(NFM_ued!C$115=0,"",NFM_ued!C$115/C$15)</f>
        <v>0.1325215486348254</v>
      </c>
      <c r="D95" s="253">
        <f>IF(NFM_ued!D$115=0,"",NFM_ued!D$115/D$15)</f>
        <v>0.11350202399008097</v>
      </c>
      <c r="E95" s="253">
        <f>IF(NFM_ued!E$115=0,"",NFM_ued!E$115/E$15)</f>
        <v>0.11738140944254787</v>
      </c>
      <c r="F95" s="253">
        <f>IF(NFM_ued!F$115=0,"",NFM_ued!F$115/F$15)</f>
        <v>0.11616742125184991</v>
      </c>
      <c r="G95" s="253">
        <f>IF(NFM_ued!G$115=0,"",NFM_ued!G$115/G$15)</f>
        <v>0.11568788586512617</v>
      </c>
      <c r="H95" s="253">
        <f>IF(NFM_ued!H$115=0,"",NFM_ued!H$115/H$15)</f>
        <v>0.11888547349043516</v>
      </c>
      <c r="I95" s="253">
        <f>IF(NFM_ued!I$115=0,"",NFM_ued!I$115/I$15)</f>
        <v>0.10494216555498594</v>
      </c>
      <c r="J95" s="253">
        <f>IF(NFM_ued!J$115=0,"",NFM_ued!J$115/J$15)</f>
        <v>0.12383150771504142</v>
      </c>
      <c r="K95" s="253">
        <f>IF(NFM_ued!K$115=0,"",NFM_ued!K$115/K$15)</f>
        <v>0.12867344395454788</v>
      </c>
      <c r="L95" s="253">
        <f>IF(NFM_ued!L$115=0,"",NFM_ued!L$115/L$15)</f>
        <v>0.13032191917845964</v>
      </c>
      <c r="M95" s="253">
        <f>IF(NFM_ued!M$115=0,"",NFM_ued!M$115/M$15)</f>
        <v>0.13033132708536643</v>
      </c>
      <c r="N95" s="253">
        <f>IF(NFM_ued!N$115=0,"",NFM_ued!N$115/N$15)</f>
        <v>0.13946861010839476</v>
      </c>
      <c r="O95" s="253">
        <f>IF(NFM_ued!O$115=0,"",NFM_ued!O$115/O$15)</f>
        <v>0.14007795602745354</v>
      </c>
      <c r="P95" s="253">
        <f>IF(NFM_ued!P$115=0,"",NFM_ued!P$115/P$15)</f>
        <v>0.15154887300515202</v>
      </c>
      <c r="Q95" s="253">
        <f>IF(NFM_ued!Q$115=0,"",NFM_ued!Q$115/Q$15)</f>
        <v>0.15045625894825462</v>
      </c>
      <c r="R95" s="253">
        <f>IF(NFM_ued!R$115=0,"",NFM_ued!R$115/R$15)</f>
        <v>0.1488134602526473</v>
      </c>
      <c r="S95" s="253">
        <f>IF(NFM_ued!S$115=0,"",NFM_ued!S$115/S$15)</f>
        <v>0.15483692357841999</v>
      </c>
      <c r="T95" s="253">
        <f>IF(NFM_ued!T$115=0,"",NFM_ued!T$115/T$15)</f>
        <v>0.15221780239512128</v>
      </c>
      <c r="U95" s="253">
        <f>IF(NFM_ued!U$115=0,"",NFM_ued!U$115/U$15)</f>
        <v>0.16311602397536884</v>
      </c>
      <c r="V95" s="253">
        <f>IF(NFM_ued!V$115=0,"",NFM_ued!V$115/V$15)</f>
        <v>0.16106807388706859</v>
      </c>
      <c r="W95" s="253">
        <f>IF(NFM_ued!W$115=0,"",NFM_ued!W$115/W$15)</f>
        <v>0.15190048413720367</v>
      </c>
      <c r="X95" s="253">
        <f>IF(NFM_ued!X$115=0,"",NFM_ued!X$115/X$15)</f>
        <v>0.16771771168683797</v>
      </c>
      <c r="Y95" s="253">
        <f>IF(NFM_ued!Y$115=0,"",NFM_ued!Y$115/Y$15)</f>
        <v>0.13931207462243536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1.9165386972310923</v>
      </c>
      <c r="C96" s="292">
        <f t="shared" si="31"/>
        <v>1.4736803473139894</v>
      </c>
      <c r="D96" s="292">
        <f t="shared" si="31"/>
        <v>1.6308407693634863</v>
      </c>
      <c r="E96" s="292">
        <f t="shared" si="31"/>
        <v>1.3815510892999121</v>
      </c>
      <c r="F96" s="292">
        <f t="shared" si="31"/>
        <v>1.4959940832320484</v>
      </c>
      <c r="G96" s="292">
        <f t="shared" si="31"/>
        <v>1.4841151897701588</v>
      </c>
      <c r="H96" s="292">
        <f t="shared" si="31"/>
        <v>1.3918096820895467</v>
      </c>
      <c r="I96" s="292">
        <f t="shared" si="31"/>
        <v>1.5270119611171504</v>
      </c>
      <c r="J96" s="292">
        <f t="shared" si="31"/>
        <v>1.3838235985505225</v>
      </c>
      <c r="K96" s="292">
        <f t="shared" si="31"/>
        <v>1.3537903707413843</v>
      </c>
      <c r="L96" s="292">
        <f t="shared" si="31"/>
        <v>1.4280387344238967</v>
      </c>
      <c r="M96" s="292">
        <f t="shared" si="31"/>
        <v>1.4288753145261841</v>
      </c>
      <c r="N96" s="292">
        <f t="shared" si="31"/>
        <v>1.4086455691448672</v>
      </c>
      <c r="O96" s="292">
        <f t="shared" si="31"/>
        <v>1.4054876814280692</v>
      </c>
      <c r="P96" s="292">
        <f t="shared" si="31"/>
        <v>1.3960006705952808</v>
      </c>
      <c r="Q96" s="292">
        <f t="shared" si="31"/>
        <v>1.4358007636206427</v>
      </c>
      <c r="R96" s="292">
        <f t="shared" si="31"/>
        <v>1.4042106069124844</v>
      </c>
      <c r="S96" s="292">
        <f t="shared" si="31"/>
        <v>1.4305371375044571</v>
      </c>
      <c r="T96" s="292">
        <f t="shared" si="31"/>
        <v>1.4424698986659004</v>
      </c>
      <c r="U96" s="292">
        <f t="shared" si="31"/>
        <v>1.3942724824278363</v>
      </c>
      <c r="V96" s="292">
        <f t="shared" si="31"/>
        <v>1.3752262508246305</v>
      </c>
      <c r="W96" s="292">
        <f t="shared" si="31"/>
        <v>1.4013992790639938</v>
      </c>
      <c r="X96" s="292">
        <f t="shared" si="31"/>
        <v>1.3446746272640604</v>
      </c>
      <c r="Y96" s="292">
        <f t="shared" si="31"/>
        <v>1.6397539777305301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1.8477140201115778</v>
      </c>
      <c r="C98" s="293">
        <f t="shared" si="33"/>
        <v>1.4213951537570457</v>
      </c>
      <c r="D98" s="293">
        <f t="shared" si="33"/>
        <v>1.5168936320522655</v>
      </c>
      <c r="E98" s="293">
        <f t="shared" si="33"/>
        <v>1.3048821251112932</v>
      </c>
      <c r="F98" s="293">
        <f t="shared" si="33"/>
        <v>1.4356705050835894</v>
      </c>
      <c r="G98" s="293">
        <f t="shared" si="33"/>
        <v>1.4351421534100099</v>
      </c>
      <c r="H98" s="293">
        <f t="shared" si="33"/>
        <v>1.3441213885318268</v>
      </c>
      <c r="I98" s="293">
        <f t="shared" si="33"/>
        <v>1.4832644393462548</v>
      </c>
      <c r="J98" s="293">
        <f t="shared" si="33"/>
        <v>1.3367265776403661</v>
      </c>
      <c r="K98" s="293">
        <f t="shared" si="33"/>
        <v>1.3356017046862416</v>
      </c>
      <c r="L98" s="293">
        <f t="shared" si="33"/>
        <v>1.4137968370761085</v>
      </c>
      <c r="M98" s="293">
        <f t="shared" si="33"/>
        <v>1.4152877947092684</v>
      </c>
      <c r="N98" s="293">
        <f t="shared" si="33"/>
        <v>1.3909594628904856</v>
      </c>
      <c r="O98" s="293">
        <f t="shared" si="33"/>
        <v>1.3992939160741735</v>
      </c>
      <c r="P98" s="293">
        <f t="shared" si="33"/>
        <v>1.3855018384909605</v>
      </c>
      <c r="Q98" s="293">
        <f t="shared" si="33"/>
        <v>1.4215028478509824</v>
      </c>
      <c r="R98" s="293">
        <f t="shared" si="33"/>
        <v>1.3883613616588206</v>
      </c>
      <c r="S98" s="293">
        <f t="shared" si="33"/>
        <v>1.406836285572368</v>
      </c>
      <c r="T98" s="293">
        <f t="shared" si="33"/>
        <v>1.4302378300473158</v>
      </c>
      <c r="U98" s="293">
        <f t="shared" si="33"/>
        <v>1.3784563643803889</v>
      </c>
      <c r="V98" s="293">
        <f t="shared" si="33"/>
        <v>1.352259618352317</v>
      </c>
      <c r="W98" s="293">
        <f t="shared" si="33"/>
        <v>1.3729719241931742</v>
      </c>
      <c r="X98" s="293">
        <f t="shared" si="33"/>
        <v>1.2799356167032219</v>
      </c>
      <c r="Y98" s="293">
        <f t="shared" si="33"/>
        <v>1.531311517559846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1.8389369345930622</v>
      </c>
      <c r="C99" s="293">
        <f t="shared" si="34"/>
        <v>1.4177950879607915</v>
      </c>
      <c r="D99" s="293">
        <f t="shared" si="34"/>
        <v>1.5049879395744774</v>
      </c>
      <c r="E99" s="293">
        <f t="shared" si="34"/>
        <v>1.2975196116101859</v>
      </c>
      <c r="F99" s="293">
        <f t="shared" si="34"/>
        <v>1.4304722719708165</v>
      </c>
      <c r="G99" s="293">
        <f t="shared" si="34"/>
        <v>1.429077684510214</v>
      </c>
      <c r="H99" s="293">
        <f t="shared" si="34"/>
        <v>1.3397201476767426</v>
      </c>
      <c r="I99" s="293">
        <f t="shared" si="34"/>
        <v>1.4773793694670192</v>
      </c>
      <c r="J99" s="293">
        <f t="shared" si="34"/>
        <v>1.3285222047797149</v>
      </c>
      <c r="K99" s="293">
        <f t="shared" si="34"/>
        <v>1.3268100617890548</v>
      </c>
      <c r="L99" s="293">
        <f t="shared" si="34"/>
        <v>1.4061589861231576</v>
      </c>
      <c r="M99" s="293">
        <f t="shared" si="34"/>
        <v>1.4048566556496631</v>
      </c>
      <c r="N99" s="293">
        <f t="shared" si="34"/>
        <v>1.3818324698193263</v>
      </c>
      <c r="O99" s="293">
        <f t="shared" si="34"/>
        <v>1.39205314259667</v>
      </c>
      <c r="P99" s="293">
        <f t="shared" si="34"/>
        <v>1.3769609954083948</v>
      </c>
      <c r="Q99" s="293">
        <f t="shared" si="34"/>
        <v>1.4121248158307345</v>
      </c>
      <c r="R99" s="293">
        <f t="shared" si="34"/>
        <v>1.3788969131648119</v>
      </c>
      <c r="S99" s="293">
        <f t="shared" si="34"/>
        <v>1.3968432097515215</v>
      </c>
      <c r="T99" s="293">
        <f t="shared" si="34"/>
        <v>1.4220580436370478</v>
      </c>
      <c r="U99" s="293">
        <f t="shared" si="34"/>
        <v>1.3733367661008116</v>
      </c>
      <c r="V99" s="293">
        <f t="shared" si="34"/>
        <v>1.3474857839454408</v>
      </c>
      <c r="W99" s="293">
        <f t="shared" si="34"/>
        <v>1.3649968820808722</v>
      </c>
      <c r="X99" s="293">
        <f t="shared" si="34"/>
        <v>1.2533792783930511</v>
      </c>
      <c r="Y99" s="293">
        <f t="shared" si="34"/>
        <v>1.3753466914012924</v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2.5471931034645841</v>
      </c>
      <c r="C100" s="293">
        <f t="shared" si="35"/>
        <v>2.0600668480278959</v>
      </c>
      <c r="D100" s="293">
        <f t="shared" si="35"/>
        <v>2.606362670095479</v>
      </c>
      <c r="E100" s="293">
        <f t="shared" si="35"/>
        <v>2.4081040944210241</v>
      </c>
      <c r="F100" s="293">
        <f t="shared" si="35"/>
        <v>2.0156646557431723</v>
      </c>
      <c r="G100" s="293">
        <f t="shared" si="35"/>
        <v>2.1052202642138447</v>
      </c>
      <c r="H100" s="293">
        <f t="shared" si="35"/>
        <v>1.9101588525807764</v>
      </c>
      <c r="I100" s="293">
        <f t="shared" si="35"/>
        <v>1.9082016791745091</v>
      </c>
      <c r="J100" s="293">
        <f t="shared" si="35"/>
        <v>1.9569006324927674</v>
      </c>
      <c r="K100" s="293">
        <f t="shared" si="35"/>
        <v>1.8348592386432432</v>
      </c>
      <c r="L100" s="293">
        <f t="shared" si="35"/>
        <v>1.7760312226711334</v>
      </c>
      <c r="M100" s="293">
        <f t="shared" si="35"/>
        <v>1.8974909139966278</v>
      </c>
      <c r="N100" s="293">
        <f t="shared" si="35"/>
        <v>1.8181106256127189</v>
      </c>
      <c r="O100" s="293">
        <f t="shared" si="35"/>
        <v>1.7625579792614026</v>
      </c>
      <c r="P100" s="293">
        <f t="shared" si="35"/>
        <v>1.7212529598147848</v>
      </c>
      <c r="Q100" s="293">
        <f t="shared" si="35"/>
        <v>1.8145790777012474</v>
      </c>
      <c r="R100" s="293">
        <f t="shared" si="35"/>
        <v>1.7411808352380849</v>
      </c>
      <c r="S100" s="293">
        <f t="shared" si="35"/>
        <v>1.7423707915609623</v>
      </c>
      <c r="T100" s="293">
        <f t="shared" si="35"/>
        <v>1.7267033038476329</v>
      </c>
      <c r="U100" s="293">
        <f t="shared" si="35"/>
        <v>1.5611195260461674</v>
      </c>
      <c r="V100" s="293">
        <f t="shared" si="35"/>
        <v>1.5129719791134308</v>
      </c>
      <c r="W100" s="293">
        <f t="shared" si="35"/>
        <v>1.6016815235478528</v>
      </c>
      <c r="X100" s="293">
        <f t="shared" si="35"/>
        <v>1.5985404024391272</v>
      </c>
      <c r="Y100" s="293">
        <f t="shared" si="35"/>
        <v>2.1376001769086472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3.1784587726675344</v>
      </c>
      <c r="C101" s="256">
        <f t="shared" si="36"/>
        <v>2.4350774608601191</v>
      </c>
      <c r="D101" s="256">
        <f t="shared" si="36"/>
        <v>3.3110193008940558</v>
      </c>
      <c r="E101" s="256">
        <f t="shared" si="36"/>
        <v>3.0135157792281726</v>
      </c>
      <c r="F101" s="256">
        <f t="shared" si="36"/>
        <v>2.3614653098046339</v>
      </c>
      <c r="G101" s="256">
        <f t="shared" si="36"/>
        <v>2.513437119539554</v>
      </c>
      <c r="H101" s="256">
        <f t="shared" si="36"/>
        <v>2.1585423614602663</v>
      </c>
      <c r="I101" s="256">
        <f t="shared" si="36"/>
        <v>2.1161758645105575</v>
      </c>
      <c r="J101" s="256">
        <f t="shared" si="36"/>
        <v>2.1580457190453282</v>
      </c>
      <c r="K101" s="256">
        <f t="shared" si="36"/>
        <v>1.9517874677500542</v>
      </c>
      <c r="L101" s="256">
        <f t="shared" si="36"/>
        <v>1.8133743081656792</v>
      </c>
      <c r="M101" s="256">
        <f t="shared" si="36"/>
        <v>2.0277441854816982</v>
      </c>
      <c r="N101" s="256">
        <f t="shared" si="36"/>
        <v>1.9101193624837172</v>
      </c>
      <c r="O101" s="256">
        <f t="shared" si="36"/>
        <v>1.792873968203174</v>
      </c>
      <c r="P101" s="256">
        <f t="shared" si="36"/>
        <v>1.7485236714925094</v>
      </c>
      <c r="Q101" s="256">
        <f t="shared" si="36"/>
        <v>1.9046339794484899</v>
      </c>
      <c r="R101" s="256">
        <f t="shared" si="36"/>
        <v>1.7923831750598438</v>
      </c>
      <c r="S101" s="256">
        <f t="shared" si="36"/>
        <v>1.7566461843051326</v>
      </c>
      <c r="T101" s="256">
        <f t="shared" si="36"/>
        <v>1.7410400305456613</v>
      </c>
      <c r="U101" s="256">
        <f t="shared" si="36"/>
        <v>1.6299703029334307</v>
      </c>
      <c r="V101" s="256">
        <f t="shared" si="36"/>
        <v>1.6489147796871721</v>
      </c>
      <c r="W101" s="256">
        <f t="shared" si="36"/>
        <v>1.7306860229617334</v>
      </c>
      <c r="X101" s="256">
        <f t="shared" si="36"/>
        <v>1.7167707353220354</v>
      </c>
      <c r="Y101" s="256">
        <f t="shared" si="36"/>
        <v>2.543921366648684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SK: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134.19288937945089</v>
      </c>
      <c r="C34" s="223">
        <v>159.22100587497471</v>
      </c>
      <c r="D34" s="223">
        <v>173.55373340129589</v>
      </c>
      <c r="E34" s="223">
        <v>203.15561819133529</v>
      </c>
      <c r="F34" s="223">
        <v>223.57285959531549</v>
      </c>
      <c r="G34" s="223">
        <v>227.98936102061069</v>
      </c>
      <c r="H34" s="223">
        <v>224.95272872842901</v>
      </c>
      <c r="I34" s="223">
        <v>199.94267154181381</v>
      </c>
      <c r="J34" s="223">
        <v>240.64324277656269</v>
      </c>
      <c r="K34" s="223">
        <v>212.18039640106741</v>
      </c>
      <c r="L34" s="223">
        <v>232.14230023270051</v>
      </c>
      <c r="M34" s="223">
        <v>236.00726116000601</v>
      </c>
      <c r="N34" s="223">
        <v>234.35572661829991</v>
      </c>
      <c r="O34" s="223">
        <v>235.9021083946823</v>
      </c>
      <c r="P34" s="223">
        <v>236.235520190583</v>
      </c>
      <c r="Q34" s="223">
        <v>242.70661924615621</v>
      </c>
      <c r="R34" s="223">
        <v>241.06685408516779</v>
      </c>
      <c r="S34" s="223">
        <v>241.2912435402117</v>
      </c>
      <c r="T34" s="223">
        <v>236.67663131192731</v>
      </c>
      <c r="U34" s="223">
        <v>240.07847495423741</v>
      </c>
      <c r="V34" s="223">
        <v>214.42356920136831</v>
      </c>
      <c r="W34" s="223">
        <v>235.42700419328659</v>
      </c>
      <c r="X34" s="223">
        <v>114.2797068173445</v>
      </c>
      <c r="Y34" s="223">
        <v>36.345309944561421</v>
      </c>
      <c r="DA34" s="89" t="s">
        <v>504</v>
      </c>
    </row>
    <row r="35" spans="1:105" ht="12" customHeight="1" x14ac:dyDescent="0.25">
      <c r="A35" s="55" t="s">
        <v>91</v>
      </c>
      <c r="B35" s="259">
        <v>0.15762350300535241</v>
      </c>
      <c r="C35" s="259">
        <v>0.18702162844912021</v>
      </c>
      <c r="D35" s="259">
        <v>0.20385690735823361</v>
      </c>
      <c r="E35" s="259">
        <v>0.2386273992801641</v>
      </c>
      <c r="F35" s="259">
        <v>0.26260957245412359</v>
      </c>
      <c r="G35" s="259">
        <v>0.26779721264063072</v>
      </c>
      <c r="H35" s="259">
        <v>0.2642303722406989</v>
      </c>
      <c r="I35" s="259">
        <v>0.2348534593331065</v>
      </c>
      <c r="J35" s="259">
        <v>0.28266051261288372</v>
      </c>
      <c r="K35" s="259">
        <v>0.24922793975474999</v>
      </c>
      <c r="L35" s="259">
        <v>0.27267527160019328</v>
      </c>
      <c r="M35" s="259">
        <v>0.27721507011832242</v>
      </c>
      <c r="N35" s="259">
        <v>0.27527517105957722</v>
      </c>
      <c r="O35" s="259">
        <v>0.27709155726078449</v>
      </c>
      <c r="P35" s="259">
        <v>0.27748318408587258</v>
      </c>
      <c r="Q35" s="259">
        <v>0.28508416284227472</v>
      </c>
      <c r="R35" s="259">
        <v>0.283158088145054</v>
      </c>
      <c r="S35" s="259">
        <v>0.28342165689390519</v>
      </c>
      <c r="T35" s="259">
        <v>0.27800131496808511</v>
      </c>
      <c r="U35" s="259">
        <v>0.28199713407659333</v>
      </c>
      <c r="V35" s="259">
        <v>0.25186277947143682</v>
      </c>
      <c r="W35" s="259">
        <v>0.2765334979712607</v>
      </c>
      <c r="X35" s="259">
        <v>0.13423339935747811</v>
      </c>
      <c r="Y35" s="259">
        <v>4.2691346000483542E-2</v>
      </c>
      <c r="DA35" s="67" t="s">
        <v>505</v>
      </c>
    </row>
    <row r="36" spans="1:105" ht="12" customHeight="1" x14ac:dyDescent="0.25">
      <c r="A36" s="173" t="s">
        <v>92</v>
      </c>
      <c r="B36" s="224">
        <v>7.3251773872610171E-2</v>
      </c>
      <c r="C36" s="224">
        <v>8.6913853424365722E-2</v>
      </c>
      <c r="D36" s="224">
        <v>9.4737648862352017E-2</v>
      </c>
      <c r="E36" s="224">
        <v>0.11089640795057119</v>
      </c>
      <c r="F36" s="224">
        <v>0.1220415525059044</v>
      </c>
      <c r="G36" s="224">
        <v>0.12445238489212281</v>
      </c>
      <c r="H36" s="224">
        <v>0.12279478065523031</v>
      </c>
      <c r="I36" s="224">
        <v>0.1091425591251121</v>
      </c>
      <c r="J36" s="224">
        <v>0.13135975002364941</v>
      </c>
      <c r="K36" s="224">
        <v>0.1158227569972958</v>
      </c>
      <c r="L36" s="224">
        <v>0.12671934676665361</v>
      </c>
      <c r="M36" s="224">
        <v>0.12882911014671189</v>
      </c>
      <c r="N36" s="224">
        <v>0.12792758820057129</v>
      </c>
      <c r="O36" s="224">
        <v>0.12877171048398259</v>
      </c>
      <c r="P36" s="224">
        <v>0.12895370973591419</v>
      </c>
      <c r="Q36" s="224">
        <v>0.1324860838200986</v>
      </c>
      <c r="R36" s="224">
        <v>0.1315909864171575</v>
      </c>
      <c r="S36" s="224">
        <v>0.13171347372407949</v>
      </c>
      <c r="T36" s="224">
        <v>0.12919449873943581</v>
      </c>
      <c r="U36" s="224">
        <v>0.13105146062767881</v>
      </c>
      <c r="V36" s="224">
        <v>0.1170472360847246</v>
      </c>
      <c r="W36" s="224">
        <v>0.12851236570287891</v>
      </c>
      <c r="X36" s="224">
        <v>6.2381779546872962E-2</v>
      </c>
      <c r="Y36" s="224">
        <v>1.9839787619988301E-2</v>
      </c>
      <c r="DA36" s="177" t="s">
        <v>506</v>
      </c>
    </row>
    <row r="37" spans="1:105" ht="12" customHeight="1" x14ac:dyDescent="0.25">
      <c r="A37" s="173" t="s">
        <v>93</v>
      </c>
      <c r="B37" s="224">
        <v>2.148108186043526</v>
      </c>
      <c r="C37" s="224">
        <v>2.548748653461304</v>
      </c>
      <c r="D37" s="224">
        <v>2.7781814458397629</v>
      </c>
      <c r="E37" s="224">
        <v>3.2520370378432162</v>
      </c>
      <c r="F37" s="224">
        <v>3.578868389334918</v>
      </c>
      <c r="G37" s="224">
        <v>3.6495660463366528</v>
      </c>
      <c r="H37" s="224">
        <v>3.6009568039627911</v>
      </c>
      <c r="I37" s="224">
        <v>3.2006054230183878</v>
      </c>
      <c r="J37" s="224">
        <v>3.8521245210137001</v>
      </c>
      <c r="K37" s="224">
        <v>3.396502218071892</v>
      </c>
      <c r="L37" s="224">
        <v>3.7160447007457189</v>
      </c>
      <c r="M37" s="224">
        <v>3.7779135094820031</v>
      </c>
      <c r="N37" s="224">
        <v>3.7514763794301049</v>
      </c>
      <c r="O37" s="224">
        <v>3.7762302644373249</v>
      </c>
      <c r="P37" s="224">
        <v>3.7815673922945678</v>
      </c>
      <c r="Q37" s="224">
        <v>3.8851542583218741</v>
      </c>
      <c r="R37" s="224">
        <v>3.8589055279920408</v>
      </c>
      <c r="S37" s="224">
        <v>3.862497468129126</v>
      </c>
      <c r="T37" s="224">
        <v>3.7886285295507598</v>
      </c>
      <c r="U37" s="224">
        <v>3.843083934825215</v>
      </c>
      <c r="V37" s="224">
        <v>3.432410065927141</v>
      </c>
      <c r="W37" s="224">
        <v>3.7686249790245072</v>
      </c>
      <c r="X37" s="224">
        <v>1.8293456147238201</v>
      </c>
      <c r="Y37" s="224">
        <v>0.58180174953820907</v>
      </c>
      <c r="DA37" s="177" t="s">
        <v>507</v>
      </c>
    </row>
    <row r="38" spans="1:105" ht="12" customHeight="1" x14ac:dyDescent="0.25">
      <c r="A38" s="173" t="s">
        <v>94</v>
      </c>
      <c r="B38" s="224">
        <v>5.2541167668450822E-2</v>
      </c>
      <c r="C38" s="224">
        <v>6.2340542816373357E-2</v>
      </c>
      <c r="D38" s="224">
        <v>6.7952302452744487E-2</v>
      </c>
      <c r="E38" s="224">
        <v>7.9542466426721331E-2</v>
      </c>
      <c r="F38" s="224">
        <v>8.7536524151374528E-2</v>
      </c>
      <c r="G38" s="224">
        <v>8.9265737546876861E-2</v>
      </c>
      <c r="H38" s="224">
        <v>8.80767907468996E-2</v>
      </c>
      <c r="I38" s="224">
        <v>7.8284486444368792E-2</v>
      </c>
      <c r="J38" s="224">
        <v>9.4220170870961212E-2</v>
      </c>
      <c r="K38" s="224">
        <v>8.307597991824997E-2</v>
      </c>
      <c r="L38" s="224">
        <v>9.0891757200064385E-2</v>
      </c>
      <c r="M38" s="224">
        <v>9.2405023372774106E-2</v>
      </c>
      <c r="N38" s="224">
        <v>9.1758390353192387E-2</v>
      </c>
      <c r="O38" s="224">
        <v>9.2363852420261489E-2</v>
      </c>
      <c r="P38" s="224">
        <v>9.249439469529086E-2</v>
      </c>
      <c r="Q38" s="224">
        <v>9.5028054280758195E-2</v>
      </c>
      <c r="R38" s="224">
        <v>9.4386029381684625E-2</v>
      </c>
      <c r="S38" s="224">
        <v>9.4473885631301727E-2</v>
      </c>
      <c r="T38" s="224">
        <v>9.2667104989361676E-2</v>
      </c>
      <c r="U38" s="224">
        <v>9.3999044692197803E-2</v>
      </c>
      <c r="V38" s="224">
        <v>8.3954259823812244E-2</v>
      </c>
      <c r="W38" s="224">
        <v>9.2177832657086886E-2</v>
      </c>
      <c r="X38" s="224">
        <v>4.4744466452492679E-2</v>
      </c>
      <c r="Y38" s="224">
        <v>1.4230448666827839E-2</v>
      </c>
      <c r="DA38" s="177" t="s">
        <v>508</v>
      </c>
    </row>
    <row r="39" spans="1:105" ht="12" customHeight="1" x14ac:dyDescent="0.25">
      <c r="A39" s="56" t="s">
        <v>95</v>
      </c>
      <c r="B39" s="260">
        <v>0.45356456461218742</v>
      </c>
      <c r="C39" s="260">
        <v>0.42069030902342719</v>
      </c>
      <c r="D39" s="260">
        <v>0.52322401145870168</v>
      </c>
      <c r="E39" s="260">
        <v>0.58774119900063604</v>
      </c>
      <c r="F39" s="260">
        <v>0.59377887097811133</v>
      </c>
      <c r="G39" s="260">
        <v>0.60482732995137312</v>
      </c>
      <c r="H39" s="260">
        <v>0.57698186241721927</v>
      </c>
      <c r="I39" s="260">
        <v>0.53473847193392054</v>
      </c>
      <c r="J39" s="260">
        <v>0.67112210755086998</v>
      </c>
      <c r="K39" s="260">
        <v>0.5488252659156313</v>
      </c>
      <c r="L39" s="260">
        <v>0.61553403656679306</v>
      </c>
      <c r="M39" s="260">
        <v>0.6428367565437374</v>
      </c>
      <c r="N39" s="260">
        <v>0.61977532528109869</v>
      </c>
      <c r="O39" s="260">
        <v>0.62216785642888173</v>
      </c>
      <c r="P39" s="260">
        <v>0.60705212037467704</v>
      </c>
      <c r="Q39" s="260">
        <v>0.6409920521833079</v>
      </c>
      <c r="R39" s="260">
        <v>0.61989027273577546</v>
      </c>
      <c r="S39" s="260">
        <v>0.6252820875719054</v>
      </c>
      <c r="T39" s="260">
        <v>0.61684824705095154</v>
      </c>
      <c r="U39" s="260">
        <v>0.63892113080747359</v>
      </c>
      <c r="V39" s="260">
        <v>0.58702541453175994</v>
      </c>
      <c r="W39" s="260">
        <v>0.69015110277992775</v>
      </c>
      <c r="X39" s="260">
        <v>0.35096224867861558</v>
      </c>
      <c r="Y39" s="260">
        <v>0.32655816725868342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1.906097934078161E-2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0.36062347626809149</v>
      </c>
      <c r="C41" s="226">
        <v>0.24425333179908859</v>
      </c>
      <c r="D41" s="226">
        <v>0.3777121195229392</v>
      </c>
      <c r="E41" s="226">
        <v>0.39911595031321961</v>
      </c>
      <c r="F41" s="226">
        <v>0.34914712429236</v>
      </c>
      <c r="G41" s="226">
        <v>0.35412957873480572</v>
      </c>
      <c r="H41" s="226">
        <v>0.31426487727655628</v>
      </c>
      <c r="I41" s="226">
        <v>0.31902991171513589</v>
      </c>
      <c r="J41" s="226">
        <v>0.42901275208386552</v>
      </c>
      <c r="K41" s="226">
        <v>0.30291330183822329</v>
      </c>
      <c r="L41" s="226">
        <v>0.35865981822334342</v>
      </c>
      <c r="M41" s="226">
        <v>0.39269017398111272</v>
      </c>
      <c r="N41" s="226">
        <v>0.35920815140352552</v>
      </c>
      <c r="O41" s="226">
        <v>0.35641351801338561</v>
      </c>
      <c r="P41" s="226">
        <v>0.33071718234567188</v>
      </c>
      <c r="Q41" s="226">
        <v>0.37034382043880559</v>
      </c>
      <c r="R41" s="226">
        <v>0.33953279172494322</v>
      </c>
      <c r="S41" s="226">
        <v>0.33330652004849071</v>
      </c>
      <c r="T41" s="226">
        <v>0.34813056233955608</v>
      </c>
      <c r="U41" s="226">
        <v>0.29733413996417912</v>
      </c>
      <c r="V41" s="226">
        <v>0.27512145973143981</v>
      </c>
      <c r="W41" s="226">
        <v>0.34898829256719061</v>
      </c>
      <c r="X41" s="226">
        <v>0.1761593105984901</v>
      </c>
      <c r="Y41" s="226">
        <v>0.28868771779199109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7.0115558658245133E-2</v>
      </c>
      <c r="V43" s="226">
        <v>8.0461209802243638E-2</v>
      </c>
      <c r="W43" s="226">
        <v>0.1143395624213113</v>
      </c>
      <c r="X43" s="226">
        <v>7.7300025892853827E-2</v>
      </c>
      <c r="Y43" s="226">
        <v>3.6223702760487031E-2</v>
      </c>
      <c r="DA43" s="69" t="s">
        <v>513</v>
      </c>
    </row>
    <row r="44" spans="1:105" ht="12" customHeight="1" x14ac:dyDescent="0.25">
      <c r="A44" s="37" t="s">
        <v>40</v>
      </c>
      <c r="B44" s="226">
        <v>9.2941088344095868E-2</v>
      </c>
      <c r="C44" s="226">
        <v>0.17643697722433871</v>
      </c>
      <c r="D44" s="226">
        <v>0.1455118919357625</v>
      </c>
      <c r="E44" s="226">
        <v>0.1886252486874164</v>
      </c>
      <c r="F44" s="226">
        <v>0.2446317466857513</v>
      </c>
      <c r="G44" s="226">
        <v>0.25069775121656751</v>
      </c>
      <c r="H44" s="226">
        <v>0.26271698514066288</v>
      </c>
      <c r="I44" s="226">
        <v>0.21570856021878471</v>
      </c>
      <c r="J44" s="226">
        <v>0.24210935546700441</v>
      </c>
      <c r="K44" s="226">
        <v>0.24591196407740801</v>
      </c>
      <c r="L44" s="226">
        <v>0.2568742183434497</v>
      </c>
      <c r="M44" s="226">
        <v>0.25014658256262462</v>
      </c>
      <c r="N44" s="226">
        <v>0.26056717387757311</v>
      </c>
      <c r="O44" s="226">
        <v>0.26575433841549612</v>
      </c>
      <c r="P44" s="226">
        <v>0.27633493802900522</v>
      </c>
      <c r="Q44" s="226">
        <v>0.27064823174450231</v>
      </c>
      <c r="R44" s="226">
        <v>0.28035748101083219</v>
      </c>
      <c r="S44" s="226">
        <v>0.27291458818263309</v>
      </c>
      <c r="T44" s="226">
        <v>0.26871768471139551</v>
      </c>
      <c r="U44" s="226">
        <v>0.27147143218504932</v>
      </c>
      <c r="V44" s="226">
        <v>0.23144274499807649</v>
      </c>
      <c r="W44" s="226">
        <v>0.22682324779142579</v>
      </c>
      <c r="X44" s="226">
        <v>9.7502912187271695E-2</v>
      </c>
      <c r="Y44" s="226">
        <v>1.64674670620526E-3</v>
      </c>
      <c r="DA44" s="69" t="s">
        <v>514</v>
      </c>
    </row>
    <row r="45" spans="1:105" ht="12" customHeight="1" x14ac:dyDescent="0.25">
      <c r="A45" s="57" t="s">
        <v>515</v>
      </c>
      <c r="B45" s="261">
        <v>100.1158019440978</v>
      </c>
      <c r="C45" s="261">
        <v>127.6170162918622</v>
      </c>
      <c r="D45" s="261">
        <v>131.7281161783213</v>
      </c>
      <c r="E45" s="261">
        <v>157.67773817070531</v>
      </c>
      <c r="F45" s="261">
        <v>179.3890882587306</v>
      </c>
      <c r="G45" s="261">
        <v>182.42088030592359</v>
      </c>
      <c r="H45" s="261">
        <v>182.12490968401741</v>
      </c>
      <c r="I45" s="261">
        <v>160.9407655647162</v>
      </c>
      <c r="J45" s="261">
        <v>191.98727959173911</v>
      </c>
      <c r="K45" s="261">
        <v>171.86931375704799</v>
      </c>
      <c r="L45" s="261">
        <v>187.5460104110592</v>
      </c>
      <c r="M45" s="261">
        <v>189.21415676534059</v>
      </c>
      <c r="N45" s="261">
        <v>189.25012843805581</v>
      </c>
      <c r="O45" s="261">
        <v>190.6398970877415</v>
      </c>
      <c r="P45" s="261">
        <v>191.99826462452319</v>
      </c>
      <c r="Q45" s="261">
        <v>196.02866666151991</v>
      </c>
      <c r="R45" s="261">
        <v>195.93337619316441</v>
      </c>
      <c r="S45" s="261">
        <v>196.0033658550926</v>
      </c>
      <c r="T45" s="261">
        <v>192.00469745711769</v>
      </c>
      <c r="U45" s="261">
        <v>195.94902842164311</v>
      </c>
      <c r="V45" s="261">
        <v>174.39719368429951</v>
      </c>
      <c r="W45" s="261">
        <v>189.6971618076451</v>
      </c>
      <c r="X45" s="261">
        <v>92.001759990702652</v>
      </c>
      <c r="Y45" s="261">
        <v>16.707920290606701</v>
      </c>
      <c r="DA45" s="70" t="s">
        <v>516</v>
      </c>
    </row>
    <row r="46" spans="1:105" ht="12" customHeight="1" x14ac:dyDescent="0.25">
      <c r="A46" s="57" t="s">
        <v>517</v>
      </c>
      <c r="B46" s="294">
        <v>24.310306905987861</v>
      </c>
      <c r="C46" s="294">
        <v>22.548301438581081</v>
      </c>
      <c r="D46" s="294">
        <v>28.04393749326282</v>
      </c>
      <c r="E46" s="294">
        <v>31.501951527486721</v>
      </c>
      <c r="F46" s="294">
        <v>31.825560711761529</v>
      </c>
      <c r="G46" s="294">
        <v>32.417739751823603</v>
      </c>
      <c r="H46" s="294">
        <v>30.92526896704171</v>
      </c>
      <c r="I46" s="294">
        <v>28.661093439404219</v>
      </c>
      <c r="J46" s="294">
        <v>35.971029659041079</v>
      </c>
      <c r="K46" s="294">
        <v>29.416122186655709</v>
      </c>
      <c r="L46" s="294">
        <v>32.991601433447187</v>
      </c>
      <c r="M46" s="294">
        <v>34.454981851128821</v>
      </c>
      <c r="N46" s="294">
        <v>33.218927460139412</v>
      </c>
      <c r="O46" s="294">
        <v>33.347163153627662</v>
      </c>
      <c r="P46" s="294">
        <v>32.536984821240047</v>
      </c>
      <c r="Q46" s="294">
        <v>34.356108763035607</v>
      </c>
      <c r="R46" s="294">
        <v>33.225088452684417</v>
      </c>
      <c r="S46" s="294">
        <v>33.724110826485301</v>
      </c>
      <c r="T46" s="294">
        <v>33.062040931374653</v>
      </c>
      <c r="U46" s="294">
        <v>32.31627182728954</v>
      </c>
      <c r="V46" s="294">
        <v>29.233447528235299</v>
      </c>
      <c r="W46" s="294">
        <v>33.796393183687158</v>
      </c>
      <c r="X46" s="294">
        <v>16.74308282941098</v>
      </c>
      <c r="Y46" s="294">
        <v>16.510663091895029</v>
      </c>
      <c r="DA46" s="70" t="s">
        <v>518</v>
      </c>
    </row>
    <row r="47" spans="1:105" ht="12" customHeight="1" x14ac:dyDescent="0.25">
      <c r="A47" s="60" t="s">
        <v>519</v>
      </c>
      <c r="B47" s="262">
        <v>19.328819025087409</v>
      </c>
      <c r="C47" s="262">
        <v>13.09157267151812</v>
      </c>
      <c r="D47" s="262">
        <v>20.244741904749521</v>
      </c>
      <c r="E47" s="262">
        <v>21.391951665107349</v>
      </c>
      <c r="F47" s="262">
        <v>18.71370563118786</v>
      </c>
      <c r="G47" s="262">
        <v>18.980756909200561</v>
      </c>
      <c r="H47" s="262">
        <v>16.844075160276329</v>
      </c>
      <c r="I47" s="262">
        <v>17.099473087401709</v>
      </c>
      <c r="J47" s="262">
        <v>22.99437055595109</v>
      </c>
      <c r="K47" s="262">
        <v>16.2356495814212</v>
      </c>
      <c r="L47" s="262">
        <v>19.223570217198152</v>
      </c>
      <c r="M47" s="262">
        <v>21.047540732396339</v>
      </c>
      <c r="N47" s="262">
        <v>19.252959964407282</v>
      </c>
      <c r="O47" s="262">
        <v>19.103172258963149</v>
      </c>
      <c r="P47" s="262">
        <v>17.725891370683161</v>
      </c>
      <c r="Q47" s="262">
        <v>19.849813318863291</v>
      </c>
      <c r="R47" s="262">
        <v>18.198393383173119</v>
      </c>
      <c r="S47" s="262">
        <v>19.24813647653885</v>
      </c>
      <c r="T47" s="262">
        <v>18.659219599893198</v>
      </c>
      <c r="U47" s="262">
        <v>16.892821310292788</v>
      </c>
      <c r="V47" s="262">
        <v>15.877057008489251</v>
      </c>
      <c r="W47" s="262">
        <v>20.483343464701591</v>
      </c>
      <c r="X47" s="262">
        <v>10.91327998033065</v>
      </c>
      <c r="Y47" s="262">
        <v>16.417016338276461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0.55780952523495275</v>
      </c>
      <c r="T48" s="297">
        <v>0</v>
      </c>
      <c r="U48" s="297">
        <v>0</v>
      </c>
      <c r="V48" s="297">
        <v>0</v>
      </c>
      <c r="W48" s="297">
        <v>0</v>
      </c>
      <c r="X48" s="297">
        <v>0.38052739088368998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1.011035173529695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19.328819025087409</v>
      </c>
      <c r="C51" s="297">
        <v>13.09157267151812</v>
      </c>
      <c r="D51" s="297">
        <v>20.244741904749521</v>
      </c>
      <c r="E51" s="297">
        <v>21.391951665107349</v>
      </c>
      <c r="F51" s="297">
        <v>18.71370563118786</v>
      </c>
      <c r="G51" s="297">
        <v>18.980756909200561</v>
      </c>
      <c r="H51" s="297">
        <v>16.844075160276329</v>
      </c>
      <c r="I51" s="297">
        <v>17.099473087401709</v>
      </c>
      <c r="J51" s="297">
        <v>22.99437055595109</v>
      </c>
      <c r="K51" s="297">
        <v>16.2356495814212</v>
      </c>
      <c r="L51" s="297">
        <v>19.223570217198152</v>
      </c>
      <c r="M51" s="297">
        <v>21.047540732396339</v>
      </c>
      <c r="N51" s="297">
        <v>19.252959964407282</v>
      </c>
      <c r="O51" s="297">
        <v>19.103172258963149</v>
      </c>
      <c r="P51" s="297">
        <v>17.725891370683161</v>
      </c>
      <c r="Q51" s="297">
        <v>19.849813318863291</v>
      </c>
      <c r="R51" s="297">
        <v>18.198393383173119</v>
      </c>
      <c r="S51" s="297">
        <v>17.67929177777421</v>
      </c>
      <c r="T51" s="297">
        <v>18.659219599893198</v>
      </c>
      <c r="U51" s="297">
        <v>16.892821310292788</v>
      </c>
      <c r="V51" s="297">
        <v>15.877057008489251</v>
      </c>
      <c r="W51" s="297">
        <v>20.483343464701591</v>
      </c>
      <c r="X51" s="297">
        <v>10.532752589446959</v>
      </c>
      <c r="Y51" s="297">
        <v>16.417016338276461</v>
      </c>
      <c r="DA51" s="71" t="s">
        <v>524</v>
      </c>
    </row>
    <row r="52" spans="1:105" ht="12" customHeight="1" x14ac:dyDescent="0.25">
      <c r="A52" s="60" t="s">
        <v>525</v>
      </c>
      <c r="B52" s="262">
        <v>4.9814878809004526</v>
      </c>
      <c r="C52" s="262">
        <v>9.4567287670629678</v>
      </c>
      <c r="D52" s="262">
        <v>7.7991955885133004</v>
      </c>
      <c r="E52" s="262">
        <v>10.109999862379381</v>
      </c>
      <c r="F52" s="262">
        <v>13.111855080573671</v>
      </c>
      <c r="G52" s="262">
        <v>13.43698284262303</v>
      </c>
      <c r="H52" s="262">
        <v>14.081193806765381</v>
      </c>
      <c r="I52" s="262">
        <v>11.56162035200251</v>
      </c>
      <c r="J52" s="262">
        <v>12.97665910308999</v>
      </c>
      <c r="K52" s="262">
        <v>13.180472605234501</v>
      </c>
      <c r="L52" s="262">
        <v>13.768031216249041</v>
      </c>
      <c r="M52" s="262">
        <v>13.407441118732489</v>
      </c>
      <c r="N52" s="262">
        <v>13.965967495732141</v>
      </c>
      <c r="O52" s="262">
        <v>14.24399089466451</v>
      </c>
      <c r="P52" s="262">
        <v>14.811093450556889</v>
      </c>
      <c r="Q52" s="262">
        <v>14.506295444172331</v>
      </c>
      <c r="R52" s="262">
        <v>15.0266950695113</v>
      </c>
      <c r="S52" s="262">
        <v>14.475974349946449</v>
      </c>
      <c r="T52" s="262">
        <v>14.40282133148145</v>
      </c>
      <c r="U52" s="262">
        <v>15.42345051699675</v>
      </c>
      <c r="V52" s="262">
        <v>13.356390519746061</v>
      </c>
      <c r="W52" s="262">
        <v>13.313049718985569</v>
      </c>
      <c r="X52" s="262">
        <v>5.8298028490803313</v>
      </c>
      <c r="Y52" s="262">
        <v>9.3646753618572928E-2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6.8816913341631123</v>
      </c>
      <c r="C53" s="294">
        <f t="shared" si="0"/>
        <v>5.749973157356826</v>
      </c>
      <c r="D53" s="294">
        <f t="shared" si="0"/>
        <v>10.113727413740033</v>
      </c>
      <c r="E53" s="294">
        <f t="shared" si="0"/>
        <v>9.7070839826419792</v>
      </c>
      <c r="F53" s="294">
        <f t="shared" si="0"/>
        <v>7.7133757153990459</v>
      </c>
      <c r="G53" s="294">
        <f t="shared" si="0"/>
        <v>8.4148322514958593</v>
      </c>
      <c r="H53" s="294">
        <f t="shared" si="0"/>
        <v>7.2495094673470488</v>
      </c>
      <c r="I53" s="294">
        <f t="shared" si="0"/>
        <v>6.1831881378385036</v>
      </c>
      <c r="J53" s="294">
        <f t="shared" si="0"/>
        <v>7.6534464637104342</v>
      </c>
      <c r="K53" s="294">
        <f t="shared" si="0"/>
        <v>6.501506296705891</v>
      </c>
      <c r="L53" s="294">
        <f t="shared" si="0"/>
        <v>6.7828232753146427</v>
      </c>
      <c r="M53" s="294">
        <f t="shared" si="0"/>
        <v>7.4189230738729286</v>
      </c>
      <c r="N53" s="294">
        <f t="shared" si="0"/>
        <v>7.020457865780239</v>
      </c>
      <c r="O53" s="294">
        <f t="shared" si="0"/>
        <v>7.0184229122818627</v>
      </c>
      <c r="P53" s="294">
        <f t="shared" si="0"/>
        <v>6.8127199436333914</v>
      </c>
      <c r="Q53" s="294">
        <f t="shared" si="0"/>
        <v>7.283099210152308</v>
      </c>
      <c r="R53" s="294">
        <f t="shared" si="0"/>
        <v>6.9204585346473024</v>
      </c>
      <c r="S53" s="294">
        <f t="shared" si="0"/>
        <v>6.5663782866833973</v>
      </c>
      <c r="T53" s="294">
        <f t="shared" si="0"/>
        <v>6.7045532281364215</v>
      </c>
      <c r="U53" s="294">
        <f t="shared" si="0"/>
        <v>6.8241220002756569</v>
      </c>
      <c r="V53" s="294">
        <f t="shared" si="0"/>
        <v>6.3206282329945669</v>
      </c>
      <c r="W53" s="294">
        <f t="shared" si="0"/>
        <v>6.9774494238186815</v>
      </c>
      <c r="X53" s="294">
        <f t="shared" si="0"/>
        <v>3.1131964884715715</v>
      </c>
      <c r="Y53" s="294">
        <f t="shared" si="0"/>
        <v>2.141605062975493</v>
      </c>
      <c r="DA53" s="70"/>
    </row>
    <row r="54" spans="1:105" ht="12" customHeight="1" x14ac:dyDescent="0.25">
      <c r="A54" s="60" t="s">
        <v>528</v>
      </c>
      <c r="B54" s="262">
        <v>0.83607341431689441</v>
      </c>
      <c r="C54" s="262">
        <v>0.72439990327617054</v>
      </c>
      <c r="D54" s="262">
        <v>0.98176432330970842</v>
      </c>
      <c r="E54" s="262">
        <v>1.0810401361498829</v>
      </c>
      <c r="F54" s="262">
        <v>1.030155636443536</v>
      </c>
      <c r="G54" s="262">
        <v>1.0460330552800321</v>
      </c>
      <c r="H54" s="262">
        <v>0.96011881930584919</v>
      </c>
      <c r="I54" s="262">
        <v>0.93475004626438052</v>
      </c>
      <c r="J54" s="262">
        <v>1.20543100874611</v>
      </c>
      <c r="K54" s="262">
        <v>0.91767634397783859</v>
      </c>
      <c r="L54" s="262">
        <v>1.0599489926314889</v>
      </c>
      <c r="M54" s="262">
        <v>1.129730177399324</v>
      </c>
      <c r="N54" s="262">
        <v>1.064357447498735</v>
      </c>
      <c r="O54" s="262">
        <v>1.058957307488017</v>
      </c>
      <c r="P54" s="262">
        <v>1.0085002467527431</v>
      </c>
      <c r="Q54" s="262">
        <v>1.0988391145377889</v>
      </c>
      <c r="R54" s="262">
        <v>1.034676141637388</v>
      </c>
      <c r="S54" s="262">
        <v>1.0791697787489509</v>
      </c>
      <c r="T54" s="262">
        <v>1.0466927778961781</v>
      </c>
      <c r="U54" s="262">
        <v>0.98340902809881781</v>
      </c>
      <c r="V54" s="262">
        <v>0.91256229658611421</v>
      </c>
      <c r="W54" s="262">
        <v>1.1181158430632701</v>
      </c>
      <c r="X54" s="262">
        <v>0.58369909591353131</v>
      </c>
      <c r="Y54" s="262">
        <v>0.28319013682774979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3.1274257778959078E-2</v>
      </c>
      <c r="T55" s="230">
        <v>0</v>
      </c>
      <c r="U55" s="230">
        <v>0</v>
      </c>
      <c r="V55" s="230">
        <v>0</v>
      </c>
      <c r="W55" s="230">
        <v>0</v>
      </c>
      <c r="X55" s="230">
        <v>2.035258826214182E-2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5.6684895488731638E-2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0.83607341431689441</v>
      </c>
      <c r="C57" s="230">
        <v>0.72439990327617054</v>
      </c>
      <c r="D57" s="230">
        <v>0.98176432330970842</v>
      </c>
      <c r="E57" s="230">
        <v>1.0810401361498829</v>
      </c>
      <c r="F57" s="230">
        <v>1.030155636443536</v>
      </c>
      <c r="G57" s="230">
        <v>1.0460330552800321</v>
      </c>
      <c r="H57" s="230">
        <v>0.96011881930584919</v>
      </c>
      <c r="I57" s="230">
        <v>0.93475004626438052</v>
      </c>
      <c r="J57" s="230">
        <v>1.20543100874611</v>
      </c>
      <c r="K57" s="230">
        <v>0.91767634397783859</v>
      </c>
      <c r="L57" s="230">
        <v>1.0599489926314889</v>
      </c>
      <c r="M57" s="230">
        <v>1.129730177399324</v>
      </c>
      <c r="N57" s="230">
        <v>1.064357447498735</v>
      </c>
      <c r="O57" s="230">
        <v>1.058957307488017</v>
      </c>
      <c r="P57" s="230">
        <v>1.0085002467527431</v>
      </c>
      <c r="Q57" s="230">
        <v>1.0988391145377889</v>
      </c>
      <c r="R57" s="230">
        <v>1.034676141637388</v>
      </c>
      <c r="S57" s="230">
        <v>0.99121062548126015</v>
      </c>
      <c r="T57" s="230">
        <v>1.0466927778961781</v>
      </c>
      <c r="U57" s="230">
        <v>0.98340902809881781</v>
      </c>
      <c r="V57" s="230">
        <v>0.91256229658611421</v>
      </c>
      <c r="W57" s="230">
        <v>1.1181158430632701</v>
      </c>
      <c r="X57" s="230">
        <v>0.56334650765138949</v>
      </c>
      <c r="Y57" s="230">
        <v>0.28319013682774979</v>
      </c>
      <c r="DA57" s="71" t="s">
        <v>532</v>
      </c>
    </row>
    <row r="58" spans="1:105" ht="12" customHeight="1" x14ac:dyDescent="0.25">
      <c r="A58" s="60" t="s">
        <v>533</v>
      </c>
      <c r="B58" s="262">
        <v>5.8301422834114751</v>
      </c>
      <c r="C58" s="262">
        <v>4.5023012549057082</v>
      </c>
      <c r="D58" s="262">
        <v>8.7537428090682567</v>
      </c>
      <c r="E58" s="262">
        <v>8.1151360154161303</v>
      </c>
      <c r="F58" s="262">
        <v>5.9614361799412556</v>
      </c>
      <c r="G58" s="262">
        <v>6.628284564272926</v>
      </c>
      <c r="H58" s="262">
        <v>5.4867571378291364</v>
      </c>
      <c r="I58" s="262">
        <v>4.616417145449887</v>
      </c>
      <c r="J58" s="262">
        <v>5.7677416794882754</v>
      </c>
      <c r="K58" s="262">
        <v>4.8388392548435224</v>
      </c>
      <c r="L58" s="262">
        <v>4.9637327364824264</v>
      </c>
      <c r="M58" s="262">
        <v>5.5695463103894296</v>
      </c>
      <c r="N58" s="262">
        <v>5.1840226939685614</v>
      </c>
      <c r="O58" s="262">
        <v>5.169870136500851</v>
      </c>
      <c r="P58" s="262">
        <v>4.9615545193049329</v>
      </c>
      <c r="Q58" s="262">
        <v>5.3812255992673919</v>
      </c>
      <c r="R58" s="262">
        <v>5.0314342893767918</v>
      </c>
      <c r="S58" s="262">
        <v>4.6755957029520747</v>
      </c>
      <c r="T58" s="262">
        <v>4.8499312124559939</v>
      </c>
      <c r="U58" s="262">
        <v>4.9428427938183912</v>
      </c>
      <c r="V58" s="262">
        <v>4.6403834622393783</v>
      </c>
      <c r="W58" s="262">
        <v>5.1326196126017933</v>
      </c>
      <c r="X58" s="262">
        <v>2.2176891498944791</v>
      </c>
      <c r="Y58" s="262">
        <v>1.8567995390137919</v>
      </c>
      <c r="DA58" s="72" t="s">
        <v>534</v>
      </c>
    </row>
    <row r="59" spans="1:105" ht="12" customHeight="1" x14ac:dyDescent="0.25">
      <c r="A59" s="64" t="s">
        <v>28</v>
      </c>
      <c r="B59" s="229">
        <v>4.5342874570560756</v>
      </c>
      <c r="C59" s="229">
        <v>2.7836067029295748</v>
      </c>
      <c r="D59" s="229">
        <v>7.6793394935213186</v>
      </c>
      <c r="E59" s="229">
        <v>6.3928197083754386</v>
      </c>
      <c r="F59" s="229">
        <v>3.507601192219318</v>
      </c>
      <c r="G59" s="229">
        <v>4.1994494820982178</v>
      </c>
      <c r="H59" s="229">
        <v>2.8209081385490768</v>
      </c>
      <c r="I59" s="229">
        <v>1.9932222690347929</v>
      </c>
      <c r="J59" s="229">
        <v>2.3243687650527298</v>
      </c>
      <c r="K59" s="229">
        <v>1.7651268088693559</v>
      </c>
      <c r="L59" s="229">
        <v>1.2615062689752199</v>
      </c>
      <c r="M59" s="229">
        <v>1.8874741444204011</v>
      </c>
      <c r="N59" s="229">
        <v>1.6103907777515409</v>
      </c>
      <c r="O59" s="229">
        <v>1.231696046532716</v>
      </c>
      <c r="P59" s="229">
        <v>1.312300926449985</v>
      </c>
      <c r="Q59" s="229">
        <v>1.6699900302884849</v>
      </c>
      <c r="R59" s="229">
        <v>1.448938603854204</v>
      </c>
      <c r="S59" s="229">
        <v>1.0502427747741381</v>
      </c>
      <c r="T59" s="229">
        <v>1.150913140507543</v>
      </c>
      <c r="U59" s="229">
        <v>1.076213038035013</v>
      </c>
      <c r="V59" s="229">
        <v>0.90106436474226548</v>
      </c>
      <c r="W59" s="229">
        <v>0.86008475068540668</v>
      </c>
      <c r="X59" s="229">
        <v>0.2379835143025468</v>
      </c>
      <c r="Y59" s="229">
        <v>0.25278371212119172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0.1050624510139444</v>
      </c>
      <c r="T61" s="229">
        <v>0</v>
      </c>
      <c r="U61" s="229">
        <v>0</v>
      </c>
      <c r="V61" s="229">
        <v>0</v>
      </c>
      <c r="W61" s="229">
        <v>0</v>
      </c>
      <c r="X61" s="229">
        <v>4.7023749402092051E-2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0.1904267112462755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1.2958548263553979</v>
      </c>
      <c r="C65" s="229">
        <v>1.7186945519761341</v>
      </c>
      <c r="D65" s="229">
        <v>1.074403315546937</v>
      </c>
      <c r="E65" s="229">
        <v>1.7223163070406919</v>
      </c>
      <c r="F65" s="229">
        <v>2.4538349877219381</v>
      </c>
      <c r="G65" s="229">
        <v>2.4288350821747091</v>
      </c>
      <c r="H65" s="229">
        <v>2.6658489992800591</v>
      </c>
      <c r="I65" s="229">
        <v>2.6231948764150941</v>
      </c>
      <c r="J65" s="229">
        <v>3.4433729144355452</v>
      </c>
      <c r="K65" s="229">
        <v>3.073712445974166</v>
      </c>
      <c r="L65" s="229">
        <v>3.7022264675072072</v>
      </c>
      <c r="M65" s="229">
        <v>3.682072165969029</v>
      </c>
      <c r="N65" s="229">
        <v>3.5736319162170198</v>
      </c>
      <c r="O65" s="229">
        <v>3.9381740899681361</v>
      </c>
      <c r="P65" s="229">
        <v>3.6492535928549472</v>
      </c>
      <c r="Q65" s="229">
        <v>3.7112355689789069</v>
      </c>
      <c r="R65" s="229">
        <v>3.5824956855225878</v>
      </c>
      <c r="S65" s="229">
        <v>3.3298637659177168</v>
      </c>
      <c r="T65" s="229">
        <v>3.69901807194845</v>
      </c>
      <c r="U65" s="229">
        <v>3.151926678234017</v>
      </c>
      <c r="V65" s="229">
        <v>2.577585457369322</v>
      </c>
      <c r="W65" s="229">
        <v>3.0784294895110769</v>
      </c>
      <c r="X65" s="229">
        <v>1.301587034589522</v>
      </c>
      <c r="Y65" s="229">
        <v>0.87216394394095598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1.277640446061896E-2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0.71470307754936069</v>
      </c>
      <c r="V68" s="229">
        <v>1.148957235667172</v>
      </c>
      <c r="W68" s="229">
        <v>1.194105372405309</v>
      </c>
      <c r="X68" s="229">
        <v>0.63109485160031886</v>
      </c>
      <c r="Y68" s="229">
        <v>0.73185188295164449</v>
      </c>
      <c r="DA68" s="73" t="s">
        <v>544</v>
      </c>
    </row>
    <row r="69" spans="1:105" ht="12" customHeight="1" x14ac:dyDescent="0.25">
      <c r="A69" s="61" t="s">
        <v>545</v>
      </c>
      <c r="B69" s="263">
        <v>0.21547563643474271</v>
      </c>
      <c r="C69" s="263">
        <v>0.52327199917494738</v>
      </c>
      <c r="D69" s="263">
        <v>0.37822028136206848</v>
      </c>
      <c r="E69" s="263">
        <v>0.51090783107596638</v>
      </c>
      <c r="F69" s="263">
        <v>0.72178389901425433</v>
      </c>
      <c r="G69" s="263">
        <v>0.74051463194290157</v>
      </c>
      <c r="H69" s="263">
        <v>0.80263351021206308</v>
      </c>
      <c r="I69" s="263">
        <v>0.63202094612423687</v>
      </c>
      <c r="J69" s="263">
        <v>0.68027377547604928</v>
      </c>
      <c r="K69" s="263">
        <v>0.74499069788453021</v>
      </c>
      <c r="L69" s="263">
        <v>0.75914154620072738</v>
      </c>
      <c r="M69" s="263">
        <v>0.71964658608417509</v>
      </c>
      <c r="N69" s="263">
        <v>0.77207772431294253</v>
      </c>
      <c r="O69" s="263">
        <v>0.78959546829299487</v>
      </c>
      <c r="P69" s="263">
        <v>0.8426651775757148</v>
      </c>
      <c r="Q69" s="263">
        <v>0.80303449634712731</v>
      </c>
      <c r="R69" s="263">
        <v>0.85434810363312208</v>
      </c>
      <c r="S69" s="263">
        <v>0.81161280498237132</v>
      </c>
      <c r="T69" s="263">
        <v>0.80792923778425008</v>
      </c>
      <c r="U69" s="263">
        <v>0.8978701783584484</v>
      </c>
      <c r="V69" s="263">
        <v>0.76768247416907409</v>
      </c>
      <c r="W69" s="263">
        <v>0.72671396815361822</v>
      </c>
      <c r="X69" s="263">
        <v>0.31180824266356089</v>
      </c>
      <c r="Y69" s="263">
        <v>1.6153871339511881E-3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1.6838565928435989</v>
      </c>
      <c r="C72" s="223">
        <v>0.89749726258047846</v>
      </c>
      <c r="D72" s="223">
        <v>1.8965911890061959</v>
      </c>
      <c r="E72" s="223">
        <v>1.3557887926174499</v>
      </c>
      <c r="F72" s="223">
        <v>2.003785452911969</v>
      </c>
      <c r="G72" s="223">
        <v>2.0633928598789861</v>
      </c>
      <c r="H72" s="223">
        <v>1.7491265208139379</v>
      </c>
      <c r="I72" s="223">
        <v>2.76905971888984</v>
      </c>
      <c r="J72" s="223">
        <v>3.183504493113567</v>
      </c>
      <c r="K72" s="223">
        <v>3.7363768157024668</v>
      </c>
      <c r="L72" s="223">
        <v>4.8948094370997746</v>
      </c>
      <c r="M72" s="223">
        <v>5.1053683847480134</v>
      </c>
      <c r="N72" s="223">
        <v>5.0075085349179203</v>
      </c>
      <c r="O72" s="223">
        <v>4.7021269177155567</v>
      </c>
      <c r="P72" s="223">
        <v>6.0093634252677974</v>
      </c>
      <c r="Q72" s="223">
        <v>5.7905064564285356</v>
      </c>
      <c r="R72" s="223">
        <v>6.4666635346283634</v>
      </c>
      <c r="S72" s="223">
        <v>7.1862704090576681</v>
      </c>
      <c r="T72" s="223">
        <v>6.5301509400628159</v>
      </c>
      <c r="U72" s="223">
        <v>6.7288080208980867</v>
      </c>
      <c r="V72" s="223">
        <v>6.3692836534226451</v>
      </c>
      <c r="W72" s="223">
        <v>8.2092762092720193</v>
      </c>
      <c r="X72" s="223">
        <v>9.5254393282847172</v>
      </c>
      <c r="Y72" s="223">
        <v>9.3496552504722104</v>
      </c>
      <c r="DA72" s="89" t="s">
        <v>547</v>
      </c>
    </row>
    <row r="73" spans="1:105" ht="12" customHeight="1" x14ac:dyDescent="0.25">
      <c r="A73" s="55" t="s">
        <v>91</v>
      </c>
      <c r="B73" s="259">
        <v>2.890615647367473E-3</v>
      </c>
      <c r="C73" s="259">
        <v>1.540701055965654E-3</v>
      </c>
      <c r="D73" s="259">
        <v>3.2558094263711772E-3</v>
      </c>
      <c r="E73" s="259">
        <v>2.3274335327301159E-3</v>
      </c>
      <c r="F73" s="259">
        <v>3.439825938149183E-3</v>
      </c>
      <c r="G73" s="259">
        <v>3.542151815523171E-3</v>
      </c>
      <c r="H73" s="259">
        <v>3.002662169547244E-3</v>
      </c>
      <c r="I73" s="259">
        <v>4.7535445630841472E-3</v>
      </c>
      <c r="J73" s="259">
        <v>5.4650069016404443E-3</v>
      </c>
      <c r="K73" s="259">
        <v>6.4141028005618821E-3</v>
      </c>
      <c r="L73" s="259">
        <v>8.4027421396946703E-3</v>
      </c>
      <c r="M73" s="259">
        <v>8.7642010615785713E-3</v>
      </c>
      <c r="N73" s="259">
        <v>8.5962086005108174E-3</v>
      </c>
      <c r="O73" s="259">
        <v>8.0719710348556867E-3</v>
      </c>
      <c r="P73" s="259">
        <v>1.031605661772257E-2</v>
      </c>
      <c r="Q73" s="259">
        <v>9.9403527832301313E-3</v>
      </c>
      <c r="R73" s="259">
        <v>1.110108715852396E-2</v>
      </c>
      <c r="S73" s="259">
        <v>1.2336410225830929E-2</v>
      </c>
      <c r="T73" s="259">
        <v>1.1210073688817721E-2</v>
      </c>
      <c r="U73" s="259">
        <v>1.1551101106849629E-2</v>
      </c>
      <c r="V73" s="259">
        <v>1.093391864218011E-2</v>
      </c>
      <c r="W73" s="259">
        <v>1.409256724427114E-2</v>
      </c>
      <c r="X73" s="259">
        <v>1.6351976817711739E-2</v>
      </c>
      <c r="Y73" s="259">
        <v>1.605021465571654E-2</v>
      </c>
      <c r="DA73" s="67" t="s">
        <v>548</v>
      </c>
    </row>
    <row r="74" spans="1:105" ht="12" customHeight="1" x14ac:dyDescent="0.25">
      <c r="A74" s="173" t="s">
        <v>92</v>
      </c>
      <c r="B74" s="224">
        <v>1.5036081181757761E-3</v>
      </c>
      <c r="C74" s="224">
        <v>8.0142464375771252E-4</v>
      </c>
      <c r="D74" s="224">
        <v>1.693570533731555E-3</v>
      </c>
      <c r="E74" s="224">
        <v>1.210658344534534E-3</v>
      </c>
      <c r="F74" s="224">
        <v>1.789290184747692E-3</v>
      </c>
      <c r="G74" s="224">
        <v>1.842516915205305E-3</v>
      </c>
      <c r="H74" s="224">
        <v>1.561891224930663E-3</v>
      </c>
      <c r="I74" s="224">
        <v>2.4726456461525589E-3</v>
      </c>
      <c r="J74" s="224">
        <v>2.8427261682737971E-3</v>
      </c>
      <c r="K74" s="224">
        <v>3.336416258080534E-3</v>
      </c>
      <c r="L74" s="224">
        <v>4.3708444281372926E-3</v>
      </c>
      <c r="M74" s="224">
        <v>4.558864087487945E-3</v>
      </c>
      <c r="N74" s="224">
        <v>4.4714796479538117E-3</v>
      </c>
      <c r="O74" s="224">
        <v>4.1987876142378696E-3</v>
      </c>
      <c r="P74" s="224">
        <v>5.3660909543940833E-3</v>
      </c>
      <c r="Q74" s="224">
        <v>5.1706615357209103E-3</v>
      </c>
      <c r="R74" s="224">
        <v>5.7744393611564521E-3</v>
      </c>
      <c r="S74" s="224">
        <v>6.4170158981872952E-3</v>
      </c>
      <c r="T74" s="224">
        <v>5.8311307555556878E-3</v>
      </c>
      <c r="U74" s="224">
        <v>6.0085225837429789E-3</v>
      </c>
      <c r="V74" s="224">
        <v>5.6874835119736268E-3</v>
      </c>
      <c r="W74" s="224">
        <v>7.3305140147988451E-3</v>
      </c>
      <c r="X74" s="224">
        <v>8.5057884169848618E-3</v>
      </c>
      <c r="Y74" s="224">
        <v>8.3488211505316177E-3</v>
      </c>
      <c r="DA74" s="177" t="s">
        <v>549</v>
      </c>
    </row>
    <row r="75" spans="1:105" ht="12" customHeight="1" x14ac:dyDescent="0.25">
      <c r="A75" s="173" t="s">
        <v>93</v>
      </c>
      <c r="B75" s="224">
        <v>3.5194790379272811E-2</v>
      </c>
      <c r="C75" s="224">
        <v>1.8758858775022081E-2</v>
      </c>
      <c r="D75" s="224">
        <v>3.9641219814315551E-2</v>
      </c>
      <c r="E75" s="224">
        <v>2.833774714418593E-2</v>
      </c>
      <c r="F75" s="224">
        <v>4.1881719191757871E-2</v>
      </c>
      <c r="G75" s="224">
        <v>4.3127591436251021E-2</v>
      </c>
      <c r="H75" s="224">
        <v>3.6559016669417951E-2</v>
      </c>
      <c r="I75" s="224">
        <v>5.7876945559552737E-2</v>
      </c>
      <c r="J75" s="224">
        <v>6.653937976834845E-2</v>
      </c>
      <c r="K75" s="224">
        <v>7.8095129576451872E-2</v>
      </c>
      <c r="L75" s="224">
        <v>0.1023078763470212</v>
      </c>
      <c r="M75" s="224">
        <v>0.1067088319005579</v>
      </c>
      <c r="N75" s="224">
        <v>0.1046634339044728</v>
      </c>
      <c r="O75" s="224">
        <v>9.8280561366930239E-2</v>
      </c>
      <c r="P75" s="224">
        <v>0.1256035026767085</v>
      </c>
      <c r="Q75" s="224">
        <v>0.1210291076990529</v>
      </c>
      <c r="R75" s="224">
        <v>0.13516166906593219</v>
      </c>
      <c r="S75" s="224">
        <v>0.15020238762156041</v>
      </c>
      <c r="T75" s="224">
        <v>0.1364886383194705</v>
      </c>
      <c r="U75" s="224">
        <v>0.14064082939411179</v>
      </c>
      <c r="V75" s="224">
        <v>0.13312630303721321</v>
      </c>
      <c r="W75" s="224">
        <v>0.17158453788888531</v>
      </c>
      <c r="X75" s="224">
        <v>0.19909405697371541</v>
      </c>
      <c r="Y75" s="224">
        <v>0.19541994137640689</v>
      </c>
      <c r="DA75" s="177" t="s">
        <v>550</v>
      </c>
    </row>
    <row r="76" spans="1:105" ht="12" customHeight="1" x14ac:dyDescent="0.25">
      <c r="A76" s="173" t="s">
        <v>94</v>
      </c>
      <c r="B76" s="224">
        <v>9.6353854912249108E-4</v>
      </c>
      <c r="C76" s="224">
        <v>5.1356701865521782E-4</v>
      </c>
      <c r="D76" s="224">
        <v>1.085269808790393E-3</v>
      </c>
      <c r="E76" s="224">
        <v>7.7581117757670513E-4</v>
      </c>
      <c r="F76" s="224">
        <v>1.1466086460497271E-3</v>
      </c>
      <c r="G76" s="224">
        <v>1.180717271841057E-3</v>
      </c>
      <c r="H76" s="224">
        <v>1.0008873898490821E-3</v>
      </c>
      <c r="I76" s="224">
        <v>1.584514854361383E-3</v>
      </c>
      <c r="J76" s="224">
        <v>1.8216689672134821E-3</v>
      </c>
      <c r="K76" s="224">
        <v>2.1380342668539608E-3</v>
      </c>
      <c r="L76" s="224">
        <v>2.8009140465648911E-3</v>
      </c>
      <c r="M76" s="224">
        <v>2.9214003538595239E-3</v>
      </c>
      <c r="N76" s="224">
        <v>2.865402866836939E-3</v>
      </c>
      <c r="O76" s="224">
        <v>2.6906570116185628E-3</v>
      </c>
      <c r="P76" s="224">
        <v>3.4386855392408572E-3</v>
      </c>
      <c r="Q76" s="224">
        <v>3.3134509277433768E-3</v>
      </c>
      <c r="R76" s="224">
        <v>3.700362386174653E-3</v>
      </c>
      <c r="S76" s="224">
        <v>4.1121367419436434E-3</v>
      </c>
      <c r="T76" s="224">
        <v>3.7366912296059071E-3</v>
      </c>
      <c r="U76" s="224">
        <v>3.8503670356165439E-3</v>
      </c>
      <c r="V76" s="224">
        <v>3.6446395473933718E-3</v>
      </c>
      <c r="W76" s="224">
        <v>4.6975224147570464E-3</v>
      </c>
      <c r="X76" s="224">
        <v>5.4506589392372459E-3</v>
      </c>
      <c r="Y76" s="224">
        <v>5.350071551905514E-3</v>
      </c>
      <c r="DA76" s="177" t="s">
        <v>551</v>
      </c>
    </row>
    <row r="77" spans="1:105" ht="12" customHeight="1" x14ac:dyDescent="0.25">
      <c r="A77" s="56" t="s">
        <v>95</v>
      </c>
      <c r="B77" s="260">
        <v>3.2821233349369441E-3</v>
      </c>
      <c r="C77" s="260">
        <v>1.886959788251652E-3</v>
      </c>
      <c r="D77" s="260">
        <v>3.267598006362372E-3</v>
      </c>
      <c r="E77" s="260">
        <v>2.559974791038898E-3</v>
      </c>
      <c r="F77" s="260">
        <v>4.3174114178516684E-3</v>
      </c>
      <c r="G77" s="260">
        <v>4.2978809408315624E-3</v>
      </c>
      <c r="H77" s="260">
        <v>3.8451063559614761E-3</v>
      </c>
      <c r="I77" s="260">
        <v>6.2981521632878811E-3</v>
      </c>
      <c r="J77" s="260">
        <v>7.251938372144353E-3</v>
      </c>
      <c r="K77" s="260">
        <v>8.4370143402905072E-3</v>
      </c>
      <c r="L77" s="260">
        <v>1.138931187711793E-2</v>
      </c>
      <c r="M77" s="260">
        <v>1.159781914843042E-2</v>
      </c>
      <c r="N77" s="260">
        <v>1.151173552596765E-2</v>
      </c>
      <c r="O77" s="260">
        <v>1.0833468914018979E-2</v>
      </c>
      <c r="P77" s="260">
        <v>1.3921246307071779E-2</v>
      </c>
      <c r="Q77" s="260">
        <v>1.329540383824921E-2</v>
      </c>
      <c r="R77" s="260">
        <v>1.501481202517934E-2</v>
      </c>
      <c r="S77" s="260">
        <v>1.7053978019530978E-2</v>
      </c>
      <c r="T77" s="260">
        <v>1.5319411479499421E-2</v>
      </c>
      <c r="U77" s="260">
        <v>1.6499207247105581E-2</v>
      </c>
      <c r="V77" s="260">
        <v>1.5666284311096179E-2</v>
      </c>
      <c r="W77" s="260">
        <v>2.0837850051569469E-2</v>
      </c>
      <c r="X77" s="260">
        <v>2.5903699708403671E-2</v>
      </c>
      <c r="Y77" s="260">
        <v>2.5128175473278339E-2</v>
      </c>
      <c r="DA77" s="68" t="s">
        <v>552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5.1987019805847595E-4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2.6095749512478092E-3</v>
      </c>
      <c r="C79" s="226">
        <v>1.0955712679031611E-3</v>
      </c>
      <c r="D79" s="226">
        <v>2.358858427179577E-3</v>
      </c>
      <c r="E79" s="226">
        <v>1.738395697359085E-3</v>
      </c>
      <c r="F79" s="226">
        <v>2.538675346340303E-3</v>
      </c>
      <c r="G79" s="226">
        <v>2.5164318668460259E-3</v>
      </c>
      <c r="H79" s="226">
        <v>2.094315186978531E-3</v>
      </c>
      <c r="I79" s="226">
        <v>3.7575357564146252E-3</v>
      </c>
      <c r="J79" s="226">
        <v>4.6357793968818334E-3</v>
      </c>
      <c r="K79" s="226">
        <v>4.6566439815959784E-3</v>
      </c>
      <c r="L79" s="226">
        <v>6.6363324931956406E-3</v>
      </c>
      <c r="M79" s="226">
        <v>7.0847685245713776E-3</v>
      </c>
      <c r="N79" s="226">
        <v>6.6719487999198036E-3</v>
      </c>
      <c r="O79" s="226">
        <v>6.2060338348185274E-3</v>
      </c>
      <c r="P79" s="226">
        <v>7.5841846175798673E-3</v>
      </c>
      <c r="Q79" s="226">
        <v>7.6816407238788492E-3</v>
      </c>
      <c r="R79" s="226">
        <v>8.2240700787821371E-3</v>
      </c>
      <c r="S79" s="226">
        <v>9.0906203450449204E-3</v>
      </c>
      <c r="T79" s="226">
        <v>8.6458141991423466E-3</v>
      </c>
      <c r="U79" s="226">
        <v>7.6782209264372424E-3</v>
      </c>
      <c r="V79" s="226">
        <v>7.3423243722326821E-3</v>
      </c>
      <c r="W79" s="226">
        <v>1.053706308803406E-2</v>
      </c>
      <c r="X79" s="226">
        <v>1.3001905189983291E-2</v>
      </c>
      <c r="Y79" s="226">
        <v>2.221409952950585E-2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1.810632138722564E-3</v>
      </c>
      <c r="V81" s="226">
        <v>2.1473145072980638E-3</v>
      </c>
      <c r="W81" s="226">
        <v>3.4522739253770381E-3</v>
      </c>
      <c r="X81" s="226">
        <v>5.7053334531541556E-3</v>
      </c>
      <c r="Y81" s="226">
        <v>2.7873611825373549E-3</v>
      </c>
      <c r="DA81" s="69" t="s">
        <v>556</v>
      </c>
    </row>
    <row r="82" spans="1:105" ht="12" customHeight="1" x14ac:dyDescent="0.25">
      <c r="A82" s="37" t="s">
        <v>40</v>
      </c>
      <c r="B82" s="226">
        <v>6.7254838368913539E-4</v>
      </c>
      <c r="C82" s="226">
        <v>7.9138852034849147E-4</v>
      </c>
      <c r="D82" s="226">
        <v>9.0873957918279481E-4</v>
      </c>
      <c r="E82" s="226">
        <v>8.2157909367981262E-4</v>
      </c>
      <c r="F82" s="226">
        <v>1.7787360715113649E-3</v>
      </c>
      <c r="G82" s="226">
        <v>1.7814490739855361E-3</v>
      </c>
      <c r="H82" s="226">
        <v>1.750791168982944E-3</v>
      </c>
      <c r="I82" s="226">
        <v>2.5406164068732572E-3</v>
      </c>
      <c r="J82" s="226">
        <v>2.61615897526252E-3</v>
      </c>
      <c r="K82" s="226">
        <v>3.7803703586945289E-3</v>
      </c>
      <c r="L82" s="226">
        <v>4.7529793839222907E-3</v>
      </c>
      <c r="M82" s="226">
        <v>4.5130506238590462E-3</v>
      </c>
      <c r="N82" s="226">
        <v>4.8397867260478499E-3</v>
      </c>
      <c r="O82" s="226">
        <v>4.6274350792004501E-3</v>
      </c>
      <c r="P82" s="226">
        <v>6.3370616894919077E-3</v>
      </c>
      <c r="Q82" s="226">
        <v>5.6137631143703664E-3</v>
      </c>
      <c r="R82" s="226">
        <v>6.7907419463972022E-3</v>
      </c>
      <c r="S82" s="226">
        <v>7.4434874764275853E-3</v>
      </c>
      <c r="T82" s="226">
        <v>6.6735972803570699E-3</v>
      </c>
      <c r="U82" s="226">
        <v>7.0103541819457769E-3</v>
      </c>
      <c r="V82" s="226">
        <v>6.1766454315654341E-3</v>
      </c>
      <c r="W82" s="226">
        <v>6.8485130381583789E-3</v>
      </c>
      <c r="X82" s="226">
        <v>7.196461065266219E-3</v>
      </c>
      <c r="Y82" s="226">
        <v>1.267147612351397E-4</v>
      </c>
      <c r="DA82" s="69" t="s">
        <v>557</v>
      </c>
    </row>
    <row r="83" spans="1:105" ht="12" customHeight="1" x14ac:dyDescent="0.25">
      <c r="A83" s="57" t="s">
        <v>558</v>
      </c>
      <c r="B83" s="261">
        <v>0.28310323705869478</v>
      </c>
      <c r="C83" s="261">
        <v>0.16276183730429339</v>
      </c>
      <c r="D83" s="261">
        <v>0.28185033851736618</v>
      </c>
      <c r="E83" s="261">
        <v>0.22081350277645531</v>
      </c>
      <c r="F83" s="261">
        <v>0.37240317421875868</v>
      </c>
      <c r="G83" s="261">
        <v>0.37071855097293582</v>
      </c>
      <c r="H83" s="261">
        <v>0.33166397027812128</v>
      </c>
      <c r="I83" s="261">
        <v>0.54325419338614722</v>
      </c>
      <c r="J83" s="261">
        <v>0.62552409479873206</v>
      </c>
      <c r="K83" s="261">
        <v>0.72774415434719164</v>
      </c>
      <c r="L83" s="261">
        <v>0.98239789649619347</v>
      </c>
      <c r="M83" s="261">
        <v>1.000382925526182</v>
      </c>
      <c r="N83" s="261">
        <v>0.99295768592060862</v>
      </c>
      <c r="O83" s="261">
        <v>0.93445303699790361</v>
      </c>
      <c r="P83" s="261">
        <v>1.2007927464124799</v>
      </c>
      <c r="Q83" s="261">
        <v>1.1468100008750159</v>
      </c>
      <c r="R83" s="261">
        <v>1.295119486494785</v>
      </c>
      <c r="S83" s="261">
        <v>1.4802287432409651</v>
      </c>
      <c r="T83" s="261">
        <v>1.3213930547688379</v>
      </c>
      <c r="U83" s="261">
        <v>1.342999010525497</v>
      </c>
      <c r="V83" s="261">
        <v>1.2555318929832071</v>
      </c>
      <c r="W83" s="261">
        <v>1.6421683981126971</v>
      </c>
      <c r="X83" s="261">
        <v>1.9887282025342241</v>
      </c>
      <c r="Y83" s="261">
        <v>2.044577304588441</v>
      </c>
      <c r="DA83" s="70" t="s">
        <v>559</v>
      </c>
    </row>
    <row r="84" spans="1:105" ht="12" customHeight="1" x14ac:dyDescent="0.25">
      <c r="A84" s="60" t="s">
        <v>560</v>
      </c>
      <c r="B84" s="262">
        <v>0.2250918203412772</v>
      </c>
      <c r="C84" s="262">
        <v>9.4499731033977755E-2</v>
      </c>
      <c r="D84" s="262">
        <v>0.20346598477553829</v>
      </c>
      <c r="E84" s="262">
        <v>0.14994727467202851</v>
      </c>
      <c r="F84" s="262">
        <v>0.21897629523536791</v>
      </c>
      <c r="G84" s="262">
        <v>0.2170576589119711</v>
      </c>
      <c r="H84" s="262">
        <v>0.18064751026981091</v>
      </c>
      <c r="I84" s="262">
        <v>0.32411046979293628</v>
      </c>
      <c r="J84" s="262">
        <v>0.39986436206623072</v>
      </c>
      <c r="K84" s="262">
        <v>0.40166406027061691</v>
      </c>
      <c r="L84" s="262">
        <v>0.5724243178258196</v>
      </c>
      <c r="M84" s="262">
        <v>0.61110467171284533</v>
      </c>
      <c r="N84" s="262">
        <v>0.5754964423917539</v>
      </c>
      <c r="O84" s="262">
        <v>0.53530842343152363</v>
      </c>
      <c r="P84" s="262">
        <v>0.65418236811288799</v>
      </c>
      <c r="Q84" s="262">
        <v>0.66258855409337536</v>
      </c>
      <c r="R84" s="262">
        <v>0.70937640774109068</v>
      </c>
      <c r="S84" s="262">
        <v>0.84484495419288308</v>
      </c>
      <c r="T84" s="262">
        <v>0.74575442084422727</v>
      </c>
      <c r="U84" s="262">
        <v>0.7020315470161731</v>
      </c>
      <c r="V84" s="262">
        <v>0.68189533313227157</v>
      </c>
      <c r="W84" s="262">
        <v>0.99528666099366914</v>
      </c>
      <c r="X84" s="262">
        <v>1.2962695042582679</v>
      </c>
      <c r="Y84" s="262">
        <v>2.0329806760320199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2.4483542257188871E-2</v>
      </c>
      <c r="T85" s="230">
        <v>0</v>
      </c>
      <c r="U85" s="230">
        <v>0</v>
      </c>
      <c r="V85" s="230">
        <v>0</v>
      </c>
      <c r="W85" s="230">
        <v>0</v>
      </c>
      <c r="X85" s="230">
        <v>4.5198698578843607E-2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4.4376657756412731E-2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0.2250918203412772</v>
      </c>
      <c r="C88" s="230">
        <v>9.4499731033977755E-2</v>
      </c>
      <c r="D88" s="230">
        <v>0.20346598477553829</v>
      </c>
      <c r="E88" s="230">
        <v>0.14994727467202851</v>
      </c>
      <c r="F88" s="230">
        <v>0.21897629523536791</v>
      </c>
      <c r="G88" s="230">
        <v>0.2170576589119711</v>
      </c>
      <c r="H88" s="230">
        <v>0.18064751026981091</v>
      </c>
      <c r="I88" s="230">
        <v>0.32411046979293628</v>
      </c>
      <c r="J88" s="230">
        <v>0.39986436206623072</v>
      </c>
      <c r="K88" s="230">
        <v>0.40166406027061691</v>
      </c>
      <c r="L88" s="230">
        <v>0.5724243178258196</v>
      </c>
      <c r="M88" s="230">
        <v>0.61110467171284533</v>
      </c>
      <c r="N88" s="230">
        <v>0.5754964423917539</v>
      </c>
      <c r="O88" s="230">
        <v>0.53530842343152363</v>
      </c>
      <c r="P88" s="230">
        <v>0.65418236811288799</v>
      </c>
      <c r="Q88" s="230">
        <v>0.66258855409337536</v>
      </c>
      <c r="R88" s="230">
        <v>0.70937640774109068</v>
      </c>
      <c r="S88" s="230">
        <v>0.77598475417928148</v>
      </c>
      <c r="T88" s="230">
        <v>0.74575442084422727</v>
      </c>
      <c r="U88" s="230">
        <v>0.7020315470161731</v>
      </c>
      <c r="V88" s="230">
        <v>0.68189533313227157</v>
      </c>
      <c r="W88" s="230">
        <v>0.99528666099366914</v>
      </c>
      <c r="X88" s="230">
        <v>1.2510708056794251</v>
      </c>
      <c r="Y88" s="230">
        <v>2.0329806760320199</v>
      </c>
      <c r="DA88" s="71" t="s">
        <v>565</v>
      </c>
    </row>
    <row r="89" spans="1:105" ht="12" customHeight="1" x14ac:dyDescent="0.25">
      <c r="A89" s="60" t="s">
        <v>566</v>
      </c>
      <c r="B89" s="262">
        <v>5.8011416717417573E-2</v>
      </c>
      <c r="C89" s="262">
        <v>6.8262106270315689E-2</v>
      </c>
      <c r="D89" s="262">
        <v>7.8384353741827881E-2</v>
      </c>
      <c r="E89" s="262">
        <v>7.0866228104426818E-2</v>
      </c>
      <c r="F89" s="262">
        <v>0.15342687898339069</v>
      </c>
      <c r="G89" s="262">
        <v>0.1536608920609647</v>
      </c>
      <c r="H89" s="262">
        <v>0.15101646000831051</v>
      </c>
      <c r="I89" s="262">
        <v>0.21914372359321091</v>
      </c>
      <c r="J89" s="262">
        <v>0.22565973273250139</v>
      </c>
      <c r="K89" s="262">
        <v>0.32608009407657479</v>
      </c>
      <c r="L89" s="262">
        <v>0.40997357867037387</v>
      </c>
      <c r="M89" s="262">
        <v>0.38927825381333647</v>
      </c>
      <c r="N89" s="262">
        <v>0.41746124352885472</v>
      </c>
      <c r="O89" s="262">
        <v>0.39914461356637998</v>
      </c>
      <c r="P89" s="262">
        <v>0.54661037829959158</v>
      </c>
      <c r="Q89" s="262">
        <v>0.48422144678164059</v>
      </c>
      <c r="R89" s="262">
        <v>0.58574307875369469</v>
      </c>
      <c r="S89" s="262">
        <v>0.63538378904808201</v>
      </c>
      <c r="T89" s="262">
        <v>0.57563863392461012</v>
      </c>
      <c r="U89" s="262">
        <v>0.64096746350932421</v>
      </c>
      <c r="V89" s="262">
        <v>0.5736365598509352</v>
      </c>
      <c r="W89" s="262">
        <v>0.64688173711902797</v>
      </c>
      <c r="X89" s="262">
        <v>0.6924586982759553</v>
      </c>
      <c r="Y89" s="262">
        <v>1.1596628556421211E-2</v>
      </c>
      <c r="DA89" s="72" t="s">
        <v>567</v>
      </c>
    </row>
    <row r="90" spans="1:105" ht="12" customHeight="1" x14ac:dyDescent="0.25">
      <c r="A90" s="57" t="s">
        <v>517</v>
      </c>
      <c r="B90" s="294">
        <v>0.54297225238364188</v>
      </c>
      <c r="C90" s="294">
        <v>0.31216584565187999</v>
      </c>
      <c r="D90" s="294">
        <v>0.54056928041461316</v>
      </c>
      <c r="E90" s="294">
        <v>0.42350488890523003</v>
      </c>
      <c r="F90" s="294">
        <v>0.71424330008086367</v>
      </c>
      <c r="G90" s="294">
        <v>0.7110123102564252</v>
      </c>
      <c r="H90" s="294">
        <v>0.63610834989879206</v>
      </c>
      <c r="I90" s="294">
        <v>1.0419236320444449</v>
      </c>
      <c r="J90" s="294">
        <v>1.199711561767447</v>
      </c>
      <c r="K90" s="294">
        <v>1.395762502577812</v>
      </c>
      <c r="L90" s="294">
        <v>1.8841706090661881</v>
      </c>
      <c r="M90" s="294">
        <v>1.918664639664549</v>
      </c>
      <c r="N90" s="294">
        <v>1.9044235482697149</v>
      </c>
      <c r="O90" s="294">
        <v>1.7922157143695701</v>
      </c>
      <c r="P90" s="294">
        <v>2.3030366905707522</v>
      </c>
      <c r="Q90" s="294">
        <v>2.199501551803503</v>
      </c>
      <c r="R90" s="294">
        <v>2.4839487954785362</v>
      </c>
      <c r="S90" s="294">
        <v>2.8389754321103782</v>
      </c>
      <c r="T90" s="294">
        <v>2.53433966593319</v>
      </c>
      <c r="U90" s="294">
        <v>2.5757783813077588</v>
      </c>
      <c r="V90" s="294">
        <v>2.408022553734527</v>
      </c>
      <c r="W90" s="294">
        <v>3.1495643892324181</v>
      </c>
      <c r="X90" s="294">
        <v>3.8142419095158679</v>
      </c>
      <c r="Y90" s="294">
        <v>3.9213565898389868</v>
      </c>
      <c r="DA90" s="70" t="s">
        <v>568</v>
      </c>
    </row>
    <row r="91" spans="1:105" ht="12" customHeight="1" x14ac:dyDescent="0.25">
      <c r="A91" s="60" t="s">
        <v>519</v>
      </c>
      <c r="B91" s="262">
        <v>0.43171040343314132</v>
      </c>
      <c r="C91" s="262">
        <v>0.1812438894809571</v>
      </c>
      <c r="D91" s="262">
        <v>0.39023355997206483</v>
      </c>
      <c r="E91" s="262">
        <v>0.28758840878453112</v>
      </c>
      <c r="F91" s="262">
        <v>0.4199812530505343</v>
      </c>
      <c r="G91" s="262">
        <v>0.41630144247385809</v>
      </c>
      <c r="H91" s="262">
        <v>0.34646931825212718</v>
      </c>
      <c r="I91" s="262">
        <v>0.62162126308751819</v>
      </c>
      <c r="J91" s="262">
        <v>0.76691194199957413</v>
      </c>
      <c r="K91" s="262">
        <v>0.77036363756405724</v>
      </c>
      <c r="L91" s="262">
        <v>1.097869895089246</v>
      </c>
      <c r="M91" s="262">
        <v>1.172056114544872</v>
      </c>
      <c r="N91" s="262">
        <v>1.1037620156191941</v>
      </c>
      <c r="O91" s="262">
        <v>1.026684199765225</v>
      </c>
      <c r="P91" s="262">
        <v>1.2546761300729199</v>
      </c>
      <c r="Q91" s="262">
        <v>1.2707986081597209</v>
      </c>
      <c r="R91" s="262">
        <v>1.3605344463763249</v>
      </c>
      <c r="S91" s="262">
        <v>1.6203536648291961</v>
      </c>
      <c r="T91" s="262">
        <v>1.4303049368767811</v>
      </c>
      <c r="U91" s="262">
        <v>1.3464475160653659</v>
      </c>
      <c r="V91" s="262">
        <v>1.3078276630371439</v>
      </c>
      <c r="W91" s="262">
        <v>1.9088903599328499</v>
      </c>
      <c r="X91" s="262">
        <v>2.486154449295169</v>
      </c>
      <c r="Y91" s="262">
        <v>3.8991150655358542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4.6957725470866817E-2</v>
      </c>
      <c r="T92" s="297">
        <v>0</v>
      </c>
      <c r="U92" s="297">
        <v>0</v>
      </c>
      <c r="V92" s="297">
        <v>0</v>
      </c>
      <c r="W92" s="297">
        <v>0</v>
      </c>
      <c r="X92" s="297">
        <v>8.6687949693333655E-2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8.5111332761842823E-2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0.43171040343314132</v>
      </c>
      <c r="C95" s="297">
        <v>0.1812438894809571</v>
      </c>
      <c r="D95" s="297">
        <v>0.39023355997206483</v>
      </c>
      <c r="E95" s="297">
        <v>0.28758840878453112</v>
      </c>
      <c r="F95" s="297">
        <v>0.4199812530505343</v>
      </c>
      <c r="G95" s="297">
        <v>0.41630144247385809</v>
      </c>
      <c r="H95" s="297">
        <v>0.34646931825212718</v>
      </c>
      <c r="I95" s="297">
        <v>0.62162126308751819</v>
      </c>
      <c r="J95" s="297">
        <v>0.76691194199957413</v>
      </c>
      <c r="K95" s="297">
        <v>0.77036363756405724</v>
      </c>
      <c r="L95" s="297">
        <v>1.097869895089246</v>
      </c>
      <c r="M95" s="297">
        <v>1.172056114544872</v>
      </c>
      <c r="N95" s="297">
        <v>1.1037620156191941</v>
      </c>
      <c r="O95" s="297">
        <v>1.026684199765225</v>
      </c>
      <c r="P95" s="297">
        <v>1.2546761300729199</v>
      </c>
      <c r="Q95" s="297">
        <v>1.2707986081597209</v>
      </c>
      <c r="R95" s="297">
        <v>1.3605344463763249</v>
      </c>
      <c r="S95" s="297">
        <v>1.4882846065964861</v>
      </c>
      <c r="T95" s="297">
        <v>1.4303049368767811</v>
      </c>
      <c r="U95" s="297">
        <v>1.3464475160653659</v>
      </c>
      <c r="V95" s="297">
        <v>1.3078276630371439</v>
      </c>
      <c r="W95" s="297">
        <v>1.9088903599328499</v>
      </c>
      <c r="X95" s="297">
        <v>2.3994664996018358</v>
      </c>
      <c r="Y95" s="297">
        <v>3.8991150655358542</v>
      </c>
      <c r="DA95" s="71" t="s">
        <v>573</v>
      </c>
    </row>
    <row r="96" spans="1:105" ht="12" customHeight="1" x14ac:dyDescent="0.25">
      <c r="A96" s="60" t="s">
        <v>525</v>
      </c>
      <c r="B96" s="262">
        <v>0.1112618489505007</v>
      </c>
      <c r="C96" s="262">
        <v>0.13092195617092289</v>
      </c>
      <c r="D96" s="262">
        <v>0.15033572044254839</v>
      </c>
      <c r="E96" s="262">
        <v>0.13591648012069879</v>
      </c>
      <c r="F96" s="262">
        <v>0.29426204703032938</v>
      </c>
      <c r="G96" s="262">
        <v>0.294710867782567</v>
      </c>
      <c r="H96" s="262">
        <v>0.28963903164666482</v>
      </c>
      <c r="I96" s="262">
        <v>0.42030236895692707</v>
      </c>
      <c r="J96" s="262">
        <v>0.43279961976787251</v>
      </c>
      <c r="K96" s="262">
        <v>0.62539886501375486</v>
      </c>
      <c r="L96" s="262">
        <v>0.78630071397694201</v>
      </c>
      <c r="M96" s="262">
        <v>0.74660852511967701</v>
      </c>
      <c r="N96" s="262">
        <v>0.80066153265052109</v>
      </c>
      <c r="O96" s="262">
        <v>0.76553151460434554</v>
      </c>
      <c r="P96" s="262">
        <v>1.0483605604978321</v>
      </c>
      <c r="Q96" s="262">
        <v>0.92870294364378214</v>
      </c>
      <c r="R96" s="262">
        <v>1.1234143491022111</v>
      </c>
      <c r="S96" s="262">
        <v>1.2186217672811821</v>
      </c>
      <c r="T96" s="262">
        <v>1.104034729056409</v>
      </c>
      <c r="U96" s="262">
        <v>1.2293308652423931</v>
      </c>
      <c r="V96" s="262">
        <v>1.1001948906973831</v>
      </c>
      <c r="W96" s="262">
        <v>1.2406740292995679</v>
      </c>
      <c r="X96" s="262">
        <v>1.328087460220698</v>
      </c>
      <c r="Y96" s="262">
        <v>2.224152430313266E-2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0.81394642737238687</v>
      </c>
      <c r="C97" s="294">
        <f t="shared" si="1"/>
        <v>0.39906806834265268</v>
      </c>
      <c r="D97" s="294">
        <f t="shared" si="1"/>
        <v>1.0252281024846459</v>
      </c>
      <c r="E97" s="294">
        <f t="shared" si="1"/>
        <v>0.67625877594569861</v>
      </c>
      <c r="F97" s="294">
        <f t="shared" si="1"/>
        <v>0.86456412323379084</v>
      </c>
      <c r="G97" s="294">
        <f t="shared" si="1"/>
        <v>0.9276711402699731</v>
      </c>
      <c r="H97" s="294">
        <f t="shared" si="1"/>
        <v>0.73538463682731814</v>
      </c>
      <c r="I97" s="294">
        <f t="shared" si="1"/>
        <v>1.1108960906728087</v>
      </c>
      <c r="J97" s="294">
        <f t="shared" si="1"/>
        <v>1.2743481163697679</v>
      </c>
      <c r="K97" s="294">
        <f t="shared" si="1"/>
        <v>1.5144494615352249</v>
      </c>
      <c r="L97" s="294">
        <f t="shared" si="1"/>
        <v>1.898969242698858</v>
      </c>
      <c r="M97" s="294">
        <f t="shared" si="1"/>
        <v>2.0517697030053679</v>
      </c>
      <c r="N97" s="294">
        <f t="shared" si="1"/>
        <v>1.9780190401818538</v>
      </c>
      <c r="O97" s="294">
        <f t="shared" si="1"/>
        <v>1.8513827204064213</v>
      </c>
      <c r="P97" s="294">
        <f t="shared" si="1"/>
        <v>2.3468884061894268</v>
      </c>
      <c r="Q97" s="294">
        <f t="shared" si="1"/>
        <v>2.2914459269660217</v>
      </c>
      <c r="R97" s="294">
        <f t="shared" si="1"/>
        <v>2.5168428826580755</v>
      </c>
      <c r="S97" s="294">
        <f t="shared" si="1"/>
        <v>2.6769443051992732</v>
      </c>
      <c r="T97" s="294">
        <f t="shared" si="1"/>
        <v>2.5018322738878402</v>
      </c>
      <c r="U97" s="294">
        <f t="shared" si="1"/>
        <v>2.6314806016974028</v>
      </c>
      <c r="V97" s="294">
        <f t="shared" si="1"/>
        <v>2.5366705776550558</v>
      </c>
      <c r="W97" s="294">
        <f t="shared" si="1"/>
        <v>3.1990004303126236</v>
      </c>
      <c r="X97" s="294">
        <f t="shared" si="1"/>
        <v>3.467163035378571</v>
      </c>
      <c r="Y97" s="294">
        <f t="shared" si="1"/>
        <v>3.1334241318369438</v>
      </c>
      <c r="DA97" s="70"/>
    </row>
    <row r="98" spans="1:105" ht="12" customHeight="1" x14ac:dyDescent="0.25">
      <c r="A98" s="60" t="s">
        <v>528</v>
      </c>
      <c r="B98" s="262">
        <v>0.13834865772221711</v>
      </c>
      <c r="C98" s="262">
        <v>5.3847567765317322E-2</v>
      </c>
      <c r="D98" s="262">
        <v>0.14148224833413389</v>
      </c>
      <c r="E98" s="262">
        <v>9.5139301679656674E-2</v>
      </c>
      <c r="F98" s="262">
        <v>0.12175587308105559</v>
      </c>
      <c r="G98" s="262">
        <v>0.12484400406272</v>
      </c>
      <c r="H98" s="262">
        <v>9.8448676021459999E-2</v>
      </c>
      <c r="I98" s="262">
        <v>0.1707171945159863</v>
      </c>
      <c r="J98" s="262">
        <v>0.21029507093970309</v>
      </c>
      <c r="K98" s="262">
        <v>0.2131031587425018</v>
      </c>
      <c r="L98" s="262">
        <v>0.2947280088934171</v>
      </c>
      <c r="M98" s="262">
        <v>0.32227854029823078</v>
      </c>
      <c r="N98" s="262">
        <v>0.29990835846306552</v>
      </c>
      <c r="O98" s="262">
        <v>0.27835300543186692</v>
      </c>
      <c r="P98" s="262">
        <v>0.33830951947285259</v>
      </c>
      <c r="Q98" s="262">
        <v>0.34571958106028422</v>
      </c>
      <c r="R98" s="262">
        <v>0.36601774227639061</v>
      </c>
      <c r="S98" s="262">
        <v>0.42384465097432811</v>
      </c>
      <c r="T98" s="262">
        <v>0.38083951781775399</v>
      </c>
      <c r="U98" s="262">
        <v>0.3634745800090986</v>
      </c>
      <c r="V98" s="262">
        <v>0.35746664936104611</v>
      </c>
      <c r="W98" s="262">
        <v>0.51415058180226225</v>
      </c>
      <c r="X98" s="262">
        <v>0.64159335409752072</v>
      </c>
      <c r="Y98" s="262">
        <v>0.9606833911350271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1.228298561897341E-2</v>
      </c>
      <c r="T99" s="230">
        <v>0</v>
      </c>
      <c r="U99" s="230">
        <v>0</v>
      </c>
      <c r="V99" s="230">
        <v>0</v>
      </c>
      <c r="W99" s="230">
        <v>0</v>
      </c>
      <c r="X99" s="230">
        <v>2.2371261938030851E-2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2.2263030541672391E-2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0.13834865772221711</v>
      </c>
      <c r="C101" s="230">
        <v>5.3847567765317322E-2</v>
      </c>
      <c r="D101" s="230">
        <v>0.14148224833413389</v>
      </c>
      <c r="E101" s="230">
        <v>9.5139301679656674E-2</v>
      </c>
      <c r="F101" s="230">
        <v>0.12175587308105559</v>
      </c>
      <c r="G101" s="230">
        <v>0.12484400406272</v>
      </c>
      <c r="H101" s="230">
        <v>9.8448676021459999E-2</v>
      </c>
      <c r="I101" s="230">
        <v>0.1707171945159863</v>
      </c>
      <c r="J101" s="230">
        <v>0.21029507093970309</v>
      </c>
      <c r="K101" s="230">
        <v>0.2131031587425018</v>
      </c>
      <c r="L101" s="230">
        <v>0.2947280088934171</v>
      </c>
      <c r="M101" s="230">
        <v>0.32227854029823078</v>
      </c>
      <c r="N101" s="230">
        <v>0.29990835846306552</v>
      </c>
      <c r="O101" s="230">
        <v>0.27835300543186692</v>
      </c>
      <c r="P101" s="230">
        <v>0.33830951947285259</v>
      </c>
      <c r="Q101" s="230">
        <v>0.34571958106028422</v>
      </c>
      <c r="R101" s="230">
        <v>0.36601774227639061</v>
      </c>
      <c r="S101" s="230">
        <v>0.38929863481368232</v>
      </c>
      <c r="T101" s="230">
        <v>0.38083951781775399</v>
      </c>
      <c r="U101" s="230">
        <v>0.3634745800090986</v>
      </c>
      <c r="V101" s="230">
        <v>0.35746664936104611</v>
      </c>
      <c r="W101" s="230">
        <v>0.51415058180226225</v>
      </c>
      <c r="X101" s="230">
        <v>0.61922209215948987</v>
      </c>
      <c r="Y101" s="230">
        <v>0.9606833911350271</v>
      </c>
      <c r="DA101" s="71" t="s">
        <v>578</v>
      </c>
    </row>
    <row r="102" spans="1:105" ht="12" customHeight="1" x14ac:dyDescent="0.25">
      <c r="A102" s="60" t="s">
        <v>533</v>
      </c>
      <c r="B102" s="262">
        <v>0.63994209089982501</v>
      </c>
      <c r="C102" s="262">
        <v>0.30632358147528538</v>
      </c>
      <c r="D102" s="262">
        <v>0.82924045555110348</v>
      </c>
      <c r="E102" s="262">
        <v>0.53615591311247512</v>
      </c>
      <c r="F102" s="262">
        <v>0.65749936507617823</v>
      </c>
      <c r="G102" s="262">
        <v>0.71444674396999841</v>
      </c>
      <c r="H102" s="262">
        <v>0.55463551546309986</v>
      </c>
      <c r="I102" s="262">
        <v>0.82475034578780537</v>
      </c>
      <c r="J102" s="262">
        <v>0.94537497855258756</v>
      </c>
      <c r="K102" s="262">
        <v>1.1283442721804919</v>
      </c>
      <c r="L102" s="262">
        <v>1.3931553438848889</v>
      </c>
      <c r="M102" s="262">
        <v>1.524197318271012</v>
      </c>
      <c r="N102" s="262">
        <v>1.460559178275328</v>
      </c>
      <c r="O102" s="262">
        <v>1.3654800147924959</v>
      </c>
      <c r="P102" s="262">
        <v>1.7259000750652369</v>
      </c>
      <c r="Q102" s="262">
        <v>1.693073572646147</v>
      </c>
      <c r="R102" s="262">
        <v>1.84859862579805</v>
      </c>
      <c r="S102" s="262">
        <v>1.9343381832978821</v>
      </c>
      <c r="T102" s="262">
        <v>1.8270274322937341</v>
      </c>
      <c r="U102" s="262">
        <v>1.936147174904626</v>
      </c>
      <c r="V102" s="262">
        <v>1.8784892452076909</v>
      </c>
      <c r="W102" s="262">
        <v>2.3506801720425261</v>
      </c>
      <c r="X102" s="262">
        <v>2.482834704224647</v>
      </c>
      <c r="Y102" s="262">
        <v>2.167260763160241</v>
      </c>
      <c r="DA102" s="72" t="s">
        <v>579</v>
      </c>
    </row>
    <row r="103" spans="1:105" ht="12" customHeight="1" x14ac:dyDescent="0.25">
      <c r="A103" s="64" t="s">
        <v>28</v>
      </c>
      <c r="B103" s="229">
        <v>0.497703358675393</v>
      </c>
      <c r="C103" s="229">
        <v>0.18938856517673339</v>
      </c>
      <c r="D103" s="229">
        <v>0.72746242593995147</v>
      </c>
      <c r="E103" s="229">
        <v>0.42236483548719689</v>
      </c>
      <c r="F103" s="229">
        <v>0.3868607307387753</v>
      </c>
      <c r="G103" s="229">
        <v>0.45264849145484398</v>
      </c>
      <c r="H103" s="229">
        <v>0.28515492852983348</v>
      </c>
      <c r="I103" s="229">
        <v>0.35610099863672412</v>
      </c>
      <c r="J103" s="229">
        <v>0.38098101363044851</v>
      </c>
      <c r="K103" s="229">
        <v>0.41160092732288428</v>
      </c>
      <c r="L103" s="229">
        <v>0.35406301935840312</v>
      </c>
      <c r="M103" s="229">
        <v>0.51653812876372196</v>
      </c>
      <c r="N103" s="229">
        <v>0.45371541945437749</v>
      </c>
      <c r="O103" s="229">
        <v>0.32531887483303218</v>
      </c>
      <c r="P103" s="229">
        <v>0.45649004936974891</v>
      </c>
      <c r="Q103" s="229">
        <v>0.52542231034671738</v>
      </c>
      <c r="R103" s="229">
        <v>0.53235434627576017</v>
      </c>
      <c r="S103" s="229">
        <v>0.43449537343352179</v>
      </c>
      <c r="T103" s="229">
        <v>0.43356282548794878</v>
      </c>
      <c r="U103" s="229">
        <v>0.42156040968831487</v>
      </c>
      <c r="V103" s="229">
        <v>0.36476289776091131</v>
      </c>
      <c r="W103" s="229">
        <v>0.39390882674187799</v>
      </c>
      <c r="X103" s="229">
        <v>0.26643667728266629</v>
      </c>
      <c r="Y103" s="229">
        <v>0.29504973979971633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4.3465330096617009E-2</v>
      </c>
      <c r="T105" s="229">
        <v>0</v>
      </c>
      <c r="U105" s="229">
        <v>0</v>
      </c>
      <c r="V105" s="229">
        <v>0</v>
      </c>
      <c r="W105" s="229">
        <v>0</v>
      </c>
      <c r="X105" s="229">
        <v>5.2645880034103233E-2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7.8781332280492652E-2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0.14223873222443201</v>
      </c>
      <c r="C109" s="229">
        <v>0.11693501629855201</v>
      </c>
      <c r="D109" s="229">
        <v>0.10177802961115209</v>
      </c>
      <c r="E109" s="229">
        <v>0.11379107762527831</v>
      </c>
      <c r="F109" s="229">
        <v>0.27063863433740287</v>
      </c>
      <c r="G109" s="229">
        <v>0.26179825251515437</v>
      </c>
      <c r="H109" s="229">
        <v>0.26948058693326638</v>
      </c>
      <c r="I109" s="229">
        <v>0.46864934715108131</v>
      </c>
      <c r="J109" s="229">
        <v>0.564393964922139</v>
      </c>
      <c r="K109" s="229">
        <v>0.71674334485760804</v>
      </c>
      <c r="L109" s="229">
        <v>1.039092324526486</v>
      </c>
      <c r="M109" s="229">
        <v>1.0076591895072899</v>
      </c>
      <c r="N109" s="229">
        <v>1.0068437588209509</v>
      </c>
      <c r="O109" s="229">
        <v>1.0401611399594639</v>
      </c>
      <c r="P109" s="229">
        <v>1.2694100256954881</v>
      </c>
      <c r="Q109" s="229">
        <v>1.1676512622994291</v>
      </c>
      <c r="R109" s="229">
        <v>1.31624427952229</v>
      </c>
      <c r="S109" s="229">
        <v>1.37759614748725</v>
      </c>
      <c r="T109" s="229">
        <v>1.393464606805785</v>
      </c>
      <c r="U109" s="229">
        <v>1.2346324146099339</v>
      </c>
      <c r="V109" s="229">
        <v>1.043441043110553</v>
      </c>
      <c r="W109" s="229">
        <v>1.409884953145097</v>
      </c>
      <c r="X109" s="229">
        <v>1.4572039819924609</v>
      </c>
      <c r="Y109" s="229">
        <v>1.017991794499407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5.1720592849699709E-3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0.27995435060637669</v>
      </c>
      <c r="V112" s="229">
        <v>0.4651132450512564</v>
      </c>
      <c r="W112" s="229">
        <v>0.54688639215555102</v>
      </c>
      <c r="X112" s="229">
        <v>0.70654816491541694</v>
      </c>
      <c r="Y112" s="229">
        <v>0.85421922886111801</v>
      </c>
      <c r="DA112" s="73" t="s">
        <v>589</v>
      </c>
    </row>
    <row r="113" spans="1:105" ht="12" customHeight="1" x14ac:dyDescent="0.25">
      <c r="A113" s="61" t="s">
        <v>545</v>
      </c>
      <c r="B113" s="263">
        <v>3.5655678750344803E-2</v>
      </c>
      <c r="C113" s="263">
        <v>3.8896919102050002E-2</v>
      </c>
      <c r="D113" s="263">
        <v>5.450539859940845E-2</v>
      </c>
      <c r="E113" s="263">
        <v>4.4963561153566783E-2</v>
      </c>
      <c r="F113" s="263">
        <v>8.5308885076556928E-2</v>
      </c>
      <c r="G113" s="263">
        <v>8.8380392237254732E-2</v>
      </c>
      <c r="H113" s="263">
        <v>8.2300445342758252E-2</v>
      </c>
      <c r="I113" s="263">
        <v>0.115428550369017</v>
      </c>
      <c r="J113" s="263">
        <v>0.1186780668774771</v>
      </c>
      <c r="K113" s="263">
        <v>0.17300203061223099</v>
      </c>
      <c r="L113" s="263">
        <v>0.21108588992055199</v>
      </c>
      <c r="M113" s="263">
        <v>0.20529384443612531</v>
      </c>
      <c r="N113" s="263">
        <v>0.2175515034434603</v>
      </c>
      <c r="O113" s="263">
        <v>0.20754970018205821</v>
      </c>
      <c r="P113" s="263">
        <v>0.28267881165133762</v>
      </c>
      <c r="Q113" s="263">
        <v>0.25265277325959051</v>
      </c>
      <c r="R113" s="263">
        <v>0.30222651458363498</v>
      </c>
      <c r="S113" s="263">
        <v>0.31876147092706281</v>
      </c>
      <c r="T113" s="263">
        <v>0.29396532377635209</v>
      </c>
      <c r="U113" s="263">
        <v>0.33185884678367827</v>
      </c>
      <c r="V113" s="263">
        <v>0.30071468308631888</v>
      </c>
      <c r="W113" s="263">
        <v>0.33416967646783508</v>
      </c>
      <c r="X113" s="263">
        <v>0.34273497705640349</v>
      </c>
      <c r="Y113" s="263">
        <v>5.4799775416756362E-3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7.4106699399002034</v>
      </c>
      <c r="C115" s="223">
        <v>8.7079800954628865</v>
      </c>
      <c r="D115" s="223">
        <v>11.898772572208459</v>
      </c>
      <c r="E115" s="223">
        <v>9.6078535491512582</v>
      </c>
      <c r="F115" s="223">
        <v>15.722753060113041</v>
      </c>
      <c r="G115" s="223">
        <v>10.945440444531901</v>
      </c>
      <c r="H115" s="223">
        <v>14.100122394781151</v>
      </c>
      <c r="I115" s="223">
        <v>15.05206925520352</v>
      </c>
      <c r="J115" s="223">
        <v>14.832324097477709</v>
      </c>
      <c r="K115" s="223">
        <v>6.5673196465147319</v>
      </c>
      <c r="L115" s="223">
        <v>8.7608267016529418</v>
      </c>
      <c r="M115" s="223">
        <v>5.4705174887799872</v>
      </c>
      <c r="N115" s="223">
        <v>8.441923918149314</v>
      </c>
      <c r="O115" s="223">
        <v>3.8469254786597551</v>
      </c>
      <c r="P115" s="223">
        <v>7.2145316893942786</v>
      </c>
      <c r="Q115" s="223">
        <v>7.5783687084213236</v>
      </c>
      <c r="R115" s="223">
        <v>10.106895105913139</v>
      </c>
      <c r="S115" s="223">
        <v>18.058771519346351</v>
      </c>
      <c r="T115" s="223">
        <v>9.9638970257398718</v>
      </c>
      <c r="U115" s="223">
        <v>16.561600417564652</v>
      </c>
      <c r="V115" s="223">
        <v>18.52788030650839</v>
      </c>
      <c r="W115" s="223">
        <v>21.0331424837463</v>
      </c>
      <c r="X115" s="223">
        <v>21.540194832027939</v>
      </c>
      <c r="Y115" s="223">
        <v>5.4804834855769986</v>
      </c>
      <c r="DA115" s="89" t="s">
        <v>591</v>
      </c>
    </row>
    <row r="116" spans="1:105" ht="12" customHeight="1" x14ac:dyDescent="0.25">
      <c r="A116" s="55" t="s">
        <v>91</v>
      </c>
      <c r="B116" s="259">
        <v>1.240650007771648E-2</v>
      </c>
      <c r="C116" s="259">
        <v>1.457837909500541E-2</v>
      </c>
      <c r="D116" s="259">
        <v>1.9920212887678691E-2</v>
      </c>
      <c r="E116" s="259">
        <v>1.608489337295891E-2</v>
      </c>
      <c r="F116" s="259">
        <v>2.6322092151781822E-2</v>
      </c>
      <c r="G116" s="259">
        <v>1.8324201297220861E-2</v>
      </c>
      <c r="H116" s="259">
        <v>2.3605581007646811E-2</v>
      </c>
      <c r="I116" s="259">
        <v>2.519927346657537E-2</v>
      </c>
      <c r="J116" s="259">
        <v>2.4831389275456479E-2</v>
      </c>
      <c r="K116" s="259">
        <v>1.099461349192191E-2</v>
      </c>
      <c r="L116" s="259">
        <v>1.466685172034487E-2</v>
      </c>
      <c r="M116" s="259">
        <v>9.1584129641186663E-3</v>
      </c>
      <c r="N116" s="259">
        <v>1.413296376676638E-2</v>
      </c>
      <c r="O116" s="259">
        <v>6.4402923942925372E-3</v>
      </c>
      <c r="P116" s="259">
        <v>1.2078137157972209E-2</v>
      </c>
      <c r="Q116" s="259">
        <v>1.268725131923629E-2</v>
      </c>
      <c r="R116" s="259">
        <v>1.6920358879308869E-2</v>
      </c>
      <c r="S116" s="259">
        <v>3.0232914443508761E-2</v>
      </c>
      <c r="T116" s="259">
        <v>1.668096005205805E-2</v>
      </c>
      <c r="U116" s="259">
        <v>2.7726440191855189E-2</v>
      </c>
      <c r="V116" s="259">
        <v>3.1018268298414781E-2</v>
      </c>
      <c r="W116" s="259">
        <v>3.5212428293399108E-2</v>
      </c>
      <c r="X116" s="259">
        <v>3.6061304987140323E-2</v>
      </c>
      <c r="Y116" s="259">
        <v>9.1750974394876981E-3</v>
      </c>
      <c r="DA116" s="67" t="s">
        <v>592</v>
      </c>
    </row>
    <row r="117" spans="1:105" ht="12" customHeight="1" x14ac:dyDescent="0.25">
      <c r="A117" s="173" t="s">
        <v>92</v>
      </c>
      <c r="B117" s="224">
        <v>6.1925914007994196E-3</v>
      </c>
      <c r="C117" s="224">
        <v>7.2766650107449907E-3</v>
      </c>
      <c r="D117" s="224">
        <v>9.9429926455969417E-3</v>
      </c>
      <c r="E117" s="224">
        <v>8.0286278773388266E-3</v>
      </c>
      <c r="F117" s="224">
        <v>1.3138432312828061E-2</v>
      </c>
      <c r="G117" s="224">
        <v>9.1463580114347076E-3</v>
      </c>
      <c r="H117" s="224">
        <v>1.1782510542307049E-2</v>
      </c>
      <c r="I117" s="224">
        <v>1.257798760311052E-2</v>
      </c>
      <c r="J117" s="224">
        <v>1.239436156320063E-2</v>
      </c>
      <c r="K117" s="224">
        <v>5.4878610840036783E-3</v>
      </c>
      <c r="L117" s="224">
        <v>7.320825315057353E-3</v>
      </c>
      <c r="M117" s="224">
        <v>4.5713383316247818E-3</v>
      </c>
      <c r="N117" s="224">
        <v>7.0543400106112776E-3</v>
      </c>
      <c r="O117" s="224">
        <v>3.2146132309435731E-3</v>
      </c>
      <c r="P117" s="224">
        <v>6.0286920431713957E-3</v>
      </c>
      <c r="Q117" s="224">
        <v>6.3327258233286257E-3</v>
      </c>
      <c r="R117" s="224">
        <v>8.44564286769698E-3</v>
      </c>
      <c r="S117" s="224">
        <v>1.5090483603852629E-2</v>
      </c>
      <c r="T117" s="224">
        <v>8.3261491257304084E-3</v>
      </c>
      <c r="U117" s="224">
        <v>1.383939983325776E-2</v>
      </c>
      <c r="V117" s="224">
        <v>1.54824858202723E-2</v>
      </c>
      <c r="W117" s="224">
        <v>1.7575962542621011E-2</v>
      </c>
      <c r="X117" s="224">
        <v>1.7999671604892541E-2</v>
      </c>
      <c r="Y117" s="224">
        <v>4.5796662353889302E-3</v>
      </c>
      <c r="DA117" s="177" t="s">
        <v>593</v>
      </c>
    </row>
    <row r="118" spans="1:105" ht="12" customHeight="1" x14ac:dyDescent="0.25">
      <c r="A118" s="173" t="s">
        <v>93</v>
      </c>
      <c r="B118" s="224">
        <v>0.1574194845694524</v>
      </c>
      <c r="C118" s="224">
        <v>0.18497730291524969</v>
      </c>
      <c r="D118" s="224">
        <v>0.25275699235471388</v>
      </c>
      <c r="E118" s="224">
        <v>0.20409266177120269</v>
      </c>
      <c r="F118" s="224">
        <v>0.33398703529334012</v>
      </c>
      <c r="G118" s="224">
        <v>0.23250604967443239</v>
      </c>
      <c r="H118" s="224">
        <v>0.29951866939980482</v>
      </c>
      <c r="I118" s="224">
        <v>0.31974018585289071</v>
      </c>
      <c r="J118" s="224">
        <v>0.31507229890778837</v>
      </c>
      <c r="K118" s="224">
        <v>0.13950480619811151</v>
      </c>
      <c r="L118" s="224">
        <v>0.18609988502883551</v>
      </c>
      <c r="M118" s="224">
        <v>0.11620623376896071</v>
      </c>
      <c r="N118" s="224">
        <v>0.17932566458441559</v>
      </c>
      <c r="O118" s="224">
        <v>8.1717446728352322E-2</v>
      </c>
      <c r="P118" s="224">
        <v>0.15325306202852099</v>
      </c>
      <c r="Q118" s="224">
        <v>0.16098178783430811</v>
      </c>
      <c r="R118" s="224">
        <v>0.2146934394733197</v>
      </c>
      <c r="S118" s="224">
        <v>0.38360938047932369</v>
      </c>
      <c r="T118" s="224">
        <v>0.21165583501144211</v>
      </c>
      <c r="U118" s="224">
        <v>0.35180606106528528</v>
      </c>
      <c r="V118" s="224">
        <v>0.39357431807409238</v>
      </c>
      <c r="W118" s="224">
        <v>0.44679178476303583</v>
      </c>
      <c r="X118" s="224">
        <v>0.45756272989298241</v>
      </c>
      <c r="Y118" s="224">
        <v>0.11641793420796059</v>
      </c>
      <c r="DA118" s="177" t="s">
        <v>594</v>
      </c>
    </row>
    <row r="119" spans="1:105" ht="12" customHeight="1" x14ac:dyDescent="0.25">
      <c r="A119" s="173" t="s">
        <v>94</v>
      </c>
      <c r="B119" s="224">
        <v>4.1355000259054942E-3</v>
      </c>
      <c r="C119" s="224">
        <v>4.8594596983351388E-3</v>
      </c>
      <c r="D119" s="224">
        <v>6.6400709625595647E-3</v>
      </c>
      <c r="E119" s="224">
        <v>5.3616311243196357E-3</v>
      </c>
      <c r="F119" s="224">
        <v>8.7740307172606089E-3</v>
      </c>
      <c r="G119" s="224">
        <v>6.1080670990736191E-3</v>
      </c>
      <c r="H119" s="224">
        <v>7.8685270025489369E-3</v>
      </c>
      <c r="I119" s="224">
        <v>8.3997578221917911E-3</v>
      </c>
      <c r="J119" s="224">
        <v>8.2771297584854995E-3</v>
      </c>
      <c r="K119" s="224">
        <v>3.6648711639739691E-3</v>
      </c>
      <c r="L119" s="224">
        <v>4.888950573448291E-3</v>
      </c>
      <c r="M119" s="224">
        <v>3.0528043213728911E-3</v>
      </c>
      <c r="N119" s="224">
        <v>4.7109879222554628E-3</v>
      </c>
      <c r="O119" s="224">
        <v>2.146764131430846E-3</v>
      </c>
      <c r="P119" s="224">
        <v>4.0260457193240689E-3</v>
      </c>
      <c r="Q119" s="224">
        <v>4.2290837730787649E-3</v>
      </c>
      <c r="R119" s="224">
        <v>5.6401196264362916E-3</v>
      </c>
      <c r="S119" s="224">
        <v>1.007763814783626E-2</v>
      </c>
      <c r="T119" s="224">
        <v>5.5603200173526841E-3</v>
      </c>
      <c r="U119" s="224">
        <v>9.2421467306183971E-3</v>
      </c>
      <c r="V119" s="224">
        <v>1.033942276613826E-2</v>
      </c>
      <c r="W119" s="224">
        <v>1.1737476097799709E-2</v>
      </c>
      <c r="X119" s="224">
        <v>1.2020434995713449E-2</v>
      </c>
      <c r="Y119" s="224">
        <v>3.0583658131625672E-3</v>
      </c>
      <c r="DA119" s="177" t="s">
        <v>595</v>
      </c>
    </row>
    <row r="120" spans="1:105" ht="12" customHeight="1" x14ac:dyDescent="0.25">
      <c r="A120" s="56" t="s">
        <v>95</v>
      </c>
      <c r="B120" s="260">
        <v>1.225214858036108E-2</v>
      </c>
      <c r="C120" s="260">
        <v>1.8135223199746781E-2</v>
      </c>
      <c r="D120" s="260">
        <v>1.6209678493315598E-2</v>
      </c>
      <c r="E120" s="260">
        <v>1.608139345895283E-2</v>
      </c>
      <c r="F120" s="260">
        <v>3.3575151097833308E-2</v>
      </c>
      <c r="G120" s="260">
        <v>2.2469500296916439E-2</v>
      </c>
      <c r="H120" s="260">
        <v>3.1693909545310928E-2</v>
      </c>
      <c r="I120" s="260">
        <v>3.5052947854481403E-2</v>
      </c>
      <c r="J120" s="260">
        <v>3.467870127307196E-2</v>
      </c>
      <c r="K120" s="260">
        <v>1.565793380678162E-2</v>
      </c>
      <c r="L120" s="260">
        <v>2.167660526711598E-2</v>
      </c>
      <c r="M120" s="260">
        <v>1.3075525464663401E-2</v>
      </c>
      <c r="N120" s="260">
        <v>2.0505135218488121E-2</v>
      </c>
      <c r="O120" s="260">
        <v>9.5230386787948495E-3</v>
      </c>
      <c r="P120" s="260">
        <v>1.783315446293984E-2</v>
      </c>
      <c r="Q120" s="260">
        <v>1.8402344926802719E-2</v>
      </c>
      <c r="R120" s="260">
        <v>2.4864241519625591E-2</v>
      </c>
      <c r="S120" s="260">
        <v>4.5203401727978119E-2</v>
      </c>
      <c r="T120" s="260">
        <v>2.4862827206051149E-2</v>
      </c>
      <c r="U120" s="260">
        <v>4.3573622650143223E-2</v>
      </c>
      <c r="V120" s="260">
        <v>4.917548833904075E-2</v>
      </c>
      <c r="W120" s="260">
        <v>5.7333546219086109E-2</v>
      </c>
      <c r="X120" s="260">
        <v>6.2057997631106088E-2</v>
      </c>
      <c r="Y120" s="260">
        <v>1.454923896883879E-2</v>
      </c>
      <c r="DA120" s="68" t="s">
        <v>596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1.3779718363848999E-3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597</v>
      </c>
    </row>
    <row r="122" spans="1:105" ht="12" customHeight="1" x14ac:dyDescent="0.25">
      <c r="A122" s="37" t="s">
        <v>35</v>
      </c>
      <c r="B122" s="226">
        <v>9.7415291174275578E-3</v>
      </c>
      <c r="C122" s="226">
        <v>1.052933379839659E-2</v>
      </c>
      <c r="D122" s="226">
        <v>1.170166484413894E-2</v>
      </c>
      <c r="E122" s="226">
        <v>1.0920351752853399E-2</v>
      </c>
      <c r="F122" s="226">
        <v>1.974247994742492E-2</v>
      </c>
      <c r="G122" s="226">
        <v>1.3156010452054719E-2</v>
      </c>
      <c r="H122" s="226">
        <v>1.726273084554792E-2</v>
      </c>
      <c r="I122" s="226">
        <v>2.091291247275804E-2</v>
      </c>
      <c r="J122" s="226">
        <v>2.2168253592699829E-2</v>
      </c>
      <c r="K122" s="226">
        <v>8.6420883365557095E-3</v>
      </c>
      <c r="L122" s="226">
        <v>1.26305400561864E-2</v>
      </c>
      <c r="M122" s="226">
        <v>7.9874560957277629E-3</v>
      </c>
      <c r="N122" s="226">
        <v>1.188432552194906E-2</v>
      </c>
      <c r="O122" s="226">
        <v>5.455344056455271E-3</v>
      </c>
      <c r="P122" s="226">
        <v>9.7153611664818583E-3</v>
      </c>
      <c r="Q122" s="226">
        <v>1.0632260886872609E-2</v>
      </c>
      <c r="R122" s="226">
        <v>1.361890274551892E-2</v>
      </c>
      <c r="S122" s="226">
        <v>2.409566629809096E-2</v>
      </c>
      <c r="T122" s="226">
        <v>1.4031830450964801E-2</v>
      </c>
      <c r="U122" s="226">
        <v>2.027781676187515E-2</v>
      </c>
      <c r="V122" s="226">
        <v>2.3047097791557902E-2</v>
      </c>
      <c r="W122" s="226">
        <v>2.8991819793123281E-2</v>
      </c>
      <c r="X122" s="226">
        <v>3.1148917357858501E-2</v>
      </c>
      <c r="Y122" s="226">
        <v>1.2861986055296509E-2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4.7817934758507428E-3</v>
      </c>
      <c r="V124" s="226">
        <v>6.7402861723310833E-3</v>
      </c>
      <c r="W124" s="226">
        <v>9.4986337924359114E-3</v>
      </c>
      <c r="X124" s="226">
        <v>1.3668378413360251E-2</v>
      </c>
      <c r="Y124" s="226">
        <v>1.6138849388538669E-3</v>
      </c>
      <c r="DA124" s="69" t="s">
        <v>600</v>
      </c>
    </row>
    <row r="125" spans="1:105" ht="12" customHeight="1" x14ac:dyDescent="0.25">
      <c r="A125" s="37" t="s">
        <v>40</v>
      </c>
      <c r="B125" s="226">
        <v>2.5106194629335261E-3</v>
      </c>
      <c r="C125" s="226">
        <v>7.6058894013501877E-3</v>
      </c>
      <c r="D125" s="226">
        <v>4.5080136491766612E-3</v>
      </c>
      <c r="E125" s="226">
        <v>5.1610417060994332E-3</v>
      </c>
      <c r="F125" s="226">
        <v>1.383267115040839E-2</v>
      </c>
      <c r="G125" s="226">
        <v>9.3134898448617269E-3</v>
      </c>
      <c r="H125" s="226">
        <v>1.4431178699763011E-2</v>
      </c>
      <c r="I125" s="226">
        <v>1.414003538172336E-2</v>
      </c>
      <c r="J125" s="226">
        <v>1.2510447680372129E-2</v>
      </c>
      <c r="K125" s="226">
        <v>7.0158454702259126E-3</v>
      </c>
      <c r="L125" s="226">
        <v>9.0460652109295801E-3</v>
      </c>
      <c r="M125" s="226">
        <v>5.0880693689356327E-3</v>
      </c>
      <c r="N125" s="226">
        <v>8.620809696539054E-3</v>
      </c>
      <c r="O125" s="226">
        <v>4.0676946223395776E-3</v>
      </c>
      <c r="P125" s="226">
        <v>8.117793296457983E-3</v>
      </c>
      <c r="Q125" s="226">
        <v>7.7700840399301096E-3</v>
      </c>
      <c r="R125" s="226">
        <v>1.124533877410668E-2</v>
      </c>
      <c r="S125" s="226">
        <v>1.9729763593502259E-2</v>
      </c>
      <c r="T125" s="226">
        <v>1.083099675508635E-2</v>
      </c>
      <c r="U125" s="226">
        <v>1.851401241241734E-2</v>
      </c>
      <c r="V125" s="226">
        <v>1.9388104375151771E-2</v>
      </c>
      <c r="W125" s="226">
        <v>1.8843092633526921E-2</v>
      </c>
      <c r="X125" s="226">
        <v>1.7240701859887339E-2</v>
      </c>
      <c r="Y125" s="226">
        <v>7.3367974688409536E-5</v>
      </c>
      <c r="DA125" s="69" t="s">
        <v>601</v>
      </c>
    </row>
    <row r="126" spans="1:105" ht="12" customHeight="1" x14ac:dyDescent="0.25">
      <c r="A126" s="57" t="s">
        <v>602</v>
      </c>
      <c r="B126" s="294">
        <v>4.923088389637134</v>
      </c>
      <c r="C126" s="294">
        <v>5.2980502236602636</v>
      </c>
      <c r="D126" s="294">
        <v>8.2071508464483784</v>
      </c>
      <c r="E126" s="294">
        <v>6.2604042354940956</v>
      </c>
      <c r="F126" s="294">
        <v>9.5431223898998496</v>
      </c>
      <c r="G126" s="294">
        <v>6.6846406446979074</v>
      </c>
      <c r="H126" s="294">
        <v>8.3783097823478663</v>
      </c>
      <c r="I126" s="294">
        <v>8.9079518158840258</v>
      </c>
      <c r="J126" s="294">
        <v>8.7627387740545721</v>
      </c>
      <c r="K126" s="294">
        <v>3.8105783043918509</v>
      </c>
      <c r="L126" s="294">
        <v>5.0432534575135106</v>
      </c>
      <c r="M126" s="294">
        <v>3.179878461799782</v>
      </c>
      <c r="N126" s="294">
        <v>4.8872457369706366</v>
      </c>
      <c r="O126" s="294">
        <v>2.2007553378757421</v>
      </c>
      <c r="P126" s="294">
        <v>4.1451203375868024</v>
      </c>
      <c r="Q126" s="294">
        <v>4.3850152328456824</v>
      </c>
      <c r="R126" s="294">
        <v>5.833963513532046</v>
      </c>
      <c r="S126" s="294">
        <v>10.426151743362309</v>
      </c>
      <c r="T126" s="294">
        <v>5.7298389827578013</v>
      </c>
      <c r="U126" s="294">
        <v>9.4778704495113271</v>
      </c>
      <c r="V126" s="294">
        <v>10.57415721528149</v>
      </c>
      <c r="W126" s="294">
        <v>12.025810724416591</v>
      </c>
      <c r="X126" s="294">
        <v>12.37590282669669</v>
      </c>
      <c r="Y126" s="294">
        <v>3.283026461926299</v>
      </c>
      <c r="DA126" s="70" t="s">
        <v>603</v>
      </c>
    </row>
    <row r="127" spans="1:105" ht="12" customHeight="1" x14ac:dyDescent="0.25">
      <c r="A127" s="60" t="s">
        <v>604</v>
      </c>
      <c r="B127" s="262">
        <v>4.6563552006553808</v>
      </c>
      <c r="C127" s="262">
        <v>4.1528953019980719</v>
      </c>
      <c r="D127" s="262">
        <v>7.836607336521026</v>
      </c>
      <c r="E127" s="262">
        <v>5.6897046295574496</v>
      </c>
      <c r="F127" s="262">
        <v>7.4069426781990444</v>
      </c>
      <c r="G127" s="262">
        <v>5.3077597487098851</v>
      </c>
      <c r="H127" s="262">
        <v>5.9582312104283979</v>
      </c>
      <c r="I127" s="262">
        <v>6.4354344216183623</v>
      </c>
      <c r="J127" s="262">
        <v>6.5544499320309608</v>
      </c>
      <c r="K127" s="262">
        <v>2.5140987227199489</v>
      </c>
      <c r="L127" s="262">
        <v>3.2872506518246909</v>
      </c>
      <c r="M127" s="262">
        <v>2.237569151145852</v>
      </c>
      <c r="N127" s="262">
        <v>3.258047691096043</v>
      </c>
      <c r="O127" s="262">
        <v>1.403550980362601</v>
      </c>
      <c r="P127" s="262">
        <v>2.5673351334678021</v>
      </c>
      <c r="Q127" s="262">
        <v>2.9155531666124692</v>
      </c>
      <c r="R127" s="262">
        <v>3.6739466514393828</v>
      </c>
      <c r="S127" s="262">
        <v>6.5857441983055987</v>
      </c>
      <c r="T127" s="262">
        <v>3.606587473613529</v>
      </c>
      <c r="U127" s="262">
        <v>5.6395008076571118</v>
      </c>
      <c r="V127" s="262">
        <v>6.5138481389035316</v>
      </c>
      <c r="W127" s="262">
        <v>7.9746150194812282</v>
      </c>
      <c r="X127" s="262">
        <v>8.5112367137007059</v>
      </c>
      <c r="Y127" s="262">
        <v>3.2685713228093869</v>
      </c>
      <c r="DA127" s="72" t="s">
        <v>605</v>
      </c>
    </row>
    <row r="128" spans="1:105" ht="12" customHeight="1" x14ac:dyDescent="0.25">
      <c r="A128" s="59" t="s">
        <v>28</v>
      </c>
      <c r="B128" s="230">
        <v>3.6213958348843631</v>
      </c>
      <c r="C128" s="230">
        <v>2.5675818975042519</v>
      </c>
      <c r="D128" s="230">
        <v>6.874769972933481</v>
      </c>
      <c r="E128" s="230">
        <v>4.4821498766714978</v>
      </c>
      <c r="F128" s="230">
        <v>4.3581110632651496</v>
      </c>
      <c r="G128" s="230">
        <v>3.3628111031872261</v>
      </c>
      <c r="H128" s="230">
        <v>3.063307248825053</v>
      </c>
      <c r="I128" s="230">
        <v>2.7786161423314581</v>
      </c>
      <c r="J128" s="230">
        <v>2.6414079445157168</v>
      </c>
      <c r="K128" s="230">
        <v>0.91710073881358856</v>
      </c>
      <c r="L128" s="230">
        <v>0.83543726568736154</v>
      </c>
      <c r="M128" s="230">
        <v>0.75829406629804985</v>
      </c>
      <c r="N128" s="230">
        <v>1.0120962551572481</v>
      </c>
      <c r="O128" s="230">
        <v>0.33438909449857301</v>
      </c>
      <c r="P128" s="230">
        <v>0.67904449322253446</v>
      </c>
      <c r="Q128" s="230">
        <v>0.9048021925863341</v>
      </c>
      <c r="R128" s="230">
        <v>1.0580130486869119</v>
      </c>
      <c r="S128" s="230">
        <v>1.4793046063444131</v>
      </c>
      <c r="T128" s="230">
        <v>0.85586139966503139</v>
      </c>
      <c r="U128" s="230">
        <v>1.435455000187462</v>
      </c>
      <c r="V128" s="230">
        <v>1.687262798917166</v>
      </c>
      <c r="W128" s="230">
        <v>1.7414802518272581</v>
      </c>
      <c r="X128" s="230">
        <v>1.276655302723023</v>
      </c>
      <c r="Y128" s="230">
        <v>0.73447114437739236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0.1479842294294158</v>
      </c>
      <c r="T129" s="230">
        <v>0</v>
      </c>
      <c r="U129" s="230">
        <v>0</v>
      </c>
      <c r="V129" s="230">
        <v>0</v>
      </c>
      <c r="W129" s="230">
        <v>0</v>
      </c>
      <c r="X129" s="230">
        <v>0.25225746919502873</v>
      </c>
      <c r="Y129" s="230">
        <v>0</v>
      </c>
      <c r="DA129" s="71" t="s">
        <v>607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0.26822285083390768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608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1.0349593657710181</v>
      </c>
      <c r="C132" s="230">
        <v>1.58531340449382</v>
      </c>
      <c r="D132" s="230">
        <v>0.96183736358754512</v>
      </c>
      <c r="E132" s="230">
        <v>1.207554752885952</v>
      </c>
      <c r="F132" s="230">
        <v>3.0488316149338952</v>
      </c>
      <c r="G132" s="230">
        <v>1.944948645522659</v>
      </c>
      <c r="H132" s="230">
        <v>2.8949239616033449</v>
      </c>
      <c r="I132" s="230">
        <v>3.6568182792869042</v>
      </c>
      <c r="J132" s="230">
        <v>3.913041987515244</v>
      </c>
      <c r="K132" s="230">
        <v>1.5969979839063611</v>
      </c>
      <c r="L132" s="230">
        <v>2.4518133861373288</v>
      </c>
      <c r="M132" s="230">
        <v>1.479275084847802</v>
      </c>
      <c r="N132" s="230">
        <v>2.2459514359387951</v>
      </c>
      <c r="O132" s="230">
        <v>1.0691618858640279</v>
      </c>
      <c r="P132" s="230">
        <v>1.888290640245267</v>
      </c>
      <c r="Q132" s="230">
        <v>2.0107509740261351</v>
      </c>
      <c r="R132" s="230">
        <v>2.6159336027524711</v>
      </c>
      <c r="S132" s="230">
        <v>4.6902325116978618</v>
      </c>
      <c r="T132" s="230">
        <v>2.7507260739484969</v>
      </c>
      <c r="U132" s="230">
        <v>4.2040458074696501</v>
      </c>
      <c r="V132" s="230">
        <v>4.8265853399863659</v>
      </c>
      <c r="W132" s="230">
        <v>6.2331347676539703</v>
      </c>
      <c r="X132" s="230">
        <v>6.9823239417826537</v>
      </c>
      <c r="Y132" s="230">
        <v>2.534100178431995</v>
      </c>
      <c r="DA132" s="71" t="s">
        <v>610</v>
      </c>
    </row>
    <row r="133" spans="1:105" ht="12" customHeight="1" x14ac:dyDescent="0.25">
      <c r="A133" s="60" t="s">
        <v>611</v>
      </c>
      <c r="B133" s="262">
        <v>0.26673318898175308</v>
      </c>
      <c r="C133" s="262">
        <v>1.145154921662193</v>
      </c>
      <c r="D133" s="262">
        <v>0.37054350992735258</v>
      </c>
      <c r="E133" s="262">
        <v>0.57069960593664582</v>
      </c>
      <c r="F133" s="262">
        <v>2.1361797117008048</v>
      </c>
      <c r="G133" s="262">
        <v>1.376880895988021</v>
      </c>
      <c r="H133" s="262">
        <v>2.420078571919468</v>
      </c>
      <c r="I133" s="262">
        <v>2.4725173942656631</v>
      </c>
      <c r="J133" s="262">
        <v>2.20828884202361</v>
      </c>
      <c r="K133" s="262">
        <v>1.296479581671901</v>
      </c>
      <c r="L133" s="262">
        <v>1.7560028056888199</v>
      </c>
      <c r="M133" s="262">
        <v>0.94230931065393042</v>
      </c>
      <c r="N133" s="262">
        <v>1.6291980458745929</v>
      </c>
      <c r="O133" s="262">
        <v>0.79720435751314001</v>
      </c>
      <c r="P133" s="262">
        <v>1.577785204119001</v>
      </c>
      <c r="Q133" s="262">
        <v>1.4694620662332121</v>
      </c>
      <c r="R133" s="262">
        <v>2.1600168620926632</v>
      </c>
      <c r="S133" s="262">
        <v>3.8404075450567099</v>
      </c>
      <c r="T133" s="262">
        <v>2.1232515091442732</v>
      </c>
      <c r="U133" s="262">
        <v>3.8383696418542161</v>
      </c>
      <c r="V133" s="262">
        <v>4.0603090763779601</v>
      </c>
      <c r="W133" s="262">
        <v>4.0511957049353624</v>
      </c>
      <c r="X133" s="262">
        <v>3.8646661129959812</v>
      </c>
      <c r="Y133" s="262">
        <v>1.4455139116911949E-2</v>
      </c>
      <c r="DA133" s="72" t="s">
        <v>612</v>
      </c>
    </row>
    <row r="134" spans="1:105" ht="12" customHeight="1" x14ac:dyDescent="0.25">
      <c r="A134" s="57" t="s">
        <v>613</v>
      </c>
      <c r="B134" s="294">
        <v>1.3416007606220199</v>
      </c>
      <c r="C134" s="294">
        <v>1.985792865573732</v>
      </c>
      <c r="D134" s="294">
        <v>1.7749472146402669</v>
      </c>
      <c r="E134" s="294">
        <v>1.7609001029399249</v>
      </c>
      <c r="F134" s="294">
        <v>3.676452987442052</v>
      </c>
      <c r="G134" s="294">
        <v>2.4603928438689722</v>
      </c>
      <c r="H134" s="294">
        <v>3.4704584974777948</v>
      </c>
      <c r="I134" s="294">
        <v>3.8382705853727339</v>
      </c>
      <c r="J134" s="294">
        <v>3.797290875162239</v>
      </c>
      <c r="K134" s="294">
        <v>1.714531599675424</v>
      </c>
      <c r="L134" s="294">
        <v>2.373571453473919</v>
      </c>
      <c r="M134" s="294">
        <v>1.43175989042797</v>
      </c>
      <c r="N134" s="294">
        <v>2.2452963923304199</v>
      </c>
      <c r="O134" s="294">
        <v>1.0427653444705089</v>
      </c>
      <c r="P134" s="294">
        <v>1.952716573329782</v>
      </c>
      <c r="Q134" s="294">
        <v>2.015042487372424</v>
      </c>
      <c r="R134" s="294">
        <v>2.7226151491901192</v>
      </c>
      <c r="S134" s="294">
        <v>4.9807570144736442</v>
      </c>
      <c r="T134" s="294">
        <v>2.7224602829513711</v>
      </c>
      <c r="U134" s="294">
        <v>4.5025379881582612</v>
      </c>
      <c r="V134" s="294">
        <v>5.0030118246507236</v>
      </c>
      <c r="W134" s="294">
        <v>5.7358091074136626</v>
      </c>
      <c r="X134" s="294">
        <v>6.0482884766745428</v>
      </c>
      <c r="Y134" s="294">
        <v>1.502809595434788</v>
      </c>
      <c r="DA134" s="70" t="s">
        <v>614</v>
      </c>
    </row>
    <row r="135" spans="1:105" ht="12" customHeight="1" x14ac:dyDescent="0.25">
      <c r="A135" s="60" t="s">
        <v>615</v>
      </c>
      <c r="B135" s="262">
        <v>1.0666898779297369</v>
      </c>
      <c r="C135" s="262">
        <v>1.152953879078382</v>
      </c>
      <c r="D135" s="262">
        <v>1.2813232187376951</v>
      </c>
      <c r="E135" s="262">
        <v>1.1957700416212509</v>
      </c>
      <c r="F135" s="262">
        <v>2.1617862320479349</v>
      </c>
      <c r="G135" s="262">
        <v>1.4405729340826909</v>
      </c>
      <c r="H135" s="262">
        <v>1.890255629932766</v>
      </c>
      <c r="I135" s="262">
        <v>2.2899476851958851</v>
      </c>
      <c r="J135" s="262">
        <v>2.427406563555679</v>
      </c>
      <c r="K135" s="262">
        <v>0.94630196570340086</v>
      </c>
      <c r="L135" s="262">
        <v>1.3830343335541859</v>
      </c>
      <c r="M135" s="262">
        <v>0.87462024339469302</v>
      </c>
      <c r="N135" s="262">
        <v>1.3013244211944299</v>
      </c>
      <c r="O135" s="262">
        <v>0.59735594027374339</v>
      </c>
      <c r="P135" s="262">
        <v>1.063824507610204</v>
      </c>
      <c r="Q135" s="262">
        <v>1.1642243153845</v>
      </c>
      <c r="R135" s="262">
        <v>1.4912592809649901</v>
      </c>
      <c r="S135" s="262">
        <v>2.8427818679736689</v>
      </c>
      <c r="T135" s="262">
        <v>1.536474544236943</v>
      </c>
      <c r="U135" s="262">
        <v>2.353630706018917</v>
      </c>
      <c r="V135" s="262">
        <v>2.717199327154431</v>
      </c>
      <c r="W135" s="262">
        <v>3.4763635088677711</v>
      </c>
      <c r="X135" s="262">
        <v>3.942324494256769</v>
      </c>
      <c r="Y135" s="262">
        <v>1.494285816641894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8.2383601449092889E-2</v>
      </c>
      <c r="T136" s="297">
        <v>0</v>
      </c>
      <c r="U136" s="297">
        <v>0</v>
      </c>
      <c r="V136" s="297">
        <v>0</v>
      </c>
      <c r="W136" s="297">
        <v>0</v>
      </c>
      <c r="X136" s="297">
        <v>0.13746210639882619</v>
      </c>
      <c r="Y136" s="297">
        <v>0</v>
      </c>
      <c r="DA136" s="71" t="s">
        <v>617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0.14932107649470749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618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1.0666898779297369</v>
      </c>
      <c r="C139" s="297">
        <v>1.152953879078382</v>
      </c>
      <c r="D139" s="297">
        <v>1.2813232187376951</v>
      </c>
      <c r="E139" s="297">
        <v>1.1957700416212509</v>
      </c>
      <c r="F139" s="297">
        <v>2.1617862320479349</v>
      </c>
      <c r="G139" s="297">
        <v>1.4405729340826909</v>
      </c>
      <c r="H139" s="297">
        <v>1.890255629932766</v>
      </c>
      <c r="I139" s="297">
        <v>2.2899476851958851</v>
      </c>
      <c r="J139" s="297">
        <v>2.427406563555679</v>
      </c>
      <c r="K139" s="297">
        <v>0.94630196570340086</v>
      </c>
      <c r="L139" s="297">
        <v>1.3830343335541859</v>
      </c>
      <c r="M139" s="297">
        <v>0.87462024339469302</v>
      </c>
      <c r="N139" s="297">
        <v>1.3013244211944299</v>
      </c>
      <c r="O139" s="297">
        <v>0.59735594027374339</v>
      </c>
      <c r="P139" s="297">
        <v>1.063824507610204</v>
      </c>
      <c r="Q139" s="297">
        <v>1.1642243153845</v>
      </c>
      <c r="R139" s="297">
        <v>1.4912592809649901</v>
      </c>
      <c r="S139" s="297">
        <v>2.611077190029869</v>
      </c>
      <c r="T139" s="297">
        <v>1.536474544236943</v>
      </c>
      <c r="U139" s="297">
        <v>2.353630706018917</v>
      </c>
      <c r="V139" s="297">
        <v>2.717199327154431</v>
      </c>
      <c r="W139" s="297">
        <v>3.4763635088677711</v>
      </c>
      <c r="X139" s="297">
        <v>3.8048623878579431</v>
      </c>
      <c r="Y139" s="297">
        <v>1.494285816641894</v>
      </c>
      <c r="DA139" s="71" t="s">
        <v>620</v>
      </c>
    </row>
    <row r="140" spans="1:105" ht="12" customHeight="1" x14ac:dyDescent="0.25">
      <c r="A140" s="60" t="s">
        <v>621</v>
      </c>
      <c r="B140" s="262">
        <v>0.2749108826922827</v>
      </c>
      <c r="C140" s="262">
        <v>0.83283898649535015</v>
      </c>
      <c r="D140" s="262">
        <v>0.49362399590257139</v>
      </c>
      <c r="E140" s="262">
        <v>0.56513006131867416</v>
      </c>
      <c r="F140" s="262">
        <v>1.5146667553941171</v>
      </c>
      <c r="G140" s="262">
        <v>1.019819909786281</v>
      </c>
      <c r="H140" s="262">
        <v>1.580202867545029</v>
      </c>
      <c r="I140" s="262">
        <v>1.548322900176849</v>
      </c>
      <c r="J140" s="262">
        <v>1.3698843116065591</v>
      </c>
      <c r="K140" s="262">
        <v>0.76822963397202315</v>
      </c>
      <c r="L140" s="262">
        <v>0.99053711991973292</v>
      </c>
      <c r="M140" s="262">
        <v>0.55713964703327723</v>
      </c>
      <c r="N140" s="262">
        <v>0.94397197113599018</v>
      </c>
      <c r="O140" s="262">
        <v>0.44540940419676561</v>
      </c>
      <c r="P140" s="262">
        <v>0.88889206571957824</v>
      </c>
      <c r="Q140" s="262">
        <v>0.85081817198792409</v>
      </c>
      <c r="R140" s="262">
        <v>1.23135586822513</v>
      </c>
      <c r="S140" s="262">
        <v>2.1379751464999761</v>
      </c>
      <c r="T140" s="262">
        <v>1.1859857387144279</v>
      </c>
      <c r="U140" s="262">
        <v>2.1489072821393451</v>
      </c>
      <c r="V140" s="262">
        <v>2.2858124974962921</v>
      </c>
      <c r="W140" s="262">
        <v>2.2594455985458919</v>
      </c>
      <c r="X140" s="262">
        <v>2.1059639824177729</v>
      </c>
      <c r="Y140" s="262">
        <v>8.5237787928937724E-3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0.95357456498681359</v>
      </c>
      <c r="C141" s="261">
        <f t="shared" si="2"/>
        <v>1.1943099763098071</v>
      </c>
      <c r="D141" s="261">
        <f t="shared" si="2"/>
        <v>1.611204563775946</v>
      </c>
      <c r="E141" s="261">
        <f t="shared" si="2"/>
        <v>1.3369000031124647</v>
      </c>
      <c r="F141" s="261">
        <f t="shared" si="2"/>
        <v>2.0873809411980901</v>
      </c>
      <c r="G141" s="261">
        <f t="shared" si="2"/>
        <v>1.5118527795859404</v>
      </c>
      <c r="H141" s="261">
        <f t="shared" si="2"/>
        <v>1.8768849174578712</v>
      </c>
      <c r="I141" s="261">
        <f t="shared" si="2"/>
        <v>1.9048767013475134</v>
      </c>
      <c r="J141" s="261">
        <f t="shared" si="2"/>
        <v>1.8770405674828969</v>
      </c>
      <c r="K141" s="261">
        <f t="shared" si="2"/>
        <v>0.86689965670266433</v>
      </c>
      <c r="L141" s="261">
        <f t="shared" si="2"/>
        <v>1.1093486727607109</v>
      </c>
      <c r="M141" s="261">
        <f t="shared" si="2"/>
        <v>0.71281482170149446</v>
      </c>
      <c r="N141" s="261">
        <f t="shared" si="2"/>
        <v>1.0836526973457203</v>
      </c>
      <c r="O141" s="261">
        <f t="shared" si="2"/>
        <v>0.5003626411496912</v>
      </c>
      <c r="P141" s="261">
        <f t="shared" si="2"/>
        <v>0.92347568706576588</v>
      </c>
      <c r="Q141" s="261">
        <f t="shared" si="2"/>
        <v>0.97567779452646519</v>
      </c>
      <c r="R141" s="261">
        <f t="shared" si="2"/>
        <v>1.2797526408245861</v>
      </c>
      <c r="S141" s="261">
        <f t="shared" si="2"/>
        <v>2.1676489431078991</v>
      </c>
      <c r="T141" s="261">
        <f t="shared" si="2"/>
        <v>1.2445116686180637</v>
      </c>
      <c r="U141" s="261">
        <f t="shared" si="2"/>
        <v>2.1350043094238997</v>
      </c>
      <c r="V141" s="261">
        <f t="shared" si="2"/>
        <v>2.4511212832782139</v>
      </c>
      <c r="W141" s="261">
        <f t="shared" si="2"/>
        <v>2.7028714540001073</v>
      </c>
      <c r="X141" s="261">
        <f t="shared" si="2"/>
        <v>2.5303013895448774</v>
      </c>
      <c r="Y141" s="261">
        <f t="shared" si="2"/>
        <v>0.54686712555107342</v>
      </c>
      <c r="DA141" s="70"/>
    </row>
    <row r="142" spans="1:105" ht="12" customHeight="1" x14ac:dyDescent="0.25">
      <c r="A142" s="60" t="s">
        <v>624</v>
      </c>
      <c r="B142" s="262">
        <v>6.1443481195309173E-2</v>
      </c>
      <c r="C142" s="262">
        <v>6.6412461066662237E-2</v>
      </c>
      <c r="D142" s="262">
        <v>7.3806793075061397E-2</v>
      </c>
      <c r="E142" s="262">
        <v>6.8878758096839299E-2</v>
      </c>
      <c r="F142" s="262">
        <v>0.12452323252088179</v>
      </c>
      <c r="G142" s="262">
        <v>8.2979896797719124E-2</v>
      </c>
      <c r="H142" s="262">
        <v>0.108882524016743</v>
      </c>
      <c r="I142" s="262">
        <v>0.13190558984833939</v>
      </c>
      <c r="J142" s="262">
        <v>0.1398234975573921</v>
      </c>
      <c r="K142" s="262">
        <v>5.4508895451064687E-2</v>
      </c>
      <c r="L142" s="262">
        <v>7.9665557744986057E-2</v>
      </c>
      <c r="M142" s="262">
        <v>5.0379884153731888E-2</v>
      </c>
      <c r="N142" s="262">
        <v>7.495890254235954E-2</v>
      </c>
      <c r="O142" s="262">
        <v>3.4408902945954133E-2</v>
      </c>
      <c r="P142" s="262">
        <v>6.1278430105026503E-2</v>
      </c>
      <c r="Q142" s="262">
        <v>6.7061660853372368E-2</v>
      </c>
      <c r="R142" s="262">
        <v>8.5899532266245249E-2</v>
      </c>
      <c r="S142" s="262">
        <v>0.1637499500662849</v>
      </c>
      <c r="T142" s="262">
        <v>8.8504022321014592E-2</v>
      </c>
      <c r="U142" s="262">
        <v>0.1355738598613582</v>
      </c>
      <c r="V142" s="262">
        <v>0.15651614327300981</v>
      </c>
      <c r="W142" s="262">
        <v>0.20024552618773961</v>
      </c>
      <c r="X142" s="262">
        <v>0.22708581560631269</v>
      </c>
      <c r="Y142" s="262">
        <v>8.6073866805082055E-2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4.7454610484010014E-3</v>
      </c>
      <c r="T143" s="230">
        <v>0</v>
      </c>
      <c r="U143" s="230">
        <v>0</v>
      </c>
      <c r="V143" s="230">
        <v>0</v>
      </c>
      <c r="W143" s="230">
        <v>0</v>
      </c>
      <c r="X143" s="230">
        <v>7.9180936505898053E-3</v>
      </c>
      <c r="Y143" s="230">
        <v>0</v>
      </c>
      <c r="DA143" s="71" t="s">
        <v>626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8.6011941666425309E-3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627</v>
      </c>
    </row>
    <row r="145" spans="1:105" ht="12" customHeight="1" x14ac:dyDescent="0.25">
      <c r="A145" s="59" t="s">
        <v>35</v>
      </c>
      <c r="B145" s="230">
        <v>6.1443481195309173E-2</v>
      </c>
      <c r="C145" s="230">
        <v>6.6412461066662237E-2</v>
      </c>
      <c r="D145" s="230">
        <v>7.3806793075061397E-2</v>
      </c>
      <c r="E145" s="230">
        <v>6.8878758096839299E-2</v>
      </c>
      <c r="F145" s="230">
        <v>0.12452323252088179</v>
      </c>
      <c r="G145" s="230">
        <v>8.2979896797719124E-2</v>
      </c>
      <c r="H145" s="230">
        <v>0.108882524016743</v>
      </c>
      <c r="I145" s="230">
        <v>0.13190558984833939</v>
      </c>
      <c r="J145" s="230">
        <v>0.1398234975573921</v>
      </c>
      <c r="K145" s="230">
        <v>5.4508895451064687E-2</v>
      </c>
      <c r="L145" s="230">
        <v>7.9665557744986057E-2</v>
      </c>
      <c r="M145" s="230">
        <v>5.0379884153731888E-2</v>
      </c>
      <c r="N145" s="230">
        <v>7.495890254235954E-2</v>
      </c>
      <c r="O145" s="230">
        <v>3.4408902945954133E-2</v>
      </c>
      <c r="P145" s="230">
        <v>6.1278430105026503E-2</v>
      </c>
      <c r="Q145" s="230">
        <v>6.7061660853372368E-2</v>
      </c>
      <c r="R145" s="230">
        <v>8.5899532266245249E-2</v>
      </c>
      <c r="S145" s="230">
        <v>0.1504032948512414</v>
      </c>
      <c r="T145" s="230">
        <v>8.8504022321014592E-2</v>
      </c>
      <c r="U145" s="230">
        <v>0.1355738598613582</v>
      </c>
      <c r="V145" s="230">
        <v>0.15651614327300981</v>
      </c>
      <c r="W145" s="230">
        <v>0.20024552618773961</v>
      </c>
      <c r="X145" s="230">
        <v>0.21916772195572301</v>
      </c>
      <c r="Y145" s="230">
        <v>8.6073866805082055E-2</v>
      </c>
      <c r="DA145" s="71" t="s">
        <v>628</v>
      </c>
    </row>
    <row r="146" spans="1:105" ht="12" customHeight="1" x14ac:dyDescent="0.25">
      <c r="A146" s="60" t="s">
        <v>629</v>
      </c>
      <c r="B146" s="262">
        <v>0.87629566433118988</v>
      </c>
      <c r="C146" s="262">
        <v>1.079924315474188</v>
      </c>
      <c r="D146" s="262">
        <v>1.508964036269413</v>
      </c>
      <c r="E146" s="262">
        <v>1.2354686174769349</v>
      </c>
      <c r="F146" s="262">
        <v>1.8756098588308741</v>
      </c>
      <c r="G146" s="262">
        <v>1.370129205974516</v>
      </c>
      <c r="H146" s="262">
        <v>1.676979531796263</v>
      </c>
      <c r="I146" s="262">
        <v>1.683784600058827</v>
      </c>
      <c r="J146" s="262">
        <v>1.658308979878464</v>
      </c>
      <c r="K146" s="262">
        <v>0.76813919006368181</v>
      </c>
      <c r="L146" s="262">
        <v>0.97262618576167892</v>
      </c>
      <c r="M146" s="262">
        <v>0.6303425739339914</v>
      </c>
      <c r="N146" s="262">
        <v>0.95431911172306105</v>
      </c>
      <c r="O146" s="262">
        <v>0.44029726117398083</v>
      </c>
      <c r="P146" s="262">
        <v>0.81099528715232416</v>
      </c>
      <c r="Q146" s="262">
        <v>0.85960729667856861</v>
      </c>
      <c r="R146" s="262">
        <v>1.122924535315605</v>
      </c>
      <c r="S146" s="262">
        <v>1.8807473269125929</v>
      </c>
      <c r="T146" s="262">
        <v>1.087692483715742</v>
      </c>
      <c r="U146" s="262">
        <v>1.875649070445256</v>
      </c>
      <c r="V146" s="262">
        <v>2.1629377452807859</v>
      </c>
      <c r="W146" s="262">
        <v>2.372477319469406</v>
      </c>
      <c r="X146" s="262">
        <v>2.181907815208517</v>
      </c>
      <c r="Y146" s="262">
        <v>0.46030227195328771</v>
      </c>
      <c r="DA146" s="72" t="s">
        <v>630</v>
      </c>
    </row>
    <row r="147" spans="1:105" ht="12" customHeight="1" x14ac:dyDescent="0.25">
      <c r="A147" s="64" t="s">
        <v>28</v>
      </c>
      <c r="B147" s="229">
        <v>0.68152306518401762</v>
      </c>
      <c r="C147" s="229">
        <v>0.66767734831940706</v>
      </c>
      <c r="D147" s="229">
        <v>1.3237591474612269</v>
      </c>
      <c r="E147" s="229">
        <v>0.9732588722951806</v>
      </c>
      <c r="F147" s="229">
        <v>1.1035749068504339</v>
      </c>
      <c r="G147" s="229">
        <v>0.86806598730699969</v>
      </c>
      <c r="H147" s="229">
        <v>0.86218600360649256</v>
      </c>
      <c r="I147" s="229">
        <v>0.72700469982506899</v>
      </c>
      <c r="J147" s="229">
        <v>0.66828956805463913</v>
      </c>
      <c r="K147" s="229">
        <v>0.28020419896515952</v>
      </c>
      <c r="L147" s="229">
        <v>0.2471877709470143</v>
      </c>
      <c r="M147" s="229">
        <v>0.21361799402016721</v>
      </c>
      <c r="N147" s="229">
        <v>0.29645446929445479</v>
      </c>
      <c r="O147" s="229">
        <v>0.1048986495924307</v>
      </c>
      <c r="P147" s="229">
        <v>0.21450330990732741</v>
      </c>
      <c r="Q147" s="229">
        <v>0.26676740993945353</v>
      </c>
      <c r="R147" s="229">
        <v>0.32337671821912112</v>
      </c>
      <c r="S147" s="229">
        <v>0.42245767529014472</v>
      </c>
      <c r="T147" s="229">
        <v>0.25811491287230148</v>
      </c>
      <c r="U147" s="229">
        <v>0.40838806099921571</v>
      </c>
      <c r="V147" s="229">
        <v>0.4199967828710362</v>
      </c>
      <c r="W147" s="229">
        <v>0.39756142434803449</v>
      </c>
      <c r="X147" s="229">
        <v>0.23414376616859109</v>
      </c>
      <c r="Y147" s="229">
        <v>6.2665309074759548E-2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4.2261122743911167E-2</v>
      </c>
      <c r="T149" s="229">
        <v>0</v>
      </c>
      <c r="U149" s="229">
        <v>0</v>
      </c>
      <c r="V149" s="229">
        <v>0</v>
      </c>
      <c r="W149" s="229">
        <v>0</v>
      </c>
      <c r="X149" s="229">
        <v>4.626504410039313E-2</v>
      </c>
      <c r="Y149" s="229">
        <v>0</v>
      </c>
      <c r="DA149" s="73" t="s">
        <v>633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7.659869477659581E-2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634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0.19477259914717221</v>
      </c>
      <c r="C153" s="229">
        <v>0.41224696715478087</v>
      </c>
      <c r="D153" s="229">
        <v>0.18520488880818631</v>
      </c>
      <c r="E153" s="229">
        <v>0.26220974518175483</v>
      </c>
      <c r="F153" s="229">
        <v>0.77203495198043981</v>
      </c>
      <c r="G153" s="229">
        <v>0.50206321866751635</v>
      </c>
      <c r="H153" s="229">
        <v>0.81479352818977091</v>
      </c>
      <c r="I153" s="229">
        <v>0.95677990023375792</v>
      </c>
      <c r="J153" s="229">
        <v>0.99001941182382536</v>
      </c>
      <c r="K153" s="229">
        <v>0.48793499109852229</v>
      </c>
      <c r="L153" s="229">
        <v>0.72543841481466464</v>
      </c>
      <c r="M153" s="229">
        <v>0.41672457991382422</v>
      </c>
      <c r="N153" s="229">
        <v>0.65786464242860621</v>
      </c>
      <c r="O153" s="229">
        <v>0.3353986115815501</v>
      </c>
      <c r="P153" s="229">
        <v>0.59649197724499681</v>
      </c>
      <c r="Q153" s="229">
        <v>0.59283988673911514</v>
      </c>
      <c r="R153" s="229">
        <v>0.79954781709648337</v>
      </c>
      <c r="S153" s="229">
        <v>1.3394298341019411</v>
      </c>
      <c r="T153" s="229">
        <v>0.82957757084344086</v>
      </c>
      <c r="U153" s="229">
        <v>1.196054293196372</v>
      </c>
      <c r="V153" s="229">
        <v>1.201443139946986</v>
      </c>
      <c r="W153" s="229">
        <v>1.422958390588499</v>
      </c>
      <c r="X153" s="229">
        <v>1.280586561502582</v>
      </c>
      <c r="Y153" s="229">
        <v>0.2162102243546388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5.9552335882842146E-3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0.2712067162496683</v>
      </c>
      <c r="V156" s="229">
        <v>0.53554258887447981</v>
      </c>
      <c r="W156" s="229">
        <v>0.5519575045328724</v>
      </c>
      <c r="X156" s="229">
        <v>0.62091244343695051</v>
      </c>
      <c r="Y156" s="229">
        <v>0.18142673852388941</v>
      </c>
      <c r="DA156" s="73" t="s">
        <v>640</v>
      </c>
    </row>
    <row r="157" spans="1:105" ht="12" customHeight="1" x14ac:dyDescent="0.25">
      <c r="A157" s="61" t="s">
        <v>641</v>
      </c>
      <c r="B157" s="263">
        <v>1.5835419460314561E-2</v>
      </c>
      <c r="C157" s="263">
        <v>4.7973199768956802E-2</v>
      </c>
      <c r="D157" s="263">
        <v>2.8433734431471621E-2</v>
      </c>
      <c r="E157" s="263">
        <v>3.2552627538690412E-2</v>
      </c>
      <c r="F157" s="263">
        <v>8.7247849846334324E-2</v>
      </c>
      <c r="G157" s="263">
        <v>5.8743676813705299E-2</v>
      </c>
      <c r="H157" s="263">
        <v>9.1022861644865241E-2</v>
      </c>
      <c r="I157" s="263">
        <v>8.9186511440346949E-2</v>
      </c>
      <c r="J157" s="263">
        <v>7.8908090047040816E-2</v>
      </c>
      <c r="K157" s="263">
        <v>4.4251571187917928E-2</v>
      </c>
      <c r="L157" s="263">
        <v>5.7056929254045867E-2</v>
      </c>
      <c r="M157" s="263">
        <v>3.2092363613771227E-2</v>
      </c>
      <c r="N157" s="263">
        <v>5.4374683080299822E-2</v>
      </c>
      <c r="O157" s="263">
        <v>2.5656477029756281E-2</v>
      </c>
      <c r="P157" s="263">
        <v>5.1201969808415161E-2</v>
      </c>
      <c r="Q157" s="263">
        <v>4.9008836994524137E-2</v>
      </c>
      <c r="R157" s="263">
        <v>7.0928573242735896E-2</v>
      </c>
      <c r="S157" s="263">
        <v>0.1231516661290214</v>
      </c>
      <c r="T157" s="263">
        <v>6.8315162581307293E-2</v>
      </c>
      <c r="U157" s="263">
        <v>0.1237813791172855</v>
      </c>
      <c r="V157" s="263">
        <v>0.13166739472441821</v>
      </c>
      <c r="W157" s="263">
        <v>0.1301486083429613</v>
      </c>
      <c r="X157" s="263">
        <v>0.121307758730048</v>
      </c>
      <c r="Y157" s="263">
        <v>4.9098679270362573E-4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0.99999999999999989</v>
      </c>
      <c r="C171" s="232">
        <f t="shared" si="11"/>
        <v>1</v>
      </c>
      <c r="D171" s="232">
        <f t="shared" si="11"/>
        <v>1.0000000000000004</v>
      </c>
      <c r="E171" s="232">
        <f t="shared" si="11"/>
        <v>1.0000000000000002</v>
      </c>
      <c r="F171" s="232">
        <f t="shared" si="11"/>
        <v>1.0000000000000004</v>
      </c>
      <c r="G171" s="232">
        <f t="shared" si="11"/>
        <v>0.99999999999999989</v>
      </c>
      <c r="H171" s="232">
        <f t="shared" si="11"/>
        <v>0.99999999999999978</v>
      </c>
      <c r="I171" s="232">
        <f t="shared" si="11"/>
        <v>1.0000000000000002</v>
      </c>
      <c r="J171" s="232">
        <f t="shared" si="11"/>
        <v>1</v>
      </c>
      <c r="K171" s="232">
        <f t="shared" si="11"/>
        <v>1</v>
      </c>
      <c r="L171" s="232">
        <f t="shared" si="11"/>
        <v>0.99999999999999989</v>
      </c>
      <c r="M171" s="232">
        <f t="shared" si="11"/>
        <v>0.99999999999999944</v>
      </c>
      <c r="N171" s="232">
        <f t="shared" si="11"/>
        <v>1.0000000000000004</v>
      </c>
      <c r="O171" s="232">
        <f t="shared" si="11"/>
        <v>1</v>
      </c>
      <c r="P171" s="232">
        <f t="shared" si="11"/>
        <v>0.99999999999999956</v>
      </c>
      <c r="Q171" s="232">
        <f t="shared" si="11"/>
        <v>0.99999999999999978</v>
      </c>
      <c r="R171" s="232">
        <f t="shared" si="11"/>
        <v>1.0000000000000002</v>
      </c>
      <c r="S171" s="232">
        <f t="shared" si="11"/>
        <v>0.99999999999999956</v>
      </c>
      <c r="T171" s="232">
        <f t="shared" si="11"/>
        <v>1.0000000000000002</v>
      </c>
      <c r="U171" s="232">
        <f t="shared" si="11"/>
        <v>1.0000000000000002</v>
      </c>
      <c r="V171" s="232">
        <f t="shared" si="11"/>
        <v>0.99999999999999989</v>
      </c>
      <c r="W171" s="232">
        <f t="shared" si="11"/>
        <v>0.99999999999999989</v>
      </c>
      <c r="X171" s="232">
        <f t="shared" si="11"/>
        <v>0.99999999999999989</v>
      </c>
      <c r="Y171" s="232">
        <f t="shared" si="11"/>
        <v>0.99999999999999989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1.1746039878435576E-3</v>
      </c>
      <c r="C172" s="299">
        <f t="shared" si="12"/>
        <v>1.1746039878430075E-3</v>
      </c>
      <c r="D172" s="299">
        <f t="shared" si="12"/>
        <v>1.1746039878431764E-3</v>
      </c>
      <c r="E172" s="299">
        <f t="shared" si="12"/>
        <v>1.1746039878425655E-3</v>
      </c>
      <c r="F172" s="299">
        <f t="shared" si="12"/>
        <v>1.1746039878430129E-3</v>
      </c>
      <c r="G172" s="299">
        <f t="shared" si="12"/>
        <v>1.1746039878431929E-3</v>
      </c>
      <c r="H172" s="299">
        <f t="shared" si="12"/>
        <v>1.1746039878435404E-3</v>
      </c>
      <c r="I172" s="299">
        <f t="shared" si="12"/>
        <v>1.1746039878435446E-3</v>
      </c>
      <c r="J172" s="299">
        <f t="shared" si="12"/>
        <v>1.1746039878432575E-3</v>
      </c>
      <c r="K172" s="299">
        <f t="shared" si="12"/>
        <v>1.1746039878427535E-3</v>
      </c>
      <c r="L172" s="299">
        <f t="shared" si="12"/>
        <v>1.1746039878422086E-3</v>
      </c>
      <c r="M172" s="299">
        <f t="shared" si="12"/>
        <v>1.1746039878424703E-3</v>
      </c>
      <c r="N172" s="299">
        <f t="shared" si="12"/>
        <v>1.1746039878424805E-3</v>
      </c>
      <c r="O172" s="299">
        <f t="shared" si="12"/>
        <v>1.1746039878422329E-3</v>
      </c>
      <c r="P172" s="299">
        <f t="shared" si="12"/>
        <v>1.1746039878423576E-3</v>
      </c>
      <c r="Q172" s="299">
        <f t="shared" si="12"/>
        <v>1.1746039878423697E-3</v>
      </c>
      <c r="R172" s="299">
        <f t="shared" si="12"/>
        <v>1.1746039878423749E-3</v>
      </c>
      <c r="S172" s="299">
        <f t="shared" si="12"/>
        <v>1.1746039878429006E-3</v>
      </c>
      <c r="T172" s="299">
        <f t="shared" si="12"/>
        <v>1.1746039878423572E-3</v>
      </c>
      <c r="U172" s="299">
        <f t="shared" si="12"/>
        <v>1.1746039878433345E-3</v>
      </c>
      <c r="V172" s="299">
        <f t="shared" si="12"/>
        <v>1.1746039878429073E-3</v>
      </c>
      <c r="W172" s="299">
        <f t="shared" si="12"/>
        <v>1.1746039878425564E-3</v>
      </c>
      <c r="X172" s="299">
        <f t="shared" si="12"/>
        <v>1.1746039878455935E-3</v>
      </c>
      <c r="Y172" s="299">
        <f t="shared" si="12"/>
        <v>1.1746039878488288E-3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5.4586926484218989E-4</v>
      </c>
      <c r="C173" s="233">
        <f t="shared" si="13"/>
        <v>5.4586926484193412E-4</v>
      </c>
      <c r="D173" s="233">
        <f t="shared" si="13"/>
        <v>5.4586926484201251E-4</v>
      </c>
      <c r="E173" s="233">
        <f t="shared" si="13"/>
        <v>5.458692648417291E-4</v>
      </c>
      <c r="F173" s="233">
        <f t="shared" si="13"/>
        <v>5.4586926484193673E-4</v>
      </c>
      <c r="G173" s="233">
        <f t="shared" si="13"/>
        <v>5.4586926484202075E-4</v>
      </c>
      <c r="H173" s="233">
        <f t="shared" si="13"/>
        <v>5.4586926484218186E-4</v>
      </c>
      <c r="I173" s="233">
        <f t="shared" si="13"/>
        <v>5.4586926484218371E-4</v>
      </c>
      <c r="J173" s="233">
        <f t="shared" si="13"/>
        <v>5.4586926484205078E-4</v>
      </c>
      <c r="K173" s="233">
        <f t="shared" si="13"/>
        <v>5.4586926484181616E-4</v>
      </c>
      <c r="L173" s="233">
        <f t="shared" si="13"/>
        <v>5.4586926484156289E-4</v>
      </c>
      <c r="M173" s="233">
        <f t="shared" si="13"/>
        <v>5.4586926484168432E-4</v>
      </c>
      <c r="N173" s="233">
        <f t="shared" si="13"/>
        <v>5.4586926484168931E-4</v>
      </c>
      <c r="O173" s="233">
        <f t="shared" si="13"/>
        <v>5.4586926484157428E-4</v>
      </c>
      <c r="P173" s="233">
        <f t="shared" si="13"/>
        <v>5.4586926484163261E-4</v>
      </c>
      <c r="Q173" s="233">
        <f t="shared" si="13"/>
        <v>5.4586926484163781E-4</v>
      </c>
      <c r="R173" s="233">
        <f t="shared" si="13"/>
        <v>5.458692648416402E-4</v>
      </c>
      <c r="S173" s="233">
        <f t="shared" si="13"/>
        <v>5.4586926484188458E-4</v>
      </c>
      <c r="T173" s="233">
        <f t="shared" si="13"/>
        <v>5.4586926484163228E-4</v>
      </c>
      <c r="U173" s="233">
        <f t="shared" si="13"/>
        <v>5.4586926484208635E-4</v>
      </c>
      <c r="V173" s="233">
        <f t="shared" si="13"/>
        <v>5.4586926484188794E-4</v>
      </c>
      <c r="W173" s="233">
        <f t="shared" si="13"/>
        <v>5.4586926484172433E-4</v>
      </c>
      <c r="X173" s="233">
        <f t="shared" si="13"/>
        <v>5.4586926484313596E-4</v>
      </c>
      <c r="Y173" s="233">
        <f t="shared" si="13"/>
        <v>5.4586926484463932E-4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1.60076155746928E-2</v>
      </c>
      <c r="C174" s="233">
        <f t="shared" si="14"/>
        <v>1.6007615574685295E-2</v>
      </c>
      <c r="D174" s="233">
        <f t="shared" si="14"/>
        <v>1.6007615574687595E-2</v>
      </c>
      <c r="E174" s="233">
        <f t="shared" si="14"/>
        <v>1.6007615574679279E-2</v>
      </c>
      <c r="F174" s="233">
        <f t="shared" si="14"/>
        <v>1.6007615574685372E-2</v>
      </c>
      <c r="G174" s="233">
        <f t="shared" si="14"/>
        <v>1.6007615574687824E-2</v>
      </c>
      <c r="H174" s="233">
        <f t="shared" si="14"/>
        <v>1.600761557469256E-2</v>
      </c>
      <c r="I174" s="233">
        <f t="shared" si="14"/>
        <v>1.6007615574692612E-2</v>
      </c>
      <c r="J174" s="233">
        <f t="shared" si="14"/>
        <v>1.6007615574688706E-2</v>
      </c>
      <c r="K174" s="233">
        <f t="shared" si="14"/>
        <v>1.6007615574681833E-2</v>
      </c>
      <c r="L174" s="233">
        <f t="shared" si="14"/>
        <v>1.6007615574674408E-2</v>
      </c>
      <c r="M174" s="233">
        <f t="shared" si="14"/>
        <v>1.6007615574677968E-2</v>
      </c>
      <c r="N174" s="233">
        <f t="shared" si="14"/>
        <v>1.6007615574678117E-2</v>
      </c>
      <c r="O174" s="233">
        <f t="shared" si="14"/>
        <v>1.6007615574674738E-2</v>
      </c>
      <c r="P174" s="233">
        <f t="shared" si="14"/>
        <v>1.6007615574676445E-2</v>
      </c>
      <c r="Q174" s="233">
        <f t="shared" si="14"/>
        <v>1.6007615574676601E-2</v>
      </c>
      <c r="R174" s="233">
        <f t="shared" si="14"/>
        <v>1.6007615574676674E-2</v>
      </c>
      <c r="S174" s="233">
        <f t="shared" si="14"/>
        <v>1.6007615574683848E-2</v>
      </c>
      <c r="T174" s="233">
        <f t="shared" si="14"/>
        <v>1.6007615574676434E-2</v>
      </c>
      <c r="U174" s="233">
        <f t="shared" si="14"/>
        <v>1.6007615574689757E-2</v>
      </c>
      <c r="V174" s="233">
        <f t="shared" si="14"/>
        <v>1.6007615574683932E-2</v>
      </c>
      <c r="W174" s="233">
        <f t="shared" si="14"/>
        <v>1.6007615574679147E-2</v>
      </c>
      <c r="X174" s="233">
        <f t="shared" si="14"/>
        <v>1.6007615574720531E-2</v>
      </c>
      <c r="Y174" s="233">
        <f t="shared" si="14"/>
        <v>1.6007615574764628E-2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3.9153466261451937E-4</v>
      </c>
      <c r="C175" s="233">
        <f t="shared" si="15"/>
        <v>3.9153466261433555E-4</v>
      </c>
      <c r="D175" s="233">
        <f t="shared" si="15"/>
        <v>3.9153466261439182E-4</v>
      </c>
      <c r="E175" s="233">
        <f t="shared" si="15"/>
        <v>3.9153466261418837E-4</v>
      </c>
      <c r="F175" s="233">
        <f t="shared" si="15"/>
        <v>3.9153466261433761E-4</v>
      </c>
      <c r="G175" s="233">
        <f t="shared" si="15"/>
        <v>3.9153466261439746E-4</v>
      </c>
      <c r="H175" s="233">
        <f t="shared" si="15"/>
        <v>3.9153466261451336E-4</v>
      </c>
      <c r="I175" s="233">
        <f t="shared" si="15"/>
        <v>3.9153466261451466E-4</v>
      </c>
      <c r="J175" s="233">
        <f t="shared" si="15"/>
        <v>3.9153466261441909E-4</v>
      </c>
      <c r="K175" s="233">
        <f t="shared" si="15"/>
        <v>3.9153466261425103E-4</v>
      </c>
      <c r="L175" s="233">
        <f t="shared" si="15"/>
        <v>3.9153466261406932E-4</v>
      </c>
      <c r="M175" s="233">
        <f t="shared" si="15"/>
        <v>3.9153466261415665E-4</v>
      </c>
      <c r="N175" s="233">
        <f t="shared" si="15"/>
        <v>3.9153466261416007E-4</v>
      </c>
      <c r="O175" s="233">
        <f t="shared" si="15"/>
        <v>3.9153466261407756E-4</v>
      </c>
      <c r="P175" s="233">
        <f t="shared" si="15"/>
        <v>3.915346626141192E-4</v>
      </c>
      <c r="Q175" s="233">
        <f t="shared" si="15"/>
        <v>3.9153466261412304E-4</v>
      </c>
      <c r="R175" s="233">
        <f t="shared" si="15"/>
        <v>3.9153466261412478E-4</v>
      </c>
      <c r="S175" s="233">
        <f t="shared" si="15"/>
        <v>3.915346626143002E-4</v>
      </c>
      <c r="T175" s="233">
        <f t="shared" si="15"/>
        <v>3.9153466261411892E-4</v>
      </c>
      <c r="U175" s="233">
        <f t="shared" si="15"/>
        <v>3.9153466261444489E-4</v>
      </c>
      <c r="V175" s="233">
        <f t="shared" si="15"/>
        <v>3.9153466261430232E-4</v>
      </c>
      <c r="W175" s="233">
        <f t="shared" si="15"/>
        <v>3.9153466261418544E-4</v>
      </c>
      <c r="X175" s="233">
        <f t="shared" si="15"/>
        <v>3.915346626151976E-4</v>
      </c>
      <c r="Y175" s="233">
        <f t="shared" si="15"/>
        <v>3.9153466261627605E-4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3.3799448443923457E-3</v>
      </c>
      <c r="C176" s="300">
        <f t="shared" si="16"/>
        <v>2.6421784406623228E-3</v>
      </c>
      <c r="D176" s="300">
        <f t="shared" si="16"/>
        <v>3.0147666731483568E-3</v>
      </c>
      <c r="E176" s="300">
        <f t="shared" si="16"/>
        <v>2.8930590462287473E-3</v>
      </c>
      <c r="F176" s="300">
        <f t="shared" si="16"/>
        <v>2.6558629345838215E-3</v>
      </c>
      <c r="G176" s="300">
        <f t="shared" si="16"/>
        <v>2.6528752361242663E-3</v>
      </c>
      <c r="H176" s="300">
        <f t="shared" si="16"/>
        <v>2.5649027050201841E-3</v>
      </c>
      <c r="I176" s="300">
        <f t="shared" si="16"/>
        <v>2.6744589727165429E-3</v>
      </c>
      <c r="J176" s="300">
        <f t="shared" si="16"/>
        <v>2.7888674529457161E-3</v>
      </c>
      <c r="K176" s="300">
        <f t="shared" si="16"/>
        <v>2.5865974200473796E-3</v>
      </c>
      <c r="L176" s="300">
        <f t="shared" si="16"/>
        <v>2.6515375954738922E-3</v>
      </c>
      <c r="M176" s="300">
        <f t="shared" si="16"/>
        <v>2.7238007567399079E-3</v>
      </c>
      <c r="N176" s="300">
        <f t="shared" si="16"/>
        <v>2.6445921942011672E-3</v>
      </c>
      <c r="O176" s="300">
        <f t="shared" si="16"/>
        <v>2.6373984559220098E-3</v>
      </c>
      <c r="P176" s="300">
        <f t="shared" si="16"/>
        <v>2.5696902814823855E-3</v>
      </c>
      <c r="Q176" s="300">
        <f t="shared" si="16"/>
        <v>2.6410159482844818E-3</v>
      </c>
      <c r="R176" s="300">
        <f t="shared" si="16"/>
        <v>2.5714454817449568E-3</v>
      </c>
      <c r="S176" s="300">
        <f t="shared" si="16"/>
        <v>2.5913998303369878E-3</v>
      </c>
      <c r="T176" s="300">
        <f t="shared" si="16"/>
        <v>2.6062913082364188E-3</v>
      </c>
      <c r="U176" s="300">
        <f t="shared" si="16"/>
        <v>2.6613011888269519E-3</v>
      </c>
      <c r="V176" s="300">
        <f t="shared" si="16"/>
        <v>2.7376907152425758E-3</v>
      </c>
      <c r="W176" s="300">
        <f t="shared" si="16"/>
        <v>2.9314865775266403E-3</v>
      </c>
      <c r="X176" s="300">
        <f t="shared" si="16"/>
        <v>3.0710811083858084E-3</v>
      </c>
      <c r="Y176" s="300">
        <f t="shared" si="16"/>
        <v>8.9848777670844537E-3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0.74605891867344087</v>
      </c>
      <c r="C177" s="301">
        <f t="shared" si="17"/>
        <v>0.80150866771982998</v>
      </c>
      <c r="D177" s="301">
        <f t="shared" si="17"/>
        <v>0.75900479693937672</v>
      </c>
      <c r="E177" s="301">
        <f t="shared" si="17"/>
        <v>0.7761426416580901</v>
      </c>
      <c r="F177" s="301">
        <f t="shared" si="17"/>
        <v>0.8023741727123721</v>
      </c>
      <c r="G177" s="301">
        <f t="shared" si="17"/>
        <v>0.8001289160568873</v>
      </c>
      <c r="H177" s="301">
        <f t="shared" si="17"/>
        <v>0.80961413855034903</v>
      </c>
      <c r="I177" s="301">
        <f t="shared" si="17"/>
        <v>0.8049345561087935</v>
      </c>
      <c r="J177" s="301">
        <f t="shared" si="17"/>
        <v>0.79780872870799602</v>
      </c>
      <c r="K177" s="301">
        <f t="shared" si="17"/>
        <v>0.81001504697058513</v>
      </c>
      <c r="L177" s="301">
        <f t="shared" si="17"/>
        <v>0.80789244451813491</v>
      </c>
      <c r="M177" s="301">
        <f t="shared" si="17"/>
        <v>0.80173023421113698</v>
      </c>
      <c r="N177" s="301">
        <f t="shared" si="17"/>
        <v>0.80753362065818624</v>
      </c>
      <c r="O177" s="301">
        <f t="shared" si="17"/>
        <v>0.80813138290729625</v>
      </c>
      <c r="P177" s="301">
        <f t="shared" si="17"/>
        <v>0.81274088024370161</v>
      </c>
      <c r="Q177" s="301">
        <f t="shared" si="17"/>
        <v>0.80767746372300253</v>
      </c>
      <c r="R177" s="301">
        <f t="shared" si="17"/>
        <v>0.81277609456811539</v>
      </c>
      <c r="S177" s="301">
        <f t="shared" si="17"/>
        <v>0.81231031420511624</v>
      </c>
      <c r="T177" s="301">
        <f t="shared" si="17"/>
        <v>0.81125329692590409</v>
      </c>
      <c r="U177" s="301">
        <f t="shared" si="17"/>
        <v>0.81618740896698028</v>
      </c>
      <c r="V177" s="301">
        <f t="shared" si="17"/>
        <v>0.81333033646371478</v>
      </c>
      <c r="W177" s="301">
        <f t="shared" si="17"/>
        <v>0.80575787156473733</v>
      </c>
      <c r="X177" s="301">
        <f t="shared" si="17"/>
        <v>0.80505771805794768</v>
      </c>
      <c r="Y177" s="301">
        <f t="shared" si="17"/>
        <v>0.4596994857408504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0.18115942669098328</v>
      </c>
      <c r="C178" s="301">
        <f t="shared" si="18"/>
        <v>0.1416163735097033</v>
      </c>
      <c r="D178" s="301">
        <f t="shared" si="18"/>
        <v>0.16158648358441721</v>
      </c>
      <c r="E178" s="301">
        <f t="shared" si="18"/>
        <v>0.15506315704160181</v>
      </c>
      <c r="F178" s="301">
        <f t="shared" si="18"/>
        <v>0.14234983964229067</v>
      </c>
      <c r="G178" s="301">
        <f t="shared" si="18"/>
        <v>0.14218970396997155</v>
      </c>
      <c r="H178" s="301">
        <f t="shared" si="18"/>
        <v>0.13747452250012848</v>
      </c>
      <c r="I178" s="301">
        <f t="shared" si="18"/>
        <v>0.14334655638233959</v>
      </c>
      <c r="J178" s="301">
        <f t="shared" si="18"/>
        <v>0.14947866079264976</v>
      </c>
      <c r="K178" s="301">
        <f t="shared" si="18"/>
        <v>0.13863732317217844</v>
      </c>
      <c r="L178" s="301">
        <f t="shared" si="18"/>
        <v>0.14211800865407231</v>
      </c>
      <c r="M178" s="301">
        <f t="shared" si="18"/>
        <v>0.14599119400724433</v>
      </c>
      <c r="N178" s="301">
        <f t="shared" si="18"/>
        <v>0.14174574668808404</v>
      </c>
      <c r="O178" s="301">
        <f t="shared" si="18"/>
        <v>0.14136017427125028</v>
      </c>
      <c r="P178" s="301">
        <f t="shared" si="18"/>
        <v>0.1377311286422585</v>
      </c>
      <c r="Q178" s="301">
        <f t="shared" si="18"/>
        <v>0.14155406585014146</v>
      </c>
      <c r="R178" s="301">
        <f t="shared" si="18"/>
        <v>0.13782520445944904</v>
      </c>
      <c r="S178" s="301">
        <f t="shared" si="18"/>
        <v>0.13976516649210732</v>
      </c>
      <c r="T178" s="301">
        <f t="shared" si="18"/>
        <v>0.13969288285078144</v>
      </c>
      <c r="U178" s="301">
        <f t="shared" si="18"/>
        <v>0.13460711891580246</v>
      </c>
      <c r="V178" s="301">
        <f t="shared" si="18"/>
        <v>0.13633504766811219</v>
      </c>
      <c r="W178" s="301">
        <f t="shared" si="18"/>
        <v>0.14355359657866679</v>
      </c>
      <c r="X178" s="301">
        <f t="shared" si="18"/>
        <v>0.14650967608948962</v>
      </c>
      <c r="Y178" s="301">
        <f t="shared" si="18"/>
        <v>0.45427217754035482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0.14403757989316573</v>
      </c>
      <c r="C179" s="302">
        <f t="shared" si="19"/>
        <v>8.2222647693847822E-2</v>
      </c>
      <c r="D179" s="302">
        <f t="shared" si="19"/>
        <v>0.11664826511071964</v>
      </c>
      <c r="E179" s="302">
        <f t="shared" si="19"/>
        <v>0.10529835136018763</v>
      </c>
      <c r="F179" s="302">
        <f t="shared" si="19"/>
        <v>8.3702939905412235E-2</v>
      </c>
      <c r="G179" s="302">
        <f t="shared" si="19"/>
        <v>8.3252818571146678E-2</v>
      </c>
      <c r="H179" s="302">
        <f t="shared" si="19"/>
        <v>7.4878287787347092E-2</v>
      </c>
      <c r="I179" s="302">
        <f t="shared" si="19"/>
        <v>8.5521879624508829E-2</v>
      </c>
      <c r="J179" s="302">
        <f t="shared" si="19"/>
        <v>9.5553776165247947E-2</v>
      </c>
      <c r="K179" s="302">
        <f t="shared" si="19"/>
        <v>7.6518141434387121E-2</v>
      </c>
      <c r="L179" s="302">
        <f t="shared" si="19"/>
        <v>8.2809424210617183E-2</v>
      </c>
      <c r="M179" s="302">
        <f t="shared" si="19"/>
        <v>8.9181750717943903E-2</v>
      </c>
      <c r="N179" s="302">
        <f t="shared" si="19"/>
        <v>8.2152718187104429E-2</v>
      </c>
      <c r="O179" s="302">
        <f t="shared" si="19"/>
        <v>8.0979234941817801E-2</v>
      </c>
      <c r="P179" s="302">
        <f t="shared" si="19"/>
        <v>7.5034826923499054E-2</v>
      </c>
      <c r="Q179" s="302">
        <f t="shared" si="19"/>
        <v>8.1785216161456856E-2</v>
      </c>
      <c r="R179" s="302">
        <f t="shared" si="19"/>
        <v>7.5491064303447181E-2</v>
      </c>
      <c r="S179" s="302">
        <f t="shared" si="19"/>
        <v>7.9771384133677056E-2</v>
      </c>
      <c r="T179" s="302">
        <f t="shared" si="19"/>
        <v>7.8838453532412048E-2</v>
      </c>
      <c r="U179" s="302">
        <f t="shared" si="19"/>
        <v>7.0363747993287679E-2</v>
      </c>
      <c r="V179" s="302">
        <f t="shared" si="19"/>
        <v>7.4045297667715226E-2</v>
      </c>
      <c r="W179" s="302">
        <f t="shared" si="19"/>
        <v>8.7005072059977775E-2</v>
      </c>
      <c r="X179" s="302">
        <f t="shared" si="19"/>
        <v>9.5496219619932696E-2</v>
      </c>
      <c r="Y179" s="302">
        <f t="shared" si="19"/>
        <v>0.45169559327786235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3.7121846797817541E-2</v>
      </c>
      <c r="C180" s="302">
        <f t="shared" si="20"/>
        <v>5.9393725815855516E-2</v>
      </c>
      <c r="D180" s="302">
        <f t="shared" si="20"/>
        <v>4.4938218473697583E-2</v>
      </c>
      <c r="E180" s="302">
        <f t="shared" si="20"/>
        <v>4.9764805681414219E-2</v>
      </c>
      <c r="F180" s="302">
        <f t="shared" si="20"/>
        <v>5.8646899736878449E-2</v>
      </c>
      <c r="G180" s="302">
        <f t="shared" si="20"/>
        <v>5.8936885398824815E-2</v>
      </c>
      <c r="H180" s="302">
        <f t="shared" si="20"/>
        <v>6.2596234712781376E-2</v>
      </c>
      <c r="I180" s="302">
        <f t="shared" si="20"/>
        <v>5.7824676757830755E-2</v>
      </c>
      <c r="J180" s="302">
        <f t="shared" si="20"/>
        <v>5.3924884627401824E-2</v>
      </c>
      <c r="K180" s="302">
        <f t="shared" si="20"/>
        <v>6.2119181737791275E-2</v>
      </c>
      <c r="L180" s="302">
        <f t="shared" si="20"/>
        <v>5.9308584443455166E-2</v>
      </c>
      <c r="M180" s="302">
        <f t="shared" si="20"/>
        <v>5.6809443289300481E-2</v>
      </c>
      <c r="N180" s="302">
        <f t="shared" si="20"/>
        <v>5.9593028500979646E-2</v>
      </c>
      <c r="O180" s="302">
        <f t="shared" si="20"/>
        <v>6.0380939329432448E-2</v>
      </c>
      <c r="P180" s="302">
        <f t="shared" si="20"/>
        <v>6.2696301718759478E-2</v>
      </c>
      <c r="Q180" s="302">
        <f t="shared" si="20"/>
        <v>5.9768849688684664E-2</v>
      </c>
      <c r="R180" s="302">
        <f t="shared" si="20"/>
        <v>6.2334140156001867E-2</v>
      </c>
      <c r="S180" s="302">
        <f t="shared" si="20"/>
        <v>5.9993782358430253E-2</v>
      </c>
      <c r="T180" s="302">
        <f t="shared" si="20"/>
        <v>6.0854429318369381E-2</v>
      </c>
      <c r="U180" s="302">
        <f t="shared" si="20"/>
        <v>6.4243370922514781E-2</v>
      </c>
      <c r="V180" s="302">
        <f t="shared" si="20"/>
        <v>6.2289750000397014E-2</v>
      </c>
      <c r="W180" s="302">
        <f t="shared" si="20"/>
        <v>5.6548524518689018E-2</v>
      </c>
      <c r="X180" s="302">
        <f t="shared" si="20"/>
        <v>5.101345646955692E-2</v>
      </c>
      <c r="Y180" s="302">
        <f t="shared" si="20"/>
        <v>2.5765842624926047E-3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5.1282086301190515E-2</v>
      </c>
      <c r="C181" s="301">
        <f t="shared" si="21"/>
        <v>3.6113156839819763E-2</v>
      </c>
      <c r="D181" s="301">
        <f t="shared" si="21"/>
        <v>5.8274329313070923E-2</v>
      </c>
      <c r="E181" s="301">
        <f t="shared" si="21"/>
        <v>4.7781518764101756E-2</v>
      </c>
      <c r="F181" s="301">
        <f t="shared" si="21"/>
        <v>3.4500501220769211E-2</v>
      </c>
      <c r="G181" s="301">
        <f t="shared" si="21"/>
        <v>3.6908881247029512E-2</v>
      </c>
      <c r="H181" s="301">
        <f t="shared" si="21"/>
        <v>3.222681275450949E-2</v>
      </c>
      <c r="I181" s="301">
        <f t="shared" si="21"/>
        <v>3.0924805046157543E-2</v>
      </c>
      <c r="J181" s="301">
        <f t="shared" si="21"/>
        <v>3.1804119556420131E-2</v>
      </c>
      <c r="K181" s="301">
        <f t="shared" si="21"/>
        <v>3.0641408947208394E-2</v>
      </c>
      <c r="L181" s="301">
        <f t="shared" si="21"/>
        <v>2.9218385742346437E-2</v>
      </c>
      <c r="M181" s="301">
        <f t="shared" si="21"/>
        <v>3.1435147534901973E-2</v>
      </c>
      <c r="N181" s="301">
        <f t="shared" si="21"/>
        <v>2.9956416969552469E-2</v>
      </c>
      <c r="O181" s="301">
        <f t="shared" si="21"/>
        <v>2.9751420875558703E-2</v>
      </c>
      <c r="P181" s="301">
        <f t="shared" si="21"/>
        <v>2.8838677342582646E-2</v>
      </c>
      <c r="Q181" s="301">
        <f t="shared" si="21"/>
        <v>3.0007830988596541E-2</v>
      </c>
      <c r="R181" s="301">
        <f t="shared" si="21"/>
        <v>2.8707632000716021E-2</v>
      </c>
      <c r="S181" s="301">
        <f t="shared" si="21"/>
        <v>2.7213495982456141E-2</v>
      </c>
      <c r="T181" s="301">
        <f t="shared" si="21"/>
        <v>2.8327905425103734E-2</v>
      </c>
      <c r="U181" s="301">
        <f t="shared" si="21"/>
        <v>2.8424547438400873E-2</v>
      </c>
      <c r="V181" s="301">
        <f t="shared" si="21"/>
        <v>2.9477301662947195E-2</v>
      </c>
      <c r="W181" s="301">
        <f t="shared" si="21"/>
        <v>2.9637421789091643E-2</v>
      </c>
      <c r="X181" s="301">
        <f t="shared" si="21"/>
        <v>2.7241901254152275E-2</v>
      </c>
      <c r="Y181" s="301">
        <f t="shared" si="21"/>
        <v>5.8923835461635814E-2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6.2303853667892133E-3</v>
      </c>
      <c r="C182" s="302">
        <f t="shared" si="22"/>
        <v>4.5496503385049078E-3</v>
      </c>
      <c r="D182" s="302">
        <f t="shared" si="22"/>
        <v>5.6568320604181129E-3</v>
      </c>
      <c r="E182" s="302">
        <f t="shared" si="22"/>
        <v>5.3212416460554964E-3</v>
      </c>
      <c r="F182" s="302">
        <f t="shared" si="22"/>
        <v>4.6076953987536726E-3</v>
      </c>
      <c r="G182" s="302">
        <f t="shared" si="22"/>
        <v>4.5880783673299067E-3</v>
      </c>
      <c r="H182" s="302">
        <f t="shared" si="22"/>
        <v>4.2680914551827421E-3</v>
      </c>
      <c r="I182" s="302">
        <f t="shared" si="22"/>
        <v>4.675090309918647E-3</v>
      </c>
      <c r="J182" s="302">
        <f t="shared" si="22"/>
        <v>5.0092036445226638E-3</v>
      </c>
      <c r="K182" s="302">
        <f t="shared" si="22"/>
        <v>4.3249817586504518E-3</v>
      </c>
      <c r="L182" s="302">
        <f t="shared" si="22"/>
        <v>4.5659450757961437E-3</v>
      </c>
      <c r="M182" s="302">
        <f t="shared" si="22"/>
        <v>4.7868449972537077E-3</v>
      </c>
      <c r="N182" s="302">
        <f t="shared" si="22"/>
        <v>4.5416319151111518E-3</v>
      </c>
      <c r="O182" s="302">
        <f t="shared" si="22"/>
        <v>4.4889692368340357E-3</v>
      </c>
      <c r="P182" s="302">
        <f t="shared" si="22"/>
        <v>4.2690457639017855E-3</v>
      </c>
      <c r="Q182" s="302">
        <f t="shared" si="22"/>
        <v>4.527437768078884E-3</v>
      </c>
      <c r="R182" s="302">
        <f t="shared" si="22"/>
        <v>4.2920713656960973E-3</v>
      </c>
      <c r="S182" s="302">
        <f t="shared" si="22"/>
        <v>4.4724780017518749E-3</v>
      </c>
      <c r="T182" s="302">
        <f t="shared" si="22"/>
        <v>4.422459336581871E-3</v>
      </c>
      <c r="U182" s="302">
        <f t="shared" si="22"/>
        <v>4.0961982463703604E-3</v>
      </c>
      <c r="V182" s="302">
        <f t="shared" si="22"/>
        <v>4.2558861415515088E-3</v>
      </c>
      <c r="W182" s="302">
        <f t="shared" si="22"/>
        <v>4.7493100755140738E-3</v>
      </c>
      <c r="X182" s="302">
        <f t="shared" si="22"/>
        <v>5.1076355738860005E-3</v>
      </c>
      <c r="Y182" s="302">
        <f t="shared" si="22"/>
        <v>7.7916555742600108E-3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4.3445985181270352E-2</v>
      </c>
      <c r="C183" s="302">
        <f t="shared" si="23"/>
        <v>2.8277055719903285E-2</v>
      </c>
      <c r="D183" s="302">
        <f t="shared" si="23"/>
        <v>5.0438228193153314E-2</v>
      </c>
      <c r="E183" s="302">
        <f t="shared" si="23"/>
        <v>3.9945417644188221E-2</v>
      </c>
      <c r="F183" s="302">
        <f t="shared" si="23"/>
        <v>2.6664400100852696E-2</v>
      </c>
      <c r="G183" s="302">
        <f t="shared" si="23"/>
        <v>2.9072780127111793E-2</v>
      </c>
      <c r="H183" s="302">
        <f t="shared" si="23"/>
        <v>2.4390711634589442E-2</v>
      </c>
      <c r="I183" s="302">
        <f t="shared" si="23"/>
        <v>2.3088703926237478E-2</v>
      </c>
      <c r="J183" s="302">
        <f t="shared" si="23"/>
        <v>2.3968018436501978E-2</v>
      </c>
      <c r="K183" s="302">
        <f t="shared" si="23"/>
        <v>2.2805307827293606E-2</v>
      </c>
      <c r="L183" s="302">
        <f t="shared" si="23"/>
        <v>2.1382284622435282E-2</v>
      </c>
      <c r="M183" s="302">
        <f t="shared" si="23"/>
        <v>2.3599046414989073E-2</v>
      </c>
      <c r="N183" s="302">
        <f t="shared" si="23"/>
        <v>2.2120315849639503E-2</v>
      </c>
      <c r="O183" s="302">
        <f t="shared" si="23"/>
        <v>2.1915319755647381E-2</v>
      </c>
      <c r="P183" s="302">
        <f t="shared" si="23"/>
        <v>2.1002576222670488E-2</v>
      </c>
      <c r="Q183" s="302">
        <f t="shared" si="23"/>
        <v>2.217172986868431E-2</v>
      </c>
      <c r="R183" s="302">
        <f t="shared" si="23"/>
        <v>2.0871530880803752E-2</v>
      </c>
      <c r="S183" s="302">
        <f t="shared" si="23"/>
        <v>1.9377394862540368E-2</v>
      </c>
      <c r="T183" s="302">
        <f t="shared" si="23"/>
        <v>2.0491804305191586E-2</v>
      </c>
      <c r="U183" s="302">
        <f t="shared" si="23"/>
        <v>2.0588446318482206E-2</v>
      </c>
      <c r="V183" s="302">
        <f t="shared" si="23"/>
        <v>2.164120054303138E-2</v>
      </c>
      <c r="W183" s="302">
        <f t="shared" si="23"/>
        <v>2.1801320669178163E-2</v>
      </c>
      <c r="X183" s="302">
        <f t="shared" si="23"/>
        <v>1.9405800134218536E-2</v>
      </c>
      <c r="Y183" s="302">
        <f t="shared" si="23"/>
        <v>5.1087734341680492E-2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1.605715753130946E-3</v>
      </c>
      <c r="C184" s="303">
        <f t="shared" si="24"/>
        <v>3.2864507814115737E-3</v>
      </c>
      <c r="D184" s="303">
        <f t="shared" si="24"/>
        <v>2.1792690594994966E-3</v>
      </c>
      <c r="E184" s="303">
        <f t="shared" si="24"/>
        <v>2.5148594738580404E-3</v>
      </c>
      <c r="F184" s="303">
        <f t="shared" si="24"/>
        <v>3.2284057211628466E-3</v>
      </c>
      <c r="G184" s="303">
        <f t="shared" si="24"/>
        <v>3.2480227525878173E-3</v>
      </c>
      <c r="H184" s="303">
        <f t="shared" si="24"/>
        <v>3.5680096647373013E-3</v>
      </c>
      <c r="I184" s="303">
        <f t="shared" si="24"/>
        <v>3.1610108100014207E-3</v>
      </c>
      <c r="J184" s="303">
        <f t="shared" si="24"/>
        <v>2.8268974753954909E-3</v>
      </c>
      <c r="K184" s="303">
        <f t="shared" si="24"/>
        <v>3.5111193612643397E-3</v>
      </c>
      <c r="L184" s="303">
        <f t="shared" si="24"/>
        <v>3.2701560441150122E-3</v>
      </c>
      <c r="M184" s="303">
        <f t="shared" si="24"/>
        <v>3.0492561226591912E-3</v>
      </c>
      <c r="N184" s="303">
        <f t="shared" si="24"/>
        <v>3.294469204801817E-3</v>
      </c>
      <c r="O184" s="303">
        <f t="shared" si="24"/>
        <v>3.3471318830772855E-3</v>
      </c>
      <c r="P184" s="303">
        <f t="shared" si="24"/>
        <v>3.5670553560103692E-3</v>
      </c>
      <c r="Q184" s="303">
        <f t="shared" si="24"/>
        <v>3.3086633518333479E-3</v>
      </c>
      <c r="R184" s="303">
        <f t="shared" si="24"/>
        <v>3.544029754216168E-3</v>
      </c>
      <c r="S184" s="303">
        <f t="shared" si="24"/>
        <v>3.3636231181638976E-3</v>
      </c>
      <c r="T184" s="303">
        <f t="shared" si="24"/>
        <v>3.4136417833302772E-3</v>
      </c>
      <c r="U184" s="303">
        <f t="shared" si="24"/>
        <v>3.7399028735483099E-3</v>
      </c>
      <c r="V184" s="303">
        <f t="shared" si="24"/>
        <v>3.5802149783643058E-3</v>
      </c>
      <c r="W184" s="303">
        <f t="shared" si="24"/>
        <v>3.0867910443994049E-3</v>
      </c>
      <c r="X184" s="303">
        <f t="shared" si="24"/>
        <v>2.7284655460477346E-3</v>
      </c>
      <c r="Y184" s="303">
        <f t="shared" si="24"/>
        <v>4.4445545695309407E-5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1</v>
      </c>
      <c r="D187" s="232">
        <f t="shared" si="25"/>
        <v>1.0000000000000002</v>
      </c>
      <c r="E187" s="232">
        <f t="shared" si="25"/>
        <v>1.0000000000000002</v>
      </c>
      <c r="F187" s="232">
        <f t="shared" si="25"/>
        <v>1</v>
      </c>
      <c r="G187" s="232">
        <f t="shared" si="25"/>
        <v>1</v>
      </c>
      <c r="H187" s="232">
        <f t="shared" si="25"/>
        <v>1</v>
      </c>
      <c r="I187" s="232">
        <f t="shared" si="25"/>
        <v>1</v>
      </c>
      <c r="J187" s="232">
        <f t="shared" si="25"/>
        <v>1</v>
      </c>
      <c r="K187" s="232">
        <f t="shared" si="25"/>
        <v>1</v>
      </c>
      <c r="L187" s="232">
        <f t="shared" si="25"/>
        <v>1.0000000000000002</v>
      </c>
      <c r="M187" s="232">
        <f t="shared" si="25"/>
        <v>1</v>
      </c>
      <c r="N187" s="232">
        <f t="shared" si="25"/>
        <v>0.99999999999999978</v>
      </c>
      <c r="O187" s="232">
        <f t="shared" si="25"/>
        <v>0.99999999999999989</v>
      </c>
      <c r="P187" s="232">
        <f t="shared" si="25"/>
        <v>1</v>
      </c>
      <c r="Q187" s="232">
        <f t="shared" si="25"/>
        <v>1.0000000000000002</v>
      </c>
      <c r="R187" s="232">
        <f t="shared" si="25"/>
        <v>1</v>
      </c>
      <c r="S187" s="232">
        <f t="shared" si="25"/>
        <v>1.0000000000000002</v>
      </c>
      <c r="T187" s="232">
        <f t="shared" si="25"/>
        <v>1.0000000000000002</v>
      </c>
      <c r="U187" s="232">
        <f t="shared" si="25"/>
        <v>0.99999999999999989</v>
      </c>
      <c r="V187" s="232">
        <f t="shared" si="25"/>
        <v>1</v>
      </c>
      <c r="W187" s="232">
        <f t="shared" si="25"/>
        <v>1</v>
      </c>
      <c r="X187" s="232">
        <f t="shared" si="25"/>
        <v>0.99999999999999978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1.7166637940859142E-3</v>
      </c>
      <c r="C188" s="299">
        <f t="shared" si="26"/>
        <v>1.7166637940887308E-3</v>
      </c>
      <c r="D188" s="299">
        <f t="shared" si="26"/>
        <v>1.7166637940974536E-3</v>
      </c>
      <c r="E188" s="299">
        <f t="shared" si="26"/>
        <v>1.7166637940979248E-3</v>
      </c>
      <c r="F188" s="299">
        <f t="shared" si="26"/>
        <v>1.7166637940954762E-3</v>
      </c>
      <c r="G188" s="299">
        <f t="shared" si="26"/>
        <v>1.7166637940827765E-3</v>
      </c>
      <c r="H188" s="299">
        <f t="shared" si="26"/>
        <v>1.7166637940804798E-3</v>
      </c>
      <c r="I188" s="299">
        <f t="shared" si="26"/>
        <v>1.7166637940874451E-3</v>
      </c>
      <c r="J188" s="299">
        <f t="shared" si="26"/>
        <v>1.7166637940867163E-3</v>
      </c>
      <c r="K188" s="299">
        <f t="shared" si="26"/>
        <v>1.7166637940814818E-3</v>
      </c>
      <c r="L188" s="299">
        <f t="shared" si="26"/>
        <v>1.7166637941013251E-3</v>
      </c>
      <c r="M188" s="299">
        <f t="shared" si="26"/>
        <v>1.7166637940880241E-3</v>
      </c>
      <c r="N188" s="299">
        <f t="shared" si="26"/>
        <v>1.7166637940941064E-3</v>
      </c>
      <c r="O188" s="299">
        <f t="shared" si="26"/>
        <v>1.7166637940894433E-3</v>
      </c>
      <c r="P188" s="299">
        <f t="shared" si="26"/>
        <v>1.7166637940961029E-3</v>
      </c>
      <c r="Q188" s="299">
        <f t="shared" si="26"/>
        <v>1.7166637940960237E-3</v>
      </c>
      <c r="R188" s="299">
        <f t="shared" si="26"/>
        <v>1.716663794100111E-3</v>
      </c>
      <c r="S188" s="299">
        <f t="shared" si="26"/>
        <v>1.7166637940985298E-3</v>
      </c>
      <c r="T188" s="299">
        <f t="shared" si="26"/>
        <v>1.7166637941005828E-3</v>
      </c>
      <c r="U188" s="299">
        <f t="shared" si="26"/>
        <v>1.7166637940887362E-3</v>
      </c>
      <c r="V188" s="299">
        <f t="shared" si="26"/>
        <v>1.7166637940994479E-3</v>
      </c>
      <c r="W188" s="299">
        <f t="shared" si="26"/>
        <v>1.7166637941057703E-3</v>
      </c>
      <c r="X188" s="299">
        <f t="shared" si="26"/>
        <v>1.7166637940946607E-3</v>
      </c>
      <c r="Y188" s="299">
        <f t="shared" si="26"/>
        <v>1.7166637940907942E-3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8.9295497286771331E-4</v>
      </c>
      <c r="C189" s="233">
        <f t="shared" si="27"/>
        <v>8.9295497286917785E-4</v>
      </c>
      <c r="D189" s="233">
        <f t="shared" si="27"/>
        <v>8.9295497287371524E-4</v>
      </c>
      <c r="E189" s="233">
        <f t="shared" si="27"/>
        <v>8.9295497287396005E-4</v>
      </c>
      <c r="F189" s="233">
        <f t="shared" si="27"/>
        <v>8.9295497287268698E-4</v>
      </c>
      <c r="G189" s="233">
        <f t="shared" si="27"/>
        <v>8.9295497286608083E-4</v>
      </c>
      <c r="H189" s="233">
        <f t="shared" si="27"/>
        <v>8.9295497286488636E-4</v>
      </c>
      <c r="I189" s="233">
        <f t="shared" si="27"/>
        <v>8.9295497286850923E-4</v>
      </c>
      <c r="J189" s="233">
        <f t="shared" si="27"/>
        <v>8.9295497286813062E-4</v>
      </c>
      <c r="K189" s="233">
        <f t="shared" si="27"/>
        <v>8.9295497286540754E-4</v>
      </c>
      <c r="L189" s="233">
        <f t="shared" si="27"/>
        <v>8.9295497287572925E-4</v>
      </c>
      <c r="M189" s="233">
        <f t="shared" si="27"/>
        <v>8.9295497286881042E-4</v>
      </c>
      <c r="N189" s="233">
        <f t="shared" si="27"/>
        <v>8.9295497287197434E-4</v>
      </c>
      <c r="O189" s="233">
        <f t="shared" si="27"/>
        <v>8.9295497286954876E-4</v>
      </c>
      <c r="P189" s="233">
        <f t="shared" si="27"/>
        <v>8.9295497287301311E-4</v>
      </c>
      <c r="Q189" s="233">
        <f t="shared" si="27"/>
        <v>8.9295497287297169E-4</v>
      </c>
      <c r="R189" s="233">
        <f t="shared" si="27"/>
        <v>8.9295497287509749E-4</v>
      </c>
      <c r="S189" s="233">
        <f t="shared" si="27"/>
        <v>8.9295497287427501E-4</v>
      </c>
      <c r="T189" s="233">
        <f t="shared" si="27"/>
        <v>8.9295497287534306E-4</v>
      </c>
      <c r="U189" s="233">
        <f t="shared" si="27"/>
        <v>8.9295497286918111E-4</v>
      </c>
      <c r="V189" s="233">
        <f t="shared" si="27"/>
        <v>8.9295497287475315E-4</v>
      </c>
      <c r="W189" s="233">
        <f t="shared" si="27"/>
        <v>8.9295497287804121E-4</v>
      </c>
      <c r="X189" s="233">
        <f t="shared" si="27"/>
        <v>8.9295497287226252E-4</v>
      </c>
      <c r="Y189" s="233">
        <f t="shared" si="27"/>
        <v>8.9295497287025154E-4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2.0901299153889288E-2</v>
      </c>
      <c r="C190" s="233">
        <f t="shared" si="28"/>
        <v>2.0901299153923577E-2</v>
      </c>
      <c r="D190" s="233">
        <f t="shared" si="28"/>
        <v>2.0901299154029787E-2</v>
      </c>
      <c r="E190" s="233">
        <f t="shared" si="28"/>
        <v>2.0901299154035508E-2</v>
      </c>
      <c r="F190" s="233">
        <f t="shared" si="28"/>
        <v>2.0901299154005702E-2</v>
      </c>
      <c r="G190" s="233">
        <f t="shared" si="28"/>
        <v>2.0901299153851083E-2</v>
      </c>
      <c r="H190" s="233">
        <f t="shared" si="28"/>
        <v>2.0901299153823126E-2</v>
      </c>
      <c r="I190" s="233">
        <f t="shared" si="28"/>
        <v>2.0901299153907926E-2</v>
      </c>
      <c r="J190" s="233">
        <f t="shared" si="28"/>
        <v>2.0901299153899058E-2</v>
      </c>
      <c r="K190" s="233">
        <f t="shared" si="28"/>
        <v>2.0901299153835318E-2</v>
      </c>
      <c r="L190" s="233">
        <f t="shared" si="28"/>
        <v>2.0901299154076909E-2</v>
      </c>
      <c r="M190" s="233">
        <f t="shared" si="28"/>
        <v>2.0901299153914973E-2</v>
      </c>
      <c r="N190" s="233">
        <f t="shared" si="28"/>
        <v>2.0901299153989035E-2</v>
      </c>
      <c r="O190" s="233">
        <f t="shared" si="28"/>
        <v>2.0901299153932254E-2</v>
      </c>
      <c r="P190" s="233">
        <f t="shared" si="28"/>
        <v>2.0901299154013335E-2</v>
      </c>
      <c r="Q190" s="233">
        <f t="shared" si="28"/>
        <v>2.0901299154012367E-2</v>
      </c>
      <c r="R190" s="233">
        <f t="shared" si="28"/>
        <v>2.0901299154062122E-2</v>
      </c>
      <c r="S190" s="233">
        <f t="shared" si="28"/>
        <v>2.0901299154042877E-2</v>
      </c>
      <c r="T190" s="233">
        <f t="shared" si="28"/>
        <v>2.0901299154067878E-2</v>
      </c>
      <c r="U190" s="233">
        <f t="shared" si="28"/>
        <v>2.0901299153923643E-2</v>
      </c>
      <c r="V190" s="233">
        <f t="shared" si="28"/>
        <v>2.090129915405408E-2</v>
      </c>
      <c r="W190" s="233">
        <f t="shared" si="28"/>
        <v>2.0901299154131036E-2</v>
      </c>
      <c r="X190" s="233">
        <f t="shared" si="28"/>
        <v>2.0901299153995773E-2</v>
      </c>
      <c r="Y190" s="233">
        <f t="shared" si="28"/>
        <v>2.0901299153948706E-2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5.7222126469530477E-4</v>
      </c>
      <c r="C191" s="233">
        <f t="shared" si="29"/>
        <v>5.7222126469624337E-4</v>
      </c>
      <c r="D191" s="233">
        <f t="shared" si="29"/>
        <v>5.7222126469915152E-4</v>
      </c>
      <c r="E191" s="233">
        <f t="shared" si="29"/>
        <v>5.7222126469930808E-4</v>
      </c>
      <c r="F191" s="233">
        <f t="shared" si="29"/>
        <v>5.7222126469849179E-4</v>
      </c>
      <c r="G191" s="233">
        <f t="shared" si="29"/>
        <v>5.7222126469425884E-4</v>
      </c>
      <c r="H191" s="233">
        <f t="shared" si="29"/>
        <v>5.7222126469349372E-4</v>
      </c>
      <c r="I191" s="233">
        <f t="shared" si="29"/>
        <v>5.7222126469581532E-4</v>
      </c>
      <c r="J191" s="233">
        <f t="shared" si="29"/>
        <v>5.7222126469557225E-4</v>
      </c>
      <c r="K191" s="233">
        <f t="shared" si="29"/>
        <v>5.7222126469382733E-4</v>
      </c>
      <c r="L191" s="233">
        <f t="shared" si="29"/>
        <v>5.7222126470044194E-4</v>
      </c>
      <c r="M191" s="233">
        <f t="shared" si="29"/>
        <v>5.7222126469600799E-4</v>
      </c>
      <c r="N191" s="233">
        <f t="shared" si="29"/>
        <v>5.7222126469803544E-4</v>
      </c>
      <c r="O191" s="233">
        <f t="shared" si="29"/>
        <v>5.7222126469648124E-4</v>
      </c>
      <c r="P191" s="233">
        <f t="shared" si="29"/>
        <v>5.7222126469870104E-4</v>
      </c>
      <c r="Q191" s="233">
        <f t="shared" si="29"/>
        <v>5.7222126469867447E-4</v>
      </c>
      <c r="R191" s="233">
        <f t="shared" si="29"/>
        <v>5.7222126470003688E-4</v>
      </c>
      <c r="S191" s="233">
        <f t="shared" si="29"/>
        <v>5.7222126469950996E-4</v>
      </c>
      <c r="T191" s="233">
        <f t="shared" si="29"/>
        <v>5.7222126470019431E-4</v>
      </c>
      <c r="U191" s="233">
        <f t="shared" si="29"/>
        <v>5.7222126469624554E-4</v>
      </c>
      <c r="V191" s="233">
        <f t="shared" si="29"/>
        <v>5.7222126469981625E-4</v>
      </c>
      <c r="W191" s="233">
        <f t="shared" si="29"/>
        <v>5.7222126470192339E-4</v>
      </c>
      <c r="X191" s="233">
        <f t="shared" si="29"/>
        <v>5.7222126469822019E-4</v>
      </c>
      <c r="Y191" s="233">
        <f t="shared" si="29"/>
        <v>5.7222126469693151E-4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1.9491703443666099E-3</v>
      </c>
      <c r="C192" s="300">
        <f t="shared" si="30"/>
        <v>2.1024685722453094E-3</v>
      </c>
      <c r="D192" s="300">
        <f t="shared" si="30"/>
        <v>1.722879461479823E-3</v>
      </c>
      <c r="E192" s="300">
        <f t="shared" si="30"/>
        <v>1.888181112706116E-3</v>
      </c>
      <c r="F192" s="300">
        <f t="shared" si="30"/>
        <v>2.1546275882866899E-3</v>
      </c>
      <c r="G192" s="300">
        <f t="shared" si="30"/>
        <v>2.082919362764309E-3</v>
      </c>
      <c r="H192" s="300">
        <f t="shared" si="30"/>
        <v>2.1983008720102165E-3</v>
      </c>
      <c r="I192" s="300">
        <f t="shared" si="30"/>
        <v>2.2744732156996998E-3</v>
      </c>
      <c r="J192" s="300">
        <f t="shared" si="30"/>
        <v>2.2779733428463706E-3</v>
      </c>
      <c r="K192" s="300">
        <f t="shared" si="30"/>
        <v>2.2580737319729581E-3</v>
      </c>
      <c r="L192" s="300">
        <f t="shared" si="30"/>
        <v>2.3268141535385729E-3</v>
      </c>
      <c r="M192" s="300">
        <f t="shared" si="30"/>
        <v>2.2716909485078923E-3</v>
      </c>
      <c r="N192" s="300">
        <f t="shared" si="30"/>
        <v>2.2988948387596391E-3</v>
      </c>
      <c r="O192" s="300">
        <f t="shared" si="30"/>
        <v>2.3039507660253082E-3</v>
      </c>
      <c r="P192" s="300">
        <f t="shared" si="30"/>
        <v>2.3165925110364585E-3</v>
      </c>
      <c r="Q192" s="300">
        <f t="shared" si="30"/>
        <v>2.2960692537504811E-3</v>
      </c>
      <c r="R192" s="300">
        <f t="shared" si="30"/>
        <v>2.3218792727929109E-3</v>
      </c>
      <c r="S192" s="300">
        <f t="shared" si="30"/>
        <v>2.3731333569129162E-3</v>
      </c>
      <c r="T192" s="300">
        <f t="shared" si="30"/>
        <v>2.3459505944210314E-3</v>
      </c>
      <c r="U192" s="300">
        <f t="shared" si="30"/>
        <v>2.4520252615118374E-3</v>
      </c>
      <c r="V192" s="300">
        <f t="shared" si="30"/>
        <v>2.4596618966212362E-3</v>
      </c>
      <c r="W192" s="300">
        <f t="shared" si="30"/>
        <v>2.5383297528756587E-3</v>
      </c>
      <c r="X192" s="300">
        <f t="shared" si="30"/>
        <v>2.7194230959495546E-3</v>
      </c>
      <c r="Y192" s="300">
        <f t="shared" si="30"/>
        <v>2.6876044945089526E-3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0.16812787874091256</v>
      </c>
      <c r="C193" s="301">
        <f t="shared" si="31"/>
        <v>0.18135078967964938</v>
      </c>
      <c r="D193" s="301">
        <f t="shared" si="31"/>
        <v>0.14860890430744556</v>
      </c>
      <c r="E193" s="301">
        <f t="shared" si="31"/>
        <v>0.16286718401776917</v>
      </c>
      <c r="F193" s="301">
        <f t="shared" si="31"/>
        <v>0.18584982423021873</v>
      </c>
      <c r="G193" s="301">
        <f t="shared" si="31"/>
        <v>0.17966455064435849</v>
      </c>
      <c r="H193" s="301">
        <f t="shared" si="31"/>
        <v>0.18961691240253156</v>
      </c>
      <c r="I193" s="301">
        <f t="shared" si="31"/>
        <v>0.19618724351815223</v>
      </c>
      <c r="J193" s="301">
        <f t="shared" si="31"/>
        <v>0.19648915091900809</v>
      </c>
      <c r="K193" s="301">
        <f t="shared" si="31"/>
        <v>0.19477268761779593</v>
      </c>
      <c r="L193" s="301">
        <f t="shared" si="31"/>
        <v>0.20070196993782755</v>
      </c>
      <c r="M193" s="301">
        <f t="shared" si="31"/>
        <v>0.1959472559345114</v>
      </c>
      <c r="N193" s="301">
        <f t="shared" si="31"/>
        <v>0.19829375806283764</v>
      </c>
      <c r="O193" s="301">
        <f t="shared" si="31"/>
        <v>0.19872986275153345</v>
      </c>
      <c r="P193" s="301">
        <f t="shared" si="31"/>
        <v>0.19982029067562485</v>
      </c>
      <c r="Q193" s="301">
        <f t="shared" si="31"/>
        <v>0.19805003405217592</v>
      </c>
      <c r="R193" s="301">
        <f t="shared" si="31"/>
        <v>0.20027630625275991</v>
      </c>
      <c r="S193" s="301">
        <f t="shared" si="31"/>
        <v>0.20598010636717284</v>
      </c>
      <c r="T193" s="301">
        <f t="shared" si="31"/>
        <v>0.20235260515373737</v>
      </c>
      <c r="U193" s="301">
        <f t="shared" si="31"/>
        <v>0.19958943788475753</v>
      </c>
      <c r="V193" s="301">
        <f t="shared" si="31"/>
        <v>0.19712293584358193</v>
      </c>
      <c r="W193" s="301">
        <f t="shared" si="31"/>
        <v>0.20003814663440603</v>
      </c>
      <c r="X193" s="301">
        <f t="shared" si="31"/>
        <v>0.2087807327299771</v>
      </c>
      <c r="Y193" s="301">
        <f t="shared" si="31"/>
        <v>0.21867943253684977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0.13367636014724701</v>
      </c>
      <c r="C194" s="302">
        <f t="shared" si="32"/>
        <v>0.10529250057239475</v>
      </c>
      <c r="D194" s="302">
        <f t="shared" si="32"/>
        <v>0.10727983234075522</v>
      </c>
      <c r="E194" s="302">
        <f t="shared" si="32"/>
        <v>0.110597812497435</v>
      </c>
      <c r="F194" s="302">
        <f t="shared" si="32"/>
        <v>0.10928130799489742</v>
      </c>
      <c r="G194" s="302">
        <f t="shared" si="32"/>
        <v>0.10519453814757365</v>
      </c>
      <c r="H194" s="302">
        <f t="shared" si="32"/>
        <v>0.1032786983218049</v>
      </c>
      <c r="I194" s="302">
        <f t="shared" si="32"/>
        <v>0.11704712165719464</v>
      </c>
      <c r="J194" s="302">
        <f t="shared" si="32"/>
        <v>0.12560508801894318</v>
      </c>
      <c r="K194" s="302">
        <f t="shared" si="32"/>
        <v>0.10750095080950797</v>
      </c>
      <c r="L194" s="302">
        <f t="shared" si="32"/>
        <v>0.11694516920049638</v>
      </c>
      <c r="M194" s="302">
        <f t="shared" si="32"/>
        <v>0.11969844791973963</v>
      </c>
      <c r="N194" s="302">
        <f t="shared" si="32"/>
        <v>0.1149267022469862</v>
      </c>
      <c r="O194" s="302">
        <f t="shared" si="32"/>
        <v>0.11384389081773096</v>
      </c>
      <c r="P194" s="302">
        <f t="shared" si="32"/>
        <v>0.1088605101435907</v>
      </c>
      <c r="Q194" s="302">
        <f t="shared" si="32"/>
        <v>0.11442670154659429</v>
      </c>
      <c r="R194" s="302">
        <f t="shared" si="32"/>
        <v>0.10969743577077236</v>
      </c>
      <c r="S194" s="302">
        <f t="shared" si="32"/>
        <v>0.11756375784691174</v>
      </c>
      <c r="T194" s="302">
        <f t="shared" si="32"/>
        <v>0.11420171259273428</v>
      </c>
      <c r="U194" s="302">
        <f t="shared" si="32"/>
        <v>0.10433223014177684</v>
      </c>
      <c r="V194" s="302">
        <f t="shared" si="32"/>
        <v>0.10705997255528779</v>
      </c>
      <c r="W194" s="302">
        <f t="shared" si="32"/>
        <v>0.12123927074953773</v>
      </c>
      <c r="X194" s="302">
        <f t="shared" si="32"/>
        <v>0.13608500979153182</v>
      </c>
      <c r="Y194" s="302">
        <f t="shared" si="32"/>
        <v>0.21743910567497587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3.4451518593665555E-2</v>
      </c>
      <c r="C195" s="302">
        <f t="shared" si="33"/>
        <v>7.6058289107254665E-2</v>
      </c>
      <c r="D195" s="302">
        <f t="shared" si="33"/>
        <v>4.1329071966690341E-2</v>
      </c>
      <c r="E195" s="302">
        <f t="shared" si="33"/>
        <v>5.2269371520334194E-2</v>
      </c>
      <c r="F195" s="302">
        <f t="shared" si="33"/>
        <v>7.6568516235321279E-2</v>
      </c>
      <c r="G195" s="302">
        <f t="shared" si="33"/>
        <v>7.4470012496784838E-2</v>
      </c>
      <c r="H195" s="302">
        <f t="shared" si="33"/>
        <v>8.6338214080726741E-2</v>
      </c>
      <c r="I195" s="302">
        <f t="shared" si="33"/>
        <v>7.9140121860957591E-2</v>
      </c>
      <c r="J195" s="302">
        <f t="shared" si="33"/>
        <v>7.0884062900064923E-2</v>
      </c>
      <c r="K195" s="302">
        <f t="shared" si="33"/>
        <v>8.7271736808287981E-2</v>
      </c>
      <c r="L195" s="302">
        <f t="shared" si="33"/>
        <v>8.3756800737331147E-2</v>
      </c>
      <c r="M195" s="302">
        <f t="shared" si="33"/>
        <v>7.6248808014771727E-2</v>
      </c>
      <c r="N195" s="302">
        <f t="shared" si="33"/>
        <v>8.3367055815851437E-2</v>
      </c>
      <c r="O195" s="302">
        <f t="shared" si="33"/>
        <v>8.4885971933802498E-2</v>
      </c>
      <c r="P195" s="302">
        <f t="shared" si="33"/>
        <v>9.0959780532034101E-2</v>
      </c>
      <c r="Q195" s="302">
        <f t="shared" si="33"/>
        <v>8.3623332505581613E-2</v>
      </c>
      <c r="R195" s="302">
        <f t="shared" si="33"/>
        <v>9.0578870481987608E-2</v>
      </c>
      <c r="S195" s="302">
        <f t="shared" si="33"/>
        <v>8.841634852026109E-2</v>
      </c>
      <c r="T195" s="302">
        <f t="shared" si="33"/>
        <v>8.8150892561003016E-2</v>
      </c>
      <c r="U195" s="302">
        <f t="shared" si="33"/>
        <v>9.5257207742980757E-2</v>
      </c>
      <c r="V195" s="302">
        <f t="shared" si="33"/>
        <v>9.0062963288294065E-2</v>
      </c>
      <c r="W195" s="302">
        <f t="shared" si="33"/>
        <v>7.8798875884868294E-2</v>
      </c>
      <c r="X195" s="302">
        <f t="shared" si="33"/>
        <v>7.2695722938445201E-2</v>
      </c>
      <c r="Y195" s="302">
        <f t="shared" si="33"/>
        <v>1.2403268618739194E-3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0.32245753865933557</v>
      </c>
      <c r="C196" s="301">
        <f t="shared" si="34"/>
        <v>0.34781815908200403</v>
      </c>
      <c r="D196" s="301">
        <f t="shared" si="34"/>
        <v>0.28502150782313224</v>
      </c>
      <c r="E196" s="301">
        <f t="shared" si="34"/>
        <v>0.31236789329673004</v>
      </c>
      <c r="F196" s="301">
        <f t="shared" si="34"/>
        <v>0.35644699338589425</v>
      </c>
      <c r="G196" s="301">
        <f t="shared" si="34"/>
        <v>0.34458407028612315</v>
      </c>
      <c r="H196" s="301">
        <f t="shared" si="34"/>
        <v>0.36367200561500013</v>
      </c>
      <c r="I196" s="301">
        <f t="shared" si="34"/>
        <v>0.3762734421856993</v>
      </c>
      <c r="J196" s="301">
        <f t="shared" si="34"/>
        <v>0.37685247951200207</v>
      </c>
      <c r="K196" s="301">
        <f t="shared" si="34"/>
        <v>0.37356042268327749</v>
      </c>
      <c r="L196" s="301">
        <f t="shared" si="34"/>
        <v>0.38493237239948175</v>
      </c>
      <c r="M196" s="301">
        <f t="shared" si="34"/>
        <v>0.37581316274775517</v>
      </c>
      <c r="N196" s="301">
        <f t="shared" si="34"/>
        <v>0.38031359007976828</v>
      </c>
      <c r="O196" s="301">
        <f t="shared" si="34"/>
        <v>0.38115000843922042</v>
      </c>
      <c r="P196" s="301">
        <f t="shared" si="34"/>
        <v>0.38324137310236334</v>
      </c>
      <c r="Q196" s="301">
        <f t="shared" si="34"/>
        <v>0.37984614443554393</v>
      </c>
      <c r="R196" s="301">
        <f t="shared" si="34"/>
        <v>0.38411597915636531</v>
      </c>
      <c r="S196" s="301">
        <f t="shared" si="34"/>
        <v>0.39505546973741718</v>
      </c>
      <c r="T196" s="301">
        <f t="shared" si="34"/>
        <v>0.38809817555439402</v>
      </c>
      <c r="U196" s="301">
        <f t="shared" si="34"/>
        <v>0.3827986135594893</v>
      </c>
      <c r="V196" s="301">
        <f t="shared" si="34"/>
        <v>0.37806803476879763</v>
      </c>
      <c r="W196" s="301">
        <f t="shared" si="34"/>
        <v>0.38365920562827727</v>
      </c>
      <c r="X196" s="301">
        <f t="shared" si="34"/>
        <v>0.40042687566020257</v>
      </c>
      <c r="Y196" s="301">
        <f t="shared" si="34"/>
        <v>0.41941189111127236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0.25638193018806543</v>
      </c>
      <c r="C197" s="302">
        <f t="shared" si="35"/>
        <v>0.20194366828467622</v>
      </c>
      <c r="D197" s="302">
        <f t="shared" si="35"/>
        <v>0.20575523193089662</v>
      </c>
      <c r="E197" s="302">
        <f t="shared" si="35"/>
        <v>0.21211888632691864</v>
      </c>
      <c r="F197" s="302">
        <f t="shared" si="35"/>
        <v>0.20959392256301856</v>
      </c>
      <c r="G197" s="302">
        <f t="shared" si="35"/>
        <v>0.20175578319015475</v>
      </c>
      <c r="H197" s="302">
        <f t="shared" si="35"/>
        <v>0.19808133610077633</v>
      </c>
      <c r="I197" s="302">
        <f t="shared" si="35"/>
        <v>0.22448821123176643</v>
      </c>
      <c r="J197" s="302">
        <f t="shared" si="35"/>
        <v>0.24090179349786633</v>
      </c>
      <c r="K197" s="302">
        <f t="shared" si="35"/>
        <v>0.20617932172326231</v>
      </c>
      <c r="L197" s="302">
        <f t="shared" si="35"/>
        <v>0.22429267353454835</v>
      </c>
      <c r="M197" s="302">
        <f t="shared" si="35"/>
        <v>0.2295732699811282</v>
      </c>
      <c r="N197" s="302">
        <f t="shared" si="35"/>
        <v>0.22042139477597239</v>
      </c>
      <c r="O197" s="302">
        <f t="shared" si="35"/>
        <v>0.21834463801840995</v>
      </c>
      <c r="P197" s="302">
        <f t="shared" si="35"/>
        <v>0.20878686164949448</v>
      </c>
      <c r="Q197" s="302">
        <f t="shared" si="35"/>
        <v>0.21946242832505589</v>
      </c>
      <c r="R197" s="302">
        <f t="shared" si="35"/>
        <v>0.21039202659776457</v>
      </c>
      <c r="S197" s="302">
        <f t="shared" si="35"/>
        <v>0.22547908339030512</v>
      </c>
      <c r="T197" s="302">
        <f t="shared" si="35"/>
        <v>0.21903091521235532</v>
      </c>
      <c r="U197" s="302">
        <f t="shared" si="35"/>
        <v>0.20010193661100426</v>
      </c>
      <c r="V197" s="302">
        <f t="shared" si="35"/>
        <v>0.20533355620523511</v>
      </c>
      <c r="W197" s="302">
        <f t="shared" si="35"/>
        <v>0.23252846064271068</v>
      </c>
      <c r="X197" s="302">
        <f t="shared" si="35"/>
        <v>0.26100155211873682</v>
      </c>
      <c r="Y197" s="302">
        <f t="shared" si="35"/>
        <v>0.41703303074612585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6.6075608471270211E-2</v>
      </c>
      <c r="C198" s="302">
        <f t="shared" si="36"/>
        <v>0.14587449079732778</v>
      </c>
      <c r="D198" s="302">
        <f t="shared" si="36"/>
        <v>7.9266275892235658E-2</v>
      </c>
      <c r="E198" s="302">
        <f t="shared" si="36"/>
        <v>0.1002490069698113</v>
      </c>
      <c r="F198" s="302">
        <f t="shared" si="36"/>
        <v>0.14685307082287566</v>
      </c>
      <c r="G198" s="302">
        <f t="shared" si="36"/>
        <v>0.14282828709596834</v>
      </c>
      <c r="H198" s="302">
        <f t="shared" si="36"/>
        <v>0.16559066951422377</v>
      </c>
      <c r="I198" s="302">
        <f t="shared" si="36"/>
        <v>0.15178523095393298</v>
      </c>
      <c r="J198" s="302">
        <f t="shared" si="36"/>
        <v>0.13595068601413562</v>
      </c>
      <c r="K198" s="302">
        <f t="shared" si="36"/>
        <v>0.16738110096001524</v>
      </c>
      <c r="L198" s="302">
        <f t="shared" si="36"/>
        <v>0.1606396988649334</v>
      </c>
      <c r="M198" s="302">
        <f t="shared" si="36"/>
        <v>0.14623989276662697</v>
      </c>
      <c r="N198" s="302">
        <f t="shared" si="36"/>
        <v>0.15989219530379592</v>
      </c>
      <c r="O198" s="302">
        <f t="shared" si="36"/>
        <v>0.16280537042081059</v>
      </c>
      <c r="P198" s="302">
        <f t="shared" si="36"/>
        <v>0.17445451145286883</v>
      </c>
      <c r="Q198" s="302">
        <f t="shared" si="36"/>
        <v>0.16038371611048802</v>
      </c>
      <c r="R198" s="302">
        <f t="shared" si="36"/>
        <v>0.17372395255860071</v>
      </c>
      <c r="S198" s="302">
        <f t="shared" si="36"/>
        <v>0.16957638634711206</v>
      </c>
      <c r="T198" s="302">
        <f t="shared" si="36"/>
        <v>0.16906726034203873</v>
      </c>
      <c r="U198" s="302">
        <f t="shared" si="36"/>
        <v>0.1826966769484851</v>
      </c>
      <c r="V198" s="302">
        <f t="shared" si="36"/>
        <v>0.17273447856356253</v>
      </c>
      <c r="W198" s="302">
        <f t="shared" si="36"/>
        <v>0.15113074498556653</v>
      </c>
      <c r="X198" s="302">
        <f t="shared" si="36"/>
        <v>0.13942532354146567</v>
      </c>
      <c r="Y198" s="302">
        <f t="shared" si="36"/>
        <v>2.378860365146548E-3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0.4833822730698471</v>
      </c>
      <c r="C199" s="301">
        <f t="shared" si="37"/>
        <v>0.44464544348052348</v>
      </c>
      <c r="D199" s="301">
        <f t="shared" si="37"/>
        <v>0.54056356922224247</v>
      </c>
      <c r="E199" s="301">
        <f t="shared" si="37"/>
        <v>0.49879360238708814</v>
      </c>
      <c r="F199" s="301">
        <f t="shared" si="37"/>
        <v>0.43146541560992818</v>
      </c>
      <c r="G199" s="301">
        <f t="shared" si="37"/>
        <v>0.44958532052125988</v>
      </c>
      <c r="H199" s="301">
        <f t="shared" si="37"/>
        <v>0.4204296419249961</v>
      </c>
      <c r="I199" s="301">
        <f t="shared" si="37"/>
        <v>0.40118170189488889</v>
      </c>
      <c r="J199" s="301">
        <f t="shared" si="37"/>
        <v>0.40029725704059416</v>
      </c>
      <c r="K199" s="301">
        <f t="shared" si="37"/>
        <v>0.40532567678147768</v>
      </c>
      <c r="L199" s="301">
        <f t="shared" si="37"/>
        <v>0.38795570432339793</v>
      </c>
      <c r="M199" s="301">
        <f t="shared" si="37"/>
        <v>0.40188475118365774</v>
      </c>
      <c r="N199" s="301">
        <f t="shared" si="37"/>
        <v>0.39501061783298114</v>
      </c>
      <c r="O199" s="301">
        <f t="shared" si="37"/>
        <v>0.393733038857633</v>
      </c>
      <c r="P199" s="301">
        <f t="shared" si="37"/>
        <v>0.39053860452529404</v>
      </c>
      <c r="Q199" s="301">
        <f t="shared" si="37"/>
        <v>0.39572461307284995</v>
      </c>
      <c r="R199" s="301">
        <f t="shared" si="37"/>
        <v>0.38920269613234448</v>
      </c>
      <c r="S199" s="301">
        <f t="shared" si="37"/>
        <v>0.37250815135278209</v>
      </c>
      <c r="T199" s="301">
        <f t="shared" si="37"/>
        <v>0.38312012951170377</v>
      </c>
      <c r="U199" s="301">
        <f t="shared" si="37"/>
        <v>0.39107678410866326</v>
      </c>
      <c r="V199" s="301">
        <f t="shared" si="37"/>
        <v>0.39826622830527131</v>
      </c>
      <c r="W199" s="301">
        <f t="shared" si="37"/>
        <v>0.38968117879862446</v>
      </c>
      <c r="X199" s="301">
        <f t="shared" si="37"/>
        <v>0.36398982932820972</v>
      </c>
      <c r="Y199" s="301">
        <f t="shared" si="37"/>
        <v>0.33513793267176223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8.2161781656585109E-2</v>
      </c>
      <c r="C200" s="302">
        <f t="shared" si="38"/>
        <v>5.9997472984480348E-2</v>
      </c>
      <c r="D200" s="302">
        <f t="shared" si="38"/>
        <v>7.4598178645061547E-2</v>
      </c>
      <c r="E200" s="302">
        <f t="shared" si="38"/>
        <v>7.0172656830997451E-2</v>
      </c>
      <c r="F200" s="302">
        <f t="shared" si="38"/>
        <v>6.0762928937384907E-2</v>
      </c>
      <c r="G200" s="302">
        <f t="shared" si="38"/>
        <v>6.0504233822948214E-2</v>
      </c>
      <c r="H200" s="302">
        <f t="shared" si="38"/>
        <v>5.6284479624520198E-2</v>
      </c>
      <c r="I200" s="302">
        <f t="shared" si="38"/>
        <v>6.1651683909666466E-2</v>
      </c>
      <c r="J200" s="302">
        <f t="shared" si="38"/>
        <v>6.6057727072352246E-2</v>
      </c>
      <c r="K200" s="302">
        <f t="shared" si="38"/>
        <v>5.7034707486385255E-2</v>
      </c>
      <c r="L200" s="302">
        <f t="shared" si="38"/>
        <v>6.0212356105132973E-2</v>
      </c>
      <c r="M200" s="302">
        <f t="shared" si="38"/>
        <v>6.3125423282092419E-2</v>
      </c>
      <c r="N200" s="302">
        <f t="shared" si="38"/>
        <v>5.9891731860619066E-2</v>
      </c>
      <c r="O200" s="302">
        <f t="shared" si="38"/>
        <v>5.9197254838688977E-2</v>
      </c>
      <c r="P200" s="302">
        <f t="shared" si="38"/>
        <v>5.6297064352997819E-2</v>
      </c>
      <c r="Q200" s="302">
        <f t="shared" si="38"/>
        <v>5.9704549793994512E-2</v>
      </c>
      <c r="R200" s="302">
        <f t="shared" si="38"/>
        <v>5.6600709209069046E-2</v>
      </c>
      <c r="S200" s="302">
        <f t="shared" si="38"/>
        <v>5.8979780449133788E-2</v>
      </c>
      <c r="T200" s="302">
        <f t="shared" si="38"/>
        <v>5.8320170745408614E-2</v>
      </c>
      <c r="U200" s="302">
        <f t="shared" si="38"/>
        <v>5.4017677258770422E-2</v>
      </c>
      <c r="V200" s="302">
        <f t="shared" si="38"/>
        <v>5.6123524843952458E-2</v>
      </c>
      <c r="W200" s="302">
        <f t="shared" si="38"/>
        <v>6.263044008941393E-2</v>
      </c>
      <c r="X200" s="302">
        <f t="shared" si="38"/>
        <v>6.7355775622063088E-2</v>
      </c>
      <c r="Y200" s="302">
        <f t="shared" si="38"/>
        <v>0.10275067533495497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0.38004548226944201</v>
      </c>
      <c r="C201" s="302">
        <f t="shared" si="39"/>
        <v>0.34130865267994887</v>
      </c>
      <c r="D201" s="302">
        <f t="shared" si="39"/>
        <v>0.43722677842114266</v>
      </c>
      <c r="E201" s="302">
        <f t="shared" si="39"/>
        <v>0.39545681158596002</v>
      </c>
      <c r="F201" s="302">
        <f t="shared" si="39"/>
        <v>0.32812862480894739</v>
      </c>
      <c r="G201" s="302">
        <f t="shared" si="39"/>
        <v>0.34624852972104364</v>
      </c>
      <c r="H201" s="302">
        <f t="shared" si="39"/>
        <v>0.31709285112491803</v>
      </c>
      <c r="I201" s="302">
        <f t="shared" si="39"/>
        <v>0.2978449110943916</v>
      </c>
      <c r="J201" s="302">
        <f t="shared" si="39"/>
        <v>0.29696046624014066</v>
      </c>
      <c r="K201" s="302">
        <f t="shared" si="39"/>
        <v>0.30198888598133933</v>
      </c>
      <c r="L201" s="302">
        <f t="shared" si="39"/>
        <v>0.28461891352206509</v>
      </c>
      <c r="M201" s="302">
        <f t="shared" si="39"/>
        <v>0.29854796038312564</v>
      </c>
      <c r="N201" s="302">
        <f t="shared" si="39"/>
        <v>0.29167382703208283</v>
      </c>
      <c r="O201" s="302">
        <f t="shared" si="39"/>
        <v>0.29039624805701536</v>
      </c>
      <c r="P201" s="302">
        <f t="shared" si="39"/>
        <v>0.28720181372427561</v>
      </c>
      <c r="Q201" s="302">
        <f t="shared" si="39"/>
        <v>0.29238782227183624</v>
      </c>
      <c r="R201" s="302">
        <f t="shared" si="39"/>
        <v>0.2858659053310848</v>
      </c>
      <c r="S201" s="302">
        <f t="shared" si="39"/>
        <v>0.26917136055161761</v>
      </c>
      <c r="T201" s="302">
        <f t="shared" si="39"/>
        <v>0.27978333871041566</v>
      </c>
      <c r="U201" s="302">
        <f t="shared" si="39"/>
        <v>0.28773999330808825</v>
      </c>
      <c r="V201" s="302">
        <f t="shared" si="39"/>
        <v>0.29492943750405148</v>
      </c>
      <c r="W201" s="302">
        <f t="shared" si="39"/>
        <v>0.28634438799702405</v>
      </c>
      <c r="X201" s="302">
        <f t="shared" si="39"/>
        <v>0.26065303852727817</v>
      </c>
      <c r="Y201" s="302">
        <f t="shared" si="39"/>
        <v>0.23180114187106332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2.1175009143820003E-2</v>
      </c>
      <c r="C202" s="303">
        <f t="shared" si="40"/>
        <v>4.3339317816094312E-2</v>
      </c>
      <c r="D202" s="303">
        <f t="shared" si="40"/>
        <v>2.8738612156038224E-2</v>
      </c>
      <c r="E202" s="303">
        <f t="shared" si="40"/>
        <v>3.3164133970130648E-2</v>
      </c>
      <c r="F202" s="303">
        <f t="shared" si="40"/>
        <v>4.257386186359581E-2</v>
      </c>
      <c r="G202" s="303">
        <f t="shared" si="40"/>
        <v>4.2832556977268045E-2</v>
      </c>
      <c r="H202" s="303">
        <f t="shared" si="40"/>
        <v>4.7052311175557839E-2</v>
      </c>
      <c r="I202" s="303">
        <f t="shared" si="40"/>
        <v>4.1685106890830846E-2</v>
      </c>
      <c r="J202" s="303">
        <f t="shared" si="40"/>
        <v>3.7279063728101178E-2</v>
      </c>
      <c r="K202" s="303">
        <f t="shared" si="40"/>
        <v>4.6302083313753059E-2</v>
      </c>
      <c r="L202" s="303">
        <f t="shared" si="40"/>
        <v>4.3124434696199851E-2</v>
      </c>
      <c r="M202" s="303">
        <f t="shared" si="40"/>
        <v>4.021136751843972E-2</v>
      </c>
      <c r="N202" s="303">
        <f t="shared" si="40"/>
        <v>4.3445058940279224E-2</v>
      </c>
      <c r="O202" s="303">
        <f t="shared" si="40"/>
        <v>4.4139535961928579E-2</v>
      </c>
      <c r="P202" s="303">
        <f t="shared" si="40"/>
        <v>4.7039726448020659E-2</v>
      </c>
      <c r="Q202" s="303">
        <f t="shared" si="40"/>
        <v>4.3632241007019186E-2</v>
      </c>
      <c r="R202" s="303">
        <f t="shared" si="40"/>
        <v>4.6736081592190622E-2</v>
      </c>
      <c r="S202" s="303">
        <f t="shared" si="40"/>
        <v>4.4357010352030692E-2</v>
      </c>
      <c r="T202" s="303">
        <f t="shared" si="40"/>
        <v>4.5016620055879496E-2</v>
      </c>
      <c r="U202" s="303">
        <f t="shared" si="40"/>
        <v>4.9319113541804606E-2</v>
      </c>
      <c r="V202" s="303">
        <f t="shared" si="40"/>
        <v>4.7213265957267367E-2</v>
      </c>
      <c r="W202" s="303">
        <f t="shared" si="40"/>
        <v>4.0706350712186416E-2</v>
      </c>
      <c r="X202" s="303">
        <f t="shared" si="40"/>
        <v>3.5981015178868508E-2</v>
      </c>
      <c r="Y202" s="303">
        <f t="shared" si="40"/>
        <v>5.8611546574392315E-4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0.99999999999999989</v>
      </c>
      <c r="C204" s="232">
        <f t="shared" si="41"/>
        <v>0.99999999999999978</v>
      </c>
      <c r="D204" s="232">
        <f t="shared" si="41"/>
        <v>0.99999999999999989</v>
      </c>
      <c r="E204" s="232">
        <f t="shared" si="41"/>
        <v>1</v>
      </c>
      <c r="F204" s="232">
        <f t="shared" si="41"/>
        <v>0.99999999999999967</v>
      </c>
      <c r="G204" s="232">
        <f t="shared" si="41"/>
        <v>0.99999999999999967</v>
      </c>
      <c r="H204" s="232">
        <f t="shared" si="41"/>
        <v>1</v>
      </c>
      <c r="I204" s="232">
        <f t="shared" si="41"/>
        <v>1</v>
      </c>
      <c r="J204" s="232">
        <f t="shared" si="41"/>
        <v>1</v>
      </c>
      <c r="K204" s="232">
        <f t="shared" si="41"/>
        <v>1</v>
      </c>
      <c r="L204" s="232">
        <f t="shared" si="41"/>
        <v>1.0000000000000002</v>
      </c>
      <c r="M204" s="232">
        <f t="shared" si="41"/>
        <v>1</v>
      </c>
      <c r="N204" s="232">
        <f t="shared" si="41"/>
        <v>1</v>
      </c>
      <c r="O204" s="232">
        <f t="shared" si="41"/>
        <v>1.0000000000000002</v>
      </c>
      <c r="P204" s="232">
        <f t="shared" si="41"/>
        <v>1</v>
      </c>
      <c r="Q204" s="232">
        <f t="shared" si="41"/>
        <v>1.0000000000000004</v>
      </c>
      <c r="R204" s="232">
        <f t="shared" si="41"/>
        <v>1</v>
      </c>
      <c r="S204" s="232">
        <f t="shared" si="41"/>
        <v>1.0000000000000002</v>
      </c>
      <c r="T204" s="232">
        <f t="shared" si="41"/>
        <v>0.99999999999999989</v>
      </c>
      <c r="U204" s="232">
        <f t="shared" si="41"/>
        <v>0.99999999999999978</v>
      </c>
      <c r="V204" s="232">
        <f t="shared" si="41"/>
        <v>0.99999999999999967</v>
      </c>
      <c r="W204" s="232">
        <f t="shared" si="41"/>
        <v>1.0000000000000002</v>
      </c>
      <c r="X204" s="232">
        <f t="shared" si="41"/>
        <v>1.0000000000000002</v>
      </c>
      <c r="Y204" s="232">
        <f t="shared" si="41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1.6741401490461675E-3</v>
      </c>
      <c r="C205" s="299">
        <f t="shared" si="42"/>
        <v>1.6741401490572049E-3</v>
      </c>
      <c r="D205" s="299">
        <f t="shared" si="42"/>
        <v>1.6741401490608892E-3</v>
      </c>
      <c r="E205" s="299">
        <f t="shared" si="42"/>
        <v>1.6741401490637648E-3</v>
      </c>
      <c r="F205" s="299">
        <f t="shared" si="42"/>
        <v>1.6741401490657627E-3</v>
      </c>
      <c r="G205" s="299">
        <f t="shared" si="42"/>
        <v>1.6741401490494817E-3</v>
      </c>
      <c r="H205" s="299">
        <f t="shared" si="42"/>
        <v>1.6741401490517483E-3</v>
      </c>
      <c r="I205" s="299">
        <f t="shared" si="42"/>
        <v>1.6741401490604987E-3</v>
      </c>
      <c r="J205" s="299">
        <f t="shared" si="42"/>
        <v>1.6741401490599269E-3</v>
      </c>
      <c r="K205" s="299">
        <f t="shared" si="42"/>
        <v>1.6741401490571175E-3</v>
      </c>
      <c r="L205" s="299">
        <f t="shared" si="42"/>
        <v>1.6741401490772115E-3</v>
      </c>
      <c r="M205" s="299">
        <f t="shared" si="42"/>
        <v>1.6741401490631444E-3</v>
      </c>
      <c r="N205" s="299">
        <f t="shared" si="42"/>
        <v>1.6741401490697973E-3</v>
      </c>
      <c r="O205" s="299">
        <f t="shared" si="42"/>
        <v>1.6741401490668582E-3</v>
      </c>
      <c r="P205" s="299">
        <f t="shared" si="42"/>
        <v>1.6741401490726936E-3</v>
      </c>
      <c r="Q205" s="299">
        <f t="shared" si="42"/>
        <v>1.6741401490716352E-3</v>
      </c>
      <c r="R205" s="299">
        <f t="shared" si="42"/>
        <v>1.6741401490759952E-3</v>
      </c>
      <c r="S205" s="299">
        <f t="shared" si="42"/>
        <v>1.674140149074939E-3</v>
      </c>
      <c r="T205" s="299">
        <f t="shared" si="42"/>
        <v>1.6741401490768016E-3</v>
      </c>
      <c r="U205" s="299">
        <f t="shared" si="42"/>
        <v>1.674140149067327E-3</v>
      </c>
      <c r="V205" s="299">
        <f t="shared" si="42"/>
        <v>1.6741401490767847E-3</v>
      </c>
      <c r="W205" s="299">
        <f t="shared" si="42"/>
        <v>1.6741401490818636E-3</v>
      </c>
      <c r="X205" s="299">
        <f t="shared" si="42"/>
        <v>1.6741401490724245E-3</v>
      </c>
      <c r="Y205" s="299">
        <f t="shared" si="42"/>
        <v>1.6741401490641883E-3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8.3563179186507024E-4</v>
      </c>
      <c r="C206" s="233">
        <f t="shared" si="43"/>
        <v>8.356317918705794E-4</v>
      </c>
      <c r="D206" s="233">
        <f t="shared" si="43"/>
        <v>8.3563179187241853E-4</v>
      </c>
      <c r="E206" s="233">
        <f t="shared" si="43"/>
        <v>8.3563179187385326E-4</v>
      </c>
      <c r="F206" s="233">
        <f t="shared" si="43"/>
        <v>8.3563179187485126E-4</v>
      </c>
      <c r="G206" s="233">
        <f t="shared" si="43"/>
        <v>8.356317918667243E-4</v>
      </c>
      <c r="H206" s="233">
        <f t="shared" si="43"/>
        <v>8.3563179186785545E-4</v>
      </c>
      <c r="I206" s="233">
        <f t="shared" si="43"/>
        <v>8.3563179187222337E-4</v>
      </c>
      <c r="J206" s="233">
        <f t="shared" si="43"/>
        <v>8.3563179187193845E-4</v>
      </c>
      <c r="K206" s="233">
        <f t="shared" si="43"/>
        <v>8.3563179187053571E-4</v>
      </c>
      <c r="L206" s="233">
        <f t="shared" si="43"/>
        <v>8.3563179188056555E-4</v>
      </c>
      <c r="M206" s="233">
        <f t="shared" si="43"/>
        <v>8.3563179187354415E-4</v>
      </c>
      <c r="N206" s="233">
        <f t="shared" si="43"/>
        <v>8.3563179187686517E-4</v>
      </c>
      <c r="O206" s="233">
        <f t="shared" si="43"/>
        <v>8.356317918753977E-4</v>
      </c>
      <c r="P206" s="233">
        <f t="shared" si="43"/>
        <v>8.3563179187831052E-4</v>
      </c>
      <c r="Q206" s="233">
        <f t="shared" si="43"/>
        <v>8.356317918777824E-4</v>
      </c>
      <c r="R206" s="233">
        <f t="shared" si="43"/>
        <v>8.3563179187995851E-4</v>
      </c>
      <c r="S206" s="233">
        <f t="shared" si="43"/>
        <v>8.3563179187943115E-4</v>
      </c>
      <c r="T206" s="233">
        <f t="shared" si="43"/>
        <v>8.3563179188036096E-4</v>
      </c>
      <c r="U206" s="233">
        <f t="shared" si="43"/>
        <v>8.3563179187563167E-4</v>
      </c>
      <c r="V206" s="233">
        <f t="shared" si="43"/>
        <v>8.3563179188035251E-4</v>
      </c>
      <c r="W206" s="233">
        <f t="shared" si="43"/>
        <v>8.356317918828877E-4</v>
      </c>
      <c r="X206" s="233">
        <f t="shared" si="43"/>
        <v>8.356317918781763E-4</v>
      </c>
      <c r="Y206" s="233">
        <f t="shared" si="43"/>
        <v>8.3563179187406522E-4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2.1242274429452233E-2</v>
      </c>
      <c r="C207" s="233">
        <f t="shared" si="44"/>
        <v>2.1242274429592266E-2</v>
      </c>
      <c r="D207" s="233">
        <f t="shared" si="44"/>
        <v>2.1242274429639021E-2</v>
      </c>
      <c r="E207" s="233">
        <f t="shared" si="44"/>
        <v>2.1242274429675492E-2</v>
      </c>
      <c r="F207" s="233">
        <f t="shared" si="44"/>
        <v>2.1242274429700857E-2</v>
      </c>
      <c r="G207" s="233">
        <f t="shared" si="44"/>
        <v>2.1242274429494269E-2</v>
      </c>
      <c r="H207" s="233">
        <f t="shared" si="44"/>
        <v>2.1242274429523041E-2</v>
      </c>
      <c r="I207" s="233">
        <f t="shared" si="44"/>
        <v>2.1242274429634059E-2</v>
      </c>
      <c r="J207" s="233">
        <f t="shared" si="44"/>
        <v>2.1242274429626815E-2</v>
      </c>
      <c r="K207" s="233">
        <f t="shared" si="44"/>
        <v>2.1242274429591153E-2</v>
      </c>
      <c r="L207" s="233">
        <f t="shared" si="44"/>
        <v>2.1242274429846133E-2</v>
      </c>
      <c r="M207" s="233">
        <f t="shared" si="44"/>
        <v>2.124227442966763E-2</v>
      </c>
      <c r="N207" s="233">
        <f t="shared" si="44"/>
        <v>2.1242274429752073E-2</v>
      </c>
      <c r="O207" s="233">
        <f t="shared" si="44"/>
        <v>2.1242274429714759E-2</v>
      </c>
      <c r="P207" s="233">
        <f t="shared" si="44"/>
        <v>2.1242274429788786E-2</v>
      </c>
      <c r="Q207" s="233">
        <f t="shared" si="44"/>
        <v>2.1242274429775374E-2</v>
      </c>
      <c r="R207" s="233">
        <f t="shared" si="44"/>
        <v>2.1242274429830697E-2</v>
      </c>
      <c r="S207" s="233">
        <f t="shared" si="44"/>
        <v>2.1242274429817288E-2</v>
      </c>
      <c r="T207" s="233">
        <f t="shared" si="44"/>
        <v>2.1242274429840925E-2</v>
      </c>
      <c r="U207" s="233">
        <f t="shared" si="44"/>
        <v>2.1242274429720702E-2</v>
      </c>
      <c r="V207" s="233">
        <f t="shared" si="44"/>
        <v>2.1242274429840707E-2</v>
      </c>
      <c r="W207" s="233">
        <f t="shared" si="44"/>
        <v>2.1242274429905155E-2</v>
      </c>
      <c r="X207" s="233">
        <f t="shared" si="44"/>
        <v>2.1242274429785386E-2</v>
      </c>
      <c r="Y207" s="233">
        <f t="shared" si="44"/>
        <v>2.1242274429680876E-2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5.5804671634872261E-4</v>
      </c>
      <c r="C208" s="233">
        <f t="shared" si="45"/>
        <v>5.5804671635240185E-4</v>
      </c>
      <c r="D208" s="233">
        <f t="shared" si="45"/>
        <v>5.5804671635362982E-4</v>
      </c>
      <c r="E208" s="233">
        <f t="shared" si="45"/>
        <v>5.5804671635458815E-4</v>
      </c>
      <c r="F208" s="233">
        <f t="shared" si="45"/>
        <v>5.5804671635525428E-4</v>
      </c>
      <c r="G208" s="233">
        <f t="shared" si="45"/>
        <v>5.5804671634982709E-4</v>
      </c>
      <c r="H208" s="233">
        <f t="shared" si="45"/>
        <v>5.5804671635058278E-4</v>
      </c>
      <c r="I208" s="233">
        <f t="shared" si="45"/>
        <v>5.5804671635349961E-4</v>
      </c>
      <c r="J208" s="233">
        <f t="shared" si="45"/>
        <v>5.5804671635330944E-4</v>
      </c>
      <c r="K208" s="233">
        <f t="shared" si="45"/>
        <v>5.5804671635237236E-4</v>
      </c>
      <c r="L208" s="233">
        <f t="shared" si="45"/>
        <v>5.5804671635907056E-4</v>
      </c>
      <c r="M208" s="233">
        <f t="shared" si="45"/>
        <v>5.5804671635438193E-4</v>
      </c>
      <c r="N208" s="233">
        <f t="shared" si="45"/>
        <v>5.5804671635659945E-4</v>
      </c>
      <c r="O208" s="233">
        <f t="shared" si="45"/>
        <v>5.5804671635561944E-4</v>
      </c>
      <c r="P208" s="233">
        <f t="shared" si="45"/>
        <v>5.5804671635756439E-4</v>
      </c>
      <c r="Q208" s="233">
        <f t="shared" si="45"/>
        <v>5.5804671635721192E-4</v>
      </c>
      <c r="R208" s="233">
        <f t="shared" si="45"/>
        <v>5.5804671635866529E-4</v>
      </c>
      <c r="S208" s="233">
        <f t="shared" si="45"/>
        <v>5.5804671635831336E-4</v>
      </c>
      <c r="T208" s="233">
        <f t="shared" si="45"/>
        <v>5.5804671635893395E-4</v>
      </c>
      <c r="U208" s="233">
        <f t="shared" si="45"/>
        <v>5.5804671635577567E-4</v>
      </c>
      <c r="V208" s="233">
        <f t="shared" si="45"/>
        <v>5.5804671635892821E-4</v>
      </c>
      <c r="W208" s="233">
        <f t="shared" si="45"/>
        <v>5.5804671636062151E-4</v>
      </c>
      <c r="X208" s="233">
        <f t="shared" si="45"/>
        <v>5.5804671635747527E-4</v>
      </c>
      <c r="Y208" s="233">
        <f t="shared" si="45"/>
        <v>5.5804671635472963E-4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1.6533118705494628E-3</v>
      </c>
      <c r="C209" s="300">
        <f t="shared" si="46"/>
        <v>2.0825981457164521E-3</v>
      </c>
      <c r="D209" s="300">
        <f t="shared" si="46"/>
        <v>1.3622983711089637E-3</v>
      </c>
      <c r="E209" s="300">
        <f t="shared" si="46"/>
        <v>1.6737758726946283E-3</v>
      </c>
      <c r="F209" s="300">
        <f t="shared" si="46"/>
        <v>2.1354498776050813E-3</v>
      </c>
      <c r="G209" s="300">
        <f t="shared" si="46"/>
        <v>2.0528639674926652E-3</v>
      </c>
      <c r="H209" s="300">
        <f t="shared" si="46"/>
        <v>2.2477754914412467E-3</v>
      </c>
      <c r="I209" s="300">
        <f t="shared" si="46"/>
        <v>2.328779336592778E-3</v>
      </c>
      <c r="J209" s="300">
        <f t="shared" si="46"/>
        <v>2.3380490505172549E-3</v>
      </c>
      <c r="K209" s="300">
        <f t="shared" si="46"/>
        <v>2.3842198415134652E-3</v>
      </c>
      <c r="L209" s="300">
        <f t="shared" si="46"/>
        <v>2.4742648160162974E-3</v>
      </c>
      <c r="M209" s="300">
        <f t="shared" si="46"/>
        <v>2.3901807263172559E-3</v>
      </c>
      <c r="N209" s="300">
        <f t="shared" si="46"/>
        <v>2.4289647025133782E-3</v>
      </c>
      <c r="O209" s="300">
        <f t="shared" si="46"/>
        <v>2.475493411978601E-3</v>
      </c>
      <c r="P209" s="300">
        <f t="shared" si="46"/>
        <v>2.4718381220995211E-3</v>
      </c>
      <c r="Q209" s="300">
        <f t="shared" si="46"/>
        <v>2.4282725788141515E-3</v>
      </c>
      <c r="R209" s="300">
        <f t="shared" si="46"/>
        <v>2.4601266025882193E-3</v>
      </c>
      <c r="S209" s="300">
        <f t="shared" si="46"/>
        <v>2.5031271744897898E-3</v>
      </c>
      <c r="T209" s="300">
        <f t="shared" si="46"/>
        <v>2.4952914649582054E-3</v>
      </c>
      <c r="U209" s="300">
        <f t="shared" si="46"/>
        <v>2.6310031368665656E-3</v>
      </c>
      <c r="V209" s="300">
        <f t="shared" si="46"/>
        <v>2.654134608251253E-3</v>
      </c>
      <c r="W209" s="300">
        <f t="shared" si="46"/>
        <v>2.7258668676538246E-3</v>
      </c>
      <c r="X209" s="300">
        <f t="shared" si="46"/>
        <v>2.8810323265429597E-3</v>
      </c>
      <c r="Y209" s="300">
        <f t="shared" si="46"/>
        <v>2.6547363945403826E-3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0.66432433633705068</v>
      </c>
      <c r="C210" s="301">
        <f t="shared" si="47"/>
        <v>0.6084132216173419</v>
      </c>
      <c r="D210" s="301">
        <f t="shared" si="47"/>
        <v>0.68974768587623314</v>
      </c>
      <c r="E210" s="301">
        <f t="shared" si="47"/>
        <v>0.65159238777605322</v>
      </c>
      <c r="F210" s="301">
        <f t="shared" si="47"/>
        <v>0.60696255632925633</v>
      </c>
      <c r="G210" s="301">
        <f t="shared" si="47"/>
        <v>0.61072376927850403</v>
      </c>
      <c r="H210" s="301">
        <f t="shared" si="47"/>
        <v>0.5942012095901319</v>
      </c>
      <c r="I210" s="301">
        <f t="shared" si="47"/>
        <v>0.59180911706239558</v>
      </c>
      <c r="J210" s="301">
        <f t="shared" si="47"/>
        <v>0.5907866303666266</v>
      </c>
      <c r="K210" s="301">
        <f t="shared" si="47"/>
        <v>0.58023341477129409</v>
      </c>
      <c r="L210" s="301">
        <f t="shared" si="47"/>
        <v>0.57565953867823672</v>
      </c>
      <c r="M210" s="301">
        <f t="shared" si="47"/>
        <v>0.58127562306887814</v>
      </c>
      <c r="N210" s="301">
        <f t="shared" si="47"/>
        <v>0.5789255843047264</v>
      </c>
      <c r="O210" s="301">
        <f t="shared" si="47"/>
        <v>0.57208161428759252</v>
      </c>
      <c r="P210" s="301">
        <f t="shared" si="47"/>
        <v>0.57455154624663107</v>
      </c>
      <c r="Q210" s="301">
        <f t="shared" si="47"/>
        <v>0.57862257717454613</v>
      </c>
      <c r="R210" s="301">
        <f t="shared" si="47"/>
        <v>0.57722608698281908</v>
      </c>
      <c r="S210" s="301">
        <f t="shared" si="47"/>
        <v>0.57734557038903667</v>
      </c>
      <c r="T210" s="301">
        <f t="shared" si="47"/>
        <v>0.57506003604371159</v>
      </c>
      <c r="U210" s="301">
        <f t="shared" si="47"/>
        <v>0.57227986490118621</v>
      </c>
      <c r="V210" s="301">
        <f t="shared" si="47"/>
        <v>0.57071597184093681</v>
      </c>
      <c r="W210" s="301">
        <f t="shared" si="47"/>
        <v>0.57175530160125765</v>
      </c>
      <c r="X210" s="301">
        <f t="shared" si="47"/>
        <v>0.57454925190811468</v>
      </c>
      <c r="Y210" s="301">
        <f t="shared" si="47"/>
        <v>0.59903956841878048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0.62833120870555004</v>
      </c>
      <c r="C211" s="302">
        <f t="shared" si="48"/>
        <v>0.47690684366192482</v>
      </c>
      <c r="D211" s="302">
        <f t="shared" si="48"/>
        <v>0.65860636372063375</v>
      </c>
      <c r="E211" s="302">
        <f t="shared" si="48"/>
        <v>0.59219310540594872</v>
      </c>
      <c r="F211" s="302">
        <f t="shared" si="48"/>
        <v>0.47109705595959994</v>
      </c>
      <c r="G211" s="302">
        <f t="shared" si="48"/>
        <v>0.48492884097336841</v>
      </c>
      <c r="H211" s="302">
        <f t="shared" si="48"/>
        <v>0.42256592131666215</v>
      </c>
      <c r="I211" s="302">
        <f t="shared" si="48"/>
        <v>0.427544832043184</v>
      </c>
      <c r="J211" s="302">
        <f t="shared" si="48"/>
        <v>0.44190309549300966</v>
      </c>
      <c r="K211" s="302">
        <f t="shared" si="48"/>
        <v>0.38281960648195007</v>
      </c>
      <c r="L211" s="302">
        <f t="shared" si="48"/>
        <v>0.37522151319400848</v>
      </c>
      <c r="M211" s="302">
        <f t="shared" si="48"/>
        <v>0.40902330643035117</v>
      </c>
      <c r="N211" s="302">
        <f t="shared" si="48"/>
        <v>0.38593663277295803</v>
      </c>
      <c r="O211" s="302">
        <f t="shared" si="48"/>
        <v>0.36485005705168727</v>
      </c>
      <c r="P211" s="302">
        <f t="shared" si="48"/>
        <v>0.35585610320929256</v>
      </c>
      <c r="Q211" s="302">
        <f t="shared" si="48"/>
        <v>0.38472041659475004</v>
      </c>
      <c r="R211" s="302">
        <f t="shared" si="48"/>
        <v>0.36350893255930833</v>
      </c>
      <c r="S211" s="302">
        <f t="shared" si="48"/>
        <v>0.36468395379222196</v>
      </c>
      <c r="T211" s="302">
        <f t="shared" si="48"/>
        <v>0.36196555065719588</v>
      </c>
      <c r="U211" s="302">
        <f t="shared" si="48"/>
        <v>0.34051665693347216</v>
      </c>
      <c r="V211" s="302">
        <f t="shared" si="48"/>
        <v>0.35157006798102947</v>
      </c>
      <c r="W211" s="302">
        <f t="shared" si="48"/>
        <v>0.37914520027826276</v>
      </c>
      <c r="X211" s="302">
        <f t="shared" si="48"/>
        <v>0.39513276365752353</v>
      </c>
      <c r="Y211" s="302">
        <f t="shared" si="48"/>
        <v>0.59640200201520432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3.5993127631500622E-2</v>
      </c>
      <c r="C212" s="302">
        <f t="shared" si="49"/>
        <v>0.13150637795541728</v>
      </c>
      <c r="D212" s="302">
        <f t="shared" si="49"/>
        <v>3.11413221555993E-2</v>
      </c>
      <c r="E212" s="302">
        <f t="shared" si="49"/>
        <v>5.9399282370104452E-2</v>
      </c>
      <c r="F212" s="302">
        <f t="shared" si="49"/>
        <v>0.13586550036965642</v>
      </c>
      <c r="G212" s="302">
        <f t="shared" si="49"/>
        <v>0.1257949283051355</v>
      </c>
      <c r="H212" s="302">
        <f t="shared" si="49"/>
        <v>0.17163528827346963</v>
      </c>
      <c r="I212" s="302">
        <f t="shared" si="49"/>
        <v>0.16426428501921159</v>
      </c>
      <c r="J212" s="302">
        <f t="shared" si="49"/>
        <v>0.14888353487361683</v>
      </c>
      <c r="K212" s="302">
        <f t="shared" si="49"/>
        <v>0.19741380828934391</v>
      </c>
      <c r="L212" s="302">
        <f t="shared" si="49"/>
        <v>0.20043802548422829</v>
      </c>
      <c r="M212" s="302">
        <f t="shared" si="49"/>
        <v>0.17225231663852708</v>
      </c>
      <c r="N212" s="302">
        <f t="shared" si="49"/>
        <v>0.19298895153176823</v>
      </c>
      <c r="O212" s="302">
        <f t="shared" si="49"/>
        <v>0.20723155723590492</v>
      </c>
      <c r="P212" s="302">
        <f t="shared" si="49"/>
        <v>0.21869544303733865</v>
      </c>
      <c r="Q212" s="302">
        <f t="shared" si="49"/>
        <v>0.19390216057979592</v>
      </c>
      <c r="R212" s="302">
        <f t="shared" si="49"/>
        <v>0.21371715442351072</v>
      </c>
      <c r="S212" s="302">
        <f t="shared" si="49"/>
        <v>0.21266161659681465</v>
      </c>
      <c r="T212" s="302">
        <f t="shared" si="49"/>
        <v>0.21309448538651579</v>
      </c>
      <c r="U212" s="302">
        <f t="shared" si="49"/>
        <v>0.23176320796771405</v>
      </c>
      <c r="V212" s="302">
        <f t="shared" si="49"/>
        <v>0.21914590385990745</v>
      </c>
      <c r="W212" s="302">
        <f t="shared" si="49"/>
        <v>0.19261010132299486</v>
      </c>
      <c r="X212" s="302">
        <f t="shared" si="49"/>
        <v>0.17941648825059098</v>
      </c>
      <c r="Y212" s="302">
        <f t="shared" si="49"/>
        <v>2.637566403576176E-3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0.18103636668509984</v>
      </c>
      <c r="C213" s="301">
        <f t="shared" si="50"/>
        <v>0.22804288064558031</v>
      </c>
      <c r="D213" s="301">
        <f t="shared" si="50"/>
        <v>0.14917061435277351</v>
      </c>
      <c r="E213" s="301">
        <f t="shared" si="50"/>
        <v>0.18327715903782482</v>
      </c>
      <c r="F213" s="301">
        <f t="shared" si="50"/>
        <v>0.23383010426900513</v>
      </c>
      <c r="G213" s="301">
        <f t="shared" si="50"/>
        <v>0.22478701120685646</v>
      </c>
      <c r="H213" s="301">
        <f t="shared" si="50"/>
        <v>0.2461296718078354</v>
      </c>
      <c r="I213" s="301">
        <f t="shared" si="50"/>
        <v>0.25499952998461251</v>
      </c>
      <c r="J213" s="301">
        <f t="shared" si="50"/>
        <v>0.25601455646509114</v>
      </c>
      <c r="K213" s="301">
        <f t="shared" si="50"/>
        <v>0.26107022224589355</v>
      </c>
      <c r="L213" s="301">
        <f t="shared" si="50"/>
        <v>0.2709300770697915</v>
      </c>
      <c r="M213" s="301">
        <f t="shared" si="50"/>
        <v>0.26172293450564865</v>
      </c>
      <c r="N213" s="301">
        <f t="shared" si="50"/>
        <v>0.26596974979876936</v>
      </c>
      <c r="O213" s="301">
        <f t="shared" si="50"/>
        <v>0.271064607374147</v>
      </c>
      <c r="P213" s="301">
        <f t="shared" si="50"/>
        <v>0.27066435596926863</v>
      </c>
      <c r="Q213" s="301">
        <f t="shared" si="50"/>
        <v>0.26589396279086353</v>
      </c>
      <c r="R213" s="301">
        <f t="shared" si="50"/>
        <v>0.26938195367212492</v>
      </c>
      <c r="S213" s="301">
        <f t="shared" si="50"/>
        <v>0.27580818601850976</v>
      </c>
      <c r="T213" s="301">
        <f t="shared" si="50"/>
        <v>0.27323247881008828</v>
      </c>
      <c r="U213" s="301">
        <f t="shared" si="50"/>
        <v>0.27186611647646247</v>
      </c>
      <c r="V213" s="301">
        <f t="shared" si="50"/>
        <v>0.27002613045234797</v>
      </c>
      <c r="W213" s="301">
        <f t="shared" si="50"/>
        <v>0.27270338285618051</v>
      </c>
      <c r="X213" s="301">
        <f t="shared" si="50"/>
        <v>0.28079079710464794</v>
      </c>
      <c r="Y213" s="301">
        <f t="shared" si="50"/>
        <v>0.27421113472738956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0.14393973643145436</v>
      </c>
      <c r="C214" s="302">
        <f t="shared" si="51"/>
        <v>0.1324019883416023</v>
      </c>
      <c r="D214" s="302">
        <f t="shared" si="51"/>
        <v>0.10768532728581065</v>
      </c>
      <c r="E214" s="302">
        <f t="shared" si="51"/>
        <v>0.12445756333649395</v>
      </c>
      <c r="F214" s="302">
        <f t="shared" si="51"/>
        <v>0.13749412865436128</v>
      </c>
      <c r="G214" s="302">
        <f t="shared" si="51"/>
        <v>0.13161397582701839</v>
      </c>
      <c r="H214" s="302">
        <f t="shared" si="51"/>
        <v>0.13405951927285414</v>
      </c>
      <c r="I214" s="302">
        <f t="shared" si="51"/>
        <v>0.15213507500998558</v>
      </c>
      <c r="J214" s="302">
        <f t="shared" si="51"/>
        <v>0.16365652123044347</v>
      </c>
      <c r="K214" s="302">
        <f t="shared" si="51"/>
        <v>0.1440925699734445</v>
      </c>
      <c r="L214" s="302">
        <f t="shared" si="51"/>
        <v>0.15786573352640831</v>
      </c>
      <c r="M214" s="302">
        <f t="shared" si="51"/>
        <v>0.1598788862641489</v>
      </c>
      <c r="N214" s="302">
        <f t="shared" si="51"/>
        <v>0.1541502190509807</v>
      </c>
      <c r="O214" s="302">
        <f t="shared" si="51"/>
        <v>0.15528139122722454</v>
      </c>
      <c r="P214" s="302">
        <f t="shared" si="51"/>
        <v>0.14745579524920224</v>
      </c>
      <c r="Q214" s="302">
        <f t="shared" si="51"/>
        <v>0.15362465989425628</v>
      </c>
      <c r="R214" s="302">
        <f t="shared" si="51"/>
        <v>0.14754870465535097</v>
      </c>
      <c r="S214" s="302">
        <f t="shared" si="51"/>
        <v>0.15741834182509029</v>
      </c>
      <c r="T214" s="302">
        <f t="shared" si="51"/>
        <v>0.15420417736832759</v>
      </c>
      <c r="U214" s="302">
        <f t="shared" si="51"/>
        <v>0.14211372371493391</v>
      </c>
      <c r="V214" s="302">
        <f t="shared" si="51"/>
        <v>0.14665462439326885</v>
      </c>
      <c r="W214" s="302">
        <f t="shared" si="51"/>
        <v>0.1652802719115409</v>
      </c>
      <c r="X214" s="302">
        <f t="shared" si="51"/>
        <v>0.18302176581963683</v>
      </c>
      <c r="Y214" s="302">
        <f t="shared" si="51"/>
        <v>0.27265583786073061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3.7096630253645436E-2</v>
      </c>
      <c r="C215" s="302">
        <f t="shared" si="52"/>
        <v>9.5640892303978015E-2</v>
      </c>
      <c r="D215" s="302">
        <f t="shared" si="52"/>
        <v>4.1485287066962806E-2</v>
      </c>
      <c r="E215" s="302">
        <f t="shared" si="52"/>
        <v>5.8819595701330898E-2</v>
      </c>
      <c r="F215" s="302">
        <f t="shared" si="52"/>
        <v>9.6335975614643868E-2</v>
      </c>
      <c r="G215" s="302">
        <f t="shared" si="52"/>
        <v>9.3173035379838037E-2</v>
      </c>
      <c r="H215" s="302">
        <f t="shared" si="52"/>
        <v>0.11207015253498127</v>
      </c>
      <c r="I215" s="302">
        <f t="shared" si="52"/>
        <v>0.10286445497462694</v>
      </c>
      <c r="J215" s="302">
        <f t="shared" si="52"/>
        <v>9.2358035234647612E-2</v>
      </c>
      <c r="K215" s="302">
        <f t="shared" si="52"/>
        <v>0.11697765227244902</v>
      </c>
      <c r="L215" s="302">
        <f t="shared" si="52"/>
        <v>0.1130643435433832</v>
      </c>
      <c r="M215" s="302">
        <f t="shared" si="52"/>
        <v>0.10184404824149977</v>
      </c>
      <c r="N215" s="302">
        <f t="shared" si="52"/>
        <v>0.11181953074778872</v>
      </c>
      <c r="O215" s="302">
        <f t="shared" si="52"/>
        <v>0.11578321614692247</v>
      </c>
      <c r="P215" s="302">
        <f t="shared" si="52"/>
        <v>0.1232085607200664</v>
      </c>
      <c r="Q215" s="302">
        <f t="shared" si="52"/>
        <v>0.11226930289660728</v>
      </c>
      <c r="R215" s="302">
        <f t="shared" si="52"/>
        <v>0.121833249016774</v>
      </c>
      <c r="S215" s="302">
        <f t="shared" si="52"/>
        <v>0.11838984419341951</v>
      </c>
      <c r="T215" s="302">
        <f t="shared" si="52"/>
        <v>0.11902830144176066</v>
      </c>
      <c r="U215" s="302">
        <f t="shared" si="52"/>
        <v>0.12975239276152861</v>
      </c>
      <c r="V215" s="302">
        <f t="shared" si="52"/>
        <v>0.12337150605907909</v>
      </c>
      <c r="W215" s="302">
        <f t="shared" si="52"/>
        <v>0.10742311094463963</v>
      </c>
      <c r="X215" s="302">
        <f t="shared" si="52"/>
        <v>9.7769031285011049E-2</v>
      </c>
      <c r="Y215" s="302">
        <f t="shared" si="52"/>
        <v>1.5552968666589036E-3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0.12867589202058768</v>
      </c>
      <c r="C216" s="301">
        <f t="shared" si="53"/>
        <v>0.13715120650448864</v>
      </c>
      <c r="D216" s="301">
        <f t="shared" si="53"/>
        <v>0.13540930831295819</v>
      </c>
      <c r="E216" s="301">
        <f t="shared" si="53"/>
        <v>0.13914658422645965</v>
      </c>
      <c r="F216" s="301">
        <f t="shared" si="53"/>
        <v>0.13276179643713634</v>
      </c>
      <c r="G216" s="301">
        <f t="shared" si="53"/>
        <v>0.13812626246038628</v>
      </c>
      <c r="H216" s="301">
        <f t="shared" si="53"/>
        <v>0.13311125002379828</v>
      </c>
      <c r="I216" s="301">
        <f t="shared" si="53"/>
        <v>0.12655248052947904</v>
      </c>
      <c r="J216" s="301">
        <f t="shared" si="53"/>
        <v>0.12655067103085313</v>
      </c>
      <c r="K216" s="301">
        <f t="shared" si="53"/>
        <v>0.13200205005442775</v>
      </c>
      <c r="L216" s="301">
        <f t="shared" si="53"/>
        <v>0.12662602634879258</v>
      </c>
      <c r="M216" s="301">
        <f t="shared" si="53"/>
        <v>0.13030116861219715</v>
      </c>
      <c r="N216" s="301">
        <f t="shared" si="53"/>
        <v>0.12836560810693551</v>
      </c>
      <c r="O216" s="301">
        <f t="shared" si="53"/>
        <v>0.13006819183926963</v>
      </c>
      <c r="P216" s="301">
        <f t="shared" si="53"/>
        <v>0.12800216657490343</v>
      </c>
      <c r="Q216" s="301">
        <f t="shared" si="53"/>
        <v>0.12874509436869455</v>
      </c>
      <c r="R216" s="301">
        <f t="shared" si="53"/>
        <v>0.12662173965532245</v>
      </c>
      <c r="S216" s="301">
        <f t="shared" si="53"/>
        <v>0.12003302333083389</v>
      </c>
      <c r="T216" s="301">
        <f t="shared" si="53"/>
        <v>0.1249021005940848</v>
      </c>
      <c r="U216" s="301">
        <f t="shared" si="53"/>
        <v>0.12891292239846514</v>
      </c>
      <c r="V216" s="301">
        <f t="shared" si="53"/>
        <v>0.13229367001130696</v>
      </c>
      <c r="W216" s="301">
        <f t="shared" si="53"/>
        <v>0.12850535558767764</v>
      </c>
      <c r="X216" s="301">
        <f t="shared" si="53"/>
        <v>0.11746882557360126</v>
      </c>
      <c r="Y216" s="301">
        <f t="shared" si="53"/>
        <v>9.9784467372315763E-2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8.2912181615980331E-3</v>
      </c>
      <c r="C217" s="302">
        <f t="shared" si="54"/>
        <v>7.6266206788030075E-3</v>
      </c>
      <c r="D217" s="302">
        <f t="shared" si="54"/>
        <v>6.2028913173321175E-3</v>
      </c>
      <c r="E217" s="302">
        <f t="shared" si="54"/>
        <v>7.1690058288746434E-3</v>
      </c>
      <c r="F217" s="302">
        <f t="shared" si="54"/>
        <v>7.9199381968787664E-3</v>
      </c>
      <c r="G217" s="302">
        <f t="shared" si="54"/>
        <v>7.5812295739249164E-3</v>
      </c>
      <c r="H217" s="302">
        <f t="shared" si="54"/>
        <v>7.7220977923598355E-3</v>
      </c>
      <c r="I217" s="302">
        <f t="shared" si="54"/>
        <v>8.7632861377341491E-3</v>
      </c>
      <c r="J217" s="302">
        <f t="shared" si="54"/>
        <v>9.4269446000825718E-3</v>
      </c>
      <c r="K217" s="302">
        <f t="shared" si="54"/>
        <v>8.3000216808378578E-3</v>
      </c>
      <c r="L217" s="302">
        <f t="shared" si="54"/>
        <v>9.0933835878702213E-3</v>
      </c>
      <c r="M217" s="302">
        <f t="shared" si="54"/>
        <v>9.2093452323406075E-3</v>
      </c>
      <c r="N217" s="302">
        <f t="shared" si="54"/>
        <v>8.879362485274855E-3</v>
      </c>
      <c r="O217" s="302">
        <f t="shared" si="54"/>
        <v>8.9445202764733521E-3</v>
      </c>
      <c r="P217" s="302">
        <f t="shared" si="54"/>
        <v>8.4937502173715387E-3</v>
      </c>
      <c r="Q217" s="302">
        <f t="shared" si="54"/>
        <v>8.8490892213849825E-3</v>
      </c>
      <c r="R217" s="302">
        <f t="shared" si="54"/>
        <v>8.4991019859292759E-3</v>
      </c>
      <c r="S217" s="302">
        <f t="shared" si="54"/>
        <v>9.067612926541525E-3</v>
      </c>
      <c r="T217" s="302">
        <f t="shared" si="54"/>
        <v>8.8824705928193491E-3</v>
      </c>
      <c r="U217" s="302">
        <f t="shared" si="54"/>
        <v>8.1860361585329236E-3</v>
      </c>
      <c r="V217" s="302">
        <f t="shared" si="54"/>
        <v>8.44760116558123E-3</v>
      </c>
      <c r="W217" s="302">
        <f t="shared" si="54"/>
        <v>9.5204759033265026E-3</v>
      </c>
      <c r="X217" s="302">
        <f t="shared" si="54"/>
        <v>1.0542421615827757E-2</v>
      </c>
      <c r="Y217" s="302">
        <f t="shared" si="54"/>
        <v>1.5705524344996724E-2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0.11824783338589637</v>
      </c>
      <c r="C218" s="302">
        <f t="shared" si="55"/>
        <v>0.12401547817465274</v>
      </c>
      <c r="D218" s="302">
        <f t="shared" si="55"/>
        <v>0.12681678106814537</v>
      </c>
      <c r="E218" s="302">
        <f t="shared" si="55"/>
        <v>0.12858945144788081</v>
      </c>
      <c r="F218" s="302">
        <f t="shared" si="55"/>
        <v>0.11929271239329566</v>
      </c>
      <c r="G218" s="302">
        <f t="shared" si="55"/>
        <v>0.12517807875506756</v>
      </c>
      <c r="H218" s="302">
        <f t="shared" si="55"/>
        <v>0.11893368616551583</v>
      </c>
      <c r="I218" s="302">
        <f t="shared" si="55"/>
        <v>0.11186399501030335</v>
      </c>
      <c r="J218" s="302">
        <f t="shared" si="55"/>
        <v>0.11180371794602746</v>
      </c>
      <c r="K218" s="302">
        <f t="shared" si="55"/>
        <v>0.116963880457887</v>
      </c>
      <c r="L218" s="302">
        <f t="shared" si="55"/>
        <v>0.11101990929442418</v>
      </c>
      <c r="M218" s="302">
        <f t="shared" si="55"/>
        <v>0.11522540147743278</v>
      </c>
      <c r="N218" s="302">
        <f t="shared" si="55"/>
        <v>0.1130452158744724</v>
      </c>
      <c r="O218" s="302">
        <f t="shared" si="55"/>
        <v>0.11445432556894179</v>
      </c>
      <c r="P218" s="302">
        <f t="shared" si="55"/>
        <v>0.11241135559006937</v>
      </c>
      <c r="Q218" s="302">
        <f t="shared" si="55"/>
        <v>0.11342906762023149</v>
      </c>
      <c r="R218" s="302">
        <f t="shared" si="55"/>
        <v>0.11110479762064879</v>
      </c>
      <c r="S218" s="302">
        <f t="shared" si="55"/>
        <v>0.10414591739519764</v>
      </c>
      <c r="T218" s="302">
        <f t="shared" si="55"/>
        <v>0.10916336057125953</v>
      </c>
      <c r="U218" s="302">
        <f t="shared" si="55"/>
        <v>0.11325288759267543</v>
      </c>
      <c r="V218" s="302">
        <f t="shared" si="55"/>
        <v>0.11673962209918848</v>
      </c>
      <c r="W218" s="302">
        <f t="shared" si="55"/>
        <v>0.11279709255536952</v>
      </c>
      <c r="X218" s="302">
        <f t="shared" si="55"/>
        <v>0.10129471122351484</v>
      </c>
      <c r="Y218" s="302">
        <f t="shared" si="55"/>
        <v>8.3989354801390484E-2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2.1368404730932882E-3</v>
      </c>
      <c r="C219" s="303">
        <f t="shared" si="56"/>
        <v>5.5091076510329013E-3</v>
      </c>
      <c r="D219" s="303">
        <f t="shared" si="56"/>
        <v>2.3896359274807291E-3</v>
      </c>
      <c r="E219" s="303">
        <f t="shared" si="56"/>
        <v>3.3881269497041885E-3</v>
      </c>
      <c r="F219" s="303">
        <f t="shared" si="56"/>
        <v>5.5491458469619347E-3</v>
      </c>
      <c r="G219" s="303">
        <f t="shared" si="56"/>
        <v>5.3669541313938023E-3</v>
      </c>
      <c r="H219" s="303">
        <f t="shared" si="56"/>
        <v>6.4554660659226154E-3</v>
      </c>
      <c r="I219" s="303">
        <f t="shared" si="56"/>
        <v>5.9251993814415285E-3</v>
      </c>
      <c r="J219" s="303">
        <f t="shared" si="56"/>
        <v>5.3200084847430905E-3</v>
      </c>
      <c r="K219" s="303">
        <f t="shared" si="56"/>
        <v>6.7381479157028971E-3</v>
      </c>
      <c r="L219" s="303">
        <f t="shared" si="56"/>
        <v>6.5127334664981671E-3</v>
      </c>
      <c r="M219" s="303">
        <f t="shared" si="56"/>
        <v>5.8664219024237756E-3</v>
      </c>
      <c r="N219" s="303">
        <f t="shared" si="56"/>
        <v>6.4410297471882627E-3</v>
      </c>
      <c r="O219" s="303">
        <f t="shared" si="56"/>
        <v>6.6693459938545101E-3</v>
      </c>
      <c r="P219" s="303">
        <f t="shared" si="56"/>
        <v>7.0970607674625107E-3</v>
      </c>
      <c r="Q219" s="303">
        <f t="shared" si="56"/>
        <v>6.466937527078085E-3</v>
      </c>
      <c r="R219" s="303">
        <f t="shared" si="56"/>
        <v>7.0178400487443896E-3</v>
      </c>
      <c r="S219" s="303">
        <f t="shared" si="56"/>
        <v>6.819493009094727E-3</v>
      </c>
      <c r="T219" s="303">
        <f t="shared" si="56"/>
        <v>6.8562694300059301E-3</v>
      </c>
      <c r="U219" s="303">
        <f t="shared" si="56"/>
        <v>7.4739986472567785E-3</v>
      </c>
      <c r="V219" s="303">
        <f t="shared" si="56"/>
        <v>7.1064467465372545E-3</v>
      </c>
      <c r="W219" s="303">
        <f t="shared" si="56"/>
        <v>6.1877871289815938E-3</v>
      </c>
      <c r="X219" s="303">
        <f t="shared" si="56"/>
        <v>5.6316927342586745E-3</v>
      </c>
      <c r="Y219" s="303">
        <f t="shared" si="56"/>
        <v>8.958822592856211E-5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1231.1274254995496</v>
      </c>
      <c r="C233" s="272">
        <f t="shared" si="58"/>
        <v>1446.6483061817403</v>
      </c>
      <c r="D233" s="272">
        <f t="shared" si="58"/>
        <v>1555.1409802983508</v>
      </c>
      <c r="E233" s="272">
        <f t="shared" si="58"/>
        <v>1538.0207147554704</v>
      </c>
      <c r="F233" s="272">
        <f t="shared" si="58"/>
        <v>1425.0021326338051</v>
      </c>
      <c r="G233" s="272">
        <f t="shared" si="58"/>
        <v>1432.0669900731186</v>
      </c>
      <c r="H233" s="272">
        <f t="shared" si="58"/>
        <v>1421.1519987391987</v>
      </c>
      <c r="I233" s="272">
        <f t="shared" si="58"/>
        <v>1246.0515112196349</v>
      </c>
      <c r="J233" s="272">
        <f t="shared" si="58"/>
        <v>1476.3842005985623</v>
      </c>
      <c r="K233" s="272">
        <f t="shared" si="58"/>
        <v>1418.2802358297063</v>
      </c>
      <c r="L233" s="272">
        <f t="shared" si="58"/>
        <v>1424.1858909981624</v>
      </c>
      <c r="M233" s="272">
        <f t="shared" si="58"/>
        <v>1449.3199530828167</v>
      </c>
      <c r="N233" s="272">
        <f t="shared" si="58"/>
        <v>1458.6879698889593</v>
      </c>
      <c r="O233" s="272">
        <f t="shared" si="58"/>
        <v>1447.252198740382</v>
      </c>
      <c r="P233" s="272">
        <f t="shared" si="58"/>
        <v>1408.1167344625758</v>
      </c>
      <c r="Q233" s="272">
        <f t="shared" si="58"/>
        <v>1416.6196958241276</v>
      </c>
      <c r="R233" s="272">
        <f t="shared" si="58"/>
        <v>1388.6339521035013</v>
      </c>
      <c r="S233" s="272">
        <f t="shared" si="58"/>
        <v>1390.7276284738423</v>
      </c>
      <c r="T233" s="272">
        <f t="shared" si="58"/>
        <v>1362.5597657566343</v>
      </c>
      <c r="U233" s="272">
        <f t="shared" si="58"/>
        <v>1373.4937981523249</v>
      </c>
      <c r="V233" s="272">
        <f t="shared" si="58"/>
        <v>1411.842430955511</v>
      </c>
      <c r="W233" s="272">
        <f t="shared" si="58"/>
        <v>1435.574280882262</v>
      </c>
      <c r="X233" s="272">
        <f t="shared" si="58"/>
        <v>1588.6965206142447</v>
      </c>
      <c r="Y233" s="272">
        <f t="shared" si="58"/>
        <v>1435.0256363611347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1.446087183535343</v>
      </c>
      <c r="C234" s="273">
        <f>IF(C$35=0,0,C$35/NFM!C$13*1000)</f>
        <v>1.6992388694474043</v>
      </c>
      <c r="D234" s="273">
        <f>IF(D$35=0,0,D$35/NFM!D$13*1000)</f>
        <v>1.8266747971167887</v>
      </c>
      <c r="E234" s="273">
        <f>IF(E$35=0,0,E$35/NFM!E$13*1000)</f>
        <v>1.8065652649362482</v>
      </c>
      <c r="F234" s="273">
        <f>IF(F$35=0,0,F$35/NFM!F$13*1000)</f>
        <v>1.6738131876764648</v>
      </c>
      <c r="G234" s="273">
        <f>IF(G$35=0,0,G$35/NFM!G$13*1000)</f>
        <v>1.682111597398483</v>
      </c>
      <c r="H234" s="273">
        <f>IF(H$35=0,0,H$35/NFM!H$13*1000)</f>
        <v>1.6692908050508812</v>
      </c>
      <c r="I234" s="273">
        <f>IF(I$35=0,0,I$35/NFM!I$13*1000)</f>
        <v>1.4636170741370582</v>
      </c>
      <c r="J234" s="273">
        <f>IF(J$35=0,0,J$35/NFM!J$13*1000)</f>
        <v>1.7341667696118512</v>
      </c>
      <c r="K234" s="273">
        <f>IF(K$35=0,0,K$35/NFM!K$13*1000)</f>
        <v>1.665917620884134</v>
      </c>
      <c r="L234" s="273">
        <f>IF(L$35=0,0,L$35/NFM!L$13*1000)</f>
        <v>1.6728544269950507</v>
      </c>
      <c r="M234" s="273">
        <f>IF(M$35=0,0,M$35/NFM!M$13*1000)</f>
        <v>1.7023769965507396</v>
      </c>
      <c r="N234" s="273">
        <f>IF(N$35=0,0,N$35/NFM!N$13*1000)</f>
        <v>1.7133807064494231</v>
      </c>
      <c r="O234" s="273">
        <f>IF(O$35=0,0,O$35/NFM!O$13*1000)</f>
        <v>1.6999482040538927</v>
      </c>
      <c r="P234" s="273">
        <f>IF(P$35=0,0,P$35/NFM!P$13*1000)</f>
        <v>1.6539795316473</v>
      </c>
      <c r="Q234" s="273">
        <f>IF(Q$35=0,0,Q$35/NFM!Q$13*1000)</f>
        <v>1.6639671439710655</v>
      </c>
      <c r="R234" s="273">
        <f>IF(R$35=0,0,R$35/NFM!R$13*1000)</f>
        <v>1.63109497779409</v>
      </c>
      <c r="S234" s="273">
        <f>IF(S$35=0,0,S$35/NFM!S$13*1000)</f>
        <v>1.6335542184086753</v>
      </c>
      <c r="T234" s="273">
        <f>IF(T$35=0,0,T$35/NFM!T$13*1000)</f>
        <v>1.6004681345312903</v>
      </c>
      <c r="U234" s="273">
        <f>IF(U$35=0,0,U$35/NFM!U$13*1000)</f>
        <v>1.6133112925878079</v>
      </c>
      <c r="V234" s="273">
        <f>IF(V$35=0,0,V$35/NFM!V$13*1000)</f>
        <v>1.6583557496061685</v>
      </c>
      <c r="W234" s="273">
        <f>IF(W$35=0,0,W$35/NFM!W$13*1000)</f>
        <v>1.6862312751685153</v>
      </c>
      <c r="X234" s="273">
        <f>IF(X$35=0,0,X$35/NFM!X$13*1000)</f>
        <v>1.8660892685899113</v>
      </c>
      <c r="Y234" s="273">
        <f>IF(Y$35=0,0,Y$35/NFM!Y$13*1000)</f>
        <v>1.6855868351350927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0.67203462268449699</v>
      </c>
      <c r="C235" s="274">
        <f>IF(C$36=0,0,C$36/NFM!C$13*1000)</f>
        <v>0.7896808473802559</v>
      </c>
      <c r="D235" s="274">
        <f>IF(D$36=0,0,D$36/NFM!D$13*1000)</f>
        <v>0.84890366364114711</v>
      </c>
      <c r="E235" s="274">
        <f>IF(E$36=0,0,E$36/NFM!E$13*1000)</f>
        <v>0.83955823687491915</v>
      </c>
      <c r="F235" s="274">
        <f>IF(F$36=0,0,F$36/NFM!F$13*1000)</f>
        <v>0.77786486653900688</v>
      </c>
      <c r="G235" s="274">
        <f>IF(G$36=0,0,G$36/NFM!G$13*1000)</f>
        <v>0.78172135507573859</v>
      </c>
      <c r="H235" s="274">
        <f>IF(H$36=0,0,H$36/NFM!H$13*1000)</f>
        <v>0.77576319678076378</v>
      </c>
      <c r="I235" s="274">
        <f>IF(I$36=0,0,I$36/NFM!I$13*1000)</f>
        <v>0.68018122238495393</v>
      </c>
      <c r="J235" s="274">
        <f>IF(J$36=0,0,J$36/NFM!J$13*1000)</f>
        <v>0.80591275820515607</v>
      </c>
      <c r="K235" s="274">
        <f>IF(K$36=0,0,K$36/NFM!K$13*1000)</f>
        <v>0.7741955896720395</v>
      </c>
      <c r="L235" s="274">
        <f>IF(L$36=0,0,L$36/NFM!L$13*1000)</f>
        <v>0.77741930531689329</v>
      </c>
      <c r="M235" s="274">
        <f>IF(M$36=0,0,M$36/NFM!M$13*1000)</f>
        <v>0.79113921730970205</v>
      </c>
      <c r="N235" s="274">
        <f>IF(N$36=0,0,N$36/NFM!N$13*1000)</f>
        <v>0.79625292975670214</v>
      </c>
      <c r="O235" s="274">
        <f>IF(O$36=0,0,O$36/NFM!O$13*1000)</f>
        <v>0.79001049376676424</v>
      </c>
      <c r="P235" s="274">
        <f>IF(P$36=0,0,P$36/NFM!P$13*1000)</f>
        <v>0.7686476466522868</v>
      </c>
      <c r="Q235" s="274">
        <f>IF(Q$36=0,0,Q$36/NFM!Q$13*1000)</f>
        <v>0.77328915191970149</v>
      </c>
      <c r="R235" s="274">
        <f>IF(R$36=0,0,R$36/NFM!R$13*1000)</f>
        <v>0.75801259456887971</v>
      </c>
      <c r="S235" s="274">
        <f>IF(S$36=0,0,S$36/NFM!S$13*1000)</f>
        <v>0.75915546815031409</v>
      </c>
      <c r="T235" s="274">
        <f>IF(T$36=0,0,T$36/NFM!T$13*1000)</f>
        <v>0.74377949763636042</v>
      </c>
      <c r="U235" s="274">
        <f>IF(U$36=0,0,U$36/NFM!U$13*1000)</f>
        <v>0.74974804986257415</v>
      </c>
      <c r="V235" s="274">
        <f>IF(V$36=0,0,V$36/NFM!V$13*1000)</f>
        <v>0.77068138985826895</v>
      </c>
      <c r="W235" s="274">
        <f>IF(W$36=0,0,W$36/NFM!W$13*1000)</f>
        <v>0.78363587733088758</v>
      </c>
      <c r="X235" s="274">
        <f>IF(X$36=0,0,X$36/NFM!X$13*1000)</f>
        <v>0.86722060176654603</v>
      </c>
      <c r="Y235" s="274">
        <f>IF(Y$36=0,0,Y$36/NFM!Y$13*1000)</f>
        <v>0.78333638915366344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19.707414550858037</v>
      </c>
      <c r="C236" s="274">
        <f>IF(C$37=0,0,C$37/NFM!C$13*1000)</f>
        <v>23.157389957126931</v>
      </c>
      <c r="D236" s="274">
        <f>IF(D$37=0,0,D$37/NFM!D$13*1000)</f>
        <v>24.89409897705881</v>
      </c>
      <c r="E236" s="274">
        <f>IF(E$37=0,0,E$37/NFM!E$13*1000)</f>
        <v>24.620044347699022</v>
      </c>
      <c r="F236" s="274">
        <f>IF(F$37=0,0,F$37/NFM!F$13*1000)</f>
        <v>22.810886332308758</v>
      </c>
      <c r="G236" s="274">
        <f>IF(G$37=0,0,G$37/NFM!G$13*1000)</f>
        <v>22.923977854290765</v>
      </c>
      <c r="H236" s="274">
        <f>IF(H$37=0,0,H$37/NFM!H$13*1000)</f>
        <v>22.749254869023062</v>
      </c>
      <c r="I236" s="274">
        <f>IF(I$37=0,0,I$37/NFM!I$13*1000)</f>
        <v>19.946313577868686</v>
      </c>
      <c r="J236" s="274">
        <f>IF(J$37=0,0,J$37/NFM!J$13*1000)</f>
        <v>23.633390723725881</v>
      </c>
      <c r="K236" s="274">
        <f>IF(K$37=0,0,K$37/NFM!K$13*1000)</f>
        <v>22.703284792331033</v>
      </c>
      <c r="L236" s="274">
        <f>IF(L$37=0,0,L$37/NFM!L$13*1000)</f>
        <v>22.797820249973736</v>
      </c>
      <c r="M236" s="274">
        <f>IF(M$37=0,0,M$37/NFM!M$13*1000)</f>
        <v>23.200156653660052</v>
      </c>
      <c r="N236" s="274">
        <f>IF(N$37=0,0,N$37/NFM!N$13*1000)</f>
        <v>23.350116265390103</v>
      </c>
      <c r="O236" s="274">
        <f>IF(O$37=0,0,O$37/NFM!O$13*1000)</f>
        <v>23.167056837038803</v>
      </c>
      <c r="P236" s="274">
        <f>IF(P$37=0,0,P$37/NFM!P$13*1000)</f>
        <v>22.540591369545666</v>
      </c>
      <c r="Q236" s="274">
        <f>IF(Q$37=0,0,Q$37/NFM!Q$13*1000)</f>
        <v>22.676703506267945</v>
      </c>
      <c r="R236" s="274">
        <f>IF(R$37=0,0,R$37/NFM!R$13*1000)</f>
        <v>22.228718479216823</v>
      </c>
      <c r="S236" s="274">
        <f>IF(S$37=0,0,S$37/NFM!S$13*1000)</f>
        <v>22.262233245701015</v>
      </c>
      <c r="T236" s="274">
        <f>IF(T$37=0,0,T$37/NFM!T$13*1000)</f>
        <v>21.811332927753366</v>
      </c>
      <c r="U236" s="274">
        <f>IF(U$37=0,0,U$37/NFM!U$13*1000)</f>
        <v>21.986360715042935</v>
      </c>
      <c r="V236" s="274">
        <f>IF(V$37=0,0,V$37/NFM!V$13*1000)</f>
        <v>22.600230886763068</v>
      </c>
      <c r="W236" s="274">
        <f>IF(W$37=0,0,W$37/NFM!W$13*1000)</f>
        <v>22.980121217259715</v>
      </c>
      <c r="X236" s="274">
        <f>IF(X$37=0,0,X$37/NFM!X$13*1000)</f>
        <v>25.431243166888908</v>
      </c>
      <c r="Y236" s="274">
        <f>IF(Y$37=0,0,Y$37/NFM!Y$13*1000)</f>
        <v>22.971338726801022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0.4820290611784479</v>
      </c>
      <c r="C237" s="274">
        <f>IF(C$38=0,0,C$38/NFM!C$13*1000)</f>
        <v>0.56641295648246759</v>
      </c>
      <c r="D237" s="274">
        <f>IF(D$38=0,0,D$38/NFM!D$13*1000)</f>
        <v>0.60889159903892909</v>
      </c>
      <c r="E237" s="274">
        <f>IF(E$38=0,0,E$38/NFM!E$13*1000)</f>
        <v>0.60218842164541586</v>
      </c>
      <c r="F237" s="274">
        <f>IF(F$38=0,0,F$38/NFM!F$13*1000)</f>
        <v>0.55793772922548823</v>
      </c>
      <c r="G237" s="274">
        <f>IF(G$38=0,0,G$38/NFM!G$13*1000)</f>
        <v>0.56070386579949416</v>
      </c>
      <c r="H237" s="274">
        <f>IF(H$38=0,0,H$38/NFM!H$13*1000)</f>
        <v>0.55643026835029352</v>
      </c>
      <c r="I237" s="274">
        <f>IF(I$38=0,0,I$38/NFM!I$13*1000)</f>
        <v>0.48787235804568579</v>
      </c>
      <c r="J237" s="274">
        <f>IF(J$38=0,0,J$38/NFM!J$13*1000)</f>
        <v>0.57805558987061689</v>
      </c>
      <c r="K237" s="274">
        <f>IF(K$38=0,0,K$38/NFM!K$13*1000)</f>
        <v>0.5553058736280444</v>
      </c>
      <c r="L237" s="274">
        <f>IF(L$38=0,0,L$38/NFM!L$13*1000)</f>
        <v>0.55761814233168339</v>
      </c>
      <c r="M237" s="274">
        <f>IF(M$38=0,0,M$38/NFM!M$13*1000)</f>
        <v>0.56745899885024631</v>
      </c>
      <c r="N237" s="274">
        <f>IF(N$38=0,0,N$38/NFM!N$13*1000)</f>
        <v>0.57112690214980755</v>
      </c>
      <c r="O237" s="274">
        <f>IF(O$38=0,0,O$38/NFM!O$13*1000)</f>
        <v>0.56664940135129749</v>
      </c>
      <c r="P237" s="274">
        <f>IF(P$38=0,0,P$38/NFM!P$13*1000)</f>
        <v>0.55132651054910009</v>
      </c>
      <c r="Q237" s="274">
        <f>IF(Q$38=0,0,Q$38/NFM!Q$13*1000)</f>
        <v>0.55465571465702157</v>
      </c>
      <c r="R237" s="274">
        <f>IF(R$38=0,0,R$38/NFM!R$13*1000)</f>
        <v>0.54369832593136302</v>
      </c>
      <c r="S237" s="274">
        <f>IF(S$38=0,0,S$38/NFM!S$13*1000)</f>
        <v>0.54451807280289177</v>
      </c>
      <c r="T237" s="274">
        <f>IF(T$38=0,0,T$38/NFM!T$13*1000)</f>
        <v>0.53348937817709652</v>
      </c>
      <c r="U237" s="274">
        <f>IF(U$38=0,0,U$38/NFM!U$13*1000)</f>
        <v>0.53777043086260279</v>
      </c>
      <c r="V237" s="274">
        <f>IF(V$38=0,0,V$38/NFM!V$13*1000)</f>
        <v>0.55278524986872257</v>
      </c>
      <c r="W237" s="274">
        <f>IF(W$38=0,0,W$38/NFM!W$13*1000)</f>
        <v>0.56207709172283848</v>
      </c>
      <c r="X237" s="274">
        <f>IF(X$38=0,0,X$38/NFM!X$13*1000)</f>
        <v>0.62202975619663681</v>
      </c>
      <c r="Y237" s="274">
        <f>IF(Y$38=0,0,Y$38/NFM!Y$13*1000)</f>
        <v>0.56186227837836389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4.1611427946072244</v>
      </c>
      <c r="C238" s="275">
        <f>IF(C$39=0,0,C$39/NFM!C$13*1000)</f>
        <v>3.8223029658140613</v>
      </c>
      <c r="D238" s="275">
        <f>IF(D$39=0,0,D$39/NFM!D$13*1000)</f>
        <v>4.688387199450732</v>
      </c>
      <c r="E238" s="275">
        <f>IF(E$39=0,0,E$39/NFM!E$13*1000)</f>
        <v>4.4495847421105168</v>
      </c>
      <c r="F238" s="275">
        <f>IF(F$39=0,0,F$39/NFM!F$13*1000)</f>
        <v>3.7846103457650204</v>
      </c>
      <c r="G238" s="275">
        <f>IF(G$39=0,0,G$39/NFM!G$13*1000)</f>
        <v>3.7990950544359912</v>
      </c>
      <c r="H238" s="275">
        <f>IF(H$39=0,0,H$39/NFM!H$13*1000)</f>
        <v>3.6451166058110123</v>
      </c>
      <c r="I238" s="275">
        <f>IF(I$39=0,0,I$39/NFM!I$13*1000)</f>
        <v>3.3325136446483601</v>
      </c>
      <c r="J238" s="275">
        <f>IF(J$39=0,0,J$39/NFM!J$13*1000)</f>
        <v>4.1174398450926102</v>
      </c>
      <c r="K238" s="275">
        <f>IF(K$39=0,0,K$39/NFM!K$13*1000)</f>
        <v>3.6685199989013078</v>
      </c>
      <c r="L238" s="275">
        <f>IF(L$39=0,0,L$39/NFM!L$13*1000)</f>
        <v>3.776282432925111</v>
      </c>
      <c r="M238" s="275">
        <f>IF(M$39=0,0,M$39/NFM!M$13*1000)</f>
        <v>3.9476587849652263</v>
      </c>
      <c r="N238" s="275">
        <f>IF(N$39=0,0,N$39/NFM!N$13*1000)</f>
        <v>3.8576348189434881</v>
      </c>
      <c r="O238" s="275">
        <f>IF(O$39=0,0,O$39/NFM!O$13*1000)</f>
        <v>3.816980714287618</v>
      </c>
      <c r="P238" s="275">
        <f>IF(P$39=0,0,P$39/NFM!P$13*1000)</f>
        <v>3.6184238877411947</v>
      </c>
      <c r="Q238" s="275">
        <f>IF(Q$39=0,0,Q$39/NFM!Q$13*1000)</f>
        <v>3.7413152093254336</v>
      </c>
      <c r="R238" s="275">
        <f>IF(R$39=0,0,R$39/NFM!R$13*1000)</f>
        <v>3.5707965019341907</v>
      </c>
      <c r="S238" s="275">
        <f>IF(S$39=0,0,S$39/NFM!S$13*1000)</f>
        <v>3.603931340472077</v>
      </c>
      <c r="T238" s="275">
        <f>IF(T$39=0,0,T$39/NFM!T$13*1000)</f>
        <v>3.5512276744441658</v>
      </c>
      <c r="U238" s="275">
        <f>IF(U$39=0,0,U$39/NFM!U$13*1000)</f>
        <v>3.6552806778692264</v>
      </c>
      <c r="V238" s="275">
        <f>IF(V$39=0,0,V$39/NFM!V$13*1000)</f>
        <v>3.8651879146124108</v>
      </c>
      <c r="W238" s="275">
        <f>IF(W$39=0,0,W$39/NFM!W$13*1000)</f>
        <v>4.208366735448811</v>
      </c>
      <c r="X238" s="275">
        <f>IF(X$39=0,0,X$39/NFM!X$13*1000)</f>
        <v>4.8790158714166729</v>
      </c>
      <c r="Y238" s="275">
        <f>IF(Y$39=0,0,Y$39/NFM!Y$13*1000)</f>
        <v>12.893529935337384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918.49359581741101</v>
      </c>
      <c r="C239" s="276">
        <f>IF(C$45=0,0,C$45/NFM!C$13*1000)</f>
        <v>1159.5011565468753</v>
      </c>
      <c r="D239" s="276">
        <f>IF(D$45=0,0,D$45/NFM!D$13*1000)</f>
        <v>1180.3594639634525</v>
      </c>
      <c r="E239" s="276">
        <f>IF(E$45=0,0,E$45/NFM!E$13*1000)</f>
        <v>1193.7234604751743</v>
      </c>
      <c r="F239" s="276">
        <f>IF(F$45=0,0,F$45/NFM!F$13*1000)</f>
        <v>1143.384907285415</v>
      </c>
      <c r="G239" s="276">
        <f>IF(G$45=0,0,G$45/NFM!G$13*1000)</f>
        <v>1145.8382084880536</v>
      </c>
      <c r="H239" s="276">
        <f>IF(H$45=0,0,H$45/NFM!H$13*1000)</f>
        <v>1150.5847512083431</v>
      </c>
      <c r="I239" s="276">
        <f>IF(I$45=0,0,I$45/NFM!I$13*1000)</f>
        <v>1002.9899200722681</v>
      </c>
      <c r="J239" s="276">
        <f>IF(J$45=0,0,J$45/NFM!J$13*1000)</f>
        <v>1177.8722021641099</v>
      </c>
      <c r="K239" s="276">
        <f>IF(K$45=0,0,K$45/NFM!K$13*1000)</f>
        <v>1148.8283318430522</v>
      </c>
      <c r="L239" s="276">
        <f>IF(L$45=0,0,L$45/NFM!L$13*1000)</f>
        <v>1150.5890209267436</v>
      </c>
      <c r="M239" s="276">
        <f>IF(M$45=0,0,M$45/NFM!M$13*1000)</f>
        <v>1161.9636254319614</v>
      </c>
      <c r="N239" s="276">
        <f>IF(N$45=0,0,N$45/NFM!N$13*1000)</f>
        <v>1177.9395777349703</v>
      </c>
      <c r="O239" s="276">
        <f>IF(O$45=0,0,O$45/NFM!O$13*1000)</f>
        <v>1169.5699207836903</v>
      </c>
      <c r="P239" s="276">
        <f>IF(P$45=0,0,P$45/NFM!P$13*1000)</f>
        <v>1144.4340342530008</v>
      </c>
      <c r="Q239" s="276">
        <f>IF(Q$45=0,0,Q$45/NFM!Q$13*1000)</f>
        <v>1144.171802983283</v>
      </c>
      <c r="R239" s="276">
        <f>IF(R$45=0,0,R$45/NFM!R$13*1000)</f>
        <v>1128.648480375371</v>
      </c>
      <c r="S239" s="276">
        <f>IF(S$45=0,0,S$45/NFM!S$13*1000)</f>
        <v>1129.7023968593235</v>
      </c>
      <c r="T239" s="276">
        <f>IF(T$45=0,0,T$45/NFM!T$13*1000)</f>
        <v>1105.3811022286568</v>
      </c>
      <c r="U239" s="276">
        <f>IF(U$45=0,0,U$45/NFM!U$13*1000)</f>
        <v>1121.0283443461624</v>
      </c>
      <c r="V239" s="276">
        <f>IF(V$45=0,0,V$45/NFM!V$13*1000)</f>
        <v>1148.2942794027952</v>
      </c>
      <c r="W239" s="276">
        <f>IF(W$45=0,0,W$45/NFM!W$13*1000)</f>
        <v>1156.72527703677</v>
      </c>
      <c r="X239" s="276">
        <f>IF(X$45=0,0,X$45/NFM!X$13*1000)</f>
        <v>1278.9923955723054</v>
      </c>
      <c r="Y239" s="276">
        <f>IF(Y$45=0,0,Y$45/NFM!Y$13*1000)</f>
        <v>659.68054706015039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223.03033858704461</v>
      </c>
      <c r="C240" s="276">
        <f>IF(C$46=0,0,C$46/NFM!C$13*1000)</f>
        <v>204.86908686541298</v>
      </c>
      <c r="D240" s="276">
        <f>IF(D$46=0,0,D$46/NFM!D$13*1000)</f>
        <v>251.28976248443391</v>
      </c>
      <c r="E240" s="276">
        <f>IF(E$46=0,0,E$46/NFM!E$13*1000)</f>
        <v>238.49034762536411</v>
      </c>
      <c r="F240" s="276">
        <f>IF(F$46=0,0,F$46/NFM!F$13*1000)</f>
        <v>202.8488250703443</v>
      </c>
      <c r="G240" s="276">
        <f>IF(G$46=0,0,G$46/NFM!G$13*1000)</f>
        <v>203.62518138366488</v>
      </c>
      <c r="H240" s="276">
        <f>IF(H$46=0,0,H$46/NFM!H$13*1000)</f>
        <v>195.37219242677455</v>
      </c>
      <c r="I240" s="276">
        <f>IF(I$46=0,0,I$46/NFM!I$13*1000)</f>
        <v>178.61719320834482</v>
      </c>
      <c r="J240" s="276">
        <f>IF(J$46=0,0,J$46/NFM!J$13*1000)</f>
        <v>220.68793312089991</v>
      </c>
      <c r="K240" s="276">
        <f>IF(K$46=0,0,K$46/NFM!K$13*1000)</f>
        <v>196.62657540343645</v>
      </c>
      <c r="L240" s="276">
        <f>IF(L$46=0,0,L$46/NFM!L$13*1000)</f>
        <v>202.40246278188459</v>
      </c>
      <c r="M240" s="276">
        <f>IF(M$46=0,0,M$46/NFM!M$13*1000)</f>
        <v>211.58795044908388</v>
      </c>
      <c r="N240" s="276">
        <f>IF(N$46=0,0,N$46/NFM!N$13*1000)</f>
        <v>206.76281547683593</v>
      </c>
      <c r="O240" s="276">
        <f>IF(O$46=0,0,O$46/NFM!O$13*1000)</f>
        <v>204.58382302839055</v>
      </c>
      <c r="P240" s="276">
        <f>IF(P$46=0,0,P$46/NFM!P$13*1000)</f>
        <v>193.94150709758205</v>
      </c>
      <c r="Q240" s="276">
        <f>IF(Q$46=0,0,Q$46/NFM!Q$13*1000)</f>
        <v>200.52827770729598</v>
      </c>
      <c r="R240" s="276">
        <f>IF(R$46=0,0,R$46/NFM!R$13*1000)</f>
        <v>191.38875836799778</v>
      </c>
      <c r="S240" s="276">
        <f>IF(S$46=0,0,S$46/NFM!S$13*1000)</f>
        <v>194.37527853882017</v>
      </c>
      <c r="T240" s="276">
        <f>IF(T$46=0,0,T$46/NFM!T$13*1000)</f>
        <v>190.33990173502968</v>
      </c>
      <c r="U240" s="276">
        <f>IF(U$46=0,0,U$46/NFM!U$13*1000)</f>
        <v>184.88204301800712</v>
      </c>
      <c r="V240" s="276">
        <f>IF(V$46=0,0,V$46/NFM!V$13*1000)</f>
        <v>192.48360512418301</v>
      </c>
      <c r="W240" s="276">
        <f>IF(W$46=0,0,W$46/NFM!W$13*1000)</f>
        <v>206.08185117648196</v>
      </c>
      <c r="X240" s="276">
        <f>IF(X$46=0,0,X$46/NFM!X$13*1000)</f>
        <v>232.75941263969219</v>
      </c>
      <c r="Y240" s="276">
        <f>IF(Y$46=0,0,Y$46/NFM!Y$13*1000)</f>
        <v>651.8922206560062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63.13478288223039</v>
      </c>
      <c r="C241" s="277">
        <f>IF(C$53=0,0,C$53/NFM!C$13*1000)</f>
        <v>52.243037173200797</v>
      </c>
      <c r="D241" s="277">
        <f>IF(D$53=0,0,D$53/NFM!D$13*1000)</f>
        <v>90.624797614158012</v>
      </c>
      <c r="E241" s="277">
        <f>IF(E$53=0,0,E$53/NFM!E$13*1000)</f>
        <v>73.4889656416657</v>
      </c>
      <c r="F241" s="277">
        <f>IF(F$53=0,0,F$53/NFM!F$13*1000)</f>
        <v>49.163287816531302</v>
      </c>
      <c r="G241" s="277">
        <f>IF(G$53=0,0,G$53/NFM!G$13*1000)</f>
        <v>52.855990474399725</v>
      </c>
      <c r="H241" s="277">
        <f>IF(H$53=0,0,H$53/NFM!H$13*1000)</f>
        <v>45.799199359065064</v>
      </c>
      <c r="I241" s="277">
        <f>IF(I$53=0,0,I$53/NFM!I$13*1000)</f>
        <v>38.533900061937189</v>
      </c>
      <c r="J241" s="277">
        <f>IF(J$53=0,0,J$53/NFM!J$13*1000)</f>
        <v>46.955099627046437</v>
      </c>
      <c r="K241" s="277">
        <f>IF(K$53=0,0,K$53/NFM!K$13*1000)</f>
        <v>43.458104707801198</v>
      </c>
      <c r="L241" s="277">
        <f>IF(L$53=0,0,L$53/NFM!L$13*1000)</f>
        <v>41.612412731991668</v>
      </c>
      <c r="M241" s="277">
        <f>IF(M$53=0,0,M$53/NFM!M$13*1000)</f>
        <v>45.559586550435569</v>
      </c>
      <c r="N241" s="277">
        <f>IF(N$53=0,0,N$53/NFM!N$13*1000)</f>
        <v>43.69706505446365</v>
      </c>
      <c r="O241" s="277">
        <f>IF(O$53=0,0,O$53/NFM!O$13*1000)</f>
        <v>43.057809277802839</v>
      </c>
      <c r="P241" s="277">
        <f>IF(P$53=0,0,P$53/NFM!P$13*1000)</f>
        <v>40.608224165857358</v>
      </c>
      <c r="Q241" s="277">
        <f>IF(Q$53=0,0,Q$53/NFM!Q$13*1000)</f>
        <v>42.509684407407477</v>
      </c>
      <c r="R241" s="277">
        <f>IF(R$53=0,0,R$53/NFM!R$13*1000)</f>
        <v>39.864392480687222</v>
      </c>
      <c r="S241" s="277">
        <f>IF(S$53=0,0,S$53/NFM!S$13*1000)</f>
        <v>37.846560730163674</v>
      </c>
      <c r="T241" s="277">
        <f>IF(T$53=0,0,T$53/NFM!T$13*1000)</f>
        <v>38.598464180405429</v>
      </c>
      <c r="U241" s="277">
        <f>IF(U$53=0,0,U$53/NFM!U$13*1000)</f>
        <v>39.040939621930136</v>
      </c>
      <c r="V241" s="277">
        <f>IF(V$53=0,0,V$53/NFM!V$13*1000)</f>
        <v>41.617305237824311</v>
      </c>
      <c r="W241" s="277">
        <f>IF(W$53=0,0,W$53/NFM!W$13*1000)</f>
        <v>42.546720472079528</v>
      </c>
      <c r="X241" s="277">
        <f>IF(X$53=0,0,X$53/NFM!X$13*1000)</f>
        <v>43.279113737388563</v>
      </c>
      <c r="Y241" s="277">
        <f>IF(Y$53=0,0,Y$53/NFM!Y$13*1000)</f>
        <v>84.557214480172746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152.99447617858476</v>
      </c>
      <c r="C243" s="272">
        <f t="shared" si="59"/>
        <v>179.77765358375024</v>
      </c>
      <c r="D243" s="272">
        <f t="shared" si="59"/>
        <v>193.26023832833891</v>
      </c>
      <c r="E243" s="272">
        <f t="shared" si="59"/>
        <v>191.13267134825264</v>
      </c>
      <c r="F243" s="272">
        <f t="shared" si="59"/>
        <v>194.43509440574343</v>
      </c>
      <c r="G243" s="272">
        <f t="shared" si="59"/>
        <v>188.83170083977001</v>
      </c>
      <c r="H243" s="272">
        <f t="shared" si="59"/>
        <v>187.39245505551364</v>
      </c>
      <c r="I243" s="272">
        <f t="shared" si="59"/>
        <v>127.76936520711917</v>
      </c>
      <c r="J243" s="272">
        <f t="shared" si="59"/>
        <v>151.38753929013814</v>
      </c>
      <c r="K243" s="272">
        <f t="shared" si="59"/>
        <v>143.40213724789109</v>
      </c>
      <c r="L243" s="272">
        <f t="shared" si="59"/>
        <v>131.07264704057707</v>
      </c>
      <c r="M243" s="272">
        <f t="shared" si="59"/>
        <v>131.17554936616108</v>
      </c>
      <c r="N243" s="272">
        <f t="shared" si="59"/>
        <v>138.92397027739329</v>
      </c>
      <c r="O243" s="272">
        <f t="shared" si="59"/>
        <v>137.83483897313988</v>
      </c>
      <c r="P243" s="272">
        <f t="shared" si="59"/>
        <v>142.90317422921245</v>
      </c>
      <c r="Q243" s="272">
        <f t="shared" si="59"/>
        <v>143.76609996482475</v>
      </c>
      <c r="R243" s="272">
        <f t="shared" si="59"/>
        <v>133.32414498538466</v>
      </c>
      <c r="S243" s="272">
        <f t="shared" si="59"/>
        <v>135.67303961831564</v>
      </c>
      <c r="T243" s="272">
        <f t="shared" si="59"/>
        <v>132.92511150058004</v>
      </c>
      <c r="U243" s="272">
        <f t="shared" si="59"/>
        <v>140.99218165461667</v>
      </c>
      <c r="V243" s="272">
        <f t="shared" si="59"/>
        <v>144.92875378160159</v>
      </c>
      <c r="W243" s="272">
        <f t="shared" si="59"/>
        <v>137.92426197120591</v>
      </c>
      <c r="X243" s="272">
        <f t="shared" si="59"/>
        <v>147.42954138285933</v>
      </c>
      <c r="Y243" s="272">
        <f t="shared" si="59"/>
        <v>122.50080626036623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0.26264007795091632</v>
      </c>
      <c r="C244" s="273">
        <f>IF(C$73=0,0,C$73/NFM!C$14*1000)</f>
        <v>0.30861778889345021</v>
      </c>
      <c r="D244" s="273">
        <f>IF(D$73=0,0,D$73/NFM!D$14*1000)</f>
        <v>0.3317628539769043</v>
      </c>
      <c r="E244" s="273">
        <f>IF(E$73=0,0,E$73/NFM!E$14*1000)</f>
        <v>0.32811053677276303</v>
      </c>
      <c r="F244" s="273">
        <f>IF(F$73=0,0,F$73/NFM!F$14*1000)</f>
        <v>0.33377968686787557</v>
      </c>
      <c r="G244" s="273">
        <f>IF(G$73=0,0,G$73/NFM!G$14*1000)</f>
        <v>0.32416054400670341</v>
      </c>
      <c r="H244" s="273">
        <f>IF(H$73=0,0,H$73/NFM!H$14*1000)</f>
        <v>0.32168984287765379</v>
      </c>
      <c r="I244" s="273">
        <f>IF(I$73=0,0,I$73/NFM!I$14*1000)</f>
        <v>0.2193370432445976</v>
      </c>
      <c r="J244" s="273">
        <f>IF(J$73=0,0,J$73/NFM!J$14*1000)</f>
        <v>0.2598815075752603</v>
      </c>
      <c r="K244" s="273">
        <f>IF(K$73=0,0,K$73/NFM!K$14*1000)</f>
        <v>0.24617325700735809</v>
      </c>
      <c r="L244" s="273">
        <f>IF(L$73=0,0,L$73/NFM!L$14*1000)</f>
        <v>0.22500766757158078</v>
      </c>
      <c r="M244" s="273">
        <f>IF(M$73=0,0,M$73/NFM!M$14*1000)</f>
        <v>0.22518431626649496</v>
      </c>
      <c r="N244" s="273">
        <f>IF(N$73=0,0,N$73/NFM!N$14*1000)</f>
        <v>0.23848574990700691</v>
      </c>
      <c r="O244" s="273">
        <f>IF(O$73=0,0,O$73/NFM!O$14*1000)</f>
        <v>0.23661607762933778</v>
      </c>
      <c r="P244" s="273">
        <f>IF(P$73=0,0,P$73/NFM!P$14*1000)</f>
        <v>0.24531670526069629</v>
      </c>
      <c r="Q244" s="273">
        <f>IF(Q$73=0,0,Q$73/NFM!Q$14*1000)</f>
        <v>0.24679805862800419</v>
      </c>
      <c r="R244" s="273">
        <f>IF(R$73=0,0,R$73/NFM!R$14*1000)</f>
        <v>0.22887273257576374</v>
      </c>
      <c r="S244" s="273">
        <f>IF(S$73=0,0,S$73/NFM!S$14*1000)</f>
        <v>0.2329049949480578</v>
      </c>
      <c r="T244" s="273">
        <f>IF(T$73=0,0,T$73/NFM!T$14*1000)</f>
        <v>0.22818772623982869</v>
      </c>
      <c r="U244" s="273">
        <f>IF(U$73=0,0,U$73/NFM!U$14*1000)</f>
        <v>0.2420361734960626</v>
      </c>
      <c r="V244" s="273">
        <f>IF(V$73=0,0,V$73/NFM!V$14*1000)</f>
        <v>0.24879394434082883</v>
      </c>
      <c r="W244" s="273">
        <f>IF(W$73=0,0,W$73/NFM!W$14*1000)</f>
        <v>0.23676958685472851</v>
      </c>
      <c r="X244" s="273">
        <f>IF(X$73=0,0,X$73/NFM!X$14*1000)</f>
        <v>0.25308695587193508</v>
      </c>
      <c r="Y244" s="273">
        <f>IF(Y$73=0,0,Y$73/NFM!Y$14*1000)</f>
        <v>0.2102926988541016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0.13661717832495815</v>
      </c>
      <c r="C245" s="274">
        <f>IF(C$74=0,0,C$74/NFM!C$14*1000)</f>
        <v>0.16053334977836217</v>
      </c>
      <c r="D245" s="274">
        <f>IF(D$74=0,0,D$74/NFM!D$14*1000)</f>
        <v>0.17257269087404958</v>
      </c>
      <c r="E245" s="274">
        <f>IF(E$74=0,0,E$74/NFM!E$14*1000)</f>
        <v>0.17067286935910639</v>
      </c>
      <c r="F245" s="274">
        <f>IF(F$74=0,0,F$74/NFM!F$14*1000)</f>
        <v>0.17362178445057891</v>
      </c>
      <c r="G245" s="274">
        <f>IF(G$74=0,0,G$74/NFM!G$14*1000)</f>
        <v>0.16861820629963273</v>
      </c>
      <c r="H245" s="274">
        <f>IF(H$74=0,0,H$74/NFM!H$14*1000)</f>
        <v>0.16733302461918062</v>
      </c>
      <c r="I245" s="274">
        <f>IF(I$74=0,0,I$74/NFM!I$14*1000)</f>
        <v>0.11409229004194975</v>
      </c>
      <c r="J245" s="274">
        <f>IF(J$74=0,0,J$74/NFM!J$14*1000)</f>
        <v>0.13518225603939835</v>
      </c>
      <c r="K245" s="274">
        <f>IF(K$74=0,0,K$74/NFM!K$14*1000)</f>
        <v>0.12805165157503201</v>
      </c>
      <c r="L245" s="274">
        <f>IF(L$74=0,0,L$74/NFM!L$14*1000)</f>
        <v>0.11704197198286849</v>
      </c>
      <c r="M245" s="274">
        <f>IF(M$74=0,0,M$74/NFM!M$14*1000)</f>
        <v>0.11713385912531167</v>
      </c>
      <c r="N245" s="274">
        <f>IF(N$74=0,0,N$74/NFM!N$14*1000)</f>
        <v>0.12405285011031673</v>
      </c>
      <c r="O245" s="274">
        <f>IF(O$74=0,0,O$74/NFM!O$14*1000)</f>
        <v>0.12308030489573875</v>
      </c>
      <c r="P245" s="274">
        <f>IF(P$74=0,0,P$74/NFM!P$14*1000)</f>
        <v>0.12760610006731388</v>
      </c>
      <c r="Q245" s="274">
        <f>IF(Q$74=0,0,Q$74/NFM!Q$14*1000)</f>
        <v>0.12837665389414299</v>
      </c>
      <c r="R245" s="274">
        <f>IF(R$74=0,0,R$74/NFM!R$14*1000)</f>
        <v>0.11905245826901975</v>
      </c>
      <c r="S245" s="274">
        <f>IF(S$74=0,0,S$74/NFM!S$14*1000)</f>
        <v>0.12114991541214346</v>
      </c>
      <c r="T245" s="274">
        <f>IF(T$74=0,0,T$74/NFM!T$14*1000)</f>
        <v>0.11869613933445237</v>
      </c>
      <c r="U245" s="274">
        <f>IF(U$74=0,0,U$74/NFM!U$14*1000)</f>
        <v>0.12589966974416489</v>
      </c>
      <c r="V245" s="274">
        <f>IF(V$74=0,0,V$74/NFM!V$14*1000)</f>
        <v>0.1294148514018218</v>
      </c>
      <c r="W245" s="274">
        <f>IF(W$74=0,0,W$74/NFM!W$14*1000)</f>
        <v>0.123160155607722</v>
      </c>
      <c r="X245" s="274">
        <f>IF(X$74=0,0,X$74/NFM!X$14*1000)</f>
        <v>0.13164794212610126</v>
      </c>
      <c r="Y245" s="274">
        <f>IF(Y$74=0,0,Y$74/NFM!Y$14*1000)</f>
        <v>0.10938770413080927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3.1977833155011877</v>
      </c>
      <c r="C246" s="274">
        <f>IF(C$75=0,0,C$75/NFM!C$14*1000)</f>
        <v>3.7575865187444055</v>
      </c>
      <c r="D246" s="274">
        <f>IF(D$75=0,0,D$75/NFM!D$14*1000)</f>
        <v>4.0393900558797036</v>
      </c>
      <c r="E246" s="274">
        <f>IF(E$75=0,0,E$75/NFM!E$14*1000)</f>
        <v>3.9949211419597792</v>
      </c>
      <c r="F246" s="274">
        <f>IF(F$75=0,0,F$75/NFM!F$14*1000)</f>
        <v>4.063946074211783</v>
      </c>
      <c r="G246" s="274">
        <f>IF(G$75=0,0,G$75/NFM!G$14*1000)</f>
        <v>3.9468278689825458</v>
      </c>
      <c r="H246" s="274">
        <f>IF(H$75=0,0,H$75/NFM!H$14*1000)</f>
        <v>3.9167457622846453</v>
      </c>
      <c r="I246" s="274">
        <f>IF(I$75=0,0,I$75/NFM!I$14*1000)</f>
        <v>2.6705457248989131</v>
      </c>
      <c r="J246" s="274">
        <f>IF(J$75=0,0,J$75/NFM!J$14*1000)</f>
        <v>3.1641962468758242</v>
      </c>
      <c r="K246" s="274">
        <f>IF(K$75=0,0,K$75/NFM!K$14*1000)</f>
        <v>2.9972909699175219</v>
      </c>
      <c r="L246" s="274">
        <f>IF(L$75=0,0,L$75/NFM!L$14*1000)</f>
        <v>2.739588606711834</v>
      </c>
      <c r="M246" s="274">
        <f>IF(M$75=0,0,M$75/NFM!M$14*1000)</f>
        <v>2.7417393989812737</v>
      </c>
      <c r="N246" s="274">
        <f>IF(N$75=0,0,N$75/NFM!N$14*1000)</f>
        <v>2.9036914624276795</v>
      </c>
      <c r="O246" s="274">
        <f>IF(O$75=0,0,O$75/NFM!O$14*1000)</f>
        <v>2.8809272032116771</v>
      </c>
      <c r="P246" s="274">
        <f>IF(P$75=0,0,P$75/NFM!P$14*1000)</f>
        <v>2.986861994622859</v>
      </c>
      <c r="Q246" s="274">
        <f>IF(Q$75=0,0,Q$75/NFM!Q$14*1000)</f>
        <v>3.0048982635704484</v>
      </c>
      <c r="R246" s="274">
        <f>IF(R$75=0,0,R$75/NFM!R$14*1000)</f>
        <v>2.7866478387990767</v>
      </c>
      <c r="S246" s="274">
        <f>IF(S$75=0,0,S$75/NFM!S$14*1000)</f>
        <v>2.8357427882007262</v>
      </c>
      <c r="T246" s="274">
        <f>IF(T$75=0,0,T$75/NFM!T$14*1000)</f>
        <v>2.7783075205614516</v>
      </c>
      <c r="U246" s="274">
        <f>IF(U$75=0,0,U$75/NFM!U$14*1000)</f>
        <v>2.9469197671274885</v>
      </c>
      <c r="V246" s="274">
        <f>IF(V$75=0,0,V$75/NFM!V$14*1000)</f>
        <v>3.0291992388135003</v>
      </c>
      <c r="W246" s="274">
        <f>IF(W$75=0,0,W$75/NFM!W$14*1000)</f>
        <v>2.8827962600729133</v>
      </c>
      <c r="X246" s="274">
        <f>IF(X$75=0,0,X$75/NFM!X$14*1000)</f>
        <v>3.0814689485795421</v>
      </c>
      <c r="Y246" s="274">
        <f>IF(Y$75=0,0,Y$75/NFM!Y$14*1000)</f>
        <v>2.560425998247827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8.7546692650305444E-2</v>
      </c>
      <c r="C247" s="274">
        <f>IF(C$76=0,0,C$76/NFM!C$14*1000)</f>
        <v>0.10287259629781671</v>
      </c>
      <c r="D247" s="274">
        <f>IF(D$76=0,0,D$76/NFM!D$14*1000)</f>
        <v>0.1105876179923015</v>
      </c>
      <c r="E247" s="274">
        <f>IF(E$76=0,0,E$76/NFM!E$14*1000)</f>
        <v>0.10937017892425431</v>
      </c>
      <c r="F247" s="274">
        <f>IF(F$76=0,0,F$76/NFM!F$14*1000)</f>
        <v>0.11125989562262512</v>
      </c>
      <c r="G247" s="274">
        <f>IF(G$76=0,0,G$76/NFM!G$14*1000)</f>
        <v>0.10805351466890113</v>
      </c>
      <c r="H247" s="274">
        <f>IF(H$76=0,0,H$76/NFM!H$14*1000)</f>
        <v>0.10722994762588467</v>
      </c>
      <c r="I247" s="274">
        <f>IF(I$76=0,0,I$76/NFM!I$14*1000)</f>
        <v>7.3112347748199233E-2</v>
      </c>
      <c r="J247" s="274">
        <f>IF(J$76=0,0,J$76/NFM!J$14*1000)</f>
        <v>8.6627169191753464E-2</v>
      </c>
      <c r="K247" s="274">
        <f>IF(K$76=0,0,K$76/NFM!K$14*1000)</f>
        <v>8.2057752335786022E-2</v>
      </c>
      <c r="L247" s="274">
        <f>IF(L$76=0,0,L$76/NFM!L$14*1000)</f>
        <v>7.500255585719362E-2</v>
      </c>
      <c r="M247" s="274">
        <f>IF(M$76=0,0,M$76/NFM!M$14*1000)</f>
        <v>7.5061438755498325E-2</v>
      </c>
      <c r="N247" s="274">
        <f>IF(N$76=0,0,N$76/NFM!N$14*1000)</f>
        <v>7.9495249969002299E-2</v>
      </c>
      <c r="O247" s="274">
        <f>IF(O$76=0,0,O$76/NFM!O$14*1000)</f>
        <v>7.8872025876445942E-2</v>
      </c>
      <c r="P247" s="274">
        <f>IF(P$76=0,0,P$76/NFM!P$14*1000)</f>
        <v>8.1772235086898792E-2</v>
      </c>
      <c r="Q247" s="274">
        <f>IF(Q$76=0,0,Q$76/NFM!Q$14*1000)</f>
        <v>8.2266019542668059E-2</v>
      </c>
      <c r="R247" s="274">
        <f>IF(R$76=0,0,R$76/NFM!R$14*1000)</f>
        <v>7.6290910858587913E-2</v>
      </c>
      <c r="S247" s="274">
        <f>IF(S$76=0,0,S$76/NFM!S$14*1000)</f>
        <v>7.7634998316019277E-2</v>
      </c>
      <c r="T247" s="274">
        <f>IF(T$76=0,0,T$76/NFM!T$14*1000)</f>
        <v>7.606257541327624E-2</v>
      </c>
      <c r="U247" s="274">
        <f>IF(U$76=0,0,U$76/NFM!U$14*1000)</f>
        <v>8.0678724498687557E-2</v>
      </c>
      <c r="V247" s="274">
        <f>IF(V$76=0,0,V$76/NFM!V$14*1000)</f>
        <v>8.2931314780276322E-2</v>
      </c>
      <c r="W247" s="274">
        <f>IF(W$76=0,0,W$76/NFM!W$14*1000)</f>
        <v>7.892319561824282E-2</v>
      </c>
      <c r="X247" s="274">
        <f>IF(X$76=0,0,X$76/NFM!X$14*1000)</f>
        <v>8.4362318623978361E-2</v>
      </c>
      <c r="Y247" s="274">
        <f>IF(Y$76=0,0,Y$76/NFM!Y$14*1000)</f>
        <v>7.0097566284700541E-2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0.29821229581920111</v>
      </c>
      <c r="C248" s="275">
        <f>IF(C$77=0,0,C$77/NFM!C$14*1000)</f>
        <v>0.37797686665183922</v>
      </c>
      <c r="D248" s="275">
        <f>IF(D$77=0,0,D$77/NFM!D$14*1000)</f>
        <v>0.33296409533659072</v>
      </c>
      <c r="E248" s="275">
        <f>IF(E$77=0,0,E$77/NFM!E$14*1000)</f>
        <v>0.36089310006083597</v>
      </c>
      <c r="F248" s="275">
        <f>IF(F$77=0,0,F$77/NFM!F$14*1000)</f>
        <v>0.41893521853774174</v>
      </c>
      <c r="G248" s="275">
        <f>IF(G$77=0,0,G$77/NFM!G$14*1000)</f>
        <v>0.39332120598287434</v>
      </c>
      <c r="H248" s="275">
        <f>IF(H$77=0,0,H$77/NFM!H$14*1000)</f>
        <v>0.41194499735667089</v>
      </c>
      <c r="I248" s="275">
        <f>IF(I$77=0,0,I$77/NFM!I$14*1000)</f>
        <v>0.29060799895054568</v>
      </c>
      <c r="J248" s="275">
        <f>IF(J$77=0,0,J$77/NFM!J$14*1000)</f>
        <v>0.34485677894204214</v>
      </c>
      <c r="K248" s="275">
        <f>IF(K$77=0,0,K$77/NFM!K$14*1000)</f>
        <v>0.32381259922824379</v>
      </c>
      <c r="L248" s="275">
        <f>IF(L$77=0,0,L$77/NFM!L$14*1000)</f>
        <v>0.30498169027578031</v>
      </c>
      <c r="M248" s="275">
        <f>IF(M$77=0,0,M$77/NFM!M$14*1000)</f>
        <v>0.29799030816065825</v>
      </c>
      <c r="N248" s="275">
        <f>IF(N$77=0,0,N$77/NFM!N$14*1000)</f>
        <v>0.31937159825069705</v>
      </c>
      <c r="O248" s="275">
        <f>IF(O$77=0,0,O$77/NFM!O$14*1000)</f>
        <v>0.31756468283714068</v>
      </c>
      <c r="P248" s="275">
        <f>IF(P$77=0,0,P$77/NFM!P$14*1000)</f>
        <v>0.33104842322273181</v>
      </c>
      <c r="Q248" s="275">
        <f>IF(Q$77=0,0,Q$77/NFM!Q$14*1000)</f>
        <v>0.33009692186085215</v>
      </c>
      <c r="R248" s="275">
        <f>IF(R$77=0,0,R$77/NFM!R$14*1000)</f>
        <v>0.30956256880440164</v>
      </c>
      <c r="S248" s="275">
        <f>IF(S$77=0,0,S$77/NFM!S$14*1000)</f>
        <v>0.32197021595199238</v>
      </c>
      <c r="T248" s="275">
        <f>IF(T$77=0,0,T$77/NFM!T$14*1000)</f>
        <v>0.31183574433826755</v>
      </c>
      <c r="U248" s="275">
        <f>IF(U$77=0,0,U$77/NFM!U$14*1000)</f>
        <v>0.34571639109278601</v>
      </c>
      <c r="V248" s="275">
        <f>IF(V$77=0,0,V$77/NFM!V$14*1000)</f>
        <v>0.3564757334014062</v>
      </c>
      <c r="W248" s="275">
        <f>IF(W$77=0,0,W$77/NFM!W$14*1000)</f>
        <v>0.35009725780492862</v>
      </c>
      <c r="X248" s="275">
        <f>IF(X$77=0,0,X$77/NFM!X$14*1000)</f>
        <v>0.40092329986179831</v>
      </c>
      <c r="Y248" s="275">
        <f>IF(Y$77=0,0,Y$77/NFM!Y$14*1000)</f>
        <v>0.32923371748633073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25.72263673898253</v>
      </c>
      <c r="C249" s="276">
        <f>IF(C$83=0,0,C$83/NFM!C$14*1000)</f>
        <v>32.602819444167558</v>
      </c>
      <c r="D249" s="276">
        <f>IF(D$83=0,0,D$83/NFM!D$14*1000)</f>
        <v>28.720192264170237</v>
      </c>
      <c r="E249" s="276">
        <f>IF(E$83=0,0,E$83/NFM!E$14*1000)</f>
        <v>31.129239956283651</v>
      </c>
      <c r="F249" s="276">
        <f>IF(F$83=0,0,F$83/NFM!F$14*1000)</f>
        <v>36.135728119493393</v>
      </c>
      <c r="G249" s="276">
        <f>IF(G$83=0,0,G$83/NFM!G$14*1000)</f>
        <v>33.926362678787207</v>
      </c>
      <c r="H249" s="276">
        <f>IF(H$83=0,0,H$83/NFM!H$14*1000)</f>
        <v>35.532778735156661</v>
      </c>
      <c r="I249" s="276">
        <f>IF(I$83=0,0,I$83/NFM!I$14*1000)</f>
        <v>25.066719566048818</v>
      </c>
      <c r="J249" s="276">
        <f>IF(J$83=0,0,J$83/NFM!J$14*1000)</f>
        <v>29.746009054837216</v>
      </c>
      <c r="K249" s="276">
        <f>IF(K$83=0,0,K$83/NFM!K$14*1000)</f>
        <v>27.930819681907785</v>
      </c>
      <c r="L249" s="276">
        <f>IF(L$83=0,0,L$83/NFM!L$14*1000)</f>
        <v>26.306538466009371</v>
      </c>
      <c r="M249" s="276">
        <f>IF(M$83=0,0,M$83/NFM!M$14*1000)</f>
        <v>25.703488944001297</v>
      </c>
      <c r="N249" s="276">
        <f>IF(N$83=0,0,N$83/NFM!N$14*1000)</f>
        <v>27.547756151314282</v>
      </c>
      <c r="O249" s="276">
        <f>IF(O$83=0,0,O$83/NFM!O$14*1000)</f>
        <v>27.391898631511804</v>
      </c>
      <c r="P249" s="276">
        <f>IF(P$83=0,0,P$83/NFM!P$14*1000)</f>
        <v>28.554953812950696</v>
      </c>
      <c r="Q249" s="276">
        <f>IF(Q$83=0,0,Q$83/NFM!Q$14*1000)</f>
        <v>28.472880993582059</v>
      </c>
      <c r="R249" s="276">
        <f>IF(R$83=0,0,R$83/NFM!R$14*1000)</f>
        <v>26.701667291980268</v>
      </c>
      <c r="S249" s="276">
        <f>IF(S$83=0,0,S$83/NFM!S$14*1000)</f>
        <v>27.945947131738304</v>
      </c>
      <c r="T249" s="276">
        <f>IF(T$83=0,0,T$83/NFM!T$14*1000)</f>
        <v>26.897742602493384</v>
      </c>
      <c r="U249" s="276">
        <f>IF(U$83=0,0,U$83/NFM!U$14*1000)</f>
        <v>28.140550282590571</v>
      </c>
      <c r="V249" s="276">
        <f>IF(V$83=0,0,V$83/NFM!V$14*1000)</f>
        <v>28.568781433580924</v>
      </c>
      <c r="W249" s="276">
        <f>IF(W$83=0,0,W$83/NFM!W$14*1000)</f>
        <v>27.590113740638316</v>
      </c>
      <c r="X249" s="276">
        <f>IF(X$83=0,0,X$83/NFM!X$14*1000)</f>
        <v>30.780447675957852</v>
      </c>
      <c r="Y249" s="276">
        <f>IF(Y$83=0,0,Y$83/NFM!Y$14*1000)</f>
        <v>26.788406798323461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49.334222217020788</v>
      </c>
      <c r="C250" s="276">
        <f>IF(C$90=0,0,C$90/NFM!C$14*1000)</f>
        <v>62.52993251358226</v>
      </c>
      <c r="D250" s="276">
        <f>IF(D$90=0,0,D$90/NFM!D$14*1000)</f>
        <v>55.08332453060104</v>
      </c>
      <c r="E250" s="276">
        <f>IF(E$90=0,0,E$90/NFM!E$14*1000)</f>
        <v>59.703709889229934</v>
      </c>
      <c r="F250" s="276">
        <f>IF(F$90=0,0,F$90/NFM!F$14*1000)</f>
        <v>69.305804809629734</v>
      </c>
      <c r="G250" s="276">
        <f>IF(G$90=0,0,G$90/NFM!G$14*1000)</f>
        <v>65.068396074419482</v>
      </c>
      <c r="H250" s="276">
        <f>IF(H$90=0,0,H$90/NFM!H$14*1000)</f>
        <v>68.149389967157418</v>
      </c>
      <c r="I250" s="276">
        <f>IF(I$90=0,0,I$90/NFM!I$14*1000)</f>
        <v>48.076218852364455</v>
      </c>
      <c r="J250" s="276">
        <f>IF(J$90=0,0,J$90/NFM!J$14*1000)</f>
        <v>57.050769548709177</v>
      </c>
      <c r="K250" s="276">
        <f>IF(K$90=0,0,K$90/NFM!K$14*1000)</f>
        <v>53.56936300400757</v>
      </c>
      <c r="L250" s="276">
        <f>IF(L$90=0,0,L$90/NFM!L$14*1000)</f>
        <v>50.454104982009227</v>
      </c>
      <c r="M250" s="276">
        <f>IF(M$90=0,0,M$90/NFM!M$14*1000)</f>
        <v>49.297498082471279</v>
      </c>
      <c r="N250" s="276">
        <f>IF(N$90=0,0,N$90/NFM!N$14*1000)</f>
        <v>52.834673884330485</v>
      </c>
      <c r="O250" s="276">
        <f>IF(O$90=0,0,O$90/NFM!O$14*1000)</f>
        <v>52.535750037830866</v>
      </c>
      <c r="P250" s="276">
        <f>IF(P$90=0,0,P$90/NFM!P$14*1000)</f>
        <v>54.766408712289653</v>
      </c>
      <c r="Q250" s="276">
        <f>IF(Q$90=0,0,Q$90/NFM!Q$14*1000)</f>
        <v>54.608998772173649</v>
      </c>
      <c r="R250" s="276">
        <f>IF(R$90=0,0,R$90/NFM!R$14*1000)</f>
        <v>51.211934496246251</v>
      </c>
      <c r="S250" s="276">
        <f>IF(S$90=0,0,S$90/NFM!S$14*1000)</f>
        <v>53.598376397116887</v>
      </c>
      <c r="T250" s="276">
        <f>IF(T$90=0,0,T$90/NFM!T$14*1000)</f>
        <v>51.587993258739509</v>
      </c>
      <c r="U250" s="276">
        <f>IF(U$90=0,0,U$90/NFM!U$14*1000)</f>
        <v>53.971611660114938</v>
      </c>
      <c r="V250" s="276">
        <f>IF(V$90=0,0,V$90/NFM!V$14*1000)</f>
        <v>54.792929123701043</v>
      </c>
      <c r="W250" s="276">
        <f>IF(W$90=0,0,W$90/NFM!W$14*1000)</f>
        <v>52.915912784739263</v>
      </c>
      <c r="X250" s="276">
        <f>IF(X$90=0,0,X$90/NFM!X$14*1000)</f>
        <v>59.034750635954907</v>
      </c>
      <c r="Y250" s="276">
        <f>IF(Y$90=0,0,Y$90/NFM!Y$14*1000)</f>
        <v>51.378294816315794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73.954817662334875</v>
      </c>
      <c r="C251" s="277">
        <f>IF(C$97=0,0,C$97/NFM!C$14*1000)</f>
        <v>79.937314505634561</v>
      </c>
      <c r="D251" s="277">
        <f>IF(D$97=0,0,D$97/NFM!D$14*1000)</f>
        <v>104.46944421950808</v>
      </c>
      <c r="E251" s="277">
        <f>IF(E$97=0,0,E$97/NFM!E$14*1000)</f>
        <v>95.335753675662303</v>
      </c>
      <c r="F251" s="277">
        <f>IF(F$97=0,0,F$97/NFM!F$14*1000)</f>
        <v>83.892018816929692</v>
      </c>
      <c r="G251" s="277">
        <f>IF(G$97=0,0,G$97/NFM!G$14*1000)</f>
        <v>84.895960746622663</v>
      </c>
      <c r="H251" s="277">
        <f>IF(H$97=0,0,H$97/NFM!H$14*1000)</f>
        <v>78.78534277843552</v>
      </c>
      <c r="I251" s="277">
        <f>IF(I$97=0,0,I$97/NFM!I$14*1000)</f>
        <v>51.258731383821676</v>
      </c>
      <c r="J251" s="277">
        <f>IF(J$97=0,0,J$97/NFM!J$14*1000)</f>
        <v>60.600016727967457</v>
      </c>
      <c r="K251" s="277">
        <f>IF(K$97=0,0,K$97/NFM!K$14*1000)</f>
        <v>58.124568331911796</v>
      </c>
      <c r="L251" s="277">
        <f>IF(L$97=0,0,L$97/NFM!L$14*1000)</f>
        <v>50.850381100159197</v>
      </c>
      <c r="M251" s="277">
        <f>IF(M$97=0,0,M$97/NFM!M$14*1000)</f>
        <v>52.717453018399254</v>
      </c>
      <c r="N251" s="277">
        <f>IF(N$97=0,0,N$97/NFM!N$14*1000)</f>
        <v>54.876443331083841</v>
      </c>
      <c r="O251" s="277">
        <f>IF(O$97=0,0,O$97/NFM!O$14*1000)</f>
        <v>54.270130009346872</v>
      </c>
      <c r="P251" s="277">
        <f>IF(P$97=0,0,P$97/NFM!P$14*1000)</f>
        <v>55.809206245711607</v>
      </c>
      <c r="Q251" s="277">
        <f>IF(Q$97=0,0,Q$97/NFM!Q$14*1000)</f>
        <v>56.891784281572924</v>
      </c>
      <c r="R251" s="277">
        <f>IF(R$97=0,0,R$97/NFM!R$14*1000)</f>
        <v>51.890116687851311</v>
      </c>
      <c r="S251" s="277">
        <f>IF(S$97=0,0,S$97/NFM!S$14*1000)</f>
        <v>50.539313176631516</v>
      </c>
      <c r="T251" s="277">
        <f>IF(T$97=0,0,T$97/NFM!T$14*1000)</f>
        <v>50.92628593345988</v>
      </c>
      <c r="U251" s="277">
        <f>IF(U$97=0,0,U$97/NFM!U$14*1000)</f>
        <v>55.138768985951963</v>
      </c>
      <c r="V251" s="277">
        <f>IF(V$97=0,0,V$97/NFM!V$14*1000)</f>
        <v>57.720228141581778</v>
      </c>
      <c r="W251" s="277">
        <f>IF(W$97=0,0,W$97/NFM!W$14*1000)</f>
        <v>53.746488989869796</v>
      </c>
      <c r="X251" s="277">
        <f>IF(X$97=0,0,X$97/NFM!X$14*1000)</f>
        <v>53.6628536058832</v>
      </c>
      <c r="Y251" s="277">
        <f>IF(Y$97=0,0,Y$97/NFM!Y$14*1000)</f>
        <v>41.054666960723203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358.58080354355826</v>
      </c>
      <c r="C253" s="272">
        <f t="shared" si="60"/>
        <v>421.35387558691383</v>
      </c>
      <c r="D253" s="272">
        <f t="shared" si="60"/>
        <v>400.70402896844973</v>
      </c>
      <c r="E253" s="272">
        <f t="shared" si="60"/>
        <v>396.29275084836013</v>
      </c>
      <c r="F253" s="272">
        <f t="shared" si="60"/>
        <v>357.87482022396722</v>
      </c>
      <c r="G253" s="272">
        <f t="shared" si="60"/>
        <v>359.64908745354046</v>
      </c>
      <c r="H253" s="272">
        <f t="shared" si="60"/>
        <v>356.90789817956158</v>
      </c>
      <c r="I253" s="272">
        <f t="shared" si="60"/>
        <v>310.02806528994159</v>
      </c>
      <c r="J253" s="272">
        <f t="shared" si="60"/>
        <v>367.33676996081306</v>
      </c>
      <c r="K253" s="272">
        <f t="shared" si="60"/>
        <v>371.7350743310227</v>
      </c>
      <c r="L253" s="272">
        <f t="shared" si="60"/>
        <v>373.28296247580317</v>
      </c>
      <c r="M253" s="272">
        <f t="shared" si="60"/>
        <v>379.87066792444881</v>
      </c>
      <c r="N253" s="272">
        <f t="shared" si="60"/>
        <v>402.30928427583274</v>
      </c>
      <c r="O253" s="272">
        <f t="shared" si="60"/>
        <v>399.15527395909345</v>
      </c>
      <c r="P253" s="272">
        <f t="shared" si="60"/>
        <v>431.17307943069989</v>
      </c>
      <c r="Q253" s="272">
        <f t="shared" si="60"/>
        <v>433.77673290971512</v>
      </c>
      <c r="R253" s="272">
        <f t="shared" si="60"/>
        <v>425.20734444577636</v>
      </c>
      <c r="S253" s="272">
        <f t="shared" si="60"/>
        <v>438.42611117616786</v>
      </c>
      <c r="T253" s="272">
        <f t="shared" si="60"/>
        <v>429.54620812512911</v>
      </c>
      <c r="U253" s="272">
        <f t="shared" si="60"/>
        <v>455.61486705817475</v>
      </c>
      <c r="V253" s="272">
        <f t="shared" si="60"/>
        <v>436.67757833068691</v>
      </c>
      <c r="W253" s="272">
        <f t="shared" si="60"/>
        <v>396.75692256717838</v>
      </c>
      <c r="X253" s="272">
        <f t="shared" si="60"/>
        <v>439.07609017954132</v>
      </c>
      <c r="Y253" s="272">
        <f t="shared" si="60"/>
        <v>396.60529090681422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0.60031451988950724</v>
      </c>
      <c r="C254" s="273">
        <f>IF(C$116=0,0,C$116/NFM!C$15*1000)</f>
        <v>0.70540544008090711</v>
      </c>
      <c r="D254" s="273">
        <f>IF(D$116=0,0,D$116/NFM!D$15*1000)</f>
        <v>0.67083470278653945</v>
      </c>
      <c r="E254" s="273">
        <f>IF(E$116=0,0,E$116/NFM!E$15*1000)</f>
        <v>0.66344960497816308</v>
      </c>
      <c r="F254" s="273">
        <f>IF(F$116=0,0,F$116/NFM!F$15*1000)</f>
        <v>0.59913260487663567</v>
      </c>
      <c r="G254" s="273">
        <f>IF(G$116=0,0,G$116/NFM!G$15*1000)</f>
        <v>0.60210297687498049</v>
      </c>
      <c r="H254" s="273">
        <f>IF(H$116=0,0,H$116/NFM!H$15*1000)</f>
        <v>0.59751384185607737</v>
      </c>
      <c r="I254" s="273">
        <f>IF(I$116=0,0,I$116/NFM!I$15*1000)</f>
        <v>0.51903043143744076</v>
      </c>
      <c r="J254" s="273">
        <f>IF(J$116=0,0,J$116/NFM!J$15*1000)</f>
        <v>0.61497323481738764</v>
      </c>
      <c r="K254" s="273">
        <f>IF(K$116=0,0,K$116/NFM!K$15*1000)</f>
        <v>0.62233661275029706</v>
      </c>
      <c r="L254" s="273">
        <f>IF(L$116=0,0,L$116/NFM!L$15*1000)</f>
        <v>0.62492799444722413</v>
      </c>
      <c r="M254" s="273">
        <f>IF(M$116=0,0,M$116/NFM!M$15*1000)</f>
        <v>0.63595673662375296</v>
      </c>
      <c r="N254" s="273">
        <f>IF(N$116=0,0,N$116/NFM!N$15*1000)</f>
        <v>0.67352212514970611</v>
      </c>
      <c r="O254" s="273">
        <f>IF(O$116=0,0,O$116/NFM!O$15*1000)</f>
        <v>0.6682418698466992</v>
      </c>
      <c r="P254" s="273">
        <f>IF(P$116=0,0,P$116/NFM!P$15*1000)</f>
        <v>0.72184416347424418</v>
      </c>
      <c r="Q254" s="273">
        <f>IF(Q$116=0,0,Q$116/NFM!Q$15*1000)</f>
        <v>0.72620304429727711</v>
      </c>
      <c r="R254" s="273">
        <f>IF(R$116=0,0,R$116/NFM!R$15*1000)</f>
        <v>0.71185668701866012</v>
      </c>
      <c r="S254" s="273">
        <f>IF(S$116=0,0,S$116/NFM!S$15*1000)</f>
        <v>0.7339867551228153</v>
      </c>
      <c r="T254" s="273">
        <f>IF(T$116=0,0,T$116/NFM!T$15*1000)</f>
        <v>0.71912055290597876</v>
      </c>
      <c r="U254" s="273">
        <f>IF(U$116=0,0,U$116/NFM!U$15*1000)</f>
        <v>0.76276314145406332</v>
      </c>
      <c r="V254" s="273">
        <f>IF(V$116=0,0,V$116/NFM!V$15*1000)</f>
        <v>0.73105946608502581</v>
      </c>
      <c r="W254" s="273">
        <f>IF(W$116=0,0,W$116/NFM!W$15*1000)</f>
        <v>0.66422669349587737</v>
      </c>
      <c r="X254" s="273">
        <f>IF(X$116=0,0,X$116/NFM!X$15*1000)</f>
        <v>0.73507491106731448</v>
      </c>
      <c r="Y254" s="273">
        <f>IF(Y$116=0,0,Y$116/NFM!Y$15*1000)</f>
        <v>0.6639728408383796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0.29964151939352041</v>
      </c>
      <c r="C255" s="274">
        <f>IF(C$117=0,0,C$117/NFM!C$15*1000)</f>
        <v>0.35209669406830613</v>
      </c>
      <c r="D255" s="274">
        <f>IF(D$117=0,0,D$117/NFM!D$15*1000)</f>
        <v>0.33484102573740326</v>
      </c>
      <c r="E255" s="274">
        <f>IF(E$117=0,0,E$117/NFM!E$15*1000)</f>
        <v>0.33115482149803366</v>
      </c>
      <c r="F255" s="274">
        <f>IF(F$117=0,0,F$117/NFM!F$15*1000)</f>
        <v>0.29905157729064408</v>
      </c>
      <c r="G255" s="274">
        <f>IF(G$117=0,0,G$117/NFM!G$15*1000)</f>
        <v>0.30053421139203434</v>
      </c>
      <c r="H255" s="274">
        <f>IF(H$117=0,0,H$117/NFM!H$15*1000)</f>
        <v>0.29824358648757709</v>
      </c>
      <c r="I255" s="274">
        <f>IF(I$117=0,0,I$117/NFM!I$15*1000)</f>
        <v>0.25906930772891251</v>
      </c>
      <c r="J255" s="274">
        <f>IF(J$117=0,0,J$117/NFM!J$15*1000)</f>
        <v>0.30695828330280428</v>
      </c>
      <c r="K255" s="274">
        <f>IF(K$117=0,0,K$117/NFM!K$15*1000)</f>
        <v>0.31063364626435924</v>
      </c>
      <c r="L255" s="274">
        <f>IF(L$117=0,0,L$117/NFM!L$15*1000)</f>
        <v>0.31192711081214131</v>
      </c>
      <c r="M255" s="274">
        <f>IF(M$117=0,0,M$117/NFM!M$15*1000)</f>
        <v>0.31743200691790718</v>
      </c>
      <c r="N255" s="274">
        <f>IF(N$117=0,0,N$117/NFM!N$15*1000)</f>
        <v>0.33618242810811327</v>
      </c>
      <c r="O255" s="274">
        <f>IF(O$117=0,0,O$117/NFM!O$15*1000)</f>
        <v>0.33354683681495245</v>
      </c>
      <c r="P255" s="274">
        <f>IF(P$117=0,0,P$117/NFM!P$15*1000)</f>
        <v>0.3603019329743648</v>
      </c>
      <c r="Q255" s="274">
        <f>IF(Q$117=0,0,Q$117/NFM!Q$15*1000)</f>
        <v>0.36247762859623534</v>
      </c>
      <c r="R255" s="274">
        <f>IF(R$117=0,0,R$117/NFM!R$15*1000)</f>
        <v>0.35531677515974286</v>
      </c>
      <c r="S255" s="274">
        <f>IF(S$117=0,0,S$117/NFM!S$15*1000)</f>
        <v>0.3663627968888718</v>
      </c>
      <c r="T255" s="274">
        <f>IF(T$117=0,0,T$117/NFM!T$15*1000)</f>
        <v>0.35894246759101622</v>
      </c>
      <c r="U255" s="274">
        <f>IF(U$117=0,0,U$117/NFM!U$15*1000)</f>
        <v>0.3807262677650004</v>
      </c>
      <c r="V255" s="274">
        <f>IF(V$117=0,0,V$117/NFM!V$15*1000)</f>
        <v>0.36490166725444501</v>
      </c>
      <c r="W255" s="274">
        <f>IF(W$117=0,0,W$117/NFM!W$15*1000)</f>
        <v>0.33154269814675136</v>
      </c>
      <c r="X255" s="274">
        <f>IF(X$117=0,0,X$117/NFM!X$15*1000)</f>
        <v>0.36690594000759386</v>
      </c>
      <c r="Y255" s="274">
        <f>IF(Y$117=0,0,Y$117/NFM!Y$15*1000)</f>
        <v>0.33141598990719601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7.6170718340057633</v>
      </c>
      <c r="C256" s="274">
        <f>IF(C$118=0,0,C$118/NFM!C$15*1000)</f>
        <v>8.9505146571895047</v>
      </c>
      <c r="D256" s="274">
        <f>IF(D$118=0,0,D$118/NFM!D$15*1000)</f>
        <v>8.5118649484098352</v>
      </c>
      <c r="E256" s="274">
        <f>IF(E$118=0,0,E$118/NFM!E$15*1000)</f>
        <v>8.4181593680118816</v>
      </c>
      <c r="F256" s="274">
        <f>IF(F$118=0,0,F$118/NFM!F$15*1000)</f>
        <v>7.6020751426773723</v>
      </c>
      <c r="G256" s="274">
        <f>IF(G$118=0,0,G$118/NFM!G$15*1000)</f>
        <v>7.6397646140052942</v>
      </c>
      <c r="H256" s="274">
        <f>IF(H$118=0,0,H$118/NFM!H$15*1000)</f>
        <v>7.5815355191945129</v>
      </c>
      <c r="I256" s="274">
        <f>IF(I$118=0,0,I$118/NFM!I$15*1000)</f>
        <v>6.5857012437774447</v>
      </c>
      <c r="J256" s="274">
        <f>IF(J$118=0,0,J$118/NFM!J$15*1000)</f>
        <v>7.8030684756002868</v>
      </c>
      <c r="K256" s="274">
        <f>IF(K$118=0,0,K$118/NFM!K$15*1000)</f>
        <v>7.8964984640440496</v>
      </c>
      <c r="L256" s="274">
        <f>IF(L$118=0,0,L$118/NFM!L$15*1000)</f>
        <v>7.9293791288969659</v>
      </c>
      <c r="M256" s="274">
        <f>IF(M$118=0,0,M$118/NFM!M$15*1000)</f>
        <v>8.0693169758322831</v>
      </c>
      <c r="N256" s="274">
        <f>IF(N$118=0,0,N$118/NFM!N$15*1000)</f>
        <v>8.545964222224379</v>
      </c>
      <c r="O256" s="274">
        <f>IF(O$118=0,0,O$118/NFM!O$15*1000)</f>
        <v>8.4789658695070376</v>
      </c>
      <c r="P256" s="274">
        <f>IF(P$118=0,0,P$118/NFM!P$15*1000)</f>
        <v>9.1590968800040464</v>
      </c>
      <c r="Q256" s="274">
        <f>IF(Q$118=0,0,Q$118/NFM!Q$15*1000)</f>
        <v>9.2144044017195395</v>
      </c>
      <c r="R256" s="274">
        <f>IF(R$118=0,0,R$118/NFM!R$15*1000)</f>
        <v>9.0323711002967304</v>
      </c>
      <c r="S256" s="274">
        <f>IF(S$118=0,0,S$118/NFM!S$15*1000)</f>
        <v>9.3131677708017406</v>
      </c>
      <c r="T256" s="274">
        <f>IF(T$118=0,0,T$118/NFM!T$15*1000)</f>
        <v>9.1245384332915602</v>
      </c>
      <c r="U256" s="274">
        <f>IF(U$118=0,0,U$118/NFM!U$15*1000)</f>
        <v>9.6782960403104639</v>
      </c>
      <c r="V256" s="274">
        <f>IF(V$118=0,0,V$118/NFM!V$15*1000)</f>
        <v>9.2760249562587145</v>
      </c>
      <c r="W256" s="274">
        <f>IF(W$118=0,0,W$118/NFM!W$15*1000)</f>
        <v>8.4280194311366312</v>
      </c>
      <c r="X256" s="274">
        <f>IF(X$118=0,0,X$118/NFM!X$15*1000)</f>
        <v>9.3269748031510122</v>
      </c>
      <c r="Y256" s="274">
        <f>IF(Y$118=0,0,Y$118/NFM!Y$15*1000)</f>
        <v>8.4247984297059642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0.20010483996316913</v>
      </c>
      <c r="C257" s="274">
        <f>IF(C$119=0,0,C$119/NFM!C$15*1000)</f>
        <v>0.2351351466936358</v>
      </c>
      <c r="D257" s="274">
        <f>IF(D$119=0,0,D$119/NFM!D$15*1000)</f>
        <v>0.22361156759551321</v>
      </c>
      <c r="E257" s="274">
        <f>IF(E$119=0,0,E$119/NFM!E$15*1000)</f>
        <v>0.22114986832605435</v>
      </c>
      <c r="F257" s="274">
        <f>IF(F$119=0,0,F$119/NFM!F$15*1000)</f>
        <v>0.19971086829221193</v>
      </c>
      <c r="G257" s="274">
        <f>IF(G$119=0,0,G$119/NFM!G$15*1000)</f>
        <v>0.20070099229166014</v>
      </c>
      <c r="H257" s="274">
        <f>IF(H$119=0,0,H$119/NFM!H$15*1000)</f>
        <v>0.19917128061869246</v>
      </c>
      <c r="I257" s="274">
        <f>IF(I$119=0,0,I$119/NFM!I$15*1000)</f>
        <v>0.17301014381248028</v>
      </c>
      <c r="J257" s="274">
        <f>IF(J$119=0,0,J$119/NFM!J$15*1000)</f>
        <v>0.20499107827246271</v>
      </c>
      <c r="K257" s="274">
        <f>IF(K$119=0,0,K$119/NFM!K$15*1000)</f>
        <v>0.20744553758343229</v>
      </c>
      <c r="L257" s="274">
        <f>IF(L$119=0,0,L$119/NFM!L$15*1000)</f>
        <v>0.2083093314824081</v>
      </c>
      <c r="M257" s="274">
        <f>IF(M$119=0,0,M$119/NFM!M$15*1000)</f>
        <v>0.21198557887458447</v>
      </c>
      <c r="N257" s="274">
        <f>IF(N$119=0,0,N$119/NFM!N$15*1000)</f>
        <v>0.22450737504990217</v>
      </c>
      <c r="O257" s="274">
        <f>IF(O$119=0,0,O$119/NFM!O$15*1000)</f>
        <v>0.22274728994889975</v>
      </c>
      <c r="P257" s="274">
        <f>IF(P$119=0,0,P$119/NFM!P$15*1000)</f>
        <v>0.24061472115808136</v>
      </c>
      <c r="Q257" s="274">
        <f>IF(Q$119=0,0,Q$119/NFM!Q$15*1000)</f>
        <v>0.2420676814324258</v>
      </c>
      <c r="R257" s="274">
        <f>IF(R$119=0,0,R$119/NFM!R$15*1000)</f>
        <v>0.23728556233955345</v>
      </c>
      <c r="S257" s="274">
        <f>IF(S$119=0,0,S$119/NFM!S$15*1000)</f>
        <v>0.24466225170760525</v>
      </c>
      <c r="T257" s="274">
        <f>IF(T$119=0,0,T$119/NFM!T$15*1000)</f>
        <v>0.23970685096865962</v>
      </c>
      <c r="U257" s="274">
        <f>IF(U$119=0,0,U$119/NFM!U$15*1000)</f>
        <v>0.25425438048468779</v>
      </c>
      <c r="V257" s="274">
        <f>IF(V$119=0,0,V$119/NFM!V$15*1000)</f>
        <v>0.24368648869500856</v>
      </c>
      <c r="W257" s="274">
        <f>IF(W$119=0,0,W$119/NFM!W$15*1000)</f>
        <v>0.22140889783195922</v>
      </c>
      <c r="X257" s="274">
        <f>IF(X$119=0,0,X$119/NFM!X$15*1000)</f>
        <v>0.2450249703557717</v>
      </c>
      <c r="Y257" s="274">
        <f>IF(Y$119=0,0,Y$119/NFM!Y$15*1000)</f>
        <v>0.22132428027945994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0.59284589904972973</v>
      </c>
      <c r="C258" s="275">
        <f>IF(C$120=0,0,C$120/NFM!C$15*1000)</f>
        <v>0.87751079998774761</v>
      </c>
      <c r="D258" s="275">
        <f>IF(D$120=0,0,D$120/NFM!D$15*1000)</f>
        <v>0.54587844596051827</v>
      </c>
      <c r="E258" s="275">
        <f>IF(E$120=0,0,E$120/NFM!E$15*1000)</f>
        <v>0.66330524489376896</v>
      </c>
      <c r="F258" s="275">
        <f>IF(F$120=0,0,F$120/NFM!F$15*1000)</f>
        <v>0.76422374104521151</v>
      </c>
      <c r="G258" s="275">
        <f>IF(G$120=0,0,G$120/NFM!G$15*1000)</f>
        <v>0.73831065257499184</v>
      </c>
      <c r="H258" s="275">
        <f>IF(H$120=0,0,H$120/NFM!H$15*1000)</f>
        <v>0.80224882622982641</v>
      </c>
      <c r="I258" s="275">
        <f>IF(I$120=0,0,I$120/NFM!I$15*1000)</f>
        <v>0.72198695221105258</v>
      </c>
      <c r="J258" s="275">
        <f>IF(J$120=0,0,J$120/NFM!J$15*1000)</f>
        <v>0.85885138622695423</v>
      </c>
      <c r="K258" s="275">
        <f>IF(K$120=0,0,K$120/NFM!K$15*1000)</f>
        <v>0.88629814000650708</v>
      </c>
      <c r="L258" s="275">
        <f>IF(L$120=0,0,L$120/NFM!L$15*1000)</f>
        <v>0.92360090047221144</v>
      </c>
      <c r="M258" s="275">
        <f>IF(M$120=0,0,M$120/NFM!M$15*1000)</f>
        <v>0.90795954896628017</v>
      </c>
      <c r="N258" s="275">
        <f>IF(N$120=0,0,N$120/NFM!N$15*1000)</f>
        <v>0.97719505099941817</v>
      </c>
      <c r="O258" s="275">
        <f>IF(O$120=0,0,O$120/NFM!O$15*1000)</f>
        <v>0.98810625104224914</v>
      </c>
      <c r="P258" s="275">
        <f>IF(P$120=0,0,P$120/NFM!P$15*1000)</f>
        <v>1.0657900549598487</v>
      </c>
      <c r="Q258" s="275">
        <f>IF(Q$120=0,0,Q$120/NFM!Q$15*1000)</f>
        <v>1.053328145852251</v>
      </c>
      <c r="R258" s="275">
        <f>IF(R$120=0,0,R$120/NFM!R$15*1000)</f>
        <v>1.0460638996869465</v>
      </c>
      <c r="S258" s="275">
        <f>IF(S$120=0,0,S$120/NFM!S$15*1000)</f>
        <v>1.0974363128909472</v>
      </c>
      <c r="T258" s="275">
        <f>IF(T$120=0,0,T$120/NFM!T$15*1000)</f>
        <v>1.0718429869397958</v>
      </c>
      <c r="U258" s="275">
        <f>IF(U$120=0,0,U$120/NFM!U$15*1000)</f>
        <v>1.1987241444331016</v>
      </c>
      <c r="V258" s="275">
        <f>IF(V$120=0,0,V$120/NFM!V$15*1000)</f>
        <v>1.1590010732948237</v>
      </c>
      <c r="W258" s="275">
        <f>IF(W$120=0,0,W$120/NFM!W$15*1000)</f>
        <v>1.0815065497381655</v>
      </c>
      <c r="X258" s="275">
        <f>IF(X$120=0,0,X$120/NFM!X$15*1000)</f>
        <v>1.2649924096193501</v>
      </c>
      <c r="Y258" s="275">
        <f>IF(Y$120=0,0,Y$120/NFM!Y$15*1000)</f>
        <v>1.0528825000375952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238.21395433728074</v>
      </c>
      <c r="C259" s="276">
        <f>IF(C$126=0,0,C$126/NFM!C$15*1000)</f>
        <v>256.35726888678698</v>
      </c>
      <c r="D259" s="276">
        <f>IF(D$126=0,0,D$126/NFM!D$15*1000)</f>
        <v>276.38467670227135</v>
      </c>
      <c r="E259" s="276">
        <f>IF(E$126=0,0,E$126/NFM!E$15*1000)</f>
        <v>258.22133978362348</v>
      </c>
      <c r="F259" s="276">
        <f>IF(F$126=0,0,F$126/NFM!F$15*1000)</f>
        <v>217.21661572901229</v>
      </c>
      <c r="G259" s="276">
        <f>IF(G$126=0,0,G$126/NFM!G$15*1000)</f>
        <v>219.64624630720064</v>
      </c>
      <c r="H259" s="276">
        <f>IF(H$126=0,0,H$126/NFM!H$15*1000)</f>
        <v>212.0751048105671</v>
      </c>
      <c r="I259" s="276">
        <f>IF(I$126=0,0,I$126/NFM!I$15*1000)</f>
        <v>183.47743558380304</v>
      </c>
      <c r="J259" s="276">
        <f>IF(J$126=0,0,J$126/NFM!J$15*1000)</f>
        <v>217.01765253490939</v>
      </c>
      <c r="K259" s="276">
        <f>IF(K$126=0,0,K$126/NFM!K$15*1000)</f>
        <v>215.69311156935012</v>
      </c>
      <c r="L259" s="276">
        <f>IF(L$126=0,0,L$126/NFM!L$15*1000)</f>
        <v>214.88389797526639</v>
      </c>
      <c r="M259" s="276">
        <f>IF(M$126=0,0,M$126/NFM!M$15*1000)</f>
        <v>220.80955918337492</v>
      </c>
      <c r="N259" s="276">
        <f>IF(N$126=0,0,N$126/NFM!N$15*1000)</f>
        <v>232.90713747060275</v>
      </c>
      <c r="O259" s="276">
        <f>IF(O$126=0,0,O$126/NFM!O$15*1000)</f>
        <v>228.34939347792434</v>
      </c>
      <c r="P259" s="276">
        <f>IF(P$126=0,0,P$126/NFM!P$15*1000)</f>
        <v>247.73115948683008</v>
      </c>
      <c r="Q259" s="276">
        <f>IF(Q$126=0,0,Q$126/NFM!Q$15*1000)</f>
        <v>250.99301111457402</v>
      </c>
      <c r="R259" s="276">
        <f>IF(R$126=0,0,R$126/NFM!R$15*1000)</f>
        <v>245.44077159079123</v>
      </c>
      <c r="S259" s="276">
        <f>IF(S$126=0,0,S$126/NFM!S$15*1000)</f>
        <v>253.12337323045182</v>
      </c>
      <c r="T259" s="276">
        <f>IF(T$126=0,0,T$126/NFM!T$15*1000)</f>
        <v>247.01485792687643</v>
      </c>
      <c r="U259" s="276">
        <f>IF(U$126=0,0,U$126/NFM!U$15*1000)</f>
        <v>260.73921456702419</v>
      </c>
      <c r="V259" s="276">
        <f>IF(V$126=0,0,V$126/NFM!V$15*1000)</f>
        <v>249.21886849814487</v>
      </c>
      <c r="W259" s="276">
        <f>IF(W$126=0,0,W$126/NFM!W$15*1000)</f>
        <v>226.84787392478387</v>
      </c>
      <c r="X259" s="276">
        <f>IF(X$126=0,0,X$126/NFM!X$15*1000)</f>
        <v>252.27083914339531</v>
      </c>
      <c r="Y259" s="276">
        <f>IF(Y$126=0,0,Y$126/NFM!Y$15*1000)</f>
        <v>237.58226229742286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64.916165836549368</v>
      </c>
      <c r="C260" s="276">
        <f>IF(C$134=0,0,C$134/NFM!C$15*1000)</f>
        <v>96.086751560019323</v>
      </c>
      <c r="D260" s="276">
        <f>IF(D$134=0,0,D$134/NFM!D$15*1000)</f>
        <v>59.773266174855216</v>
      </c>
      <c r="E260" s="276">
        <f>IF(E$134=0,0,E$134/NFM!E$15*1000)</f>
        <v>72.631409522772003</v>
      </c>
      <c r="F260" s="276">
        <f>IF(F$134=0,0,F$134/NFM!F$15*1000)</f>
        <v>83.681906528221759</v>
      </c>
      <c r="G260" s="276">
        <f>IF(G$134=0,0,G$134/NFM!G$15*1000)</f>
        <v>80.844443451954731</v>
      </c>
      <c r="H260" s="276">
        <f>IF(H$134=0,0,H$134/NFM!H$15*1000)</f>
        <v>87.845623844559825</v>
      </c>
      <c r="I260" s="276">
        <f>IF(I$134=0,0,I$134/NFM!I$15*1000)</f>
        <v>79.057010930973846</v>
      </c>
      <c r="J260" s="276">
        <f>IF(J$134=0,0,J$134/NFM!J$15*1000)</f>
        <v>94.043560234836761</v>
      </c>
      <c r="K260" s="276">
        <f>IF(K$134=0,0,K$134/NFM!K$15*1000)</f>
        <v>97.048958472193846</v>
      </c>
      <c r="L260" s="276">
        <f>IF(L$134=0,0,L$134/NFM!L$15*1000)</f>
        <v>101.13358179240944</v>
      </c>
      <c r="M260" s="276">
        <f>IF(M$134=0,0,M$134/NFM!M$15*1000)</f>
        <v>99.42086594180752</v>
      </c>
      <c r="N260" s="276">
        <f>IF(N$134=0,0,N$134/NFM!N$15*1000)</f>
        <v>107.00209968056522</v>
      </c>
      <c r="O260" s="276">
        <f>IF(O$134=0,0,O$134/NFM!O$15*1000)</f>
        <v>108.19686761704172</v>
      </c>
      <c r="P260" s="276">
        <f>IF(P$134=0,0,P$134/NFM!P$15*1000)</f>
        <v>116.70318385539669</v>
      </c>
      <c r="Q260" s="276">
        <f>IF(Q$134=0,0,Q$134/NFM!Q$15*1000)</f>
        <v>115.3386144798381</v>
      </c>
      <c r="R260" s="276">
        <f>IF(R$134=0,0,R$134/NFM!R$15*1000)</f>
        <v>114.54318516253939</v>
      </c>
      <c r="S260" s="276">
        <f>IF(S$134=0,0,S$134/NFM!S$15*1000)</f>
        <v>120.92151042664833</v>
      </c>
      <c r="T260" s="276">
        <f>IF(T$134=0,0,T$134/NFM!T$15*1000)</f>
        <v>117.36597520950313</v>
      </c>
      <c r="U260" s="276">
        <f>IF(U$134=0,0,U$134/NFM!U$15*1000)</f>
        <v>123.86624451604575</v>
      </c>
      <c r="V260" s="276">
        <f>IF(V$134=0,0,V$134/NFM!V$15*1000)</f>
        <v>117.91435673193749</v>
      </c>
      <c r="W260" s="276">
        <f>IF(W$134=0,0,W$134/NFM!W$15*1000)</f>
        <v>108.19695495567719</v>
      </c>
      <c r="X260" s="276">
        <f>IF(X$134=0,0,X$134/NFM!X$15*1000)</f>
        <v>123.28852535110566</v>
      </c>
      <c r="Y260" s="276">
        <f>IF(Y$134=0,0,Y$134/NFM!Y$15*1000)</f>
        <v>108.75358685844395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46.140704757426484</v>
      </c>
      <c r="C261" s="277">
        <f>IF(C$141=0,0,C$141/NFM!C$15*1000)</f>
        <v>57.789192402087458</v>
      </c>
      <c r="D261" s="277">
        <f>IF(D$141=0,0,D$141/NFM!D$15*1000)</f>
        <v>54.259055400833361</v>
      </c>
      <c r="E261" s="277">
        <f>IF(E$141=0,0,E$141/NFM!E$15*1000)</f>
        <v>55.142782634256733</v>
      </c>
      <c r="F261" s="277">
        <f>IF(F$141=0,0,F$141/NFM!F$15*1000)</f>
        <v>47.512104032551122</v>
      </c>
      <c r="G261" s="277">
        <f>IF(G$141=0,0,G$141/NFM!G$15*1000)</f>
        <v>49.676984247246168</v>
      </c>
      <c r="H261" s="277">
        <f>IF(H$141=0,0,H$141/NFM!H$15*1000)</f>
        <v>47.508456470047953</v>
      </c>
      <c r="I261" s="277">
        <f>IF(I$141=0,0,I$141/NFM!I$15*1000)</f>
        <v>39.234820696197382</v>
      </c>
      <c r="J261" s="277">
        <f>IF(J$141=0,0,J$141/NFM!J$15*1000)</f>
        <v>46.48671473284702</v>
      </c>
      <c r="K261" s="277">
        <f>IF(K$141=0,0,K$141/NFM!K$15*1000)</f>
        <v>49.069791888830075</v>
      </c>
      <c r="L261" s="277">
        <f>IF(L$141=0,0,L$141/NFM!L$15*1000)</f>
        <v>47.2673382420164</v>
      </c>
      <c r="M261" s="277">
        <f>IF(M$141=0,0,M$141/NFM!M$15*1000)</f>
        <v>49.497591952051557</v>
      </c>
      <c r="N261" s="277">
        <f>IF(N$141=0,0,N$141/NFM!N$15*1000)</f>
        <v>51.642675923133261</v>
      </c>
      <c r="O261" s="277">
        <f>IF(O$141=0,0,O$141/NFM!O$15*1000)</f>
        <v>51.917404746967577</v>
      </c>
      <c r="P261" s="277">
        <f>IF(P$141=0,0,P$141/NFM!P$15*1000)</f>
        <v>55.191088335902506</v>
      </c>
      <c r="Q261" s="277">
        <f>IF(Q$141=0,0,Q$141/NFM!Q$15*1000)</f>
        <v>55.846626413405268</v>
      </c>
      <c r="R261" s="277">
        <f>IF(R$141=0,0,R$141/NFM!R$15*1000)</f>
        <v>53.840493667944116</v>
      </c>
      <c r="S261" s="277">
        <f>IF(S$141=0,0,S$141/NFM!S$15*1000)</f>
        <v>52.625611631655723</v>
      </c>
      <c r="T261" s="277">
        <f>IF(T$141=0,0,T$141/NFM!T$15*1000)</f>
        <v>53.651223697052572</v>
      </c>
      <c r="U261" s="277">
        <f>IF(U$141=0,0,U$141/NFM!U$15*1000)</f>
        <v>58.734644000657511</v>
      </c>
      <c r="V261" s="277">
        <f>IF(V$141=0,0,V$141/NFM!V$15*1000)</f>
        <v>57.769679449016557</v>
      </c>
      <c r="W261" s="277">
        <f>IF(W$141=0,0,W$141/NFM!W$15*1000)</f>
        <v>50.98538941636793</v>
      </c>
      <c r="X261" s="277">
        <f>IF(X$141=0,0,X$141/NFM!X$15*1000)</f>
        <v>51.577752650839351</v>
      </c>
      <c r="Y261" s="277">
        <f>IF(Y$141=0,0,Y$141/NFM!Y$15*1000)</f>
        <v>39.575047710178801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SK: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63.511662801071587</v>
      </c>
      <c r="C34" s="223">
        <v>76.799448615188552</v>
      </c>
      <c r="D34" s="223">
        <v>82.51647099900508</v>
      </c>
      <c r="E34" s="223">
        <v>97.138789443725216</v>
      </c>
      <c r="F34" s="223">
        <v>109.2393076348709</v>
      </c>
      <c r="G34" s="223">
        <v>111.3382342403596</v>
      </c>
      <c r="H34" s="223">
        <v>110.220083239384</v>
      </c>
      <c r="I34" s="223">
        <v>98.756553293684206</v>
      </c>
      <c r="J34" s="223">
        <v>118.57078291071279</v>
      </c>
      <c r="K34" s="223">
        <v>106.3580319461074</v>
      </c>
      <c r="L34" s="223">
        <v>116.25836333499259</v>
      </c>
      <c r="M34" s="223">
        <v>117.94334618953771</v>
      </c>
      <c r="N34" s="223">
        <v>119.264081246736</v>
      </c>
      <c r="O34" s="223">
        <v>120.1170272106696</v>
      </c>
      <c r="P34" s="223">
        <v>124.3710285792656</v>
      </c>
      <c r="Q34" s="223">
        <v>127.5534015870295</v>
      </c>
      <c r="R34" s="223">
        <v>126.9133487699677</v>
      </c>
      <c r="S34" s="223">
        <v>129.162155889632</v>
      </c>
      <c r="T34" s="223">
        <v>126.74422774173961</v>
      </c>
      <c r="U34" s="223">
        <v>131.35819314472221</v>
      </c>
      <c r="V34" s="223">
        <v>117.24562188943371</v>
      </c>
      <c r="W34" s="223">
        <v>128.35155467420211</v>
      </c>
      <c r="X34" s="223">
        <v>62.215396773315071</v>
      </c>
      <c r="Y34" s="223">
        <v>17.96351846186597</v>
      </c>
      <c r="DA34" s="89" t="s">
        <v>671</v>
      </c>
    </row>
    <row r="35" spans="1:105" ht="12" customHeight="1" x14ac:dyDescent="0.25">
      <c r="A35" s="55" t="s">
        <v>91</v>
      </c>
      <c r="B35" s="259">
        <v>6.4718600704221918E-2</v>
      </c>
      <c r="C35" s="259">
        <v>7.6789170801774109E-2</v>
      </c>
      <c r="D35" s="259">
        <v>8.3701564402277454E-2</v>
      </c>
      <c r="E35" s="259">
        <v>9.7977973313887426E-2</v>
      </c>
      <c r="F35" s="259">
        <v>0.1092169899380241</v>
      </c>
      <c r="G35" s="259">
        <v>0.1113744834397159</v>
      </c>
      <c r="H35" s="259">
        <v>0.1098910661810478</v>
      </c>
      <c r="I35" s="259">
        <v>9.8659230211906673E-2</v>
      </c>
      <c r="J35" s="259">
        <v>0.1187424220400185</v>
      </c>
      <c r="K35" s="259">
        <v>0.1059971350675603</v>
      </c>
      <c r="L35" s="259">
        <v>0.11596933161599331</v>
      </c>
      <c r="M35" s="259">
        <v>0.1179001168930339</v>
      </c>
      <c r="N35" s="259">
        <v>0.1189837772829949</v>
      </c>
      <c r="O35" s="259">
        <v>0.11976888438289229</v>
      </c>
      <c r="P35" s="259">
        <v>0.12320591868164241</v>
      </c>
      <c r="Q35" s="259">
        <v>0.12724329371801629</v>
      </c>
      <c r="R35" s="259">
        <v>0.12638361745267121</v>
      </c>
      <c r="S35" s="259">
        <v>0.12875034553574141</v>
      </c>
      <c r="T35" s="259">
        <v>0.12628803936083799</v>
      </c>
      <c r="U35" s="259">
        <v>0.13056220681162761</v>
      </c>
      <c r="V35" s="259">
        <v>0.1166102641758392</v>
      </c>
      <c r="W35" s="259">
        <v>0.12803259107824869</v>
      </c>
      <c r="X35" s="259">
        <v>6.2148889935805737E-2</v>
      </c>
      <c r="Y35" s="259">
        <v>1.976571983198936E-2</v>
      </c>
      <c r="DA35" s="67" t="s">
        <v>672</v>
      </c>
    </row>
    <row r="36" spans="1:105" ht="12" customHeight="1" x14ac:dyDescent="0.25">
      <c r="A36" s="173" t="s">
        <v>92</v>
      </c>
      <c r="B36" s="224">
        <v>7.8042799858407206E-3</v>
      </c>
      <c r="C36" s="224">
        <v>9.2598446551162231E-3</v>
      </c>
      <c r="D36" s="224">
        <v>1.00933956658559E-2</v>
      </c>
      <c r="E36" s="224">
        <v>1.181495779986675E-2</v>
      </c>
      <c r="F36" s="224">
        <v>1.3170247184152811E-2</v>
      </c>
      <c r="G36" s="224">
        <v>1.343041478931762E-2</v>
      </c>
      <c r="H36" s="224">
        <v>1.3251532621030579E-2</v>
      </c>
      <c r="I36" s="224">
        <v>1.189710913683285E-2</v>
      </c>
      <c r="J36" s="224">
        <v>1.4318899013784079E-2</v>
      </c>
      <c r="K36" s="224">
        <v>1.278197165517907E-2</v>
      </c>
      <c r="L36" s="224">
        <v>1.398449787006876E-2</v>
      </c>
      <c r="M36" s="224">
        <v>1.4217327207084711E-2</v>
      </c>
      <c r="N36" s="224">
        <v>1.434800353507691E-2</v>
      </c>
      <c r="O36" s="224">
        <v>1.4442677949538889E-2</v>
      </c>
      <c r="P36" s="224">
        <v>1.493489600649797E-2</v>
      </c>
      <c r="Q36" s="224">
        <v>1.534400125605908E-2</v>
      </c>
      <c r="R36" s="224">
        <v>1.5240334702719989E-2</v>
      </c>
      <c r="S36" s="224">
        <v>1.552573346613033E-2</v>
      </c>
      <c r="T36" s="224">
        <v>1.522880914158206E-2</v>
      </c>
      <c r="U36" s="224">
        <v>1.5744222007888869E-2</v>
      </c>
      <c r="V36" s="224">
        <v>1.406178657987785E-2</v>
      </c>
      <c r="W36" s="224">
        <v>1.543918096520468E-2</v>
      </c>
      <c r="X36" s="224">
        <v>7.4944039671825894E-3</v>
      </c>
      <c r="Y36" s="224">
        <v>2.3835065964345949E-3</v>
      </c>
      <c r="DA36" s="177" t="s">
        <v>673</v>
      </c>
    </row>
    <row r="37" spans="1:105" ht="12" customHeight="1" x14ac:dyDescent="0.25">
      <c r="A37" s="173" t="s">
        <v>93</v>
      </c>
      <c r="B37" s="224">
        <v>1.2540339369651581</v>
      </c>
      <c r="C37" s="224">
        <v>1.4879219440626259</v>
      </c>
      <c r="D37" s="224">
        <v>1.6218614308001149</v>
      </c>
      <c r="E37" s="224">
        <v>1.8984913498394931</v>
      </c>
      <c r="F37" s="224">
        <v>2.1162665815568169</v>
      </c>
      <c r="G37" s="224">
        <v>2.1580717201176518</v>
      </c>
      <c r="H37" s="224">
        <v>2.1293279653886001</v>
      </c>
      <c r="I37" s="224">
        <v>1.911691871182841</v>
      </c>
      <c r="J37" s="224">
        <v>2.3008381728795428</v>
      </c>
      <c r="K37" s="224">
        <v>2.053876368608337</v>
      </c>
      <c r="L37" s="224">
        <v>2.247104787667864</v>
      </c>
      <c r="M37" s="224">
        <v>2.2845170653755869</v>
      </c>
      <c r="N37" s="224">
        <v>2.3055148448449989</v>
      </c>
      <c r="O37" s="224">
        <v>2.320727642042566</v>
      </c>
      <c r="P37" s="224">
        <v>2.3813354488072451</v>
      </c>
      <c r="Q37" s="224">
        <v>2.465557147980928</v>
      </c>
      <c r="R37" s="224">
        <v>2.4488994452522599</v>
      </c>
      <c r="S37" s="224">
        <v>2.4947588628454</v>
      </c>
      <c r="T37" s="224">
        <v>2.4470474557239812</v>
      </c>
      <c r="U37" s="224">
        <v>2.5284395494272229</v>
      </c>
      <c r="V37" s="224">
        <v>2.2595239557680218</v>
      </c>
      <c r="W37" s="224">
        <v>2.480851138662401</v>
      </c>
      <c r="X37" s="224">
        <v>1.204241381552746</v>
      </c>
      <c r="Y37" s="224">
        <v>0.38299473703304171</v>
      </c>
      <c r="DA37" s="177" t="s">
        <v>674</v>
      </c>
    </row>
    <row r="38" spans="1:105" ht="12" customHeight="1" x14ac:dyDescent="0.25">
      <c r="A38" s="173" t="s">
        <v>94</v>
      </c>
      <c r="B38" s="224">
        <v>2.1398624043160029E-2</v>
      </c>
      <c r="C38" s="224">
        <v>2.5389649632303789E-2</v>
      </c>
      <c r="D38" s="224">
        <v>2.7675170491624029E-2</v>
      </c>
      <c r="E38" s="224">
        <v>3.2395536872568229E-2</v>
      </c>
      <c r="F38" s="224">
        <v>3.6111616774447783E-2</v>
      </c>
      <c r="G38" s="224">
        <v>3.6824972622934951E-2</v>
      </c>
      <c r="H38" s="224">
        <v>3.6334494029888018E-2</v>
      </c>
      <c r="I38" s="224">
        <v>3.262078834708864E-2</v>
      </c>
      <c r="J38" s="224">
        <v>3.9261115344893967E-2</v>
      </c>
      <c r="K38" s="224">
        <v>3.5047000681132007E-2</v>
      </c>
      <c r="L38" s="224">
        <v>3.8344217903112092E-2</v>
      </c>
      <c r="M38" s="224">
        <v>3.8982614713331858E-2</v>
      </c>
      <c r="N38" s="224">
        <v>3.9340917288216287E-2</v>
      </c>
      <c r="O38" s="224">
        <v>3.9600505899241772E-2</v>
      </c>
      <c r="P38" s="224">
        <v>4.0950122925697947E-2</v>
      </c>
      <c r="Q38" s="224">
        <v>4.2071852213386801E-2</v>
      </c>
      <c r="R38" s="224">
        <v>4.1787607977560037E-2</v>
      </c>
      <c r="S38" s="224">
        <v>4.2570145361108647E-2</v>
      </c>
      <c r="T38" s="224">
        <v>4.1756005939944198E-2</v>
      </c>
      <c r="U38" s="224">
        <v>4.3169221018480218E-2</v>
      </c>
      <c r="V38" s="224">
        <v>3.8556136497394512E-2</v>
      </c>
      <c r="W38" s="224">
        <v>4.2332826296356582E-2</v>
      </c>
      <c r="X38" s="224">
        <v>2.0548972257820802E-2</v>
      </c>
      <c r="Y38" s="224">
        <v>6.5353577337091641E-3</v>
      </c>
      <c r="DA38" s="177" t="s">
        <v>675</v>
      </c>
    </row>
    <row r="39" spans="1:105" ht="12" customHeight="1" x14ac:dyDescent="0.25">
      <c r="A39" s="56" t="s">
        <v>95</v>
      </c>
      <c r="B39" s="260">
        <v>0.276752585949334</v>
      </c>
      <c r="C39" s="260">
        <v>0.26958832772178037</v>
      </c>
      <c r="D39" s="260">
        <v>0.3247296784508053</v>
      </c>
      <c r="E39" s="260">
        <v>0.36836816436745712</v>
      </c>
      <c r="F39" s="260">
        <v>0.3847838460409192</v>
      </c>
      <c r="G39" s="260">
        <v>0.39216270152930272</v>
      </c>
      <c r="H39" s="260">
        <v>0.37751851867757608</v>
      </c>
      <c r="I39" s="260">
        <v>0.3493489926500129</v>
      </c>
      <c r="J39" s="260">
        <v>0.43426566613410872</v>
      </c>
      <c r="K39" s="260">
        <v>0.36663155976635609</v>
      </c>
      <c r="L39" s="260">
        <v>0.40839316661689429</v>
      </c>
      <c r="M39" s="260">
        <v>0.42382544314024267</v>
      </c>
      <c r="N39" s="260">
        <v>0.41820047058562437</v>
      </c>
      <c r="O39" s="260">
        <v>0.42044389029254242</v>
      </c>
      <c r="P39" s="260">
        <v>0.4262579957363693</v>
      </c>
      <c r="Q39" s="260">
        <v>0.44680634778228501</v>
      </c>
      <c r="R39" s="260">
        <v>0.43498968750401101</v>
      </c>
      <c r="S39" s="260">
        <v>0.44380371321896611</v>
      </c>
      <c r="T39" s="260">
        <v>0.4389280118905981</v>
      </c>
      <c r="U39" s="260">
        <v>0.48145019285608032</v>
      </c>
      <c r="V39" s="260">
        <v>0.44383902520166241</v>
      </c>
      <c r="W39" s="260">
        <v>0.51991904860938865</v>
      </c>
      <c r="X39" s="260">
        <v>0.26676270352461778</v>
      </c>
      <c r="Y39" s="260">
        <v>0.22408574289270089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1.104207283480046E-2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0.20948229281377531</v>
      </c>
      <c r="C41" s="226">
        <v>0.1418841294032642</v>
      </c>
      <c r="D41" s="226">
        <v>0.2194089016057135</v>
      </c>
      <c r="E41" s="226">
        <v>0.2318421563548102</v>
      </c>
      <c r="F41" s="226">
        <v>0.2054344620838495</v>
      </c>
      <c r="G41" s="226">
        <v>0.20836608539398169</v>
      </c>
      <c r="H41" s="226">
        <v>0.18491011818014</v>
      </c>
      <c r="I41" s="226">
        <v>0.18960829984945099</v>
      </c>
      <c r="J41" s="226">
        <v>0.25497414364389992</v>
      </c>
      <c r="K41" s="226">
        <v>0.182264011316768</v>
      </c>
      <c r="L41" s="226">
        <v>0.21580688854146771</v>
      </c>
      <c r="M41" s="226">
        <v>0.23628307466240689</v>
      </c>
      <c r="N41" s="226">
        <v>0.2196605535417567</v>
      </c>
      <c r="O41" s="226">
        <v>0.2179515981212691</v>
      </c>
      <c r="P41" s="226">
        <v>0.2088352224283066</v>
      </c>
      <c r="Q41" s="226">
        <v>0.2338579252754055</v>
      </c>
      <c r="R41" s="226">
        <v>0.21440194180013811</v>
      </c>
      <c r="S41" s="226">
        <v>0.21421227786351521</v>
      </c>
      <c r="T41" s="226">
        <v>0.22373951983241591</v>
      </c>
      <c r="U41" s="226">
        <v>0.19476133588020689</v>
      </c>
      <c r="V41" s="226">
        <v>0.180211471958999</v>
      </c>
      <c r="W41" s="226">
        <v>0.22859610428565999</v>
      </c>
      <c r="X41" s="226">
        <v>0.1153887766269677</v>
      </c>
      <c r="Y41" s="226">
        <v>0.18909771200895401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6.5122231043119316E-2</v>
      </c>
      <c r="V43" s="226">
        <v>7.4731109542895149E-2</v>
      </c>
      <c r="W43" s="226">
        <v>0.1061967920367442</v>
      </c>
      <c r="X43" s="226">
        <v>7.1795051514455463E-2</v>
      </c>
      <c r="Y43" s="226">
        <v>3.3644006915836168E-2</v>
      </c>
      <c r="DA43" s="69" t="s">
        <v>680</v>
      </c>
    </row>
    <row r="44" spans="1:105" ht="12" customHeight="1" x14ac:dyDescent="0.25">
      <c r="A44" s="37" t="s">
        <v>40</v>
      </c>
      <c r="B44" s="226">
        <v>6.7270293135558698E-2</v>
      </c>
      <c r="C44" s="226">
        <v>0.1277041983185162</v>
      </c>
      <c r="D44" s="226">
        <v>0.10532077684509181</v>
      </c>
      <c r="E44" s="226">
        <v>0.13652600801264689</v>
      </c>
      <c r="F44" s="226">
        <v>0.1793493839570697</v>
      </c>
      <c r="G44" s="226">
        <v>0.18379661613532089</v>
      </c>
      <c r="H44" s="226">
        <v>0.19260840049743611</v>
      </c>
      <c r="I44" s="226">
        <v>0.15974069280056191</v>
      </c>
      <c r="J44" s="226">
        <v>0.17929152249020891</v>
      </c>
      <c r="K44" s="226">
        <v>0.18436754844958811</v>
      </c>
      <c r="L44" s="226">
        <v>0.19258627807542661</v>
      </c>
      <c r="M44" s="226">
        <v>0.18754236847783581</v>
      </c>
      <c r="N44" s="226">
        <v>0.19853991704386759</v>
      </c>
      <c r="O44" s="226">
        <v>0.20249229217127329</v>
      </c>
      <c r="P44" s="226">
        <v>0.2174227733080627</v>
      </c>
      <c r="Q44" s="226">
        <v>0.2129484225068794</v>
      </c>
      <c r="R44" s="226">
        <v>0.22058774570387291</v>
      </c>
      <c r="S44" s="226">
        <v>0.21854936252065041</v>
      </c>
      <c r="T44" s="226">
        <v>0.21518849205818219</v>
      </c>
      <c r="U44" s="226">
        <v>0.22156662593275411</v>
      </c>
      <c r="V44" s="226">
        <v>0.18889644369976821</v>
      </c>
      <c r="W44" s="226">
        <v>0.18512615228698451</v>
      </c>
      <c r="X44" s="226">
        <v>7.9578875383194567E-2</v>
      </c>
      <c r="Y44" s="226">
        <v>1.3440239679107929E-3</v>
      </c>
      <c r="DA44" s="69" t="s">
        <v>681</v>
      </c>
    </row>
    <row r="45" spans="1:105" ht="12" customHeight="1" x14ac:dyDescent="0.25">
      <c r="A45" s="57" t="s">
        <v>515</v>
      </c>
      <c r="B45" s="261">
        <v>49.722904976160159</v>
      </c>
      <c r="C45" s="261">
        <v>63.381490745731753</v>
      </c>
      <c r="D45" s="261">
        <v>65.423284598774529</v>
      </c>
      <c r="E45" s="261">
        <v>78.311265950759832</v>
      </c>
      <c r="F45" s="261">
        <v>90.244634927553903</v>
      </c>
      <c r="G45" s="261">
        <v>91.769827842747191</v>
      </c>
      <c r="H45" s="261">
        <v>91.620934947518919</v>
      </c>
      <c r="I45" s="261">
        <v>81.781023819598914</v>
      </c>
      <c r="J45" s="261">
        <v>97.557111961409717</v>
      </c>
      <c r="K45" s="261">
        <v>88.418157792083534</v>
      </c>
      <c r="L45" s="261">
        <v>96.483033412477141</v>
      </c>
      <c r="M45" s="261">
        <v>97.341211200873033</v>
      </c>
      <c r="N45" s="261">
        <v>98.946995873411097</v>
      </c>
      <c r="O45" s="261">
        <v>99.673618539299881</v>
      </c>
      <c r="P45" s="261">
        <v>103.6584793020758</v>
      </c>
      <c r="Q45" s="261">
        <v>105.8344643139618</v>
      </c>
      <c r="R45" s="261">
        <v>105.7830176768735</v>
      </c>
      <c r="S45" s="261">
        <v>107.70221110523291</v>
      </c>
      <c r="T45" s="261">
        <v>105.504976246231</v>
      </c>
      <c r="U45" s="261">
        <v>109.7391574091977</v>
      </c>
      <c r="V45" s="261">
        <v>97.669282892600577</v>
      </c>
      <c r="W45" s="261">
        <v>106.2378663847863</v>
      </c>
      <c r="X45" s="261">
        <v>51.524601590868592</v>
      </c>
      <c r="Y45" s="261">
        <v>9.3570920433749976</v>
      </c>
      <c r="DA45" s="70" t="s">
        <v>682</v>
      </c>
    </row>
    <row r="46" spans="1:105" ht="12" customHeight="1" x14ac:dyDescent="0.25">
      <c r="A46" s="57" t="s">
        <v>517</v>
      </c>
      <c r="B46" s="294">
        <v>9.3972263570307319</v>
      </c>
      <c r="C46" s="294">
        <v>9.1461049802916072</v>
      </c>
      <c r="D46" s="294">
        <v>11.0229700065589</v>
      </c>
      <c r="E46" s="294">
        <v>12.50212654285041</v>
      </c>
      <c r="F46" s="294">
        <v>13.054619445691159</v>
      </c>
      <c r="G46" s="294">
        <v>13.30483562385291</v>
      </c>
      <c r="H46" s="294">
        <v>12.80602424255337</v>
      </c>
      <c r="I46" s="294">
        <v>11.852806598864641</v>
      </c>
      <c r="J46" s="294">
        <v>14.73631828731142</v>
      </c>
      <c r="K46" s="294">
        <v>12.4370608613096</v>
      </c>
      <c r="L46" s="294">
        <v>13.855334315639279</v>
      </c>
      <c r="M46" s="294">
        <v>14.38045377030728</v>
      </c>
      <c r="N46" s="294">
        <v>14.187893508667131</v>
      </c>
      <c r="O46" s="294">
        <v>14.26363904919782</v>
      </c>
      <c r="P46" s="294">
        <v>14.459350872194131</v>
      </c>
      <c r="Q46" s="294">
        <v>15.15827354633487</v>
      </c>
      <c r="R46" s="294">
        <v>14.75570663848622</v>
      </c>
      <c r="S46" s="294">
        <v>15.12800288347152</v>
      </c>
      <c r="T46" s="294">
        <v>14.8902369820938</v>
      </c>
      <c r="U46" s="294">
        <v>14.96863292046103</v>
      </c>
      <c r="V46" s="294">
        <v>13.48096846795557</v>
      </c>
      <c r="W46" s="294">
        <v>15.37181268443813</v>
      </c>
      <c r="X46" s="294">
        <v>7.5332353605988116</v>
      </c>
      <c r="Y46" s="294">
        <v>6.8669835251435014</v>
      </c>
      <c r="DA46" s="70" t="s">
        <v>683</v>
      </c>
    </row>
    <row r="47" spans="1:105" ht="12" customHeight="1" x14ac:dyDescent="0.25">
      <c r="A47" s="60" t="s">
        <v>519</v>
      </c>
      <c r="B47" s="262">
        <v>7.1194753320183368</v>
      </c>
      <c r="C47" s="262">
        <v>4.8220808819837933</v>
      </c>
      <c r="D47" s="262">
        <v>7.4568415383717586</v>
      </c>
      <c r="E47" s="262">
        <v>7.8793987354212707</v>
      </c>
      <c r="F47" s="262">
        <v>6.9819055611188396</v>
      </c>
      <c r="G47" s="262">
        <v>7.0815398526807058</v>
      </c>
      <c r="H47" s="262">
        <v>6.2843642168572487</v>
      </c>
      <c r="I47" s="262">
        <v>6.4440368462271014</v>
      </c>
      <c r="J47" s="262">
        <v>8.6655635738577068</v>
      </c>
      <c r="K47" s="262">
        <v>6.1944335010596703</v>
      </c>
      <c r="L47" s="262">
        <v>7.334423348213301</v>
      </c>
      <c r="M47" s="262">
        <v>8.0303279997412425</v>
      </c>
      <c r="N47" s="262">
        <v>7.4653941932374748</v>
      </c>
      <c r="O47" s="262">
        <v>7.4073135516889428</v>
      </c>
      <c r="P47" s="262">
        <v>7.097483966612006</v>
      </c>
      <c r="Q47" s="262">
        <v>7.9479067554188632</v>
      </c>
      <c r="R47" s="262">
        <v>7.2866747603334368</v>
      </c>
      <c r="S47" s="262">
        <v>7.8047808041253326</v>
      </c>
      <c r="T47" s="262">
        <v>7.604022138809456</v>
      </c>
      <c r="U47" s="262">
        <v>7.0163218351358578</v>
      </c>
      <c r="V47" s="262">
        <v>6.5944308366350164</v>
      </c>
      <c r="W47" s="262">
        <v>8.5076215137850273</v>
      </c>
      <c r="X47" s="262">
        <v>4.5273965717420426</v>
      </c>
      <c r="Y47" s="262">
        <v>6.8186993804195293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0.21960666019802</v>
      </c>
      <c r="T48" s="297">
        <v>0</v>
      </c>
      <c r="U48" s="297">
        <v>0</v>
      </c>
      <c r="V48" s="297">
        <v>0</v>
      </c>
      <c r="W48" s="297">
        <v>0</v>
      </c>
      <c r="X48" s="297">
        <v>0.15268730204814929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0.38049308226937828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7.1194753320183368</v>
      </c>
      <c r="C51" s="297">
        <v>4.8220808819837933</v>
      </c>
      <c r="D51" s="297">
        <v>7.4568415383717586</v>
      </c>
      <c r="E51" s="297">
        <v>7.8793987354212707</v>
      </c>
      <c r="F51" s="297">
        <v>6.9819055611188396</v>
      </c>
      <c r="G51" s="297">
        <v>7.0815398526807058</v>
      </c>
      <c r="H51" s="297">
        <v>6.2843642168572487</v>
      </c>
      <c r="I51" s="297">
        <v>6.4440368462271014</v>
      </c>
      <c r="J51" s="297">
        <v>8.6655635738577068</v>
      </c>
      <c r="K51" s="297">
        <v>6.1944335010596703</v>
      </c>
      <c r="L51" s="297">
        <v>7.334423348213301</v>
      </c>
      <c r="M51" s="297">
        <v>8.0303279997412425</v>
      </c>
      <c r="N51" s="297">
        <v>7.4653941932374748</v>
      </c>
      <c r="O51" s="297">
        <v>7.4073135516889428</v>
      </c>
      <c r="P51" s="297">
        <v>7.097483966612006</v>
      </c>
      <c r="Q51" s="297">
        <v>7.9479067554188632</v>
      </c>
      <c r="R51" s="297">
        <v>7.2866747603334368</v>
      </c>
      <c r="S51" s="297">
        <v>7.2046810616579338</v>
      </c>
      <c r="T51" s="297">
        <v>7.604022138809456</v>
      </c>
      <c r="U51" s="297">
        <v>7.0163218351358578</v>
      </c>
      <c r="V51" s="297">
        <v>6.5944308366350164</v>
      </c>
      <c r="W51" s="297">
        <v>8.5076215137850273</v>
      </c>
      <c r="X51" s="297">
        <v>4.3747092696938941</v>
      </c>
      <c r="Y51" s="297">
        <v>6.8186993804195293</v>
      </c>
      <c r="DA51" s="71" t="s">
        <v>688</v>
      </c>
    </row>
    <row r="52" spans="1:105" ht="12" customHeight="1" x14ac:dyDescent="0.25">
      <c r="A52" s="60" t="s">
        <v>525</v>
      </c>
      <c r="B52" s="262">
        <v>2.277751025012396</v>
      </c>
      <c r="C52" s="262">
        <v>4.324024098307814</v>
      </c>
      <c r="D52" s="262">
        <v>3.5661284681871379</v>
      </c>
      <c r="E52" s="262">
        <v>4.6227278074291434</v>
      </c>
      <c r="F52" s="262">
        <v>6.072713884572317</v>
      </c>
      <c r="G52" s="262">
        <v>6.2232957711722046</v>
      </c>
      <c r="H52" s="262">
        <v>6.5216600256961188</v>
      </c>
      <c r="I52" s="262">
        <v>5.4087697526375367</v>
      </c>
      <c r="J52" s="262">
        <v>6.0707547134537174</v>
      </c>
      <c r="K52" s="262">
        <v>6.24262736024993</v>
      </c>
      <c r="L52" s="262">
        <v>6.5209109674259809</v>
      </c>
      <c r="M52" s="262">
        <v>6.3501257705660397</v>
      </c>
      <c r="N52" s="262">
        <v>6.7224993154296548</v>
      </c>
      <c r="O52" s="262">
        <v>6.856325497508875</v>
      </c>
      <c r="P52" s="262">
        <v>7.3618669055821213</v>
      </c>
      <c r="Q52" s="262">
        <v>7.2103667909160061</v>
      </c>
      <c r="R52" s="262">
        <v>7.4690318781527827</v>
      </c>
      <c r="S52" s="262">
        <v>7.3232220793461869</v>
      </c>
      <c r="T52" s="262">
        <v>7.2862148432843403</v>
      </c>
      <c r="U52" s="262">
        <v>7.9523110853251744</v>
      </c>
      <c r="V52" s="262">
        <v>6.8865376313205591</v>
      </c>
      <c r="W52" s="262">
        <v>6.8641911706531049</v>
      </c>
      <c r="X52" s="262">
        <v>3.005838788856769</v>
      </c>
      <c r="Y52" s="262">
        <v>4.8284144723972071E-2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2.7668234402329825</v>
      </c>
      <c r="C53" s="294">
        <f t="shared" si="0"/>
        <v>2.4029039522915916</v>
      </c>
      <c r="D53" s="294">
        <f t="shared" si="0"/>
        <v>4.0021551538609774</v>
      </c>
      <c r="E53" s="294">
        <f t="shared" si="0"/>
        <v>3.9163489679216976</v>
      </c>
      <c r="F53" s="294">
        <f t="shared" si="0"/>
        <v>3.2805039801314799</v>
      </c>
      <c r="G53" s="294">
        <f t="shared" si="0"/>
        <v>3.5517064812606063</v>
      </c>
      <c r="H53" s="294">
        <f t="shared" si="0"/>
        <v>3.1268004724135463</v>
      </c>
      <c r="I53" s="294">
        <f t="shared" si="0"/>
        <v>2.7185048836919812</v>
      </c>
      <c r="J53" s="294">
        <f t="shared" si="0"/>
        <v>3.369926386579337</v>
      </c>
      <c r="K53" s="294">
        <f t="shared" si="0"/>
        <v>2.9284792569357001</v>
      </c>
      <c r="L53" s="294">
        <f t="shared" si="0"/>
        <v>3.0961996052021874</v>
      </c>
      <c r="M53" s="294">
        <f t="shared" si="0"/>
        <v>3.3422386510281266</v>
      </c>
      <c r="N53" s="294">
        <f t="shared" si="0"/>
        <v>3.2328038511208308</v>
      </c>
      <c r="O53" s="294">
        <f t="shared" si="0"/>
        <v>3.2647860216050963</v>
      </c>
      <c r="P53" s="294">
        <f t="shared" si="0"/>
        <v>3.2665140228381864</v>
      </c>
      <c r="Q53" s="294">
        <f t="shared" si="0"/>
        <v>3.4636410837821821</v>
      </c>
      <c r="R53" s="294">
        <f t="shared" si="0"/>
        <v>3.3073237617187532</v>
      </c>
      <c r="S53" s="294">
        <f t="shared" si="0"/>
        <v>3.2065331005002231</v>
      </c>
      <c r="T53" s="294">
        <f t="shared" si="0"/>
        <v>3.2797661913578997</v>
      </c>
      <c r="U53" s="294">
        <f t="shared" si="0"/>
        <v>3.4510374229421066</v>
      </c>
      <c r="V53" s="294">
        <f t="shared" si="0"/>
        <v>3.222779360654731</v>
      </c>
      <c r="W53" s="294">
        <f t="shared" si="0"/>
        <v>3.5553008193660531</v>
      </c>
      <c r="X53" s="294">
        <f t="shared" si="0"/>
        <v>1.5963634706095022</v>
      </c>
      <c r="Y53" s="294">
        <f t="shared" si="0"/>
        <v>1.1036778292595915</v>
      </c>
      <c r="DA53" s="70"/>
    </row>
    <row r="54" spans="1:105" ht="12" customHeight="1" x14ac:dyDescent="0.25">
      <c r="A54" s="60" t="s">
        <v>528</v>
      </c>
      <c r="B54" s="262">
        <v>0.33435100726739109</v>
      </c>
      <c r="C54" s="262">
        <v>0.28969206911414419</v>
      </c>
      <c r="D54" s="262">
        <v>0.39261371642343912</v>
      </c>
      <c r="E54" s="262">
        <v>0.43231473723334157</v>
      </c>
      <c r="F54" s="262">
        <v>0.41728480616415597</v>
      </c>
      <c r="G54" s="262">
        <v>0.42371626701064269</v>
      </c>
      <c r="H54" s="262">
        <v>0.388915015591005</v>
      </c>
      <c r="I54" s="262">
        <v>0.38246027641629998</v>
      </c>
      <c r="J54" s="262">
        <v>0.49321150466722852</v>
      </c>
      <c r="K54" s="262">
        <v>0.3801342617250727</v>
      </c>
      <c r="L54" s="262">
        <v>0.43906866557512131</v>
      </c>
      <c r="M54" s="262">
        <v>0.46797452037686887</v>
      </c>
      <c r="N54" s="262">
        <v>0.4480828195701107</v>
      </c>
      <c r="O54" s="262">
        <v>0.44580941981351319</v>
      </c>
      <c r="P54" s="262">
        <v>0.43841751660612549</v>
      </c>
      <c r="Q54" s="262">
        <v>0.47768983428265183</v>
      </c>
      <c r="R54" s="262">
        <v>0.44979676105075522</v>
      </c>
      <c r="S54" s="262">
        <v>0.4750915960630453</v>
      </c>
      <c r="T54" s="262">
        <v>0.4631105520107488</v>
      </c>
      <c r="U54" s="262">
        <v>0.44346265904353349</v>
      </c>
      <c r="V54" s="262">
        <v>0.41151473194151611</v>
      </c>
      <c r="W54" s="262">
        <v>0.50420792438943829</v>
      </c>
      <c r="X54" s="262">
        <v>0.26290437506327541</v>
      </c>
      <c r="Y54" s="262">
        <v>0.12770296743698059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1.3367867889948331E-2</v>
      </c>
      <c r="T55" s="230">
        <v>0</v>
      </c>
      <c r="U55" s="230">
        <v>0</v>
      </c>
      <c r="V55" s="230">
        <v>0</v>
      </c>
      <c r="W55" s="230">
        <v>0</v>
      </c>
      <c r="X55" s="230">
        <v>8.8664995630414675E-3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2.316132512661449E-2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0.33435100726739109</v>
      </c>
      <c r="C57" s="230">
        <v>0.28969206911414419</v>
      </c>
      <c r="D57" s="230">
        <v>0.39261371642343912</v>
      </c>
      <c r="E57" s="230">
        <v>0.43231473723334157</v>
      </c>
      <c r="F57" s="230">
        <v>0.41728480616415597</v>
      </c>
      <c r="G57" s="230">
        <v>0.42371626701064269</v>
      </c>
      <c r="H57" s="230">
        <v>0.388915015591005</v>
      </c>
      <c r="I57" s="230">
        <v>0.38246027641629998</v>
      </c>
      <c r="J57" s="230">
        <v>0.49321150466722852</v>
      </c>
      <c r="K57" s="230">
        <v>0.3801342617250727</v>
      </c>
      <c r="L57" s="230">
        <v>0.43906866557512131</v>
      </c>
      <c r="M57" s="230">
        <v>0.46797452037686887</v>
      </c>
      <c r="N57" s="230">
        <v>0.4480828195701107</v>
      </c>
      <c r="O57" s="230">
        <v>0.44580941981351319</v>
      </c>
      <c r="P57" s="230">
        <v>0.43841751660612549</v>
      </c>
      <c r="Q57" s="230">
        <v>0.47768983428265183</v>
      </c>
      <c r="R57" s="230">
        <v>0.44979676105075522</v>
      </c>
      <c r="S57" s="230">
        <v>0.43856240304648247</v>
      </c>
      <c r="T57" s="230">
        <v>0.4631105520107488</v>
      </c>
      <c r="U57" s="230">
        <v>0.44346265904353349</v>
      </c>
      <c r="V57" s="230">
        <v>0.41151473194151611</v>
      </c>
      <c r="W57" s="230">
        <v>0.50420792438943829</v>
      </c>
      <c r="X57" s="230">
        <v>0.25403787550023388</v>
      </c>
      <c r="Y57" s="230">
        <v>0.12770296743698059</v>
      </c>
      <c r="DA57" s="71" t="s">
        <v>693</v>
      </c>
    </row>
    <row r="58" spans="1:105" ht="12" customHeight="1" x14ac:dyDescent="0.25">
      <c r="A58" s="60" t="s">
        <v>533</v>
      </c>
      <c r="B58" s="262">
        <v>2.3255027035963169</v>
      </c>
      <c r="C58" s="262">
        <v>1.853441149629967</v>
      </c>
      <c r="D58" s="262">
        <v>3.421779508484962</v>
      </c>
      <c r="E58" s="262">
        <v>3.2304015076246029</v>
      </c>
      <c r="F58" s="262">
        <v>2.5002736694726941</v>
      </c>
      <c r="G58" s="262">
        <v>2.7556260522851042</v>
      </c>
      <c r="H58" s="262">
        <v>2.3342851206470461</v>
      </c>
      <c r="I58" s="262">
        <v>2.0150285075808081</v>
      </c>
      <c r="J58" s="262">
        <v>2.5311902035494702</v>
      </c>
      <c r="K58" s="262">
        <v>2.1652532173414492</v>
      </c>
      <c r="L58" s="262">
        <v>2.2667624619880749</v>
      </c>
      <c r="M58" s="262">
        <v>2.5042048924844988</v>
      </c>
      <c r="N58" s="262">
        <v>2.381227743742222</v>
      </c>
      <c r="O58" s="262">
        <v>2.4063284168905819</v>
      </c>
      <c r="P58" s="262">
        <v>2.3733478345177912</v>
      </c>
      <c r="Q58" s="262">
        <v>2.5525894822491191</v>
      </c>
      <c r="R58" s="262">
        <v>2.3964735767843952</v>
      </c>
      <c r="S58" s="262">
        <v>2.28566328806988</v>
      </c>
      <c r="T58" s="262">
        <v>2.372900621733455</v>
      </c>
      <c r="U58" s="262">
        <v>2.5049534329072212</v>
      </c>
      <c r="V58" s="262">
        <v>2.3815214472980131</v>
      </c>
      <c r="W58" s="262">
        <v>2.6442835914410221</v>
      </c>
      <c r="X58" s="262">
        <v>1.158911062078668</v>
      </c>
      <c r="Y58" s="262">
        <v>0.97507057961021204</v>
      </c>
      <c r="DA58" s="72" t="s">
        <v>694</v>
      </c>
    </row>
    <row r="59" spans="1:105" ht="12" customHeight="1" x14ac:dyDescent="0.25">
      <c r="A59" s="64" t="s">
        <v>28</v>
      </c>
      <c r="B59" s="229">
        <v>1.7277892386985589</v>
      </c>
      <c r="C59" s="229">
        <v>1.0606927222063449</v>
      </c>
      <c r="D59" s="229">
        <v>2.9262106257889351</v>
      </c>
      <c r="E59" s="229">
        <v>2.435982544486162</v>
      </c>
      <c r="F59" s="229">
        <v>1.3538278102285519</v>
      </c>
      <c r="G59" s="229">
        <v>1.620860293104545</v>
      </c>
      <c r="H59" s="229">
        <v>1.0887850923700471</v>
      </c>
      <c r="I59" s="229">
        <v>0.77708775077702308</v>
      </c>
      <c r="J59" s="229">
        <v>0.90619020451033461</v>
      </c>
      <c r="K59" s="229">
        <v>0.69670171965958838</v>
      </c>
      <c r="L59" s="229">
        <v>0.49792093267189019</v>
      </c>
      <c r="M59" s="229">
        <v>0.74499264054180092</v>
      </c>
      <c r="N59" s="229">
        <v>0.6459896462493846</v>
      </c>
      <c r="O59" s="229">
        <v>0.49408063209189179</v>
      </c>
      <c r="P59" s="229">
        <v>0.54358669425842621</v>
      </c>
      <c r="Q59" s="229">
        <v>0.6917501479365481</v>
      </c>
      <c r="R59" s="229">
        <v>0.6001853157135173</v>
      </c>
      <c r="S59" s="229">
        <v>0.44277046623343652</v>
      </c>
      <c r="T59" s="229">
        <v>0.48521195294707398</v>
      </c>
      <c r="U59" s="229">
        <v>0.46242851694832821</v>
      </c>
      <c r="V59" s="229">
        <v>0.38717042363985671</v>
      </c>
      <c r="W59" s="229">
        <v>0.36956225361802908</v>
      </c>
      <c r="X59" s="229">
        <v>0.10225704362215469</v>
      </c>
      <c r="Y59" s="229">
        <v>0.10861641048163249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5.192131951098871E-2</v>
      </c>
      <c r="T61" s="229">
        <v>0</v>
      </c>
      <c r="U61" s="229">
        <v>0</v>
      </c>
      <c r="V61" s="229">
        <v>0</v>
      </c>
      <c r="W61" s="229">
        <v>0</v>
      </c>
      <c r="X61" s="229">
        <v>2.3684971351721189E-2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9.16702344583811E-2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0.5977134648977569</v>
      </c>
      <c r="C65" s="229">
        <v>0.79274842742362195</v>
      </c>
      <c r="D65" s="229">
        <v>0.49556888269602628</v>
      </c>
      <c r="E65" s="229">
        <v>0.79441896313844151</v>
      </c>
      <c r="F65" s="229">
        <v>1.146445859244142</v>
      </c>
      <c r="G65" s="229">
        <v>1.134765759180558</v>
      </c>
      <c r="H65" s="229">
        <v>1.245500028276999</v>
      </c>
      <c r="I65" s="229">
        <v>1.237940756803785</v>
      </c>
      <c r="J65" s="229">
        <v>1.6249999990391359</v>
      </c>
      <c r="K65" s="229">
        <v>1.468551497681861</v>
      </c>
      <c r="L65" s="229">
        <v>1.768841529316185</v>
      </c>
      <c r="M65" s="229">
        <v>1.759212251942698</v>
      </c>
      <c r="N65" s="229">
        <v>1.7352380974928381</v>
      </c>
      <c r="O65" s="229">
        <v>1.9122477847986901</v>
      </c>
      <c r="P65" s="229">
        <v>1.829761140259365</v>
      </c>
      <c r="Q65" s="229">
        <v>1.8608393343125711</v>
      </c>
      <c r="R65" s="229">
        <v>1.7962882610708779</v>
      </c>
      <c r="S65" s="229">
        <v>1.699301267867074</v>
      </c>
      <c r="T65" s="229">
        <v>1.887688668786381</v>
      </c>
      <c r="U65" s="229">
        <v>1.6393717189436561</v>
      </c>
      <c r="V65" s="229">
        <v>1.3406468910435669</v>
      </c>
      <c r="W65" s="229">
        <v>1.6011445566665941</v>
      </c>
      <c r="X65" s="229">
        <v>0.67697798587285996</v>
      </c>
      <c r="Y65" s="229">
        <v>0.45362759034111222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5.5947325805332506E-3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0.40315319701523711</v>
      </c>
      <c r="V68" s="229">
        <v>0.64810940003405593</v>
      </c>
      <c r="W68" s="229">
        <v>0.67357678115639863</v>
      </c>
      <c r="X68" s="229">
        <v>0.35599106123193258</v>
      </c>
      <c r="Y68" s="229">
        <v>0.41282657878746731</v>
      </c>
      <c r="DA68" s="73" t="s">
        <v>704</v>
      </c>
    </row>
    <row r="69" spans="1:105" ht="12" customHeight="1" x14ac:dyDescent="0.25">
      <c r="A69" s="61" t="s">
        <v>545</v>
      </c>
      <c r="B69" s="263">
        <v>0.1069697293692745</v>
      </c>
      <c r="C69" s="263">
        <v>0.25977073354748048</v>
      </c>
      <c r="D69" s="263">
        <v>0.18776192895257629</v>
      </c>
      <c r="E69" s="263">
        <v>0.25363272306375351</v>
      </c>
      <c r="F69" s="263">
        <v>0.36294550449462992</v>
      </c>
      <c r="G69" s="263">
        <v>0.37236416196485939</v>
      </c>
      <c r="H69" s="263">
        <v>0.4036003361754954</v>
      </c>
      <c r="I69" s="263">
        <v>0.3210160996948731</v>
      </c>
      <c r="J69" s="263">
        <v>0.34552467836263823</v>
      </c>
      <c r="K69" s="263">
        <v>0.38309177786917809</v>
      </c>
      <c r="L69" s="263">
        <v>0.39036847763899102</v>
      </c>
      <c r="M69" s="263">
        <v>0.37005923816675879</v>
      </c>
      <c r="N69" s="263">
        <v>0.40349328780849808</v>
      </c>
      <c r="O69" s="263">
        <v>0.41264818490100102</v>
      </c>
      <c r="P69" s="263">
        <v>0.45474867171426953</v>
      </c>
      <c r="Q69" s="263">
        <v>0.43336176725041148</v>
      </c>
      <c r="R69" s="263">
        <v>0.46105342388360271</v>
      </c>
      <c r="S69" s="263">
        <v>0.44577821636729759</v>
      </c>
      <c r="T69" s="263">
        <v>0.44375501761369568</v>
      </c>
      <c r="U69" s="263">
        <v>0.50262133099135198</v>
      </c>
      <c r="V69" s="263">
        <v>0.42974318141520168</v>
      </c>
      <c r="W69" s="263">
        <v>0.40680930353559253</v>
      </c>
      <c r="X69" s="263">
        <v>0.17454803346755879</v>
      </c>
      <c r="Y69" s="263">
        <v>9.0428221239876509E-4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0.81483074029928348</v>
      </c>
      <c r="C72" s="223">
        <v>0.4526334263001156</v>
      </c>
      <c r="D72" s="223">
        <v>0.91795950760594391</v>
      </c>
      <c r="E72" s="223">
        <v>0.6656712812790091</v>
      </c>
      <c r="F72" s="223">
        <v>1.0116570359700521</v>
      </c>
      <c r="G72" s="223">
        <v>1.044988639086748</v>
      </c>
      <c r="H72" s="223">
        <v>0.89805554635986307</v>
      </c>
      <c r="I72" s="223">
        <v>1.480567732535</v>
      </c>
      <c r="J72" s="223">
        <v>1.718442023047426</v>
      </c>
      <c r="K72" s="223">
        <v>2.0767874387160901</v>
      </c>
      <c r="L72" s="223">
        <v>2.7825661156157739</v>
      </c>
      <c r="M72" s="223">
        <v>2.8916495381611238</v>
      </c>
      <c r="N72" s="223">
        <v>2.8537449601052738</v>
      </c>
      <c r="O72" s="223">
        <v>2.6933172434342318</v>
      </c>
      <c r="P72" s="223">
        <v>3.496890529656083</v>
      </c>
      <c r="Q72" s="223">
        <v>3.3460706128914128</v>
      </c>
      <c r="R72" s="223">
        <v>3.8248936321180711</v>
      </c>
      <c r="S72" s="223">
        <v>4.2859791399131124</v>
      </c>
      <c r="T72" s="223">
        <v>3.908796643461022</v>
      </c>
      <c r="U72" s="223">
        <v>4.0684218822836522</v>
      </c>
      <c r="V72" s="223">
        <v>3.852199808270552</v>
      </c>
      <c r="W72" s="223">
        <v>5.0300282199073907</v>
      </c>
      <c r="X72" s="223">
        <v>5.8746085064042637</v>
      </c>
      <c r="Y72" s="223">
        <v>5.5449616786316813</v>
      </c>
      <c r="DA72" s="89" t="s">
        <v>706</v>
      </c>
    </row>
    <row r="73" spans="1:105" ht="12" customHeight="1" x14ac:dyDescent="0.25">
      <c r="A73" s="55" t="s">
        <v>91</v>
      </c>
      <c r="B73" s="259">
        <v>1.341695933037991E-3</v>
      </c>
      <c r="C73" s="259">
        <v>7.1512528574978196E-4</v>
      </c>
      <c r="D73" s="259">
        <v>1.51120273291513E-3</v>
      </c>
      <c r="E73" s="259">
        <v>1.080291704683788E-3</v>
      </c>
      <c r="F73" s="259">
        <v>1.5966150587251129E-3</v>
      </c>
      <c r="G73" s="259">
        <v>1.653959364866311E-3</v>
      </c>
      <c r="H73" s="259">
        <v>1.402052050137481E-3</v>
      </c>
      <c r="I73" s="259">
        <v>2.2590873334249429E-3</v>
      </c>
      <c r="J73" s="259">
        <v>2.6380595315235972E-3</v>
      </c>
      <c r="K73" s="259">
        <v>3.139360703302074E-3</v>
      </c>
      <c r="L73" s="259">
        <v>4.1635749083485897E-3</v>
      </c>
      <c r="M73" s="259">
        <v>4.3904417084526474E-3</v>
      </c>
      <c r="N73" s="259">
        <v>4.3484485076123571E-3</v>
      </c>
      <c r="O73" s="259">
        <v>4.1188919535657944E-3</v>
      </c>
      <c r="P73" s="259">
        <v>5.3049682924408452E-3</v>
      </c>
      <c r="Q73" s="259">
        <v>5.1473078310343727E-3</v>
      </c>
      <c r="R73" s="259">
        <v>5.7840825749643906E-3</v>
      </c>
      <c r="S73" s="259">
        <v>6.4634615457439112E-3</v>
      </c>
      <c r="T73" s="259">
        <v>5.9025563013205594E-3</v>
      </c>
      <c r="U73" s="259">
        <v>6.1092194633752331E-3</v>
      </c>
      <c r="V73" s="259">
        <v>5.805885610954185E-3</v>
      </c>
      <c r="W73" s="259">
        <v>7.5098998664225522E-3</v>
      </c>
      <c r="X73" s="259">
        <v>8.7418998142919247E-3</v>
      </c>
      <c r="Y73" s="259">
        <v>8.6052795832153271E-3</v>
      </c>
      <c r="DA73" s="67" t="s">
        <v>707</v>
      </c>
    </row>
    <row r="74" spans="1:105" ht="12" customHeight="1" x14ac:dyDescent="0.25">
      <c r="A74" s="173" t="s">
        <v>92</v>
      </c>
      <c r="B74" s="224">
        <v>1.811384484651412E-4</v>
      </c>
      <c r="C74" s="224">
        <v>9.6546975755972827E-5</v>
      </c>
      <c r="D74" s="224">
        <v>2.0402306634164681E-4</v>
      </c>
      <c r="E74" s="224">
        <v>1.4584702722702741E-4</v>
      </c>
      <c r="F74" s="224">
        <v>2.1555433493689979E-4</v>
      </c>
      <c r="G74" s="224">
        <v>2.23296222190897E-4</v>
      </c>
      <c r="H74" s="224">
        <v>1.8928695151830831E-4</v>
      </c>
      <c r="I74" s="224">
        <v>3.1117544794447558E-4</v>
      </c>
      <c r="J74" s="224">
        <v>3.6529435947807161E-4</v>
      </c>
      <c r="K74" s="224">
        <v>4.3486211701483868E-4</v>
      </c>
      <c r="L74" s="224">
        <v>5.8229574924130987E-4</v>
      </c>
      <c r="M74" s="224">
        <v>6.1002463347105103E-4</v>
      </c>
      <c r="N74" s="224">
        <v>5.9833166353931173E-4</v>
      </c>
      <c r="O74" s="224">
        <v>5.6184256127048203E-4</v>
      </c>
      <c r="P74" s="224">
        <v>7.2770889347619698E-4</v>
      </c>
      <c r="Q74" s="224">
        <v>7.0120622566381176E-4</v>
      </c>
      <c r="R74" s="224">
        <v>7.9749605858053525E-4</v>
      </c>
      <c r="S74" s="224">
        <v>8.9701216641037244E-4</v>
      </c>
      <c r="T74" s="224">
        <v>8.1511333533406359E-4</v>
      </c>
      <c r="U74" s="224">
        <v>8.3991031739401583E-4</v>
      </c>
      <c r="V74" s="224">
        <v>7.9503339051098455E-4</v>
      </c>
      <c r="W74" s="224">
        <v>1.045208383726364E-3</v>
      </c>
      <c r="X74" s="224">
        <v>1.2341924115516279E-3</v>
      </c>
      <c r="Y74" s="224">
        <v>1.230329472086392E-3</v>
      </c>
      <c r="DA74" s="177" t="s">
        <v>708</v>
      </c>
    </row>
    <row r="75" spans="1:105" ht="12" customHeight="1" x14ac:dyDescent="0.25">
      <c r="A75" s="173" t="s">
        <v>93</v>
      </c>
      <c r="B75" s="224">
        <v>2.3318739466861839E-2</v>
      </c>
      <c r="C75" s="224">
        <v>1.2428911658698539E-2</v>
      </c>
      <c r="D75" s="224">
        <v>2.6264775753374579E-2</v>
      </c>
      <c r="E75" s="224">
        <v>1.8775521479515431E-2</v>
      </c>
      <c r="F75" s="224">
        <v>2.7749246059781421E-2</v>
      </c>
      <c r="G75" s="224">
        <v>2.874589284232534E-2</v>
      </c>
      <c r="H75" s="224">
        <v>2.436773166786492E-2</v>
      </c>
      <c r="I75" s="224">
        <v>3.9153420292445243E-2</v>
      </c>
      <c r="J75" s="224">
        <v>4.561013767197563E-2</v>
      </c>
      <c r="K75" s="224">
        <v>5.4161372844405413E-2</v>
      </c>
      <c r="L75" s="224">
        <v>7.1696711731899745E-2</v>
      </c>
      <c r="M75" s="224">
        <v>7.5478390226900116E-2</v>
      </c>
      <c r="N75" s="224">
        <v>7.4647350273851956E-2</v>
      </c>
      <c r="O75" s="224">
        <v>7.0615364451309962E-2</v>
      </c>
      <c r="P75" s="224">
        <v>9.0845641646124395E-2</v>
      </c>
      <c r="Q75" s="224">
        <v>8.8056160450363352E-2</v>
      </c>
      <c r="R75" s="224">
        <v>9.8860172234955301E-2</v>
      </c>
      <c r="S75" s="224">
        <v>0.1103830580172359</v>
      </c>
      <c r="T75" s="224">
        <v>0.1007316106656668</v>
      </c>
      <c r="U75" s="224">
        <v>0.1041917549823999</v>
      </c>
      <c r="V75" s="224">
        <v>9.896185774851457E-2</v>
      </c>
      <c r="W75" s="224">
        <v>0.12794155853909711</v>
      </c>
      <c r="X75" s="224">
        <v>0.14886235371011269</v>
      </c>
      <c r="Y75" s="224">
        <v>0.14647599486209831</v>
      </c>
      <c r="DA75" s="177" t="s">
        <v>709</v>
      </c>
    </row>
    <row r="76" spans="1:105" ht="12" customHeight="1" x14ac:dyDescent="0.25">
      <c r="A76" s="173" t="s">
        <v>94</v>
      </c>
      <c r="B76" s="224">
        <v>4.430682462533682E-4</v>
      </c>
      <c r="C76" s="224">
        <v>2.361558221997106E-4</v>
      </c>
      <c r="D76" s="224">
        <v>4.9904447656028226E-4</v>
      </c>
      <c r="E76" s="224">
        <v>3.5674472825785521E-4</v>
      </c>
      <c r="F76" s="224">
        <v>5.2725018880341458E-4</v>
      </c>
      <c r="G76" s="224">
        <v>5.46186998947176E-4</v>
      </c>
      <c r="H76" s="224">
        <v>4.6299964672603922E-4</v>
      </c>
      <c r="I76" s="224">
        <v>7.6291609850371624E-4</v>
      </c>
      <c r="J76" s="224">
        <v>8.9351726589036997E-4</v>
      </c>
      <c r="K76" s="224">
        <v>1.0636813839380449E-3</v>
      </c>
      <c r="L76" s="224">
        <v>1.4243069795686579E-3</v>
      </c>
      <c r="M76" s="224">
        <v>1.492132381686963E-3</v>
      </c>
      <c r="N76" s="224">
        <v>1.463531144759916E-3</v>
      </c>
      <c r="O76" s="224">
        <v>1.374278075151553E-3</v>
      </c>
      <c r="P76" s="224">
        <v>1.779990421401484E-3</v>
      </c>
      <c r="Q76" s="224">
        <v>1.715164369019078E-3</v>
      </c>
      <c r="R76" s="224">
        <v>1.9506912147215941E-3</v>
      </c>
      <c r="S76" s="224">
        <v>2.194109593004835E-3</v>
      </c>
      <c r="T76" s="224">
        <v>1.9937834239189601E-3</v>
      </c>
      <c r="U76" s="224">
        <v>2.0544373350392911E-3</v>
      </c>
      <c r="V76" s="224">
        <v>1.94466747966189E-3</v>
      </c>
      <c r="W76" s="224">
        <v>2.561862036818434E-3</v>
      </c>
      <c r="X76" s="224">
        <v>3.024772910392476E-3</v>
      </c>
      <c r="Y76" s="224">
        <v>3.0206269405415932E-3</v>
      </c>
      <c r="DA76" s="177" t="s">
        <v>710</v>
      </c>
    </row>
    <row r="77" spans="1:105" ht="12" customHeight="1" x14ac:dyDescent="0.25">
      <c r="A77" s="56" t="s">
        <v>95</v>
      </c>
      <c r="B77" s="260">
        <v>2.2730497850531189E-3</v>
      </c>
      <c r="C77" s="260">
        <v>1.3724695033229259E-3</v>
      </c>
      <c r="D77" s="260">
        <v>2.3017832190626651E-3</v>
      </c>
      <c r="E77" s="260">
        <v>1.8210971923572771E-3</v>
      </c>
      <c r="F77" s="260">
        <v>3.1350574339653152E-3</v>
      </c>
      <c r="G77" s="260">
        <v>3.141326974498797E-3</v>
      </c>
      <c r="H77" s="260">
        <v>2.8360138042184228E-3</v>
      </c>
      <c r="I77" s="260">
        <v>4.8689132249532634E-3</v>
      </c>
      <c r="J77" s="260">
        <v>5.5527596433108499E-3</v>
      </c>
      <c r="K77" s="260">
        <v>6.6817793093881016E-3</v>
      </c>
      <c r="L77" s="260">
        <v>9.156687516727777E-3</v>
      </c>
      <c r="M77" s="260">
        <v>9.3065695400865525E-3</v>
      </c>
      <c r="N77" s="260">
        <v>9.3023933263748915E-3</v>
      </c>
      <c r="O77" s="260">
        <v>8.7674172833441186E-3</v>
      </c>
      <c r="P77" s="260">
        <v>1.1489368553820231E-2</v>
      </c>
      <c r="Q77" s="260">
        <v>1.089280448092337E-2</v>
      </c>
      <c r="R77" s="260">
        <v>1.2611727884569129E-2</v>
      </c>
      <c r="S77" s="260">
        <v>1.440867791146719E-2</v>
      </c>
      <c r="T77" s="260">
        <v>1.2975990981007161E-2</v>
      </c>
      <c r="U77" s="260">
        <v>1.452089098052791E-2</v>
      </c>
      <c r="V77" s="260">
        <v>1.383441053608836E-2</v>
      </c>
      <c r="W77" s="260">
        <v>1.881506208525241E-2</v>
      </c>
      <c r="X77" s="260">
        <v>2.3916937863067131E-2</v>
      </c>
      <c r="Y77" s="260">
        <v>2.1539575809512879E-2</v>
      </c>
      <c r="DA77" s="68" t="s">
        <v>711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3.5849558309824901E-4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1.720539228276477E-3</v>
      </c>
      <c r="C79" s="226">
        <v>7.2232964333852781E-4</v>
      </c>
      <c r="D79" s="226">
        <v>1.5552373600046911E-3</v>
      </c>
      <c r="E79" s="226">
        <v>1.1461552350290479E-3</v>
      </c>
      <c r="F79" s="226">
        <v>1.673793856408795E-3</v>
      </c>
      <c r="G79" s="226">
        <v>1.6690674611999699E-3</v>
      </c>
      <c r="H79" s="226">
        <v>1.3890911882561529E-3</v>
      </c>
      <c r="I79" s="226">
        <v>2.6425905845469779E-3</v>
      </c>
      <c r="J79" s="226">
        <v>3.2602396305407302E-3</v>
      </c>
      <c r="K79" s="226">
        <v>3.321721404558187E-3</v>
      </c>
      <c r="L79" s="226">
        <v>4.8386613779589456E-3</v>
      </c>
      <c r="M79" s="226">
        <v>5.1884210848651543E-3</v>
      </c>
      <c r="N79" s="226">
        <v>4.8860989191935478E-3</v>
      </c>
      <c r="O79" s="226">
        <v>4.5448932721351039E-3</v>
      </c>
      <c r="P79" s="226">
        <v>5.6289497475650926E-3</v>
      </c>
      <c r="Q79" s="226">
        <v>5.7012812574915202E-3</v>
      </c>
      <c r="R79" s="226">
        <v>6.2161909249437907E-3</v>
      </c>
      <c r="S79" s="226">
        <v>6.9546865528235533E-3</v>
      </c>
      <c r="T79" s="226">
        <v>6.6143921390096382E-3</v>
      </c>
      <c r="U79" s="226">
        <v>5.8741447557875796E-3</v>
      </c>
      <c r="V79" s="226">
        <v>5.6171705164069236E-3</v>
      </c>
      <c r="W79" s="226">
        <v>8.2725376307819648E-3</v>
      </c>
      <c r="X79" s="226">
        <v>1.0345322506554381E-2</v>
      </c>
      <c r="Y79" s="226">
        <v>1.8184519683834381E-2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1.964134258159003E-3</v>
      </c>
      <c r="V81" s="226">
        <v>2.329359949283545E-3</v>
      </c>
      <c r="W81" s="226">
        <v>3.843096806647562E-3</v>
      </c>
      <c r="X81" s="226">
        <v>6.436873533141688E-3</v>
      </c>
      <c r="Y81" s="226">
        <v>3.2258084999914139E-3</v>
      </c>
      <c r="DA81" s="69" t="s">
        <v>715</v>
      </c>
    </row>
    <row r="82" spans="1:105" ht="12" customHeight="1" x14ac:dyDescent="0.25">
      <c r="A82" s="37" t="s">
        <v>40</v>
      </c>
      <c r="B82" s="226">
        <v>5.5251055677664202E-4</v>
      </c>
      <c r="C82" s="226">
        <v>6.5013985998439835E-4</v>
      </c>
      <c r="D82" s="226">
        <v>7.4654585905797378E-4</v>
      </c>
      <c r="E82" s="226">
        <v>6.7494195732822958E-4</v>
      </c>
      <c r="F82" s="226">
        <v>1.461263577556521E-3</v>
      </c>
      <c r="G82" s="226">
        <v>1.472259513298828E-3</v>
      </c>
      <c r="H82" s="226">
        <v>1.4469226159622699E-3</v>
      </c>
      <c r="I82" s="226">
        <v>2.2263226404062851E-3</v>
      </c>
      <c r="J82" s="226">
        <v>2.2925200127701189E-3</v>
      </c>
      <c r="K82" s="226">
        <v>3.360057904829915E-3</v>
      </c>
      <c r="L82" s="226">
        <v>4.3180261387688306E-3</v>
      </c>
      <c r="M82" s="226">
        <v>4.1181484552213982E-3</v>
      </c>
      <c r="N82" s="226">
        <v>4.4162944071813428E-3</v>
      </c>
      <c r="O82" s="226">
        <v>4.2225240112090138E-3</v>
      </c>
      <c r="P82" s="226">
        <v>5.8604188062551339E-3</v>
      </c>
      <c r="Q82" s="226">
        <v>5.191523223431845E-3</v>
      </c>
      <c r="R82" s="226">
        <v>6.3955369596253361E-3</v>
      </c>
      <c r="S82" s="226">
        <v>7.0954957755453903E-3</v>
      </c>
      <c r="T82" s="226">
        <v>6.3615988419975242E-3</v>
      </c>
      <c r="U82" s="226">
        <v>6.6826119665813269E-3</v>
      </c>
      <c r="V82" s="226">
        <v>5.8878800703978914E-3</v>
      </c>
      <c r="W82" s="226">
        <v>6.6994276478228787E-3</v>
      </c>
      <c r="X82" s="226">
        <v>7.1347418233710692E-3</v>
      </c>
      <c r="Y82" s="226">
        <v>1.2924762568709299E-4</v>
      </c>
      <c r="DA82" s="69" t="s">
        <v>716</v>
      </c>
    </row>
    <row r="83" spans="1:105" ht="12" customHeight="1" x14ac:dyDescent="0.25">
      <c r="A83" s="57" t="s">
        <v>558</v>
      </c>
      <c r="B83" s="261">
        <v>0.13252592592590731</v>
      </c>
      <c r="C83" s="261">
        <v>7.9950594801775882E-2</v>
      </c>
      <c r="D83" s="261">
        <v>0.13416059063540839</v>
      </c>
      <c r="E83" s="261">
        <v>0.1061252738820067</v>
      </c>
      <c r="F83" s="261">
        <v>0.18263196223520881</v>
      </c>
      <c r="G83" s="261">
        <v>0.1829954409533508</v>
      </c>
      <c r="H83" s="261">
        <v>0.1651841217500235</v>
      </c>
      <c r="I83" s="261">
        <v>0.28049412802390539</v>
      </c>
      <c r="J83" s="261">
        <v>0.32353872704825359</v>
      </c>
      <c r="K83" s="261">
        <v>0.38919203107995293</v>
      </c>
      <c r="L83" s="261">
        <v>0.533409609133768</v>
      </c>
      <c r="M83" s="261">
        <v>0.54219947297613647</v>
      </c>
      <c r="N83" s="261">
        <v>0.54189107753866206</v>
      </c>
      <c r="O83" s="261">
        <v>0.5107141260036836</v>
      </c>
      <c r="P83" s="261">
        <v>0.66920059372544327</v>
      </c>
      <c r="Q83" s="261">
        <v>0.63453270704044118</v>
      </c>
      <c r="R83" s="261">
        <v>0.73458074738902357</v>
      </c>
      <c r="S83" s="261">
        <v>0.84333223178000805</v>
      </c>
      <c r="T83" s="261">
        <v>0.75584500191328208</v>
      </c>
      <c r="U83" s="261">
        <v>0.77518959873353133</v>
      </c>
      <c r="V83" s="261">
        <v>0.72150636271678925</v>
      </c>
      <c r="W83" s="261">
        <v>0.95494610640395505</v>
      </c>
      <c r="X83" s="261">
        <v>1.1597006488601971</v>
      </c>
      <c r="Y83" s="261">
        <v>1.1310882536756319</v>
      </c>
      <c r="DA83" s="70" t="s">
        <v>717</v>
      </c>
    </row>
    <row r="84" spans="1:105" ht="12" customHeight="1" x14ac:dyDescent="0.25">
      <c r="A84" s="60" t="s">
        <v>560</v>
      </c>
      <c r="B84" s="262">
        <v>0.1004035685249271</v>
      </c>
      <c r="C84" s="262">
        <v>4.2152176858633032E-2</v>
      </c>
      <c r="D84" s="262">
        <v>9.0757233709910776E-2</v>
      </c>
      <c r="E84" s="262">
        <v>6.6884889219131965E-2</v>
      </c>
      <c r="F84" s="262">
        <v>9.7675701545549026E-2</v>
      </c>
      <c r="G84" s="262">
        <v>9.7399888627467263E-2</v>
      </c>
      <c r="H84" s="262">
        <v>8.1061628828515989E-2</v>
      </c>
      <c r="I84" s="262">
        <v>0.1529332635746872</v>
      </c>
      <c r="J84" s="262">
        <v>0.19025412950368281</v>
      </c>
      <c r="K84" s="262">
        <v>0.19384195209391791</v>
      </c>
      <c r="L84" s="262">
        <v>0.28236430837876392</v>
      </c>
      <c r="M84" s="262">
        <v>0.30277484138055649</v>
      </c>
      <c r="N84" s="262">
        <v>0.28513256750574312</v>
      </c>
      <c r="O84" s="262">
        <v>0.26522121413320637</v>
      </c>
      <c r="P84" s="262">
        <v>0.3284822760299223</v>
      </c>
      <c r="Q84" s="262">
        <v>0.3327032444298606</v>
      </c>
      <c r="R84" s="262">
        <v>0.36275124753873478</v>
      </c>
      <c r="S84" s="262">
        <v>0.43508870700230612</v>
      </c>
      <c r="T84" s="262">
        <v>0.38598862697542441</v>
      </c>
      <c r="U84" s="262">
        <v>0.36335848015416211</v>
      </c>
      <c r="V84" s="262">
        <v>0.35293635011739738</v>
      </c>
      <c r="W84" s="262">
        <v>0.528642391610327</v>
      </c>
      <c r="X84" s="262">
        <v>0.69696810076558202</v>
      </c>
      <c r="Y84" s="262">
        <v>1.123177368460907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1.224228844250793E-2</v>
      </c>
      <c r="T85" s="230">
        <v>0</v>
      </c>
      <c r="U85" s="230">
        <v>0</v>
      </c>
      <c r="V85" s="230">
        <v>0</v>
      </c>
      <c r="W85" s="230">
        <v>0</v>
      </c>
      <c r="X85" s="230">
        <v>2.350538046163957E-2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2.121113293795553E-2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0.1004035685249271</v>
      </c>
      <c r="C88" s="230">
        <v>4.2152176858633032E-2</v>
      </c>
      <c r="D88" s="230">
        <v>9.0757233709910776E-2</v>
      </c>
      <c r="E88" s="230">
        <v>6.6884889219131965E-2</v>
      </c>
      <c r="F88" s="230">
        <v>9.7675701545549026E-2</v>
      </c>
      <c r="G88" s="230">
        <v>9.7399888627467263E-2</v>
      </c>
      <c r="H88" s="230">
        <v>8.1061628828515989E-2</v>
      </c>
      <c r="I88" s="230">
        <v>0.1529332635746872</v>
      </c>
      <c r="J88" s="230">
        <v>0.19025412950368281</v>
      </c>
      <c r="K88" s="230">
        <v>0.19384195209391791</v>
      </c>
      <c r="L88" s="230">
        <v>0.28236430837876392</v>
      </c>
      <c r="M88" s="230">
        <v>0.30277484138055649</v>
      </c>
      <c r="N88" s="230">
        <v>0.28513256750574312</v>
      </c>
      <c r="O88" s="230">
        <v>0.26522121413320637</v>
      </c>
      <c r="P88" s="230">
        <v>0.3284822760299223</v>
      </c>
      <c r="Q88" s="230">
        <v>0.3327032444298606</v>
      </c>
      <c r="R88" s="230">
        <v>0.36275124753873478</v>
      </c>
      <c r="S88" s="230">
        <v>0.40163528562184259</v>
      </c>
      <c r="T88" s="230">
        <v>0.38598862697542441</v>
      </c>
      <c r="U88" s="230">
        <v>0.36335848015416211</v>
      </c>
      <c r="V88" s="230">
        <v>0.35293635011739738</v>
      </c>
      <c r="W88" s="230">
        <v>0.528642391610327</v>
      </c>
      <c r="X88" s="230">
        <v>0.6734627203039425</v>
      </c>
      <c r="Y88" s="230">
        <v>1.123177368460907</v>
      </c>
      <c r="DA88" s="71" t="s">
        <v>722</v>
      </c>
    </row>
    <row r="89" spans="1:105" ht="12" customHeight="1" x14ac:dyDescent="0.25">
      <c r="A89" s="60" t="s">
        <v>566</v>
      </c>
      <c r="B89" s="262">
        <v>3.2122357400980198E-2</v>
      </c>
      <c r="C89" s="262">
        <v>3.7798417943142842E-2</v>
      </c>
      <c r="D89" s="262">
        <v>4.3403356925497641E-2</v>
      </c>
      <c r="E89" s="262">
        <v>3.9240384662874717E-2</v>
      </c>
      <c r="F89" s="262">
        <v>8.4956260689659807E-2</v>
      </c>
      <c r="G89" s="262">
        <v>8.559555232588352E-2</v>
      </c>
      <c r="H89" s="262">
        <v>8.4122492921507488E-2</v>
      </c>
      <c r="I89" s="262">
        <v>0.1275608644492183</v>
      </c>
      <c r="J89" s="262">
        <v>0.13328459754457081</v>
      </c>
      <c r="K89" s="262">
        <v>0.1953500789860351</v>
      </c>
      <c r="L89" s="262">
        <v>0.25104530075500409</v>
      </c>
      <c r="M89" s="262">
        <v>0.23942463159558</v>
      </c>
      <c r="N89" s="262">
        <v>0.25675851003291889</v>
      </c>
      <c r="O89" s="262">
        <v>0.2454929118704772</v>
      </c>
      <c r="P89" s="262">
        <v>0.34071831769552102</v>
      </c>
      <c r="Q89" s="262">
        <v>0.30182946261058052</v>
      </c>
      <c r="R89" s="262">
        <v>0.37182949985028868</v>
      </c>
      <c r="S89" s="262">
        <v>0.40824352477770198</v>
      </c>
      <c r="T89" s="262">
        <v>0.36985637493785772</v>
      </c>
      <c r="U89" s="262">
        <v>0.41183111857936922</v>
      </c>
      <c r="V89" s="262">
        <v>0.36857001259939193</v>
      </c>
      <c r="W89" s="262">
        <v>0.426303714793628</v>
      </c>
      <c r="X89" s="262">
        <v>0.46273254809461478</v>
      </c>
      <c r="Y89" s="262">
        <v>7.9108852147251364E-3</v>
      </c>
      <c r="DA89" s="72" t="s">
        <v>723</v>
      </c>
    </row>
    <row r="90" spans="1:105" ht="12" customHeight="1" x14ac:dyDescent="0.25">
      <c r="A90" s="57" t="s">
        <v>517</v>
      </c>
      <c r="B90" s="294">
        <v>0.26165122697651222</v>
      </c>
      <c r="C90" s="294">
        <v>0.1578496515397457</v>
      </c>
      <c r="D90" s="294">
        <v>0.26487861078045771</v>
      </c>
      <c r="E90" s="294">
        <v>0.20952736553578119</v>
      </c>
      <c r="F90" s="294">
        <v>0.36057757506773869</v>
      </c>
      <c r="G90" s="294">
        <v>0.36129520561374118</v>
      </c>
      <c r="H90" s="294">
        <v>0.32612960695022819</v>
      </c>
      <c r="I90" s="294">
        <v>0.55379075637014274</v>
      </c>
      <c r="J90" s="294">
        <v>0.63877542688457045</v>
      </c>
      <c r="K90" s="294">
        <v>0.76839736640273038</v>
      </c>
      <c r="L90" s="294">
        <v>1.0531318889931129</v>
      </c>
      <c r="M90" s="294">
        <v>1.070486068133865</v>
      </c>
      <c r="N90" s="294">
        <v>1.069877190708219</v>
      </c>
      <c r="O90" s="294">
        <v>1.00832329047684</v>
      </c>
      <c r="P90" s="294">
        <v>1.3212294516588861</v>
      </c>
      <c r="Q90" s="294">
        <v>1.2527832587767109</v>
      </c>
      <c r="R90" s="294">
        <v>1.450312099499073</v>
      </c>
      <c r="S90" s="294">
        <v>1.665024497300593</v>
      </c>
      <c r="T90" s="294">
        <v>1.4922949662335701</v>
      </c>
      <c r="U90" s="294">
        <v>1.530487776116022</v>
      </c>
      <c r="V90" s="294">
        <v>1.4244988198139681</v>
      </c>
      <c r="W90" s="294">
        <v>1.885388226426965</v>
      </c>
      <c r="X90" s="294">
        <v>2.2896432949230898</v>
      </c>
      <c r="Y90" s="294">
        <v>2.233152700690503</v>
      </c>
      <c r="DA90" s="70" t="s">
        <v>724</v>
      </c>
    </row>
    <row r="91" spans="1:105" ht="12" customHeight="1" x14ac:dyDescent="0.25">
      <c r="A91" s="60" t="s">
        <v>519</v>
      </c>
      <c r="B91" s="262">
        <v>0.1982307741962501</v>
      </c>
      <c r="C91" s="262">
        <v>8.3222725800523548E-2</v>
      </c>
      <c r="D91" s="262">
        <v>0.179185630217506</v>
      </c>
      <c r="E91" s="262">
        <v>0.1320535073277524</v>
      </c>
      <c r="F91" s="262">
        <v>0.19284503750211801</v>
      </c>
      <c r="G91" s="262">
        <v>0.19230048904544539</v>
      </c>
      <c r="H91" s="262">
        <v>0.16004321037948349</v>
      </c>
      <c r="I91" s="262">
        <v>0.3019422485092535</v>
      </c>
      <c r="J91" s="262">
        <v>0.37562632423951542</v>
      </c>
      <c r="K91" s="262">
        <v>0.38270990563198848</v>
      </c>
      <c r="L91" s="262">
        <v>0.55748312811625433</v>
      </c>
      <c r="M91" s="262">
        <v>0.59778045836203131</v>
      </c>
      <c r="N91" s="262">
        <v>0.5629486126401505</v>
      </c>
      <c r="O91" s="262">
        <v>0.52363683266737848</v>
      </c>
      <c r="P91" s="262">
        <v>0.64853567302233583</v>
      </c>
      <c r="Q91" s="262">
        <v>0.65686929946679784</v>
      </c>
      <c r="R91" s="262">
        <v>0.71619427174449779</v>
      </c>
      <c r="S91" s="262">
        <v>0.8590130062130199</v>
      </c>
      <c r="T91" s="262">
        <v>0.76207275777543415</v>
      </c>
      <c r="U91" s="262">
        <v>0.71739315534237968</v>
      </c>
      <c r="V91" s="262">
        <v>0.69681632788182057</v>
      </c>
      <c r="W91" s="262">
        <v>1.043719781093791</v>
      </c>
      <c r="X91" s="262">
        <v>1.3760519494937109</v>
      </c>
      <c r="Y91" s="262">
        <v>2.2175339241496741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2.4170438875284118E-2</v>
      </c>
      <c r="T92" s="297">
        <v>0</v>
      </c>
      <c r="U92" s="297">
        <v>0</v>
      </c>
      <c r="V92" s="297">
        <v>0</v>
      </c>
      <c r="W92" s="297">
        <v>0</v>
      </c>
      <c r="X92" s="297">
        <v>4.6407611155089727E-2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4.1877986665649319E-2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0.1982307741962501</v>
      </c>
      <c r="C95" s="297">
        <v>8.3222725800523548E-2</v>
      </c>
      <c r="D95" s="297">
        <v>0.179185630217506</v>
      </c>
      <c r="E95" s="297">
        <v>0.1320535073277524</v>
      </c>
      <c r="F95" s="297">
        <v>0.19284503750211801</v>
      </c>
      <c r="G95" s="297">
        <v>0.19230048904544539</v>
      </c>
      <c r="H95" s="297">
        <v>0.16004321037948349</v>
      </c>
      <c r="I95" s="297">
        <v>0.3019422485092535</v>
      </c>
      <c r="J95" s="297">
        <v>0.37562632423951542</v>
      </c>
      <c r="K95" s="297">
        <v>0.38270990563198848</v>
      </c>
      <c r="L95" s="297">
        <v>0.55748312811625433</v>
      </c>
      <c r="M95" s="297">
        <v>0.59778045836203131</v>
      </c>
      <c r="N95" s="297">
        <v>0.5629486126401505</v>
      </c>
      <c r="O95" s="297">
        <v>0.52363683266737848</v>
      </c>
      <c r="P95" s="297">
        <v>0.64853567302233583</v>
      </c>
      <c r="Q95" s="297">
        <v>0.65686929946679784</v>
      </c>
      <c r="R95" s="297">
        <v>0.71619427174449779</v>
      </c>
      <c r="S95" s="297">
        <v>0.79296458067208642</v>
      </c>
      <c r="T95" s="297">
        <v>0.76207275777543415</v>
      </c>
      <c r="U95" s="297">
        <v>0.71739315534237968</v>
      </c>
      <c r="V95" s="297">
        <v>0.69681632788182057</v>
      </c>
      <c r="W95" s="297">
        <v>1.043719781093791</v>
      </c>
      <c r="X95" s="297">
        <v>1.3296443383386221</v>
      </c>
      <c r="Y95" s="297">
        <v>2.2175339241496741</v>
      </c>
      <c r="DA95" s="71" t="s">
        <v>729</v>
      </c>
    </row>
    <row r="96" spans="1:105" ht="12" customHeight="1" x14ac:dyDescent="0.25">
      <c r="A96" s="60" t="s">
        <v>525</v>
      </c>
      <c r="B96" s="262">
        <v>6.3420452780262093E-2</v>
      </c>
      <c r="C96" s="262">
        <v>7.4626925739222125E-2</v>
      </c>
      <c r="D96" s="262">
        <v>8.5692980562951687E-2</v>
      </c>
      <c r="E96" s="262">
        <v>7.7473858208028865E-2</v>
      </c>
      <c r="F96" s="262">
        <v>0.1677325375656207</v>
      </c>
      <c r="G96" s="262">
        <v>0.16899471656829579</v>
      </c>
      <c r="H96" s="262">
        <v>0.16608639657074481</v>
      </c>
      <c r="I96" s="262">
        <v>0.25184850786088919</v>
      </c>
      <c r="J96" s="262">
        <v>0.26314910264505509</v>
      </c>
      <c r="K96" s="262">
        <v>0.3856874607707419</v>
      </c>
      <c r="L96" s="262">
        <v>0.49564876087685888</v>
      </c>
      <c r="M96" s="262">
        <v>0.47270560977183368</v>
      </c>
      <c r="N96" s="262">
        <v>0.50692857806806824</v>
      </c>
      <c r="O96" s="262">
        <v>0.4846864578094614</v>
      </c>
      <c r="P96" s="262">
        <v>0.67269377863655</v>
      </c>
      <c r="Q96" s="262">
        <v>0.59591395930991309</v>
      </c>
      <c r="R96" s="262">
        <v>0.73411782775457535</v>
      </c>
      <c r="S96" s="262">
        <v>0.80601149108757342</v>
      </c>
      <c r="T96" s="262">
        <v>0.7302222084581359</v>
      </c>
      <c r="U96" s="262">
        <v>0.81309462077364192</v>
      </c>
      <c r="V96" s="262">
        <v>0.72768249193214718</v>
      </c>
      <c r="W96" s="262">
        <v>0.84166844533317442</v>
      </c>
      <c r="X96" s="262">
        <v>0.91359134542937914</v>
      </c>
      <c r="Y96" s="262">
        <v>1.5618776540828831E-2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0.39309589551719248</v>
      </c>
      <c r="C97" s="294">
        <f t="shared" si="1"/>
        <v>0.19998397071286705</v>
      </c>
      <c r="D97" s="294">
        <f t="shared" si="1"/>
        <v>0.48813947694182352</v>
      </c>
      <c r="E97" s="294">
        <f t="shared" si="1"/>
        <v>0.32783913972917972</v>
      </c>
      <c r="F97" s="294">
        <f t="shared" si="1"/>
        <v>0.43522377559089243</v>
      </c>
      <c r="G97" s="294">
        <f t="shared" si="1"/>
        <v>0.46638733011682748</v>
      </c>
      <c r="H97" s="294">
        <f t="shared" si="1"/>
        <v>0.37748373353914616</v>
      </c>
      <c r="I97" s="294">
        <f t="shared" si="1"/>
        <v>0.59892733574368029</v>
      </c>
      <c r="J97" s="294">
        <f t="shared" si="1"/>
        <v>0.70106810064242364</v>
      </c>
      <c r="K97" s="294">
        <f t="shared" si="1"/>
        <v>0.85371698487535752</v>
      </c>
      <c r="L97" s="294">
        <f t="shared" si="1"/>
        <v>1.109001040603107</v>
      </c>
      <c r="M97" s="294">
        <f t="shared" si="1"/>
        <v>1.1876864385605255</v>
      </c>
      <c r="N97" s="294">
        <f t="shared" si="1"/>
        <v>1.1516166369422547</v>
      </c>
      <c r="O97" s="294">
        <f t="shared" si="1"/>
        <v>1.0888420326290664</v>
      </c>
      <c r="P97" s="294">
        <f t="shared" si="1"/>
        <v>1.3963128064644914</v>
      </c>
      <c r="Q97" s="294">
        <f t="shared" si="1"/>
        <v>1.3522420037172571</v>
      </c>
      <c r="R97" s="294">
        <f t="shared" si="1"/>
        <v>1.5199966152621833</v>
      </c>
      <c r="S97" s="294">
        <f t="shared" si="1"/>
        <v>1.6432760915986493</v>
      </c>
      <c r="T97" s="294">
        <f t="shared" si="1"/>
        <v>1.5382376206069219</v>
      </c>
      <c r="U97" s="294">
        <f t="shared" si="1"/>
        <v>1.6350282943553629</v>
      </c>
      <c r="V97" s="294">
        <f t="shared" si="1"/>
        <v>1.5848527709740647</v>
      </c>
      <c r="W97" s="294">
        <f t="shared" si="1"/>
        <v>2.0318202961651539</v>
      </c>
      <c r="X97" s="294">
        <f t="shared" si="1"/>
        <v>2.2394844059115604</v>
      </c>
      <c r="Y97" s="294">
        <f t="shared" si="1"/>
        <v>1.9998489175980925</v>
      </c>
      <c r="DA97" s="70"/>
    </row>
    <row r="98" spans="1:105" ht="12" customHeight="1" x14ac:dyDescent="0.25">
      <c r="A98" s="60" t="s">
        <v>528</v>
      </c>
      <c r="B98" s="262">
        <v>6.7156366762408853E-2</v>
      </c>
      <c r="C98" s="262">
        <v>2.6138359920860981E-2</v>
      </c>
      <c r="D98" s="262">
        <v>6.8677455321429465E-2</v>
      </c>
      <c r="E98" s="262">
        <v>4.6181943087203907E-2</v>
      </c>
      <c r="F98" s="262">
        <v>5.9101997827302348E-2</v>
      </c>
      <c r="G98" s="262">
        <v>6.0964054387442512E-2</v>
      </c>
      <c r="H98" s="262">
        <v>4.8074639101840663E-2</v>
      </c>
      <c r="I98" s="262">
        <v>8.7661514236724219E-2</v>
      </c>
      <c r="J98" s="262">
        <v>0.1088863131863624</v>
      </c>
      <c r="K98" s="262">
        <v>0.11191736972106341</v>
      </c>
      <c r="L98" s="262">
        <v>0.15821073266705321</v>
      </c>
      <c r="M98" s="262">
        <v>0.1737634282793874</v>
      </c>
      <c r="N98" s="262">
        <v>0.1617020620980881</v>
      </c>
      <c r="O98" s="262">
        <v>0.15008002844667739</v>
      </c>
      <c r="P98" s="262">
        <v>0.18486305761681651</v>
      </c>
      <c r="Q98" s="262">
        <v>0.18891215042483439</v>
      </c>
      <c r="R98" s="262">
        <v>0.20368409550306929</v>
      </c>
      <c r="S98" s="262">
        <v>0.23753647651180901</v>
      </c>
      <c r="T98" s="262">
        <v>0.21450799601893511</v>
      </c>
      <c r="U98" s="262">
        <v>0.20472718852376701</v>
      </c>
      <c r="V98" s="262">
        <v>0.20134321941541619</v>
      </c>
      <c r="W98" s="262">
        <v>0.29718503821022929</v>
      </c>
      <c r="X98" s="262">
        <v>0.37540518024557612</v>
      </c>
      <c r="Y98" s="262">
        <v>0.57758802814697585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6.6836716611427972E-3</v>
      </c>
      <c r="T99" s="230">
        <v>0</v>
      </c>
      <c r="U99" s="230">
        <v>0</v>
      </c>
      <c r="V99" s="230">
        <v>0</v>
      </c>
      <c r="W99" s="230">
        <v>0</v>
      </c>
      <c r="X99" s="230">
        <v>1.2660610405626761E-2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1.158020812725628E-2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6.7156366762408853E-2</v>
      </c>
      <c r="C101" s="230">
        <v>2.6138359920860981E-2</v>
      </c>
      <c r="D101" s="230">
        <v>6.8677455321429465E-2</v>
      </c>
      <c r="E101" s="230">
        <v>4.6181943087203907E-2</v>
      </c>
      <c r="F101" s="230">
        <v>5.9101997827302348E-2</v>
      </c>
      <c r="G101" s="230">
        <v>6.0964054387442512E-2</v>
      </c>
      <c r="H101" s="230">
        <v>4.8074639101840663E-2</v>
      </c>
      <c r="I101" s="230">
        <v>8.7661514236724219E-2</v>
      </c>
      <c r="J101" s="230">
        <v>0.1088863131863624</v>
      </c>
      <c r="K101" s="230">
        <v>0.11191736972106341</v>
      </c>
      <c r="L101" s="230">
        <v>0.15821073266705321</v>
      </c>
      <c r="M101" s="230">
        <v>0.1737634282793874</v>
      </c>
      <c r="N101" s="230">
        <v>0.1617020620980881</v>
      </c>
      <c r="O101" s="230">
        <v>0.15008002844667739</v>
      </c>
      <c r="P101" s="230">
        <v>0.18486305761681651</v>
      </c>
      <c r="Q101" s="230">
        <v>0.18891215042483439</v>
      </c>
      <c r="R101" s="230">
        <v>0.20368409550306929</v>
      </c>
      <c r="S101" s="230">
        <v>0.2192725967234099</v>
      </c>
      <c r="T101" s="230">
        <v>0.21450799601893511</v>
      </c>
      <c r="U101" s="230">
        <v>0.20472718852376701</v>
      </c>
      <c r="V101" s="230">
        <v>0.20134321941541619</v>
      </c>
      <c r="W101" s="230">
        <v>0.29718503821022929</v>
      </c>
      <c r="X101" s="230">
        <v>0.36274456983994929</v>
      </c>
      <c r="Y101" s="230">
        <v>0.57758802814697585</v>
      </c>
      <c r="DA101" s="71" t="s">
        <v>734</v>
      </c>
    </row>
    <row r="102" spans="1:105" ht="12" customHeight="1" x14ac:dyDescent="0.25">
      <c r="A102" s="60" t="s">
        <v>533</v>
      </c>
      <c r="B102" s="262">
        <v>0.30445402931899579</v>
      </c>
      <c r="C102" s="262">
        <v>0.150406995606118</v>
      </c>
      <c r="D102" s="262">
        <v>0.38661800484947068</v>
      </c>
      <c r="E102" s="262">
        <v>0.25456292718323981</v>
      </c>
      <c r="F102" s="262">
        <v>0.32471610925805572</v>
      </c>
      <c r="G102" s="262">
        <v>0.35184773287350979</v>
      </c>
      <c r="H102" s="262">
        <v>0.27951917061028808</v>
      </c>
      <c r="I102" s="262">
        <v>0.43814779424728789</v>
      </c>
      <c r="J102" s="262">
        <v>0.51590029769804013</v>
      </c>
      <c r="K102" s="262">
        <v>0.62901150722022725</v>
      </c>
      <c r="L102" s="262">
        <v>0.81012783825949652</v>
      </c>
      <c r="M102" s="262">
        <v>0.87651646550060147</v>
      </c>
      <c r="N102" s="262">
        <v>0.84430377739389173</v>
      </c>
      <c r="O102" s="262">
        <v>0.79984557806847223</v>
      </c>
      <c r="P102" s="262">
        <v>1.0197004990661911</v>
      </c>
      <c r="Q102" s="262">
        <v>0.99194813761048417</v>
      </c>
      <c r="R102" s="262">
        <v>1.1075310038519151</v>
      </c>
      <c r="S102" s="262">
        <v>1.182859253280661</v>
      </c>
      <c r="T102" s="262">
        <v>1.1181869109996949</v>
      </c>
      <c r="U102" s="262">
        <v>1.198262962624973</v>
      </c>
      <c r="V102" s="262">
        <v>1.1732476363661279</v>
      </c>
      <c r="W102" s="262">
        <v>1.4949815945697651</v>
      </c>
      <c r="X102" s="262">
        <v>1.6148394176573539</v>
      </c>
      <c r="Y102" s="262">
        <v>1.4181927585215099</v>
      </c>
      <c r="DA102" s="72" t="s">
        <v>735</v>
      </c>
    </row>
    <row r="103" spans="1:105" ht="12" customHeight="1" x14ac:dyDescent="0.25">
      <c r="A103" s="64" t="s">
        <v>28</v>
      </c>
      <c r="B103" s="229">
        <v>0.22620158416598879</v>
      </c>
      <c r="C103" s="229">
        <v>8.607535536813879E-2</v>
      </c>
      <c r="D103" s="229">
        <v>0.33062496023092641</v>
      </c>
      <c r="E103" s="229">
        <v>0.19196092053202921</v>
      </c>
      <c r="F103" s="229">
        <v>0.17582463252331981</v>
      </c>
      <c r="G103" s="229">
        <v>0.20695697043530589</v>
      </c>
      <c r="H103" s="229">
        <v>0.13037666363043171</v>
      </c>
      <c r="I103" s="229">
        <v>0.16960707369528169</v>
      </c>
      <c r="J103" s="229">
        <v>0.18469722094465771</v>
      </c>
      <c r="K103" s="229">
        <v>0.20239360240003501</v>
      </c>
      <c r="L103" s="229">
        <v>0.17795407131272359</v>
      </c>
      <c r="M103" s="229">
        <v>0.26076073809751238</v>
      </c>
      <c r="N103" s="229">
        <v>0.2290463396115808</v>
      </c>
      <c r="O103" s="229">
        <v>0.16422870877227599</v>
      </c>
      <c r="P103" s="229">
        <v>0.23355009971965529</v>
      </c>
      <c r="Q103" s="229">
        <v>0.26881732284379461</v>
      </c>
      <c r="R103" s="229">
        <v>0.27737582907185709</v>
      </c>
      <c r="S103" s="229">
        <v>0.22913923752342319</v>
      </c>
      <c r="T103" s="229">
        <v>0.22864744097444259</v>
      </c>
      <c r="U103" s="229">
        <v>0.2223177431849494</v>
      </c>
      <c r="V103" s="229">
        <v>0.19236451612656261</v>
      </c>
      <c r="W103" s="229">
        <v>0.21248581808424549</v>
      </c>
      <c r="X103" s="229">
        <v>0.146137379263962</v>
      </c>
      <c r="Y103" s="229">
        <v>0.16476655857919581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2.6869930294053459E-2</v>
      </c>
      <c r="T105" s="229">
        <v>0</v>
      </c>
      <c r="U105" s="229">
        <v>0</v>
      </c>
      <c r="V105" s="229">
        <v>0</v>
      </c>
      <c r="W105" s="229">
        <v>0</v>
      </c>
      <c r="X105" s="229">
        <v>3.384861833158502E-2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4.7440489439312679E-2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7.8252445153006972E-2</v>
      </c>
      <c r="C109" s="229">
        <v>6.4331640237979243E-2</v>
      </c>
      <c r="D109" s="229">
        <v>5.5993044618544319E-2</v>
      </c>
      <c r="E109" s="229">
        <v>6.2602006651210546E-2</v>
      </c>
      <c r="F109" s="229">
        <v>0.14889147673473591</v>
      </c>
      <c r="G109" s="229">
        <v>0.14489076243820381</v>
      </c>
      <c r="H109" s="229">
        <v>0.1491425069798564</v>
      </c>
      <c r="I109" s="229">
        <v>0.26854072055200617</v>
      </c>
      <c r="J109" s="229">
        <v>0.33120307675338251</v>
      </c>
      <c r="K109" s="229">
        <v>0.42661790482019218</v>
      </c>
      <c r="L109" s="229">
        <v>0.63217376694677285</v>
      </c>
      <c r="M109" s="229">
        <v>0.61575572740308915</v>
      </c>
      <c r="N109" s="229">
        <v>0.6152574377823109</v>
      </c>
      <c r="O109" s="229">
        <v>0.63561686929619621</v>
      </c>
      <c r="P109" s="229">
        <v>0.78615039934653563</v>
      </c>
      <c r="Q109" s="229">
        <v>0.72313081476668961</v>
      </c>
      <c r="R109" s="229">
        <v>0.83015517478005796</v>
      </c>
      <c r="S109" s="229">
        <v>0.87940959602387136</v>
      </c>
      <c r="T109" s="229">
        <v>0.88953947002525258</v>
      </c>
      <c r="U109" s="229">
        <v>0.78814650792288721</v>
      </c>
      <c r="V109" s="229">
        <v>0.66609656819258112</v>
      </c>
      <c r="W109" s="229">
        <v>0.91563396644180495</v>
      </c>
      <c r="X109" s="229">
        <v>0.96088745129400355</v>
      </c>
      <c r="Y109" s="229">
        <v>0.68039966834596621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2.779726859283274E-3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0.18779871151713659</v>
      </c>
      <c r="V112" s="229">
        <v>0.31200682518770112</v>
      </c>
      <c r="W112" s="229">
        <v>0.36686181004371421</v>
      </c>
      <c r="X112" s="229">
        <v>0.47396596876780339</v>
      </c>
      <c r="Y112" s="229">
        <v>0.57302653159634787</v>
      </c>
      <c r="DA112" s="73" t="s">
        <v>745</v>
      </c>
    </row>
    <row r="113" spans="1:105" ht="12" customHeight="1" x14ac:dyDescent="0.25">
      <c r="A113" s="61" t="s">
        <v>545</v>
      </c>
      <c r="B113" s="263">
        <v>2.148549943578781E-2</v>
      </c>
      <c r="C113" s="263">
        <v>2.3438615185888089E-2</v>
      </c>
      <c r="D113" s="263">
        <v>3.2844016770923343E-2</v>
      </c>
      <c r="E113" s="263">
        <v>2.7094269458736019E-2</v>
      </c>
      <c r="F113" s="263">
        <v>5.1405668505534373E-2</v>
      </c>
      <c r="G113" s="263">
        <v>5.3575542855875187E-2</v>
      </c>
      <c r="H113" s="263">
        <v>4.9889923827017388E-2</v>
      </c>
      <c r="I113" s="263">
        <v>7.3118027259668206E-2</v>
      </c>
      <c r="J113" s="263">
        <v>7.6281489758021112E-2</v>
      </c>
      <c r="K113" s="263">
        <v>0.11278810793406691</v>
      </c>
      <c r="L113" s="263">
        <v>0.14066246967655729</v>
      </c>
      <c r="M113" s="263">
        <v>0.1374065447805366</v>
      </c>
      <c r="N113" s="263">
        <v>0.14561079745027489</v>
      </c>
      <c r="O113" s="263">
        <v>0.1389164261139168</v>
      </c>
      <c r="P113" s="263">
        <v>0.19174924978148389</v>
      </c>
      <c r="Q113" s="263">
        <v>0.17138171568193861</v>
      </c>
      <c r="R113" s="263">
        <v>0.20878151590719901</v>
      </c>
      <c r="S113" s="263">
        <v>0.22288036180617909</v>
      </c>
      <c r="T113" s="263">
        <v>0.20554271358829199</v>
      </c>
      <c r="U113" s="263">
        <v>0.232038143206623</v>
      </c>
      <c r="V113" s="263">
        <v>0.2102619151925208</v>
      </c>
      <c r="W113" s="263">
        <v>0.23965366338515959</v>
      </c>
      <c r="X113" s="263">
        <v>0.2492398080086306</v>
      </c>
      <c r="Y113" s="263">
        <v>4.0681309296067723E-3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2.1307146944218771</v>
      </c>
      <c r="C115" s="223">
        <v>2.7387786717863909</v>
      </c>
      <c r="D115" s="223">
        <v>3.3704047683774569</v>
      </c>
      <c r="E115" s="223">
        <v>2.8458340176616108</v>
      </c>
      <c r="F115" s="223">
        <v>5.1036607628050232</v>
      </c>
      <c r="G115" s="223">
        <v>3.5208065557906272</v>
      </c>
      <c r="H115" s="223">
        <v>4.6967291442042942</v>
      </c>
      <c r="I115" s="223">
        <v>5.0950120991382697</v>
      </c>
      <c r="J115" s="223">
        <v>5.0000686185179424</v>
      </c>
      <c r="K115" s="223">
        <v>2.2732308431970121</v>
      </c>
      <c r="L115" s="223">
        <v>3.0586120024787218</v>
      </c>
      <c r="M115" s="223">
        <v>1.8769014413563621</v>
      </c>
      <c r="N115" s="223">
        <v>2.9265628249778519</v>
      </c>
      <c r="O115" s="223">
        <v>1.3500246475405879</v>
      </c>
      <c r="P115" s="223">
        <v>2.5357662594132049</v>
      </c>
      <c r="Q115" s="223">
        <v>2.6285711479986391</v>
      </c>
      <c r="R115" s="223">
        <v>3.5371967412319241</v>
      </c>
      <c r="S115" s="223">
        <v>6.3777328821951196</v>
      </c>
      <c r="T115" s="223">
        <v>3.5308948836246978</v>
      </c>
      <c r="U115" s="223">
        <v>5.9292674715046552</v>
      </c>
      <c r="V115" s="223">
        <v>6.8339895205692116</v>
      </c>
      <c r="W115" s="223">
        <v>8.052649732070865</v>
      </c>
      <c r="X115" s="223">
        <v>8.2278954999328988</v>
      </c>
      <c r="Y115" s="223">
        <v>1.925081540299264</v>
      </c>
      <c r="DA115" s="89" t="s">
        <v>747</v>
      </c>
    </row>
    <row r="116" spans="1:105" ht="12" customHeight="1" x14ac:dyDescent="0.25">
      <c r="A116" s="55" t="s">
        <v>91</v>
      </c>
      <c r="B116" s="259">
        <v>4.8463784665730971E-3</v>
      </c>
      <c r="C116" s="259">
        <v>5.6947843534433584E-3</v>
      </c>
      <c r="D116" s="259">
        <v>7.8581688018887191E-3</v>
      </c>
      <c r="E116" s="259">
        <v>6.3452036380230404E-3</v>
      </c>
      <c r="F116" s="259">
        <v>1.056554838405175E-2</v>
      </c>
      <c r="G116" s="259">
        <v>7.3552373530378816E-3</v>
      </c>
      <c r="H116" s="259">
        <v>9.4751551978387305E-3</v>
      </c>
      <c r="I116" s="259">
        <v>1.02542100246239E-2</v>
      </c>
      <c r="J116" s="259">
        <v>1.0104508813377639E-2</v>
      </c>
      <c r="K116" s="259">
        <v>4.4739812056594401E-3</v>
      </c>
      <c r="L116" s="259">
        <v>5.9683061156473854E-3</v>
      </c>
      <c r="M116" s="259">
        <v>3.7267856214536319E-3</v>
      </c>
      <c r="N116" s="259">
        <v>5.7510538518917654E-3</v>
      </c>
      <c r="O116" s="259">
        <v>2.6207148757149698E-3</v>
      </c>
      <c r="P116" s="259">
        <v>4.9148938872519308E-3</v>
      </c>
      <c r="Q116" s="259">
        <v>5.1627575626415926E-3</v>
      </c>
      <c r="R116" s="259">
        <v>6.8853141290197177E-3</v>
      </c>
      <c r="S116" s="259">
        <v>1.241805746092834E-2</v>
      </c>
      <c r="T116" s="259">
        <v>6.8516424646047512E-3</v>
      </c>
      <c r="U116" s="259">
        <v>1.1388532459641059E-2</v>
      </c>
      <c r="V116" s="259">
        <v>1.3151291817362149E-2</v>
      </c>
      <c r="W116" s="259">
        <v>1.537328240383239E-2</v>
      </c>
      <c r="X116" s="259">
        <v>1.603464569485746E-2</v>
      </c>
      <c r="Y116" s="259">
        <v>4.0797036244374094E-3</v>
      </c>
      <c r="DA116" s="67" t="s">
        <v>748</v>
      </c>
    </row>
    <row r="117" spans="1:105" ht="12" customHeight="1" x14ac:dyDescent="0.25">
      <c r="A117" s="173" t="s">
        <v>92</v>
      </c>
      <c r="B117" s="224">
        <v>6.2777782977239158E-4</v>
      </c>
      <c r="C117" s="224">
        <v>7.376764706026746E-4</v>
      </c>
      <c r="D117" s="224">
        <v>1.0179114550092289E-3</v>
      </c>
      <c r="E117" s="224">
        <v>8.2192882722975993E-4</v>
      </c>
      <c r="F117" s="224">
        <v>1.368613095457507E-3</v>
      </c>
      <c r="G117" s="224">
        <v>9.5276400198599897E-4</v>
      </c>
      <c r="H117" s="224">
        <v>1.227368520201821E-3</v>
      </c>
      <c r="I117" s="224">
        <v>1.32828374005231E-3</v>
      </c>
      <c r="J117" s="224">
        <v>1.308892125848287E-3</v>
      </c>
      <c r="K117" s="224">
        <v>5.7953918190738749E-4</v>
      </c>
      <c r="L117" s="224">
        <v>7.7310723595794056E-4</v>
      </c>
      <c r="M117" s="224">
        <v>4.8275086347465061E-4</v>
      </c>
      <c r="N117" s="224">
        <v>7.4496536557073524E-4</v>
      </c>
      <c r="O117" s="224">
        <v>3.3947548844486268E-4</v>
      </c>
      <c r="P117" s="224">
        <v>6.3665300582320394E-4</v>
      </c>
      <c r="Q117" s="224">
        <v>6.6876013928147027E-4</v>
      </c>
      <c r="R117" s="224">
        <v>8.9189228431712055E-4</v>
      </c>
      <c r="S117" s="224">
        <v>1.608578697800895E-3</v>
      </c>
      <c r="T117" s="224">
        <v>8.8753061001598053E-4</v>
      </c>
      <c r="U117" s="224">
        <v>1.475218710449029E-3</v>
      </c>
      <c r="V117" s="224">
        <v>1.703558542270627E-3</v>
      </c>
      <c r="W117" s="224">
        <v>2.028161585990495E-3</v>
      </c>
      <c r="X117" s="224">
        <v>2.0770550927700681E-3</v>
      </c>
      <c r="Y117" s="224">
        <v>5.2846625684082834E-4</v>
      </c>
      <c r="DA117" s="177" t="s">
        <v>749</v>
      </c>
    </row>
    <row r="118" spans="1:105" ht="12" customHeight="1" x14ac:dyDescent="0.25">
      <c r="A118" s="173" t="s">
        <v>93</v>
      </c>
      <c r="B118" s="224">
        <v>8.7706352396682119E-2</v>
      </c>
      <c r="C118" s="224">
        <v>0.1030602060427592</v>
      </c>
      <c r="D118" s="224">
        <v>0.14221161778527189</v>
      </c>
      <c r="E118" s="224">
        <v>0.114831037267024</v>
      </c>
      <c r="F118" s="224">
        <v>0.1912078712439248</v>
      </c>
      <c r="G118" s="224">
        <v>0.1331099177862877</v>
      </c>
      <c r="H118" s="224">
        <v>0.17147470147590951</v>
      </c>
      <c r="I118" s="224">
        <v>0.18557348836299109</v>
      </c>
      <c r="J118" s="224">
        <v>0.18286430102272591</v>
      </c>
      <c r="K118" s="224">
        <v>8.0966968416968349E-2</v>
      </c>
      <c r="L118" s="224">
        <v>0.1080102107172788</v>
      </c>
      <c r="M118" s="224">
        <v>6.7444747717614176E-2</v>
      </c>
      <c r="N118" s="224">
        <v>0.1040785318904288</v>
      </c>
      <c r="O118" s="224">
        <v>4.7427856492440787E-2</v>
      </c>
      <c r="P118" s="224">
        <v>8.8946296340827652E-2</v>
      </c>
      <c r="Q118" s="224">
        <v>9.3431958987689523E-2</v>
      </c>
      <c r="R118" s="224">
        <v>0.1246055774485704</v>
      </c>
      <c r="S118" s="224">
        <v>0.2247332789344797</v>
      </c>
      <c r="T118" s="224">
        <v>0.12399621132387929</v>
      </c>
      <c r="U118" s="224">
        <v>0.20610165881093931</v>
      </c>
      <c r="V118" s="224">
        <v>0.2376681045859548</v>
      </c>
      <c r="W118" s="224">
        <v>0.27705552919459048</v>
      </c>
      <c r="X118" s="224">
        <v>0.29018375175794758</v>
      </c>
      <c r="Y118" s="224">
        <v>7.3831609773543402E-2</v>
      </c>
      <c r="DA118" s="177" t="s">
        <v>750</v>
      </c>
    </row>
    <row r="119" spans="1:105" ht="12" customHeight="1" x14ac:dyDescent="0.25">
      <c r="A119" s="173" t="s">
        <v>94</v>
      </c>
      <c r="B119" s="224">
        <v>1.6006683407806829E-3</v>
      </c>
      <c r="C119" s="224">
        <v>1.8808809681295021E-3</v>
      </c>
      <c r="D119" s="224">
        <v>2.5954064678295652E-3</v>
      </c>
      <c r="E119" s="224">
        <v>2.095702316532382E-3</v>
      </c>
      <c r="F119" s="224">
        <v>3.4896034055088331E-3</v>
      </c>
      <c r="G119" s="224">
        <v>2.4292975984313118E-3</v>
      </c>
      <c r="H119" s="224">
        <v>3.1294668903331371E-3</v>
      </c>
      <c r="I119" s="224">
        <v>3.3867741571032379E-3</v>
      </c>
      <c r="J119" s="224">
        <v>3.3373306414820089E-3</v>
      </c>
      <c r="K119" s="224">
        <v>1.477672476993052E-3</v>
      </c>
      <c r="L119" s="224">
        <v>1.9712201003896589E-3</v>
      </c>
      <c r="M119" s="224">
        <v>1.2308877233344979E-3</v>
      </c>
      <c r="N119" s="224">
        <v>1.8994657330914631E-3</v>
      </c>
      <c r="O119" s="224">
        <v>8.6557320289848731E-4</v>
      </c>
      <c r="P119" s="224">
        <v>1.623297705262287E-3</v>
      </c>
      <c r="Q119" s="224">
        <v>1.7051624504038931E-3</v>
      </c>
      <c r="R119" s="224">
        <v>2.2740907295349709E-3</v>
      </c>
      <c r="S119" s="224">
        <v>4.1014525730506193E-3</v>
      </c>
      <c r="T119" s="224">
        <v>2.2629696073233701E-3</v>
      </c>
      <c r="U119" s="224">
        <v>3.7614196831372571E-3</v>
      </c>
      <c r="V119" s="224">
        <v>4.3436261937885414E-3</v>
      </c>
      <c r="W119" s="224">
        <v>5.1712785745548721E-3</v>
      </c>
      <c r="X119" s="224">
        <v>5.2959441563263463E-3</v>
      </c>
      <c r="Y119" s="224">
        <v>1.347449951844711E-3</v>
      </c>
      <c r="DA119" s="177" t="s">
        <v>751</v>
      </c>
    </row>
    <row r="120" spans="1:105" ht="12" customHeight="1" x14ac:dyDescent="0.25">
      <c r="A120" s="56" t="s">
        <v>95</v>
      </c>
      <c r="B120" s="260">
        <v>7.1374646817510753E-3</v>
      </c>
      <c r="C120" s="260">
        <v>1.109534036148003E-2</v>
      </c>
      <c r="D120" s="260">
        <v>9.6994520208153849E-3</v>
      </c>
      <c r="E120" s="260">
        <v>9.7175797814563602E-3</v>
      </c>
      <c r="F120" s="260">
        <v>2.1072754236002279E-2</v>
      </c>
      <c r="G120" s="260">
        <v>1.411040656985694E-2</v>
      </c>
      <c r="H120" s="260">
        <v>2.008459819757415E-2</v>
      </c>
      <c r="I120" s="260">
        <v>2.2260519039829639E-2</v>
      </c>
      <c r="J120" s="260">
        <v>2.1812701137445309E-2</v>
      </c>
      <c r="K120" s="260">
        <v>1.004306419994461E-2</v>
      </c>
      <c r="L120" s="260">
        <v>1.3808728771114741E-2</v>
      </c>
      <c r="M120" s="260">
        <v>8.277163055076673E-3</v>
      </c>
      <c r="N120" s="260">
        <v>1.3071505135369459E-2</v>
      </c>
      <c r="O120" s="260">
        <v>6.0797923869876274E-3</v>
      </c>
      <c r="P120" s="260">
        <v>1.1456352152264459E-2</v>
      </c>
      <c r="Q120" s="260">
        <v>1.173576709269396E-2</v>
      </c>
      <c r="R120" s="260">
        <v>1.5962870139345619E-2</v>
      </c>
      <c r="S120" s="260">
        <v>2.9111433328650439E-2</v>
      </c>
      <c r="T120" s="260">
        <v>1.6052511927293709E-2</v>
      </c>
      <c r="U120" s="260">
        <v>2.9231283921311059E-2</v>
      </c>
      <c r="V120" s="260">
        <v>3.416760904827329E-2</v>
      </c>
      <c r="W120" s="260">
        <v>4.1626005442308593E-2</v>
      </c>
      <c r="X120" s="260">
        <v>4.5459730164551099E-2</v>
      </c>
      <c r="Y120" s="260">
        <v>9.6218446828609389E-3</v>
      </c>
      <c r="DA120" s="68" t="s">
        <v>752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7.2430797121743925E-4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753</v>
      </c>
    </row>
    <row r="122" spans="1:105" ht="12" customHeight="1" x14ac:dyDescent="0.25">
      <c r="A122" s="37" t="s">
        <v>35</v>
      </c>
      <c r="B122" s="226">
        <v>5.4025600565997386E-3</v>
      </c>
      <c r="C122" s="226">
        <v>5.839469093209951E-3</v>
      </c>
      <c r="D122" s="226">
        <v>6.5535928967663587E-3</v>
      </c>
      <c r="E122" s="226">
        <v>6.1160134588486709E-3</v>
      </c>
      <c r="F122" s="226">
        <v>1.1250654037690339E-2</v>
      </c>
      <c r="G122" s="226">
        <v>7.4972203343487099E-3</v>
      </c>
      <c r="H122" s="226">
        <v>9.8375185390201063E-3</v>
      </c>
      <c r="I122" s="226">
        <v>1.208184153299368E-2</v>
      </c>
      <c r="J122" s="226">
        <v>1.2807079230074099E-2</v>
      </c>
      <c r="K122" s="226">
        <v>4.9927212162538606E-3</v>
      </c>
      <c r="L122" s="226">
        <v>7.2969359783701124E-3</v>
      </c>
      <c r="M122" s="226">
        <v>4.6145260219510788E-3</v>
      </c>
      <c r="N122" s="226">
        <v>6.8658317137672608E-3</v>
      </c>
      <c r="O122" s="226">
        <v>3.151670169514132E-3</v>
      </c>
      <c r="P122" s="226">
        <v>5.6127741270919334E-3</v>
      </c>
      <c r="Q122" s="226">
        <v>6.1424869128092604E-3</v>
      </c>
      <c r="R122" s="226">
        <v>7.8679344657971561E-3</v>
      </c>
      <c r="S122" s="226">
        <v>1.405131651551844E-2</v>
      </c>
      <c r="T122" s="226">
        <v>8.1826204147845971E-3</v>
      </c>
      <c r="U122" s="226">
        <v>1.1824948853452829E-2</v>
      </c>
      <c r="V122" s="226">
        <v>1.387303677749218E-2</v>
      </c>
      <c r="W122" s="226">
        <v>1.830196971343202E-2</v>
      </c>
      <c r="X122" s="226">
        <v>1.9663703284501829E-2</v>
      </c>
      <c r="Y122" s="226">
        <v>8.1195206412830109E-3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3.953901054474563E-3</v>
      </c>
      <c r="V124" s="226">
        <v>5.7529491316027767E-3</v>
      </c>
      <c r="W124" s="226">
        <v>8.502377928065399E-3</v>
      </c>
      <c r="X124" s="226">
        <v>1.223478254596411E-2</v>
      </c>
      <c r="Y124" s="226">
        <v>1.4446140342283199E-3</v>
      </c>
      <c r="DA124" s="69" t="s">
        <v>756</v>
      </c>
    </row>
    <row r="125" spans="1:105" ht="12" customHeight="1" x14ac:dyDescent="0.25">
      <c r="A125" s="37" t="s">
        <v>40</v>
      </c>
      <c r="B125" s="226">
        <v>1.7349046251513361E-3</v>
      </c>
      <c r="C125" s="226">
        <v>5.2558712682700751E-3</v>
      </c>
      <c r="D125" s="226">
        <v>3.1458591240490258E-3</v>
      </c>
      <c r="E125" s="226">
        <v>3.6015663226076889E-3</v>
      </c>
      <c r="F125" s="226">
        <v>9.8221001983119314E-3</v>
      </c>
      <c r="G125" s="226">
        <v>6.6131862355082276E-3</v>
      </c>
      <c r="H125" s="226">
        <v>1.0247079658554051E-2</v>
      </c>
      <c r="I125" s="226">
        <v>1.0178677506835959E-2</v>
      </c>
      <c r="J125" s="226">
        <v>9.0056219073712078E-3</v>
      </c>
      <c r="K125" s="226">
        <v>5.0503429836907454E-3</v>
      </c>
      <c r="L125" s="226">
        <v>6.5117927927446284E-3</v>
      </c>
      <c r="M125" s="226">
        <v>3.6626370331255941E-3</v>
      </c>
      <c r="N125" s="226">
        <v>6.2056734216022029E-3</v>
      </c>
      <c r="O125" s="226">
        <v>2.9281222174734941E-3</v>
      </c>
      <c r="P125" s="226">
        <v>5.8435780251725258E-3</v>
      </c>
      <c r="Q125" s="226">
        <v>5.5932801798847043E-3</v>
      </c>
      <c r="R125" s="226">
        <v>8.0949356735484663E-3</v>
      </c>
      <c r="S125" s="226">
        <v>1.4335808841914559E-2</v>
      </c>
      <c r="T125" s="226">
        <v>7.8698915125091154E-3</v>
      </c>
      <c r="U125" s="226">
        <v>1.345243401338366E-2</v>
      </c>
      <c r="V125" s="226">
        <v>1.454162313917833E-2</v>
      </c>
      <c r="W125" s="226">
        <v>1.4821657800811169E-2</v>
      </c>
      <c r="X125" s="226">
        <v>1.3561244334085169E-2</v>
      </c>
      <c r="Y125" s="226">
        <v>5.7710007349607937E-5</v>
      </c>
      <c r="DA125" s="69" t="s">
        <v>757</v>
      </c>
    </row>
    <row r="126" spans="1:105" ht="12" customHeight="1" x14ac:dyDescent="0.25">
      <c r="A126" s="57" t="s">
        <v>602</v>
      </c>
      <c r="B126" s="294">
        <v>1.165174924229055</v>
      </c>
      <c r="C126" s="294">
        <v>1.3683091410993471</v>
      </c>
      <c r="D126" s="294">
        <v>1.919048908211374</v>
      </c>
      <c r="E126" s="294">
        <v>1.516836786501609</v>
      </c>
      <c r="F126" s="294">
        <v>2.5496448464901</v>
      </c>
      <c r="G126" s="294">
        <v>1.7638518132115051</v>
      </c>
      <c r="H126" s="294">
        <v>2.3093299289804921</v>
      </c>
      <c r="I126" s="294">
        <v>2.5046393590583258</v>
      </c>
      <c r="J126" s="294">
        <v>2.4531026159842759</v>
      </c>
      <c r="K126" s="294">
        <v>1.1000015719287499</v>
      </c>
      <c r="L126" s="294">
        <v>1.476097576878393</v>
      </c>
      <c r="M126" s="294">
        <v>0.9089267881232771</v>
      </c>
      <c r="N126" s="294">
        <v>1.416180916472167</v>
      </c>
      <c r="O126" s="294">
        <v>0.64760402904823866</v>
      </c>
      <c r="P126" s="294">
        <v>1.2225749808922239</v>
      </c>
      <c r="Q126" s="294">
        <v>1.271316003358435</v>
      </c>
      <c r="R126" s="294">
        <v>1.7118817546994101</v>
      </c>
      <c r="S126" s="294">
        <v>3.09892665167669</v>
      </c>
      <c r="T126" s="294">
        <v>1.705831672480177</v>
      </c>
      <c r="U126" s="294">
        <v>2.842758582624954</v>
      </c>
      <c r="V126" s="294">
        <v>3.2541753223393952</v>
      </c>
      <c r="W126" s="294">
        <v>3.8488955017228919</v>
      </c>
      <c r="X126" s="294">
        <v>3.962268157881252</v>
      </c>
      <c r="Y126" s="294">
        <v>0.95781869802912756</v>
      </c>
      <c r="DA126" s="70" t="s">
        <v>758</v>
      </c>
    </row>
    <row r="127" spans="1:105" ht="12" customHeight="1" x14ac:dyDescent="0.25">
      <c r="A127" s="60" t="s">
        <v>604</v>
      </c>
      <c r="B127" s="262">
        <v>1.077097817043686</v>
      </c>
      <c r="C127" s="262">
        <v>0.99017122296425963</v>
      </c>
      <c r="D127" s="262">
        <v>1.795487021689413</v>
      </c>
      <c r="E127" s="262">
        <v>1.3265306063698969</v>
      </c>
      <c r="F127" s="262">
        <v>1.82482952488496</v>
      </c>
      <c r="G127" s="262">
        <v>1.296669972671064</v>
      </c>
      <c r="H127" s="262">
        <v>1.4881864555135931</v>
      </c>
      <c r="I127" s="262">
        <v>1.654144906058918</v>
      </c>
      <c r="J127" s="262">
        <v>1.6934972780734501</v>
      </c>
      <c r="K127" s="262">
        <v>0.65403961623280971</v>
      </c>
      <c r="L127" s="262">
        <v>0.87206920921010422</v>
      </c>
      <c r="M127" s="262">
        <v>0.58479202426698962</v>
      </c>
      <c r="N127" s="262">
        <v>0.85577074339617698</v>
      </c>
      <c r="O127" s="262">
        <v>0.37338234488764899</v>
      </c>
      <c r="P127" s="262">
        <v>0.67984975386655411</v>
      </c>
      <c r="Q127" s="262">
        <v>0.7658516781638387</v>
      </c>
      <c r="R127" s="262">
        <v>0.96888097183106137</v>
      </c>
      <c r="S127" s="262">
        <v>1.7655006933599391</v>
      </c>
      <c r="T127" s="262">
        <v>0.96861859154754293</v>
      </c>
      <c r="U127" s="262">
        <v>1.5100402036468179</v>
      </c>
      <c r="V127" s="262">
        <v>1.7989578468471801</v>
      </c>
      <c r="W127" s="262">
        <v>2.3261788609094269</v>
      </c>
      <c r="X127" s="262">
        <v>2.509662105234193</v>
      </c>
      <c r="Y127" s="262">
        <v>0.95238546732842833</v>
      </c>
      <c r="DA127" s="72" t="s">
        <v>759</v>
      </c>
    </row>
    <row r="128" spans="1:105" ht="12" customHeight="1" x14ac:dyDescent="0.25">
      <c r="A128" s="59" t="s">
        <v>28</v>
      </c>
      <c r="B128" s="230">
        <v>0.80179872375566918</v>
      </c>
      <c r="C128" s="230">
        <v>0.56847800749260147</v>
      </c>
      <c r="D128" s="230">
        <v>1.5371167985760179</v>
      </c>
      <c r="E128" s="230">
        <v>1.0021554024777619</v>
      </c>
      <c r="F128" s="230">
        <v>0.99149664919070746</v>
      </c>
      <c r="G128" s="230">
        <v>0.76505988311674789</v>
      </c>
      <c r="H128" s="230">
        <v>0.69692094317029485</v>
      </c>
      <c r="I128" s="230">
        <v>0.64086132341660418</v>
      </c>
      <c r="J128" s="230">
        <v>0.6092155606585925</v>
      </c>
      <c r="K128" s="230">
        <v>0.21152054226866709</v>
      </c>
      <c r="L128" s="230">
        <v>0.19268564072715469</v>
      </c>
      <c r="M128" s="230">
        <v>0.17489329722923519</v>
      </c>
      <c r="N128" s="230">
        <v>0.23343035247784541</v>
      </c>
      <c r="O128" s="230">
        <v>7.7123656762687953E-2</v>
      </c>
      <c r="P128" s="230">
        <v>0.1566151387216117</v>
      </c>
      <c r="Q128" s="230">
        <v>0.2086839998289888</v>
      </c>
      <c r="R128" s="230">
        <v>0.24402062315977441</v>
      </c>
      <c r="S128" s="230">
        <v>0.34439162273045021</v>
      </c>
      <c r="T128" s="230">
        <v>0.19925003613107811</v>
      </c>
      <c r="U128" s="230">
        <v>0.334183152510242</v>
      </c>
      <c r="V128" s="230">
        <v>0.40546644258169101</v>
      </c>
      <c r="W128" s="230">
        <v>0.43889213903473451</v>
      </c>
      <c r="X128" s="230">
        <v>0.3217458113775517</v>
      </c>
      <c r="Y128" s="230">
        <v>0.18510322541806129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3.9986390983984682E-2</v>
      </c>
      <c r="T129" s="230">
        <v>0</v>
      </c>
      <c r="U129" s="230">
        <v>0</v>
      </c>
      <c r="V129" s="230">
        <v>0</v>
      </c>
      <c r="W129" s="230">
        <v>0</v>
      </c>
      <c r="X129" s="230">
        <v>7.3787889071006335E-2</v>
      </c>
      <c r="Y129" s="230">
        <v>0</v>
      </c>
      <c r="DA129" s="71" t="s">
        <v>761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6.9280891301774727E-2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762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0.27529909328801733</v>
      </c>
      <c r="C132" s="230">
        <v>0.42169321547165811</v>
      </c>
      <c r="D132" s="230">
        <v>0.25837022311339453</v>
      </c>
      <c r="E132" s="230">
        <v>0.3243752038921347</v>
      </c>
      <c r="F132" s="230">
        <v>0.83333287569425274</v>
      </c>
      <c r="G132" s="230">
        <v>0.53161008955431643</v>
      </c>
      <c r="H132" s="230">
        <v>0.79126551234329812</v>
      </c>
      <c r="I132" s="230">
        <v>1.0132835826423141</v>
      </c>
      <c r="J132" s="230">
        <v>1.0842817174148569</v>
      </c>
      <c r="K132" s="230">
        <v>0.44251907396414258</v>
      </c>
      <c r="L132" s="230">
        <v>0.67938356848294956</v>
      </c>
      <c r="M132" s="230">
        <v>0.40989872703775448</v>
      </c>
      <c r="N132" s="230">
        <v>0.62234039091833149</v>
      </c>
      <c r="O132" s="230">
        <v>0.29625868812496109</v>
      </c>
      <c r="P132" s="230">
        <v>0.52323461514494241</v>
      </c>
      <c r="Q132" s="230">
        <v>0.55716767833484993</v>
      </c>
      <c r="R132" s="230">
        <v>0.7248603486712869</v>
      </c>
      <c r="S132" s="230">
        <v>1.311841788343729</v>
      </c>
      <c r="T132" s="230">
        <v>0.76936855541646487</v>
      </c>
      <c r="U132" s="230">
        <v>1.175857051136576</v>
      </c>
      <c r="V132" s="230">
        <v>1.3934914042654889</v>
      </c>
      <c r="W132" s="230">
        <v>1.887286721874692</v>
      </c>
      <c r="X132" s="230">
        <v>2.1141284047856348</v>
      </c>
      <c r="Y132" s="230">
        <v>0.76728224191036709</v>
      </c>
      <c r="DA132" s="71" t="s">
        <v>764</v>
      </c>
    </row>
    <row r="133" spans="1:105" ht="12" customHeight="1" x14ac:dyDescent="0.25">
      <c r="A133" s="60" t="s">
        <v>611</v>
      </c>
      <c r="B133" s="262">
        <v>8.807710718536832E-2</v>
      </c>
      <c r="C133" s="262">
        <v>0.37813791813508763</v>
      </c>
      <c r="D133" s="262">
        <v>0.1235618865219613</v>
      </c>
      <c r="E133" s="262">
        <v>0.1903061801317128</v>
      </c>
      <c r="F133" s="262">
        <v>0.72481532160514017</v>
      </c>
      <c r="G133" s="262">
        <v>0.46718184054044121</v>
      </c>
      <c r="H133" s="262">
        <v>0.82114347346689864</v>
      </c>
      <c r="I133" s="262">
        <v>0.85049445299940774</v>
      </c>
      <c r="J133" s="262">
        <v>0.75960533791082696</v>
      </c>
      <c r="K133" s="262">
        <v>0.44596195569594022</v>
      </c>
      <c r="L133" s="262">
        <v>0.60402836766828849</v>
      </c>
      <c r="M133" s="262">
        <v>0.32413476385628748</v>
      </c>
      <c r="N133" s="262">
        <v>0.56041017307599039</v>
      </c>
      <c r="O133" s="262">
        <v>0.27422168416058962</v>
      </c>
      <c r="P133" s="262">
        <v>0.54272522702566972</v>
      </c>
      <c r="Q133" s="262">
        <v>0.50546432519459672</v>
      </c>
      <c r="R133" s="262">
        <v>0.74300078286834881</v>
      </c>
      <c r="S133" s="262">
        <v>1.3334259583167509</v>
      </c>
      <c r="T133" s="262">
        <v>0.73721308093263405</v>
      </c>
      <c r="U133" s="262">
        <v>1.3327183789781361</v>
      </c>
      <c r="V133" s="262">
        <v>1.4552174754922149</v>
      </c>
      <c r="W133" s="262">
        <v>1.522716640813466</v>
      </c>
      <c r="X133" s="262">
        <v>1.452606052647059</v>
      </c>
      <c r="Y133" s="262">
        <v>5.433230700699186E-3</v>
      </c>
      <c r="DA133" s="72" t="s">
        <v>765</v>
      </c>
    </row>
    <row r="134" spans="1:105" ht="12" customHeight="1" x14ac:dyDescent="0.25">
      <c r="A134" s="57" t="s">
        <v>613</v>
      </c>
      <c r="B134" s="294">
        <v>0.49935579147015507</v>
      </c>
      <c r="C134" s="294">
        <v>0.7755929357442517</v>
      </c>
      <c r="D134" s="294">
        <v>0.67839394140665066</v>
      </c>
      <c r="E134" s="294">
        <v>0.6795447063856711</v>
      </c>
      <c r="F134" s="294">
        <v>1.473081602326173</v>
      </c>
      <c r="G134" s="294">
        <v>0.9863723134537683</v>
      </c>
      <c r="H134" s="294">
        <v>1.4037744242944259</v>
      </c>
      <c r="I134" s="294">
        <v>1.556163080388365</v>
      </c>
      <c r="J134" s="294">
        <v>1.5251096392809429</v>
      </c>
      <c r="K134" s="294">
        <v>0.70195984660413602</v>
      </c>
      <c r="L134" s="294">
        <v>0.96527344852935737</v>
      </c>
      <c r="M134" s="294">
        <v>0.57866230745190217</v>
      </c>
      <c r="N134" s="294">
        <v>0.91372839054817978</v>
      </c>
      <c r="O134" s="294">
        <v>0.42498065534631829</v>
      </c>
      <c r="P134" s="294">
        <v>0.80072010106954661</v>
      </c>
      <c r="Q134" s="294">
        <v>0.820351555410892</v>
      </c>
      <c r="R134" s="294">
        <v>1.115706980367311</v>
      </c>
      <c r="S134" s="294">
        <v>2.0446189153825638</v>
      </c>
      <c r="T134" s="294">
        <v>1.1220428211001721</v>
      </c>
      <c r="U134" s="294">
        <v>1.8725644870288349</v>
      </c>
      <c r="V134" s="294">
        <v>2.1382984190249781</v>
      </c>
      <c r="W134" s="294">
        <v>2.5357837208296119</v>
      </c>
      <c r="X134" s="294">
        <v>2.6450957520468559</v>
      </c>
      <c r="Y134" s="294">
        <v>0.607530715557274</v>
      </c>
      <c r="DA134" s="70" t="s">
        <v>766</v>
      </c>
    </row>
    <row r="135" spans="1:105" ht="12" customHeight="1" x14ac:dyDescent="0.25">
      <c r="A135" s="60" t="s">
        <v>615</v>
      </c>
      <c r="B135" s="262">
        <v>0.37831920868995572</v>
      </c>
      <c r="C135" s="262">
        <v>0.408914163538805</v>
      </c>
      <c r="D135" s="262">
        <v>0.45892133596034762</v>
      </c>
      <c r="E135" s="262">
        <v>0.42827943564684973</v>
      </c>
      <c r="F135" s="262">
        <v>0.78783733789019983</v>
      </c>
      <c r="G135" s="262">
        <v>0.5249997102392574</v>
      </c>
      <c r="H135" s="262">
        <v>0.68888123226106812</v>
      </c>
      <c r="I135" s="262">
        <v>0.84604200238291738</v>
      </c>
      <c r="J135" s="262">
        <v>0.89682743536230969</v>
      </c>
      <c r="K135" s="262">
        <v>0.34961986909063858</v>
      </c>
      <c r="L135" s="262">
        <v>0.51097461504864705</v>
      </c>
      <c r="M135" s="262">
        <v>0.32313640474410371</v>
      </c>
      <c r="N135" s="262">
        <v>0.4807861446681686</v>
      </c>
      <c r="O135" s="262">
        <v>0.22069858587240909</v>
      </c>
      <c r="P135" s="262">
        <v>0.39303964122026119</v>
      </c>
      <c r="Q135" s="262">
        <v>0.43013326347083208</v>
      </c>
      <c r="R135" s="262">
        <v>0.55095930631786716</v>
      </c>
      <c r="S135" s="262">
        <v>1.054851891915257</v>
      </c>
      <c r="T135" s="262">
        <v>0.57299547768098658</v>
      </c>
      <c r="U135" s="262">
        <v>0.87773647519146503</v>
      </c>
      <c r="V135" s="262">
        <v>1.0459827916565589</v>
      </c>
      <c r="W135" s="262">
        <v>1.40344464120852</v>
      </c>
      <c r="X135" s="262">
        <v>1.5896752014919739</v>
      </c>
      <c r="Y135" s="262">
        <v>0.60325895621973968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2.968084649662794E-2</v>
      </c>
      <c r="T136" s="297">
        <v>0</v>
      </c>
      <c r="U136" s="297">
        <v>0</v>
      </c>
      <c r="V136" s="297">
        <v>0</v>
      </c>
      <c r="W136" s="297">
        <v>0</v>
      </c>
      <c r="X136" s="297">
        <v>5.3612095561415121E-2</v>
      </c>
      <c r="Y136" s="297">
        <v>0</v>
      </c>
      <c r="DA136" s="71" t="s">
        <v>768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5.1425383718704087E-2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769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0.37831920868995572</v>
      </c>
      <c r="C139" s="297">
        <v>0.408914163538805</v>
      </c>
      <c r="D139" s="297">
        <v>0.45892133596034762</v>
      </c>
      <c r="E139" s="297">
        <v>0.42827943564684973</v>
      </c>
      <c r="F139" s="297">
        <v>0.78783733789019983</v>
      </c>
      <c r="G139" s="297">
        <v>0.5249997102392574</v>
      </c>
      <c r="H139" s="297">
        <v>0.68888123226106812</v>
      </c>
      <c r="I139" s="297">
        <v>0.84604200238291738</v>
      </c>
      <c r="J139" s="297">
        <v>0.89682743536230969</v>
      </c>
      <c r="K139" s="297">
        <v>0.34961986909063858</v>
      </c>
      <c r="L139" s="297">
        <v>0.51097461504864705</v>
      </c>
      <c r="M139" s="297">
        <v>0.32313640474410371</v>
      </c>
      <c r="N139" s="297">
        <v>0.4807861446681686</v>
      </c>
      <c r="O139" s="297">
        <v>0.22069858587240909</v>
      </c>
      <c r="P139" s="297">
        <v>0.39303964122026119</v>
      </c>
      <c r="Q139" s="297">
        <v>0.43013326347083208</v>
      </c>
      <c r="R139" s="297">
        <v>0.55095930631786716</v>
      </c>
      <c r="S139" s="297">
        <v>0.97374566169992516</v>
      </c>
      <c r="T139" s="297">
        <v>0.57299547768098658</v>
      </c>
      <c r="U139" s="297">
        <v>0.87773647519146503</v>
      </c>
      <c r="V139" s="297">
        <v>1.0459827916565589</v>
      </c>
      <c r="W139" s="297">
        <v>1.40344464120852</v>
      </c>
      <c r="X139" s="297">
        <v>1.5360631059305589</v>
      </c>
      <c r="Y139" s="297">
        <v>0.60325895621973968</v>
      </c>
      <c r="DA139" s="71" t="s">
        <v>771</v>
      </c>
    </row>
    <row r="140" spans="1:105" ht="12" customHeight="1" x14ac:dyDescent="0.25">
      <c r="A140" s="60" t="s">
        <v>621</v>
      </c>
      <c r="B140" s="262">
        <v>0.12103658278019939</v>
      </c>
      <c r="C140" s="262">
        <v>0.3666787722054467</v>
      </c>
      <c r="D140" s="262">
        <v>0.21947260544630309</v>
      </c>
      <c r="E140" s="262">
        <v>0.25126527073882138</v>
      </c>
      <c r="F140" s="262">
        <v>0.6852442644359733</v>
      </c>
      <c r="G140" s="262">
        <v>0.46137260321451079</v>
      </c>
      <c r="H140" s="262">
        <v>0.71489319203335766</v>
      </c>
      <c r="I140" s="262">
        <v>0.71012107800544821</v>
      </c>
      <c r="J140" s="262">
        <v>0.62828220391863365</v>
      </c>
      <c r="K140" s="262">
        <v>0.35233997751349738</v>
      </c>
      <c r="L140" s="262">
        <v>0.45429883348071032</v>
      </c>
      <c r="M140" s="262">
        <v>0.25552590270779851</v>
      </c>
      <c r="N140" s="262">
        <v>0.43294224588001118</v>
      </c>
      <c r="O140" s="262">
        <v>0.20428206947390931</v>
      </c>
      <c r="P140" s="262">
        <v>0.40768045984928541</v>
      </c>
      <c r="Q140" s="262">
        <v>0.39021829194005991</v>
      </c>
      <c r="R140" s="262">
        <v>0.56474767404944348</v>
      </c>
      <c r="S140" s="262">
        <v>0.98976702346730727</v>
      </c>
      <c r="T140" s="262">
        <v>0.54904734341918537</v>
      </c>
      <c r="U140" s="262">
        <v>0.99482801183737024</v>
      </c>
      <c r="V140" s="262">
        <v>1.0923156273684189</v>
      </c>
      <c r="W140" s="262">
        <v>1.1323390796210919</v>
      </c>
      <c r="X140" s="262">
        <v>1.0554205505548819</v>
      </c>
      <c r="Y140" s="262">
        <v>4.2717593375342679E-3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0.36426533700710784</v>
      </c>
      <c r="C141" s="261">
        <f t="shared" si="2"/>
        <v>0.47240770674637722</v>
      </c>
      <c r="D141" s="261">
        <f t="shared" si="2"/>
        <v>0.60957936222861708</v>
      </c>
      <c r="E141" s="261">
        <f t="shared" si="2"/>
        <v>0.51564107294406558</v>
      </c>
      <c r="F141" s="261">
        <f t="shared" si="2"/>
        <v>0.85322992362380445</v>
      </c>
      <c r="G141" s="261">
        <f t="shared" si="2"/>
        <v>0.6126248058157534</v>
      </c>
      <c r="H141" s="261">
        <f t="shared" si="2"/>
        <v>0.77823350064751939</v>
      </c>
      <c r="I141" s="261">
        <f t="shared" si="2"/>
        <v>0.81140638436697887</v>
      </c>
      <c r="J141" s="261">
        <f t="shared" si="2"/>
        <v>0.80242862951184346</v>
      </c>
      <c r="K141" s="261">
        <f t="shared" si="2"/>
        <v>0.37372819918265282</v>
      </c>
      <c r="L141" s="261">
        <f t="shared" si="2"/>
        <v>0.48670940413058394</v>
      </c>
      <c r="M141" s="261">
        <f t="shared" si="2"/>
        <v>0.30815001080022919</v>
      </c>
      <c r="N141" s="261">
        <f t="shared" si="2"/>
        <v>0.47110799598115272</v>
      </c>
      <c r="O141" s="261">
        <f t="shared" si="2"/>
        <v>0.22010655069954432</v>
      </c>
      <c r="P141" s="261">
        <f t="shared" si="2"/>
        <v>0.404893684360005</v>
      </c>
      <c r="Q141" s="261">
        <f t="shared" si="2"/>
        <v>0.42419918299660131</v>
      </c>
      <c r="R141" s="261">
        <f t="shared" si="2"/>
        <v>0.55898826143441482</v>
      </c>
      <c r="S141" s="261">
        <f t="shared" si="2"/>
        <v>0.96221451414095616</v>
      </c>
      <c r="T141" s="261">
        <f t="shared" si="2"/>
        <v>0.55296952411123157</v>
      </c>
      <c r="U141" s="261">
        <f t="shared" si="2"/>
        <v>0.96198628826538801</v>
      </c>
      <c r="V141" s="261">
        <f t="shared" si="2"/>
        <v>1.1504815890171918</v>
      </c>
      <c r="W141" s="261">
        <f t="shared" si="2"/>
        <v>1.3267162523170839</v>
      </c>
      <c r="X141" s="261">
        <f t="shared" si="2"/>
        <v>1.2614804631383385</v>
      </c>
      <c r="Y141" s="261">
        <f t="shared" si="2"/>
        <v>0.27032305242333554</v>
      </c>
      <c r="DA141" s="70"/>
    </row>
    <row r="142" spans="1:105" ht="12" customHeight="1" x14ac:dyDescent="0.25">
      <c r="A142" s="60" t="s">
        <v>624</v>
      </c>
      <c r="B142" s="262">
        <v>2.451594026920053E-2</v>
      </c>
      <c r="C142" s="262">
        <v>2.6498562532052579E-2</v>
      </c>
      <c r="D142" s="262">
        <v>2.973914039317533E-2</v>
      </c>
      <c r="E142" s="262">
        <v>2.7753475958049709E-2</v>
      </c>
      <c r="F142" s="262">
        <v>5.1053641141946313E-2</v>
      </c>
      <c r="G142" s="262">
        <v>3.4021168478709951E-2</v>
      </c>
      <c r="H142" s="262">
        <v>4.4641061713909198E-2</v>
      </c>
      <c r="I142" s="262">
        <v>5.4825435027415499E-2</v>
      </c>
      <c r="J142" s="262">
        <v>5.8116445932676272E-2</v>
      </c>
      <c r="K142" s="262">
        <v>2.26561581613378E-2</v>
      </c>
      <c r="L142" s="262">
        <v>3.3112310593450843E-2</v>
      </c>
      <c r="M142" s="262">
        <v>2.0939969780923731E-2</v>
      </c>
      <c r="N142" s="262">
        <v>3.1156029443389362E-2</v>
      </c>
      <c r="O142" s="262">
        <v>1.430176746108386E-2</v>
      </c>
      <c r="P142" s="262">
        <v>2.5469857586535399E-2</v>
      </c>
      <c r="Q142" s="262">
        <v>2.787360819336367E-2</v>
      </c>
      <c r="R142" s="262">
        <v>3.570340901066598E-2</v>
      </c>
      <c r="S142" s="262">
        <v>6.8356788080092545E-2</v>
      </c>
      <c r="T142" s="262">
        <v>3.7131402748469648E-2</v>
      </c>
      <c r="U142" s="262">
        <v>5.687930854054956E-2</v>
      </c>
      <c r="V142" s="262">
        <v>6.7782050326393173E-2</v>
      </c>
      <c r="W142" s="262">
        <v>9.0946386555790903E-2</v>
      </c>
      <c r="X142" s="262">
        <v>0.1030145480113478</v>
      </c>
      <c r="Y142" s="262">
        <v>3.9092544596813779E-2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1.923385974427153E-3</v>
      </c>
      <c r="T143" s="230">
        <v>0</v>
      </c>
      <c r="U143" s="230">
        <v>0</v>
      </c>
      <c r="V143" s="230">
        <v>0</v>
      </c>
      <c r="W143" s="230">
        <v>0</v>
      </c>
      <c r="X143" s="230">
        <v>3.4741850329029289E-3</v>
      </c>
      <c r="Y143" s="230">
        <v>0</v>
      </c>
      <c r="DA143" s="71" t="s">
        <v>774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3.332481160378202E-3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775</v>
      </c>
    </row>
    <row r="145" spans="1:105" ht="12" customHeight="1" x14ac:dyDescent="0.25">
      <c r="A145" s="59" t="s">
        <v>35</v>
      </c>
      <c r="B145" s="230">
        <v>2.451594026920053E-2</v>
      </c>
      <c r="C145" s="230">
        <v>2.6498562532052579E-2</v>
      </c>
      <c r="D145" s="230">
        <v>2.973914039317533E-2</v>
      </c>
      <c r="E145" s="230">
        <v>2.7753475958049709E-2</v>
      </c>
      <c r="F145" s="230">
        <v>5.1053641141946313E-2</v>
      </c>
      <c r="G145" s="230">
        <v>3.4021168478709951E-2</v>
      </c>
      <c r="H145" s="230">
        <v>4.4641061713909198E-2</v>
      </c>
      <c r="I145" s="230">
        <v>5.4825435027415499E-2</v>
      </c>
      <c r="J145" s="230">
        <v>5.8116445932676272E-2</v>
      </c>
      <c r="K145" s="230">
        <v>2.26561581613378E-2</v>
      </c>
      <c r="L145" s="230">
        <v>3.3112310593450843E-2</v>
      </c>
      <c r="M145" s="230">
        <v>2.0939969780923731E-2</v>
      </c>
      <c r="N145" s="230">
        <v>3.1156029443389362E-2</v>
      </c>
      <c r="O145" s="230">
        <v>1.430176746108386E-2</v>
      </c>
      <c r="P145" s="230">
        <v>2.5469857586535399E-2</v>
      </c>
      <c r="Q145" s="230">
        <v>2.787360819336367E-2</v>
      </c>
      <c r="R145" s="230">
        <v>3.570340901066598E-2</v>
      </c>
      <c r="S145" s="230">
        <v>6.3100920945287187E-2</v>
      </c>
      <c r="T145" s="230">
        <v>3.7131402748469648E-2</v>
      </c>
      <c r="U145" s="230">
        <v>5.687930854054956E-2</v>
      </c>
      <c r="V145" s="230">
        <v>6.7782050326393173E-2</v>
      </c>
      <c r="W145" s="230">
        <v>9.0946386555790903E-2</v>
      </c>
      <c r="X145" s="230">
        <v>9.9540362978444846E-2</v>
      </c>
      <c r="Y145" s="230">
        <v>3.9092544596813779E-2</v>
      </c>
      <c r="DA145" s="71" t="s">
        <v>776</v>
      </c>
    </row>
    <row r="146" spans="1:105" ht="12" customHeight="1" x14ac:dyDescent="0.25">
      <c r="A146" s="60" t="s">
        <v>629</v>
      </c>
      <c r="B146" s="262">
        <v>0.33190595245681259</v>
      </c>
      <c r="C146" s="262">
        <v>0.42214753055346588</v>
      </c>
      <c r="D146" s="262">
        <v>0.5656179006784503</v>
      </c>
      <c r="E146" s="262">
        <v>0.47160503922087271</v>
      </c>
      <c r="F146" s="262">
        <v>0.7577709045077986</v>
      </c>
      <c r="G146" s="262">
        <v>0.54870564928240517</v>
      </c>
      <c r="H146" s="262">
        <v>0.6872657434019771</v>
      </c>
      <c r="I146" s="262">
        <v>0.71056349758878712</v>
      </c>
      <c r="J146" s="262">
        <v>0.70359807594289836</v>
      </c>
      <c r="K146" s="262">
        <v>0.32823961368281468</v>
      </c>
      <c r="L146" s="262">
        <v>0.42415750175814909</v>
      </c>
      <c r="M146" s="262">
        <v>0.27065138466741018</v>
      </c>
      <c r="N146" s="262">
        <v>0.41189632993194042</v>
      </c>
      <c r="O146" s="262">
        <v>0.19256684316496189</v>
      </c>
      <c r="P146" s="262">
        <v>0.35300521103044441</v>
      </c>
      <c r="Q146" s="262">
        <v>0.3710385470303707</v>
      </c>
      <c r="R146" s="262">
        <v>0.48668792600251409</v>
      </c>
      <c r="S146" s="262">
        <v>0.82971858464170589</v>
      </c>
      <c r="T146" s="262">
        <v>0.48025861187171948</v>
      </c>
      <c r="U146" s="262">
        <v>0.84063987481418045</v>
      </c>
      <c r="V146" s="262">
        <v>1.011915015831361</v>
      </c>
      <c r="W146" s="262">
        <v>1.1623917326852571</v>
      </c>
      <c r="X146" s="262">
        <v>1.0900722766810631</v>
      </c>
      <c r="Y146" s="262">
        <v>0.23095368816112319</v>
      </c>
      <c r="DA146" s="72" t="s">
        <v>777</v>
      </c>
    </row>
    <row r="147" spans="1:105" ht="12" customHeight="1" x14ac:dyDescent="0.25">
      <c r="A147" s="64" t="s">
        <v>28</v>
      </c>
      <c r="B147" s="229">
        <v>0.2465976633903858</v>
      </c>
      <c r="C147" s="229">
        <v>0.24158782351672581</v>
      </c>
      <c r="D147" s="229">
        <v>0.48370069053179199</v>
      </c>
      <c r="E147" s="229">
        <v>0.35562812880139949</v>
      </c>
      <c r="F147" s="229">
        <v>0.41031161381668352</v>
      </c>
      <c r="G147" s="229">
        <v>0.3227488718167999</v>
      </c>
      <c r="H147" s="229">
        <v>0.3205626807513865</v>
      </c>
      <c r="I147" s="229">
        <v>0.27402599419719709</v>
      </c>
      <c r="J147" s="229">
        <v>0.25189481352988791</v>
      </c>
      <c r="K147" s="229">
        <v>0.10561587045879151</v>
      </c>
      <c r="L147" s="229">
        <v>9.3171164785376459E-2</v>
      </c>
      <c r="M147" s="229">
        <v>8.0517888266571511E-2</v>
      </c>
      <c r="N147" s="229">
        <v>0.11174099796351029</v>
      </c>
      <c r="O147" s="229">
        <v>3.9538887095813581E-2</v>
      </c>
      <c r="P147" s="229">
        <v>8.0851585650117991E-2</v>
      </c>
      <c r="Q147" s="229">
        <v>0.100551213418097</v>
      </c>
      <c r="R147" s="229">
        <v>0.1218886572969111</v>
      </c>
      <c r="S147" s="229">
        <v>0.16073009812157571</v>
      </c>
      <c r="T147" s="229">
        <v>9.8203530671122863E-2</v>
      </c>
      <c r="U147" s="229">
        <v>0.15537711102302049</v>
      </c>
      <c r="V147" s="229">
        <v>0.16494425172584021</v>
      </c>
      <c r="W147" s="229">
        <v>0.1637429166701676</v>
      </c>
      <c r="X147" s="229">
        <v>9.6436376480580371E-2</v>
      </c>
      <c r="Y147" s="229">
        <v>2.5809849380547371E-2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1.884795716072692E-2</v>
      </c>
      <c r="T149" s="229">
        <v>0</v>
      </c>
      <c r="U149" s="229">
        <v>0</v>
      </c>
      <c r="V149" s="229">
        <v>0</v>
      </c>
      <c r="W149" s="229">
        <v>0</v>
      </c>
      <c r="X149" s="229">
        <v>2.2336777333854779E-2</v>
      </c>
      <c r="Y149" s="229">
        <v>0</v>
      </c>
      <c r="DA149" s="73" t="s">
        <v>780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3.3277209983457519E-2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781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8.5308289066426832E-2</v>
      </c>
      <c r="C153" s="229">
        <v>0.18055970703674001</v>
      </c>
      <c r="D153" s="229">
        <v>8.1917210146658273E-2</v>
      </c>
      <c r="E153" s="229">
        <v>0.11597691041947331</v>
      </c>
      <c r="F153" s="229">
        <v>0.34745929069111509</v>
      </c>
      <c r="G153" s="229">
        <v>0.2259567774656053</v>
      </c>
      <c r="H153" s="229">
        <v>0.36670306265059072</v>
      </c>
      <c r="I153" s="229">
        <v>0.43653750339158998</v>
      </c>
      <c r="J153" s="229">
        <v>0.45170326241301051</v>
      </c>
      <c r="K153" s="229">
        <v>0.2226237432240232</v>
      </c>
      <c r="L153" s="229">
        <v>0.33098633697277269</v>
      </c>
      <c r="M153" s="229">
        <v>0.19013349640083871</v>
      </c>
      <c r="N153" s="229">
        <v>0.30015533196842997</v>
      </c>
      <c r="O153" s="229">
        <v>0.15302795606914829</v>
      </c>
      <c r="P153" s="229">
        <v>0.27215362538032628</v>
      </c>
      <c r="Q153" s="229">
        <v>0.27048733361227367</v>
      </c>
      <c r="R153" s="229">
        <v>0.36479926870560297</v>
      </c>
      <c r="S153" s="229">
        <v>0.61686331937594574</v>
      </c>
      <c r="T153" s="229">
        <v>0.38205508120059672</v>
      </c>
      <c r="U153" s="229">
        <v>0.55083290118712758</v>
      </c>
      <c r="V153" s="229">
        <v>0.57114899478336878</v>
      </c>
      <c r="W153" s="229">
        <v>0.70942331678204773</v>
      </c>
      <c r="X153" s="229">
        <v>0.63844309988007175</v>
      </c>
      <c r="Y153" s="229">
        <v>0.1077927334336337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2.383495542935985E-3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0.13442986260403231</v>
      </c>
      <c r="V156" s="229">
        <v>0.27343827377921598</v>
      </c>
      <c r="W156" s="229">
        <v>0.28922549923304153</v>
      </c>
      <c r="X156" s="229">
        <v>0.33285602298655648</v>
      </c>
      <c r="Y156" s="229">
        <v>9.7351105346942052E-2</v>
      </c>
      <c r="DA156" s="73" t="s">
        <v>787</v>
      </c>
    </row>
    <row r="157" spans="1:105" ht="12" customHeight="1" x14ac:dyDescent="0.25">
      <c r="A157" s="61" t="s">
        <v>641</v>
      </c>
      <c r="B157" s="263">
        <v>7.8434442810947236E-3</v>
      </c>
      <c r="C157" s="263">
        <v>2.3761613660858751E-2</v>
      </c>
      <c r="D157" s="263">
        <v>1.422232115699135E-2</v>
      </c>
      <c r="E157" s="263">
        <v>1.6282557765143139E-2</v>
      </c>
      <c r="F157" s="263">
        <v>4.4405377974059489E-2</v>
      </c>
      <c r="G157" s="263">
        <v>2.989798805463828E-2</v>
      </c>
      <c r="H157" s="263">
        <v>4.6326695531633003E-2</v>
      </c>
      <c r="I157" s="263">
        <v>4.6017451750776171E-2</v>
      </c>
      <c r="J157" s="263">
        <v>4.0714107636268773E-2</v>
      </c>
      <c r="K157" s="263">
        <v>2.2832427338500341E-2</v>
      </c>
      <c r="L157" s="263">
        <v>2.9439591778984059E-2</v>
      </c>
      <c r="M157" s="263">
        <v>1.6558656351895289E-2</v>
      </c>
      <c r="N157" s="263">
        <v>2.8055636605822928E-2</v>
      </c>
      <c r="O157" s="263">
        <v>1.323794007349857E-2</v>
      </c>
      <c r="P157" s="263">
        <v>2.6418615743025169E-2</v>
      </c>
      <c r="Q157" s="263">
        <v>2.5287027772866962E-2</v>
      </c>
      <c r="R157" s="263">
        <v>3.6596926421234813E-2</v>
      </c>
      <c r="S157" s="263">
        <v>6.4139141419157691E-2</v>
      </c>
      <c r="T157" s="263">
        <v>3.5579509491042521E-2</v>
      </c>
      <c r="U157" s="263">
        <v>6.4467104910657949E-2</v>
      </c>
      <c r="V157" s="263">
        <v>7.0784522859437454E-2</v>
      </c>
      <c r="W157" s="263">
        <v>7.337813307603594E-2</v>
      </c>
      <c r="X157" s="263">
        <v>6.8393638445927496E-2</v>
      </c>
      <c r="Y157" s="263">
        <v>2.7681966539852868E-4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</v>
      </c>
      <c r="C171" s="232">
        <f t="shared" si="11"/>
        <v>1</v>
      </c>
      <c r="D171" s="232">
        <f t="shared" si="11"/>
        <v>1</v>
      </c>
      <c r="E171" s="232">
        <f t="shared" si="11"/>
        <v>0.99999999999999978</v>
      </c>
      <c r="F171" s="232">
        <f t="shared" si="11"/>
        <v>1</v>
      </c>
      <c r="G171" s="232">
        <f t="shared" si="11"/>
        <v>1.0000000000000002</v>
      </c>
      <c r="H171" s="232">
        <f t="shared" si="11"/>
        <v>0.99999999999999978</v>
      </c>
      <c r="I171" s="232">
        <f t="shared" si="11"/>
        <v>1</v>
      </c>
      <c r="J171" s="232">
        <f t="shared" si="11"/>
        <v>1.0000000000000002</v>
      </c>
      <c r="K171" s="232">
        <f t="shared" si="11"/>
        <v>1</v>
      </c>
      <c r="L171" s="232">
        <f t="shared" si="11"/>
        <v>0.99999999999999956</v>
      </c>
      <c r="M171" s="232">
        <f t="shared" si="11"/>
        <v>1</v>
      </c>
      <c r="N171" s="232">
        <f t="shared" si="11"/>
        <v>0.99999999999999989</v>
      </c>
      <c r="O171" s="232">
        <f t="shared" si="11"/>
        <v>0.99999999999999978</v>
      </c>
      <c r="P171" s="232">
        <f t="shared" si="11"/>
        <v>0.99999999999999967</v>
      </c>
      <c r="Q171" s="232">
        <f t="shared" si="11"/>
        <v>1.0000000000000002</v>
      </c>
      <c r="R171" s="232">
        <f t="shared" si="11"/>
        <v>1</v>
      </c>
      <c r="S171" s="232">
        <f t="shared" si="11"/>
        <v>0.99999999999999989</v>
      </c>
      <c r="T171" s="232">
        <f t="shared" si="11"/>
        <v>1.0000000000000002</v>
      </c>
      <c r="U171" s="232">
        <f t="shared" si="11"/>
        <v>0.99999999999999944</v>
      </c>
      <c r="V171" s="232">
        <f t="shared" si="11"/>
        <v>0.99999999999999978</v>
      </c>
      <c r="W171" s="232">
        <f t="shared" si="11"/>
        <v>0.99999999999999978</v>
      </c>
      <c r="X171" s="232">
        <f t="shared" si="11"/>
        <v>1.0000000000000002</v>
      </c>
      <c r="Y171" s="232">
        <f t="shared" si="11"/>
        <v>0.99999999999999978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1.0190034058300543E-3</v>
      </c>
      <c r="C172" s="299">
        <f t="shared" si="12"/>
        <v>9.9986617334369234E-4</v>
      </c>
      <c r="D172" s="299">
        <f t="shared" si="12"/>
        <v>1.0143619011928741E-3</v>
      </c>
      <c r="E172" s="299">
        <f t="shared" si="12"/>
        <v>1.0086390192318422E-3</v>
      </c>
      <c r="F172" s="299">
        <f t="shared" si="12"/>
        <v>9.9979569902693458E-4</v>
      </c>
      <c r="G172" s="299">
        <f t="shared" si="12"/>
        <v>1.0003255772790328E-3</v>
      </c>
      <c r="H172" s="299">
        <f t="shared" si="12"/>
        <v>9.9701490827563966E-4</v>
      </c>
      <c r="I172" s="299">
        <f t="shared" si="12"/>
        <v>9.9901451520398744E-4</v>
      </c>
      <c r="J172" s="299">
        <f t="shared" si="12"/>
        <v>1.0014475668043362E-3</v>
      </c>
      <c r="K172" s="299">
        <f t="shared" si="12"/>
        <v>9.9660677363106929E-4</v>
      </c>
      <c r="L172" s="299">
        <f t="shared" si="12"/>
        <v>9.9751388450079531E-4</v>
      </c>
      <c r="M172" s="299">
        <f t="shared" si="12"/>
        <v>9.9963347405427738E-4</v>
      </c>
      <c r="N172" s="299">
        <f t="shared" si="12"/>
        <v>9.976497201771824E-4</v>
      </c>
      <c r="O172" s="299">
        <f t="shared" si="12"/>
        <v>9.9710163633032049E-4</v>
      </c>
      <c r="P172" s="299">
        <f t="shared" si="12"/>
        <v>9.9063198309982101E-4</v>
      </c>
      <c r="Q172" s="299">
        <f t="shared" si="12"/>
        <v>9.9756879969365906E-4</v>
      </c>
      <c r="R172" s="299">
        <f t="shared" si="12"/>
        <v>9.9582603940065722E-4</v>
      </c>
      <c r="S172" s="299">
        <f t="shared" si="12"/>
        <v>9.9681167946559773E-4</v>
      </c>
      <c r="T172" s="299">
        <f t="shared" si="12"/>
        <v>9.9640071671089304E-4</v>
      </c>
      <c r="U172" s="299">
        <f t="shared" si="12"/>
        <v>9.9394033737798429E-4</v>
      </c>
      <c r="V172" s="299">
        <f t="shared" si="12"/>
        <v>9.9458096853975763E-4</v>
      </c>
      <c r="W172" s="299">
        <f t="shared" si="12"/>
        <v>9.975149222246427E-4</v>
      </c>
      <c r="X172" s="299">
        <f t="shared" si="12"/>
        <v>9.9893102285031387E-4</v>
      </c>
      <c r="Y172" s="299">
        <f t="shared" si="12"/>
        <v>1.1003256335304918E-3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1.2287947821937746E-4</v>
      </c>
      <c r="C173" s="233">
        <f t="shared" si="13"/>
        <v>1.2057175959053582E-4</v>
      </c>
      <c r="D173" s="233">
        <f t="shared" si="13"/>
        <v>1.2231976893410285E-4</v>
      </c>
      <c r="E173" s="233">
        <f t="shared" si="13"/>
        <v>1.2162965863097803E-4</v>
      </c>
      <c r="F173" s="233">
        <f t="shared" si="13"/>
        <v>1.2056326124085266E-4</v>
      </c>
      <c r="G173" s="233">
        <f t="shared" si="13"/>
        <v>1.20627158145186E-4</v>
      </c>
      <c r="H173" s="233">
        <f t="shared" si="13"/>
        <v>1.2022793153086209E-4</v>
      </c>
      <c r="I173" s="233">
        <f t="shared" si="13"/>
        <v>1.2046905992610931E-4</v>
      </c>
      <c r="J173" s="233">
        <f t="shared" si="13"/>
        <v>1.2076245650302083E-4</v>
      </c>
      <c r="K173" s="233">
        <f t="shared" si="13"/>
        <v>1.2017871543219053E-4</v>
      </c>
      <c r="L173" s="233">
        <f t="shared" si="13"/>
        <v>1.2028810202473896E-4</v>
      </c>
      <c r="M173" s="233">
        <f t="shared" si="13"/>
        <v>1.2054369887248353E-4</v>
      </c>
      <c r="N173" s="233">
        <f t="shared" si="13"/>
        <v>1.2030448216335531E-4</v>
      </c>
      <c r="O173" s="233">
        <f t="shared" si="13"/>
        <v>1.2023838988462739E-4</v>
      </c>
      <c r="P173" s="233">
        <f t="shared" si="13"/>
        <v>1.2008340026696401E-4</v>
      </c>
      <c r="Q173" s="233">
        <f t="shared" si="13"/>
        <v>1.2029472413238537E-4</v>
      </c>
      <c r="R173" s="233">
        <f t="shared" si="13"/>
        <v>1.2008456833286559E-4</v>
      </c>
      <c r="S173" s="233">
        <f t="shared" si="13"/>
        <v>1.2020342459595472E-4</v>
      </c>
      <c r="T173" s="233">
        <f t="shared" si="13"/>
        <v>1.2015386746142826E-4</v>
      </c>
      <c r="U173" s="233">
        <f t="shared" si="13"/>
        <v>1.1985717549070483E-4</v>
      </c>
      <c r="V173" s="233">
        <f t="shared" si="13"/>
        <v>1.19934427855554E-4</v>
      </c>
      <c r="W173" s="233">
        <f t="shared" si="13"/>
        <v>1.2028822716167585E-4</v>
      </c>
      <c r="X173" s="233">
        <f t="shared" si="13"/>
        <v>1.2045899175872537E-4</v>
      </c>
      <c r="Y173" s="233">
        <f t="shared" si="13"/>
        <v>1.3268595467499561E-4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1.9744939459276755E-2</v>
      </c>
      <c r="C174" s="233">
        <f t="shared" si="14"/>
        <v>1.9374122742964083E-2</v>
      </c>
      <c r="D174" s="233">
        <f t="shared" si="14"/>
        <v>1.9655002342740396E-2</v>
      </c>
      <c r="E174" s="233">
        <f t="shared" si="14"/>
        <v>1.9544111685057944E-2</v>
      </c>
      <c r="F174" s="233">
        <f t="shared" si="14"/>
        <v>1.9372757182152547E-2</v>
      </c>
      <c r="G174" s="233">
        <f t="shared" si="14"/>
        <v>1.9383024482486005E-2</v>
      </c>
      <c r="H174" s="233">
        <f t="shared" si="14"/>
        <v>1.9318874589887316E-2</v>
      </c>
      <c r="I174" s="233">
        <f t="shared" si="14"/>
        <v>1.9357620405177706E-2</v>
      </c>
      <c r="J174" s="233">
        <f t="shared" si="14"/>
        <v>1.9404764954720256E-2</v>
      </c>
      <c r="K174" s="233">
        <f t="shared" si="14"/>
        <v>1.9310966280845204E-2</v>
      </c>
      <c r="L174" s="233">
        <f t="shared" si="14"/>
        <v>1.9328543110425055E-2</v>
      </c>
      <c r="M174" s="233">
        <f t="shared" si="14"/>
        <v>1.9369613794951304E-2</v>
      </c>
      <c r="N174" s="233">
        <f t="shared" si="14"/>
        <v>1.9331175159730634E-2</v>
      </c>
      <c r="O174" s="233">
        <f t="shared" si="14"/>
        <v>1.9320555094760314E-2</v>
      </c>
      <c r="P174" s="233">
        <f t="shared" si="14"/>
        <v>1.9147027052924506E-2</v>
      </c>
      <c r="Q174" s="233">
        <f t="shared" si="14"/>
        <v>1.9329607186513813E-2</v>
      </c>
      <c r="R174" s="233">
        <f t="shared" si="14"/>
        <v>1.9295838215497144E-2</v>
      </c>
      <c r="S174" s="233">
        <f t="shared" si="14"/>
        <v>1.9314936682979733E-2</v>
      </c>
      <c r="T174" s="233">
        <f t="shared" si="14"/>
        <v>1.930697357445112E-2</v>
      </c>
      <c r="U174" s="233">
        <f t="shared" si="14"/>
        <v>1.924843429173502E-2</v>
      </c>
      <c r="V174" s="233">
        <f t="shared" si="14"/>
        <v>1.927171283119487E-2</v>
      </c>
      <c r="W174" s="233">
        <f t="shared" si="14"/>
        <v>1.9328563218105197E-2</v>
      </c>
      <c r="X174" s="233">
        <f t="shared" si="14"/>
        <v>1.9356002597563753E-2</v>
      </c>
      <c r="Y174" s="233">
        <f t="shared" si="14"/>
        <v>2.1320697158860376E-2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3.3692432380779969E-4</v>
      </c>
      <c r="C175" s="233">
        <f t="shared" si="15"/>
        <v>3.3059676977006974E-4</v>
      </c>
      <c r="D175" s="233">
        <f t="shared" si="15"/>
        <v>3.3538965198787662E-4</v>
      </c>
      <c r="E175" s="233">
        <f t="shared" si="15"/>
        <v>3.3349743246837273E-4</v>
      </c>
      <c r="F175" s="233">
        <f t="shared" si="15"/>
        <v>3.3057346807020946E-4</v>
      </c>
      <c r="G175" s="233">
        <f t="shared" si="15"/>
        <v>3.3074866755508566E-4</v>
      </c>
      <c r="H175" s="233">
        <f t="shared" si="15"/>
        <v>3.2965402458437742E-4</v>
      </c>
      <c r="I175" s="233">
        <f t="shared" si="15"/>
        <v>3.3031517665547006E-4</v>
      </c>
      <c r="J175" s="233">
        <f t="shared" si="15"/>
        <v>3.3111964331431219E-4</v>
      </c>
      <c r="K175" s="233">
        <f t="shared" si="15"/>
        <v>3.2951907852987207E-4</v>
      </c>
      <c r="L175" s="233">
        <f t="shared" si="15"/>
        <v>3.2981900659159605E-4</v>
      </c>
      <c r="M175" s="233">
        <f t="shared" si="15"/>
        <v>3.3051982984004784E-4</v>
      </c>
      <c r="N175" s="233">
        <f t="shared" si="15"/>
        <v>3.2986391943796544E-4</v>
      </c>
      <c r="O175" s="233">
        <f t="shared" si="15"/>
        <v>3.2968270043669701E-4</v>
      </c>
      <c r="P175" s="233">
        <f t="shared" si="15"/>
        <v>3.292577330386806E-4</v>
      </c>
      <c r="Q175" s="233">
        <f t="shared" si="15"/>
        <v>3.298371638068879E-4</v>
      </c>
      <c r="R175" s="233">
        <f t="shared" si="15"/>
        <v>3.292609357688661E-4</v>
      </c>
      <c r="S175" s="233">
        <f t="shared" si="15"/>
        <v>3.2958682880366663E-4</v>
      </c>
      <c r="T175" s="233">
        <f t="shared" si="15"/>
        <v>3.2945094765994651E-4</v>
      </c>
      <c r="U175" s="233">
        <f t="shared" si="15"/>
        <v>3.2863744533178133E-4</v>
      </c>
      <c r="V175" s="233">
        <f t="shared" si="15"/>
        <v>3.2884926427149795E-4</v>
      </c>
      <c r="W175" s="233">
        <f t="shared" si="15"/>
        <v>3.2981934970566608E-4</v>
      </c>
      <c r="X175" s="233">
        <f t="shared" si="15"/>
        <v>3.3028757065862676E-4</v>
      </c>
      <c r="Y175" s="233">
        <f t="shared" si="15"/>
        <v>3.638127879893247E-4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4.3575081133707073E-3</v>
      </c>
      <c r="C176" s="300">
        <f t="shared" si="16"/>
        <v>3.5102898859675426E-3</v>
      </c>
      <c r="D176" s="300">
        <f t="shared" si="16"/>
        <v>3.935331631605048E-3</v>
      </c>
      <c r="E176" s="300">
        <f t="shared" si="16"/>
        <v>3.7921840129669462E-3</v>
      </c>
      <c r="F176" s="300">
        <f t="shared" si="16"/>
        <v>3.5223936728622234E-3</v>
      </c>
      <c r="G176" s="300">
        <f t="shared" si="16"/>
        <v>3.522264424300934E-3</v>
      </c>
      <c r="H176" s="300">
        <f t="shared" si="16"/>
        <v>3.4251336742112041E-3</v>
      </c>
      <c r="I176" s="300">
        <f t="shared" si="16"/>
        <v>3.537476562300751E-3</v>
      </c>
      <c r="J176" s="300">
        <f t="shared" si="16"/>
        <v>3.6625014651469681E-3</v>
      </c>
      <c r="K176" s="300">
        <f t="shared" si="16"/>
        <v>3.4471450162986438E-3</v>
      </c>
      <c r="L176" s="300">
        <f t="shared" si="16"/>
        <v>3.5128067770929306E-3</v>
      </c>
      <c r="M176" s="300">
        <f t="shared" si="16"/>
        <v>3.5934663279702556E-3</v>
      </c>
      <c r="N176" s="300">
        <f t="shared" si="16"/>
        <v>3.5065081306453246E-3</v>
      </c>
      <c r="O176" s="300">
        <f t="shared" si="16"/>
        <v>3.5002855136860708E-3</v>
      </c>
      <c r="P176" s="300">
        <f t="shared" si="16"/>
        <v>3.4273094032080112E-3</v>
      </c>
      <c r="Q176" s="300">
        <f t="shared" si="16"/>
        <v>3.5028963729942528E-3</v>
      </c>
      <c r="R176" s="300">
        <f t="shared" si="16"/>
        <v>3.4274541781450915E-3</v>
      </c>
      <c r="S176" s="300">
        <f t="shared" si="16"/>
        <v>3.4360197084213483E-3</v>
      </c>
      <c r="T176" s="300">
        <f t="shared" si="16"/>
        <v>3.4631006059303924E-3</v>
      </c>
      <c r="U176" s="300">
        <f t="shared" si="16"/>
        <v>3.665170640141561E-3</v>
      </c>
      <c r="V176" s="300">
        <f t="shared" si="16"/>
        <v>3.785548816656169E-3</v>
      </c>
      <c r="W176" s="300">
        <f t="shared" si="16"/>
        <v>4.0507421194009834E-3</v>
      </c>
      <c r="X176" s="300">
        <f t="shared" si="16"/>
        <v>4.287728076324597E-3</v>
      </c>
      <c r="Y176" s="300">
        <f t="shared" si="16"/>
        <v>1.2474490638813521E-2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0.78289408249158954</v>
      </c>
      <c r="C177" s="301">
        <f t="shared" si="17"/>
        <v>0.82528575254896896</v>
      </c>
      <c r="D177" s="301">
        <f t="shared" si="17"/>
        <v>0.7928512187532033</v>
      </c>
      <c r="E177" s="301">
        <f t="shared" si="17"/>
        <v>0.80617914222749698</v>
      </c>
      <c r="F177" s="301">
        <f t="shared" si="17"/>
        <v>0.82611870105579466</v>
      </c>
      <c r="G177" s="301">
        <f t="shared" si="17"/>
        <v>0.82424360749814241</v>
      </c>
      <c r="H177" s="301">
        <f t="shared" si="17"/>
        <v>0.83125445249873298</v>
      </c>
      <c r="I177" s="301">
        <f t="shared" si="17"/>
        <v>0.82810731128289661</v>
      </c>
      <c r="J177" s="301">
        <f t="shared" si="17"/>
        <v>0.82277530405507249</v>
      </c>
      <c r="K177" s="301">
        <f t="shared" si="17"/>
        <v>0.83132562886163441</v>
      </c>
      <c r="L177" s="301">
        <f t="shared" si="17"/>
        <v>0.82990187238802049</v>
      </c>
      <c r="M177" s="301">
        <f t="shared" si="17"/>
        <v>0.82532176969477733</v>
      </c>
      <c r="N177" s="301">
        <f t="shared" si="17"/>
        <v>0.82964623413068939</v>
      </c>
      <c r="O177" s="301">
        <f t="shared" si="17"/>
        <v>0.82980424053024016</v>
      </c>
      <c r="P177" s="301">
        <f t="shared" si="17"/>
        <v>0.83346162274448798</v>
      </c>
      <c r="Q177" s="301">
        <f t="shared" si="17"/>
        <v>0.82972671051623115</v>
      </c>
      <c r="R177" s="301">
        <f t="shared" si="17"/>
        <v>0.83350584238862668</v>
      </c>
      <c r="S177" s="301">
        <f t="shared" si="17"/>
        <v>0.83385268977132554</v>
      </c>
      <c r="T177" s="301">
        <f t="shared" si="17"/>
        <v>0.8324243093832504</v>
      </c>
      <c r="U177" s="301">
        <f t="shared" si="17"/>
        <v>0.83541920592873864</v>
      </c>
      <c r="V177" s="301">
        <f t="shared" si="17"/>
        <v>0.83303138589435577</v>
      </c>
      <c r="W177" s="301">
        <f t="shared" si="17"/>
        <v>0.82771000830065888</v>
      </c>
      <c r="X177" s="301">
        <f t="shared" si="17"/>
        <v>0.82816479944025867</v>
      </c>
      <c r="Y177" s="301">
        <f t="shared" si="17"/>
        <v>0.5208941702171983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0.14796064128354358</v>
      </c>
      <c r="C178" s="301">
        <f t="shared" si="18"/>
        <v>0.11909076360846152</v>
      </c>
      <c r="D178" s="301">
        <f t="shared" si="18"/>
        <v>0.13358508759653337</v>
      </c>
      <c r="E178" s="301">
        <f t="shared" si="18"/>
        <v>0.12870375073073342</v>
      </c>
      <c r="F178" s="301">
        <f t="shared" si="18"/>
        <v>0.11950478017789927</v>
      </c>
      <c r="G178" s="301">
        <f t="shared" si="18"/>
        <v>0.11949925121975724</v>
      </c>
      <c r="H178" s="301">
        <f t="shared" si="18"/>
        <v>0.11618594239981034</v>
      </c>
      <c r="I178" s="301">
        <f t="shared" si="18"/>
        <v>0.12002045640066566</v>
      </c>
      <c r="J178" s="301">
        <f t="shared" si="18"/>
        <v>0.12428287918456514</v>
      </c>
      <c r="K178" s="301">
        <f t="shared" si="18"/>
        <v>0.11693579350557722</v>
      </c>
      <c r="L178" s="301">
        <f t="shared" si="18"/>
        <v>0.11917709761418054</v>
      </c>
      <c r="M178" s="301">
        <f t="shared" si="18"/>
        <v>0.12192679142066697</v>
      </c>
      <c r="N178" s="301">
        <f t="shared" si="18"/>
        <v>0.11896199895520029</v>
      </c>
      <c r="O178" s="301">
        <f t="shared" si="18"/>
        <v>0.11874785266023323</v>
      </c>
      <c r="P178" s="301">
        <f t="shared" si="18"/>
        <v>0.11625979970872982</v>
      </c>
      <c r="Q178" s="301">
        <f t="shared" si="18"/>
        <v>0.11883864607085685</v>
      </c>
      <c r="R178" s="301">
        <f t="shared" si="18"/>
        <v>0.11626599393599765</v>
      </c>
      <c r="S178" s="301">
        <f t="shared" si="18"/>
        <v>0.11712411254886666</v>
      </c>
      <c r="T178" s="301">
        <f t="shared" si="18"/>
        <v>0.11748256506351432</v>
      </c>
      <c r="U178" s="301">
        <f t="shared" si="18"/>
        <v>0.11395279245330003</v>
      </c>
      <c r="V178" s="301">
        <f t="shared" si="18"/>
        <v>0.11498057028234748</v>
      </c>
      <c r="W178" s="301">
        <f t="shared" si="18"/>
        <v>0.1197633540431729</v>
      </c>
      <c r="X178" s="301">
        <f t="shared" si="18"/>
        <v>0.12108313618968844</v>
      </c>
      <c r="Y178" s="301">
        <f t="shared" si="18"/>
        <v>0.382273859083962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0.11209713331420154</v>
      </c>
      <c r="C179" s="302">
        <f t="shared" si="19"/>
        <v>6.2787962269694408E-2</v>
      </c>
      <c r="D179" s="302">
        <f t="shared" si="19"/>
        <v>9.0367916224406486E-2</v>
      </c>
      <c r="E179" s="302">
        <f t="shared" si="19"/>
        <v>8.1114854123089428E-2</v>
      </c>
      <c r="F179" s="302">
        <f t="shared" si="19"/>
        <v>6.3913857678919467E-2</v>
      </c>
      <c r="G179" s="302">
        <f t="shared" si="19"/>
        <v>6.3603845534256548E-2</v>
      </c>
      <c r="H179" s="302">
        <f t="shared" si="19"/>
        <v>5.7016507628726877E-2</v>
      </c>
      <c r="I179" s="302">
        <f t="shared" si="19"/>
        <v>6.5251739062456904E-2</v>
      </c>
      <c r="J179" s="302">
        <f t="shared" si="19"/>
        <v>7.3083464249225086E-2</v>
      </c>
      <c r="K179" s="302">
        <f t="shared" si="19"/>
        <v>5.824133248534015E-2</v>
      </c>
      <c r="L179" s="302">
        <f t="shared" si="19"/>
        <v>6.3087275081273347E-2</v>
      </c>
      <c r="M179" s="302">
        <f t="shared" si="19"/>
        <v>6.8086316517053186E-2</v>
      </c>
      <c r="N179" s="302">
        <f t="shared" si="19"/>
        <v>6.2595494931897505E-2</v>
      </c>
      <c r="O179" s="302">
        <f t="shared" si="19"/>
        <v>6.1667473160965602E-2</v>
      </c>
      <c r="P179" s="302">
        <f t="shared" si="19"/>
        <v>5.7067019929714212E-2</v>
      </c>
      <c r="Q179" s="302">
        <f t="shared" si="19"/>
        <v>6.2310425723895869E-2</v>
      </c>
      <c r="R179" s="302">
        <f t="shared" si="19"/>
        <v>5.7414565378308954E-2</v>
      </c>
      <c r="S179" s="302">
        <f t="shared" si="19"/>
        <v>6.0426219664484797E-2</v>
      </c>
      <c r="T179" s="302">
        <f t="shared" si="19"/>
        <v>5.9995017321844375E-2</v>
      </c>
      <c r="U179" s="302">
        <f t="shared" si="19"/>
        <v>5.3413659758593933E-2</v>
      </c>
      <c r="V179" s="302">
        <f t="shared" si="19"/>
        <v>5.6244580653542618E-2</v>
      </c>
      <c r="W179" s="302">
        <f t="shared" si="19"/>
        <v>6.628374339041028E-2</v>
      </c>
      <c r="X179" s="302">
        <f t="shared" si="19"/>
        <v>7.2769713070188077E-2</v>
      </c>
      <c r="Y179" s="302">
        <f t="shared" si="19"/>
        <v>0.37958595889188812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3.5863507969342054E-2</v>
      </c>
      <c r="C180" s="302">
        <f t="shared" si="20"/>
        <v>5.6302801338767111E-2</v>
      </c>
      <c r="D180" s="302">
        <f t="shared" si="20"/>
        <v>4.3217171372126849E-2</v>
      </c>
      <c r="E180" s="302">
        <f t="shared" si="20"/>
        <v>4.7588896607644038E-2</v>
      </c>
      <c r="F180" s="302">
        <f t="shared" si="20"/>
        <v>5.5590922498979768E-2</v>
      </c>
      <c r="G180" s="302">
        <f t="shared" si="20"/>
        <v>5.58954056855007E-2</v>
      </c>
      <c r="H180" s="302">
        <f t="shared" si="20"/>
        <v>5.916943477108344E-2</v>
      </c>
      <c r="I180" s="302">
        <f t="shared" si="20"/>
        <v>5.4768717338208733E-2</v>
      </c>
      <c r="J180" s="302">
        <f t="shared" si="20"/>
        <v>5.1199414935340103E-2</v>
      </c>
      <c r="K180" s="302">
        <f t="shared" si="20"/>
        <v>5.8694461020237072E-2</v>
      </c>
      <c r="L180" s="302">
        <f t="shared" si="20"/>
        <v>5.6089822532907209E-2</v>
      </c>
      <c r="M180" s="302">
        <f t="shared" si="20"/>
        <v>5.3840474903613801E-2</v>
      </c>
      <c r="N180" s="302">
        <f t="shared" si="20"/>
        <v>5.6366504023302788E-2</v>
      </c>
      <c r="O180" s="302">
        <f t="shared" si="20"/>
        <v>5.7080379499267607E-2</v>
      </c>
      <c r="P180" s="302">
        <f t="shared" si="20"/>
        <v>5.9192779779015575E-2</v>
      </c>
      <c r="Q180" s="302">
        <f t="shared" si="20"/>
        <v>5.6528220346960985E-2</v>
      </c>
      <c r="R180" s="302">
        <f t="shared" si="20"/>
        <v>5.8851428557688698E-2</v>
      </c>
      <c r="S180" s="302">
        <f t="shared" si="20"/>
        <v>5.6697892884381859E-2</v>
      </c>
      <c r="T180" s="302">
        <f t="shared" si="20"/>
        <v>5.748754774166992E-2</v>
      </c>
      <c r="U180" s="302">
        <f t="shared" si="20"/>
        <v>6.0539132694706128E-2</v>
      </c>
      <c r="V180" s="302">
        <f t="shared" si="20"/>
        <v>5.8735989628804899E-2</v>
      </c>
      <c r="W180" s="302">
        <f t="shared" si="20"/>
        <v>5.3479610652762639E-2</v>
      </c>
      <c r="X180" s="302">
        <f t="shared" si="20"/>
        <v>4.8313423119500369E-2</v>
      </c>
      <c r="Y180" s="302">
        <f t="shared" si="20"/>
        <v>2.6879001920738711E-3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4.356402144436218E-2</v>
      </c>
      <c r="C181" s="301">
        <f t="shared" si="21"/>
        <v>3.1288036510933641E-2</v>
      </c>
      <c r="D181" s="301">
        <f t="shared" si="21"/>
        <v>4.8501288353803115E-2</v>
      </c>
      <c r="E181" s="301">
        <f t="shared" si="21"/>
        <v>4.0317045233413486E-2</v>
      </c>
      <c r="F181" s="301">
        <f t="shared" si="21"/>
        <v>3.0030435482953314E-2</v>
      </c>
      <c r="G181" s="301">
        <f t="shared" si="21"/>
        <v>3.1900150972334437E-2</v>
      </c>
      <c r="H181" s="301">
        <f t="shared" si="21"/>
        <v>2.8368699972967117E-2</v>
      </c>
      <c r="I181" s="301">
        <f t="shared" si="21"/>
        <v>2.7527336597173831E-2</v>
      </c>
      <c r="J181" s="301">
        <f t="shared" si="21"/>
        <v>2.8421220673873666E-2</v>
      </c>
      <c r="K181" s="301">
        <f t="shared" si="21"/>
        <v>2.7534161768051402E-2</v>
      </c>
      <c r="L181" s="301">
        <f t="shared" si="21"/>
        <v>2.6632059117163424E-2</v>
      </c>
      <c r="M181" s="301">
        <f t="shared" si="21"/>
        <v>2.8337661758867441E-2</v>
      </c>
      <c r="N181" s="301">
        <f t="shared" si="21"/>
        <v>2.710626550195561E-2</v>
      </c>
      <c r="O181" s="301">
        <f t="shared" si="21"/>
        <v>2.7180043474428379E-2</v>
      </c>
      <c r="P181" s="301">
        <f t="shared" si="21"/>
        <v>2.6264267974243964E-2</v>
      </c>
      <c r="Q181" s="301">
        <f t="shared" si="21"/>
        <v>2.7154439165771246E-2</v>
      </c>
      <c r="R181" s="301">
        <f t="shared" si="21"/>
        <v>2.6059699738231051E-2</v>
      </c>
      <c r="S181" s="301">
        <f t="shared" si="21"/>
        <v>2.4825639355541412E-2</v>
      </c>
      <c r="T181" s="301">
        <f t="shared" si="21"/>
        <v>2.5877045841021774E-2</v>
      </c>
      <c r="U181" s="301">
        <f t="shared" si="21"/>
        <v>2.6271961727883774E-2</v>
      </c>
      <c r="V181" s="301">
        <f t="shared" si="21"/>
        <v>2.7487417514778616E-2</v>
      </c>
      <c r="W181" s="301">
        <f t="shared" si="21"/>
        <v>2.7699709819569856E-2</v>
      </c>
      <c r="X181" s="301">
        <f t="shared" si="21"/>
        <v>2.5658656110896998E-2</v>
      </c>
      <c r="Y181" s="301">
        <f t="shared" si="21"/>
        <v>6.1439958524970743E-2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5.2644033004557046E-3</v>
      </c>
      <c r="C182" s="302">
        <f t="shared" si="22"/>
        <v>3.7720592313842741E-3</v>
      </c>
      <c r="D182" s="302">
        <f t="shared" si="22"/>
        <v>4.7580042101918411E-3</v>
      </c>
      <c r="E182" s="302">
        <f t="shared" si="22"/>
        <v>4.4504851224627592E-3</v>
      </c>
      <c r="F182" s="302">
        <f t="shared" si="22"/>
        <v>3.8199144172436344E-3</v>
      </c>
      <c r="G182" s="302">
        <f t="shared" si="22"/>
        <v>3.8056672076899841E-3</v>
      </c>
      <c r="H182" s="302">
        <f t="shared" si="22"/>
        <v>3.5285313180750469E-3</v>
      </c>
      <c r="I182" s="302">
        <f t="shared" si="22"/>
        <v>3.8727584515726465E-3</v>
      </c>
      <c r="J182" s="302">
        <f t="shared" si="22"/>
        <v>4.1596377502089278E-3</v>
      </c>
      <c r="K182" s="302">
        <f t="shared" si="22"/>
        <v>3.5741001856605453E-3</v>
      </c>
      <c r="L182" s="302">
        <f t="shared" si="22"/>
        <v>3.7766630544244558E-3</v>
      </c>
      <c r="M182" s="302">
        <f t="shared" si="22"/>
        <v>3.9677907698567657E-3</v>
      </c>
      <c r="N182" s="302">
        <f t="shared" si="22"/>
        <v>3.7570642802597681E-3</v>
      </c>
      <c r="O182" s="302">
        <f t="shared" si="22"/>
        <v>3.711458984342175E-3</v>
      </c>
      <c r="P182" s="302">
        <f t="shared" si="22"/>
        <v>3.5250775169613406E-3</v>
      </c>
      <c r="Q182" s="302">
        <f t="shared" si="22"/>
        <v>3.7450183871162758E-3</v>
      </c>
      <c r="R182" s="302">
        <f t="shared" si="22"/>
        <v>3.544124912076967E-3</v>
      </c>
      <c r="S182" s="302">
        <f t="shared" si="22"/>
        <v>3.6782569382707358E-3</v>
      </c>
      <c r="T182" s="302">
        <f t="shared" si="22"/>
        <v>3.6538985661296237E-3</v>
      </c>
      <c r="U182" s="302">
        <f t="shared" si="22"/>
        <v>3.3759801990801913E-3</v>
      </c>
      <c r="V182" s="302">
        <f t="shared" si="22"/>
        <v>3.5098515860113515E-3</v>
      </c>
      <c r="W182" s="302">
        <f t="shared" si="22"/>
        <v>3.9283351547184731E-3</v>
      </c>
      <c r="X182" s="302">
        <f t="shared" si="22"/>
        <v>4.2257124232636615E-3</v>
      </c>
      <c r="Y182" s="302">
        <f t="shared" si="22"/>
        <v>7.1090175183706958E-3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3.6615364817012483E-2</v>
      </c>
      <c r="C183" s="302">
        <f t="shared" si="23"/>
        <v>2.4133521568843838E-2</v>
      </c>
      <c r="D183" s="302">
        <f t="shared" si="23"/>
        <v>4.1467836264183176E-2</v>
      </c>
      <c r="E183" s="302">
        <f t="shared" si="23"/>
        <v>3.3255525687769155E-2</v>
      </c>
      <c r="F183" s="302">
        <f t="shared" si="23"/>
        <v>2.288804024490693E-2</v>
      </c>
      <c r="G183" s="302">
        <f t="shared" si="23"/>
        <v>2.4750042706229686E-2</v>
      </c>
      <c r="H183" s="302">
        <f t="shared" si="23"/>
        <v>2.1178400995917196E-2</v>
      </c>
      <c r="I183" s="302">
        <f t="shared" si="23"/>
        <v>2.0403997915849455E-2</v>
      </c>
      <c r="J183" s="302">
        <f t="shared" si="23"/>
        <v>2.1347503503080765E-2</v>
      </c>
      <c r="K183" s="302">
        <f t="shared" si="23"/>
        <v>2.0358154224201921E-2</v>
      </c>
      <c r="L183" s="302">
        <f t="shared" si="23"/>
        <v>1.9497629219641717E-2</v>
      </c>
      <c r="M183" s="302">
        <f t="shared" si="23"/>
        <v>2.1232269334297022E-2</v>
      </c>
      <c r="N183" s="302">
        <f t="shared" si="23"/>
        <v>1.9966009202853699E-2</v>
      </c>
      <c r="O183" s="302">
        <f t="shared" si="23"/>
        <v>2.0033199894884141E-2</v>
      </c>
      <c r="P183" s="302">
        <f t="shared" si="23"/>
        <v>1.9082802977746394E-2</v>
      </c>
      <c r="Q183" s="302">
        <f t="shared" si="23"/>
        <v>2.0011927949310636E-2</v>
      </c>
      <c r="R183" s="302">
        <f t="shared" si="23"/>
        <v>1.8882754257221898E-2</v>
      </c>
      <c r="S183" s="302">
        <f t="shared" si="23"/>
        <v>1.769607569900707E-2</v>
      </c>
      <c r="T183" s="302">
        <f t="shared" si="23"/>
        <v>1.8721962049179836E-2</v>
      </c>
      <c r="U183" s="302">
        <f t="shared" si="23"/>
        <v>1.9069639836986955E-2</v>
      </c>
      <c r="V183" s="302">
        <f t="shared" si="23"/>
        <v>2.0312242017393727E-2</v>
      </c>
      <c r="W183" s="302">
        <f t="shared" si="23"/>
        <v>2.0601882058640209E-2</v>
      </c>
      <c r="X183" s="302">
        <f t="shared" si="23"/>
        <v>1.8627399682127219E-2</v>
      </c>
      <c r="Y183" s="302">
        <f t="shared" si="23"/>
        <v>5.428060107935704E-2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1.6842533268939964E-3</v>
      </c>
      <c r="C184" s="303">
        <f t="shared" si="24"/>
        <v>3.3824557107055308E-3</v>
      </c>
      <c r="D184" s="303">
        <f t="shared" si="24"/>
        <v>2.2754478794280984E-3</v>
      </c>
      <c r="E184" s="303">
        <f t="shared" si="24"/>
        <v>2.6110344231815748E-3</v>
      </c>
      <c r="F184" s="303">
        <f t="shared" si="24"/>
        <v>3.3224808208027496E-3</v>
      </c>
      <c r="G184" s="303">
        <f t="shared" si="24"/>
        <v>3.3444410584147662E-3</v>
      </c>
      <c r="H184" s="303">
        <f t="shared" si="24"/>
        <v>3.6617676589748788E-3</v>
      </c>
      <c r="I184" s="303">
        <f t="shared" si="24"/>
        <v>3.2505802297517314E-3</v>
      </c>
      <c r="J184" s="303">
        <f t="shared" si="24"/>
        <v>2.9140794205839752E-3</v>
      </c>
      <c r="K184" s="303">
        <f t="shared" si="24"/>
        <v>3.6019073581889352E-3</v>
      </c>
      <c r="L184" s="303">
        <f t="shared" si="24"/>
        <v>3.3577668430972486E-3</v>
      </c>
      <c r="M184" s="303">
        <f t="shared" si="24"/>
        <v>3.1376016547136534E-3</v>
      </c>
      <c r="N184" s="303">
        <f t="shared" si="24"/>
        <v>3.3831920188421424E-3</v>
      </c>
      <c r="O184" s="303">
        <f t="shared" si="24"/>
        <v>3.43538459520206E-3</v>
      </c>
      <c r="P184" s="303">
        <f t="shared" si="24"/>
        <v>3.6563874795362311E-3</v>
      </c>
      <c r="Q184" s="303">
        <f t="shared" si="24"/>
        <v>3.3974928293443387E-3</v>
      </c>
      <c r="R184" s="303">
        <f t="shared" si="24"/>
        <v>3.6328205689321836E-3</v>
      </c>
      <c r="S184" s="303">
        <f t="shared" si="24"/>
        <v>3.4513067182636017E-3</v>
      </c>
      <c r="T184" s="303">
        <f t="shared" si="24"/>
        <v>3.5011852257123151E-3</v>
      </c>
      <c r="U184" s="303">
        <f t="shared" si="24"/>
        <v>3.8263416918166296E-3</v>
      </c>
      <c r="V184" s="303">
        <f t="shared" si="24"/>
        <v>3.6653239113735346E-3</v>
      </c>
      <c r="W184" s="303">
        <f t="shared" si="24"/>
        <v>3.1694926062111719E-3</v>
      </c>
      <c r="X184" s="303">
        <f t="shared" si="24"/>
        <v>2.8055440055061182E-3</v>
      </c>
      <c r="Y184" s="303">
        <f t="shared" si="24"/>
        <v>5.0339927243008063E-5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0.99999999999999989</v>
      </c>
      <c r="C187" s="232">
        <f t="shared" si="25"/>
        <v>0.99999999999999989</v>
      </c>
      <c r="D187" s="232">
        <f t="shared" si="25"/>
        <v>0.99999999999999989</v>
      </c>
      <c r="E187" s="232">
        <f t="shared" si="25"/>
        <v>0.99999999999999989</v>
      </c>
      <c r="F187" s="232">
        <f t="shared" si="25"/>
        <v>1.0000000000000002</v>
      </c>
      <c r="G187" s="232">
        <f t="shared" si="25"/>
        <v>0.99999999999999989</v>
      </c>
      <c r="H187" s="232">
        <f t="shared" si="25"/>
        <v>1</v>
      </c>
      <c r="I187" s="232">
        <f t="shared" si="25"/>
        <v>1</v>
      </c>
      <c r="J187" s="232">
        <f t="shared" si="25"/>
        <v>1.0000000000000002</v>
      </c>
      <c r="K187" s="232">
        <f t="shared" si="25"/>
        <v>0.99999999999999978</v>
      </c>
      <c r="L187" s="232">
        <f t="shared" si="25"/>
        <v>1</v>
      </c>
      <c r="M187" s="232">
        <f t="shared" si="25"/>
        <v>1.0000000000000002</v>
      </c>
      <c r="N187" s="232">
        <f t="shared" si="25"/>
        <v>1</v>
      </c>
      <c r="O187" s="232">
        <f t="shared" si="25"/>
        <v>1</v>
      </c>
      <c r="P187" s="232">
        <f t="shared" si="25"/>
        <v>1.0000000000000002</v>
      </c>
      <c r="Q187" s="232">
        <f t="shared" si="25"/>
        <v>1.0000000000000002</v>
      </c>
      <c r="R187" s="232">
        <f t="shared" si="25"/>
        <v>0.99999999999999989</v>
      </c>
      <c r="S187" s="232">
        <f t="shared" si="25"/>
        <v>1</v>
      </c>
      <c r="T187" s="232">
        <f t="shared" si="25"/>
        <v>1</v>
      </c>
      <c r="U187" s="232">
        <f t="shared" si="25"/>
        <v>1</v>
      </c>
      <c r="V187" s="232">
        <f t="shared" si="25"/>
        <v>1</v>
      </c>
      <c r="W187" s="232">
        <f t="shared" si="25"/>
        <v>1.0000000000000002</v>
      </c>
      <c r="X187" s="232">
        <f t="shared" si="25"/>
        <v>1</v>
      </c>
      <c r="Y187" s="232">
        <f t="shared" si="25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1.6465946443615916E-3</v>
      </c>
      <c r="C188" s="299">
        <f t="shared" si="26"/>
        <v>1.5799215086594663E-3</v>
      </c>
      <c r="D188" s="299">
        <f t="shared" si="26"/>
        <v>1.6462629564743829E-3</v>
      </c>
      <c r="E188" s="299">
        <f t="shared" si="26"/>
        <v>1.6228606146387065E-3</v>
      </c>
      <c r="F188" s="299">
        <f t="shared" si="26"/>
        <v>1.5782177180176081E-3</v>
      </c>
      <c r="G188" s="299">
        <f t="shared" si="26"/>
        <v>1.5827534415223535E-3</v>
      </c>
      <c r="H188" s="299">
        <f t="shared" si="26"/>
        <v>1.5612086087775907E-3</v>
      </c>
      <c r="I188" s="299">
        <f t="shared" si="26"/>
        <v>1.5258250492579469E-3</v>
      </c>
      <c r="J188" s="299">
        <f t="shared" si="26"/>
        <v>1.5351460777509112E-3</v>
      </c>
      <c r="K188" s="299">
        <f t="shared" si="26"/>
        <v>1.5116427636151764E-3</v>
      </c>
      <c r="L188" s="299">
        <f t="shared" si="26"/>
        <v>1.4963076294872521E-3</v>
      </c>
      <c r="M188" s="299">
        <f t="shared" si="26"/>
        <v>1.5183173654040542E-3</v>
      </c>
      <c r="N188" s="299">
        <f t="shared" si="26"/>
        <v>1.5237691413923493E-3</v>
      </c>
      <c r="O188" s="299">
        <f t="shared" si="26"/>
        <v>1.5293007029182426E-3</v>
      </c>
      <c r="P188" s="299">
        <f t="shared" si="26"/>
        <v>1.5170530067930338E-3</v>
      </c>
      <c r="Q188" s="299">
        <f t="shared" si="26"/>
        <v>1.5383141680284122E-3</v>
      </c>
      <c r="R188" s="299">
        <f t="shared" si="26"/>
        <v>1.5122205037010142E-3</v>
      </c>
      <c r="S188" s="299">
        <f t="shared" si="26"/>
        <v>1.5080478310202279E-3</v>
      </c>
      <c r="T188" s="299">
        <f t="shared" si="26"/>
        <v>1.5100699370469615E-3</v>
      </c>
      <c r="U188" s="299">
        <f t="shared" si="26"/>
        <v>1.5016189667985114E-3</v>
      </c>
      <c r="V188" s="299">
        <f t="shared" si="26"/>
        <v>1.5071610767668725E-3</v>
      </c>
      <c r="W188" s="299">
        <f t="shared" si="26"/>
        <v>1.4930134659484713E-3</v>
      </c>
      <c r="X188" s="299">
        <f t="shared" si="26"/>
        <v>1.4880821087502008E-3</v>
      </c>
      <c r="Y188" s="299">
        <f t="shared" si="26"/>
        <v>1.551909658163559E-3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2.2230193278988212E-4</v>
      </c>
      <c r="C189" s="233">
        <f t="shared" si="27"/>
        <v>2.1330058750888183E-4</v>
      </c>
      <c r="D189" s="233">
        <f t="shared" si="27"/>
        <v>2.2225715257717947E-4</v>
      </c>
      <c r="E189" s="233">
        <f t="shared" si="27"/>
        <v>2.1909767077047323E-4</v>
      </c>
      <c r="F189" s="233">
        <f t="shared" si="27"/>
        <v>2.1307056371155491E-4</v>
      </c>
      <c r="G189" s="233">
        <f t="shared" si="27"/>
        <v>2.1368291849186357E-4</v>
      </c>
      <c r="H189" s="233">
        <f t="shared" si="27"/>
        <v>2.107742135612383E-4</v>
      </c>
      <c r="I189" s="233">
        <f t="shared" si="27"/>
        <v>2.1017305801450021E-4</v>
      </c>
      <c r="J189" s="233">
        <f t="shared" si="27"/>
        <v>2.125729902893501E-4</v>
      </c>
      <c r="K189" s="233">
        <f t="shared" si="27"/>
        <v>2.0939173114590813E-4</v>
      </c>
      <c r="L189" s="233">
        <f t="shared" si="27"/>
        <v>2.0926573710987976E-4</v>
      </c>
      <c r="M189" s="233">
        <f t="shared" si="27"/>
        <v>2.1096077703073996E-4</v>
      </c>
      <c r="N189" s="233">
        <f t="shared" si="27"/>
        <v>2.0966542977871416E-4</v>
      </c>
      <c r="O189" s="233">
        <f t="shared" si="27"/>
        <v>2.0860615757023858E-4</v>
      </c>
      <c r="P189" s="233">
        <f t="shared" si="27"/>
        <v>2.0810170844775248E-4</v>
      </c>
      <c r="Q189" s="233">
        <f t="shared" si="27"/>
        <v>2.0956109621903169E-4</v>
      </c>
      <c r="R189" s="233">
        <f t="shared" si="27"/>
        <v>2.0850149972377512E-4</v>
      </c>
      <c r="S189" s="233">
        <f t="shared" si="27"/>
        <v>2.0928990485673645E-4</v>
      </c>
      <c r="T189" s="233">
        <f t="shared" si="27"/>
        <v>2.0853306264925721E-4</v>
      </c>
      <c r="U189" s="233">
        <f t="shared" si="27"/>
        <v>2.0644621961441335E-4</v>
      </c>
      <c r="V189" s="233">
        <f t="shared" si="27"/>
        <v>2.0638425577096828E-4</v>
      </c>
      <c r="W189" s="233">
        <f t="shared" si="27"/>
        <v>2.0779374151217142E-4</v>
      </c>
      <c r="X189" s="233">
        <f t="shared" si="27"/>
        <v>2.1008930385848872E-4</v>
      </c>
      <c r="Y189" s="233">
        <f t="shared" si="27"/>
        <v>2.2188241206925669E-4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2.8617893647823075E-2</v>
      </c>
      <c r="C190" s="233">
        <f t="shared" si="28"/>
        <v>2.7459111361469869E-2</v>
      </c>
      <c r="D190" s="233">
        <f t="shared" si="28"/>
        <v>2.8612128896484356E-2</v>
      </c>
      <c r="E190" s="233">
        <f t="shared" si="28"/>
        <v>2.8205395076441445E-2</v>
      </c>
      <c r="F190" s="233">
        <f t="shared" si="28"/>
        <v>2.7429499398650827E-2</v>
      </c>
      <c r="G190" s="233">
        <f t="shared" si="28"/>
        <v>2.7508330490030378E-2</v>
      </c>
      <c r="H190" s="233">
        <f t="shared" si="28"/>
        <v>2.7133880266800824E-2</v>
      </c>
      <c r="I190" s="233">
        <f t="shared" si="28"/>
        <v>2.6444869378186096E-2</v>
      </c>
      <c r="J190" s="233">
        <f t="shared" si="28"/>
        <v>2.6541563265016169E-2</v>
      </c>
      <c r="K190" s="233">
        <f t="shared" si="28"/>
        <v>2.6079401211078691E-2</v>
      </c>
      <c r="L190" s="233">
        <f t="shared" si="28"/>
        <v>2.5766400061273464E-2</v>
      </c>
      <c r="M190" s="233">
        <f t="shared" si="28"/>
        <v>2.6102191579861652E-2</v>
      </c>
      <c r="N190" s="233">
        <f t="shared" si="28"/>
        <v>2.615768098320119E-2</v>
      </c>
      <c r="O190" s="233">
        <f t="shared" si="28"/>
        <v>2.6218732540125408E-2</v>
      </c>
      <c r="P190" s="233">
        <f t="shared" si="28"/>
        <v>2.5978977859240852E-2</v>
      </c>
      <c r="Q190" s="233">
        <f t="shared" si="28"/>
        <v>2.6316288757060061E-2</v>
      </c>
      <c r="R190" s="233">
        <f t="shared" si="28"/>
        <v>2.5846515418053741E-2</v>
      </c>
      <c r="S190" s="233">
        <f t="shared" si="28"/>
        <v>2.5754455263044897E-2</v>
      </c>
      <c r="T190" s="233">
        <f t="shared" si="28"/>
        <v>2.5770491497473902E-2</v>
      </c>
      <c r="U190" s="233">
        <f t="shared" si="28"/>
        <v>2.5609869870210182E-2</v>
      </c>
      <c r="V190" s="233">
        <f t="shared" si="28"/>
        <v>2.5689700086700219E-2</v>
      </c>
      <c r="W190" s="233">
        <f t="shared" si="28"/>
        <v>2.5435554821092572E-2</v>
      </c>
      <c r="X190" s="233">
        <f t="shared" si="28"/>
        <v>2.5339961556217559E-2</v>
      </c>
      <c r="Y190" s="233">
        <f t="shared" si="28"/>
        <v>2.6416051787438843E-2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5.4375494730430924E-4</v>
      </c>
      <c r="C191" s="233">
        <f t="shared" si="29"/>
        <v>5.2173747778655889E-4</v>
      </c>
      <c r="D191" s="233">
        <f t="shared" si="29"/>
        <v>5.4364541401374E-4</v>
      </c>
      <c r="E191" s="233">
        <f t="shared" si="29"/>
        <v>5.3591725869923685E-4</v>
      </c>
      <c r="F191" s="233">
        <f t="shared" si="29"/>
        <v>5.2117483500507442E-4</v>
      </c>
      <c r="G191" s="233">
        <f t="shared" si="29"/>
        <v>5.2267266697225332E-4</v>
      </c>
      <c r="H191" s="233">
        <f t="shared" si="29"/>
        <v>5.1555791688246973E-4</v>
      </c>
      <c r="I191" s="233">
        <f t="shared" si="29"/>
        <v>5.1528618498085583E-4</v>
      </c>
      <c r="J191" s="233">
        <f t="shared" si="29"/>
        <v>5.1995776052184595E-4</v>
      </c>
      <c r="K191" s="233">
        <f t="shared" si="29"/>
        <v>5.1217633740872068E-4</v>
      </c>
      <c r="L191" s="233">
        <f t="shared" si="29"/>
        <v>5.1186815349164231E-4</v>
      </c>
      <c r="M191" s="233">
        <f t="shared" si="29"/>
        <v>5.1601425483803595E-4</v>
      </c>
      <c r="N191" s="233">
        <f t="shared" si="29"/>
        <v>5.1284580970610864E-4</v>
      </c>
      <c r="O191" s="233">
        <f t="shared" si="29"/>
        <v>5.1025480882423624E-4</v>
      </c>
      <c r="P191" s="233">
        <f t="shared" si="29"/>
        <v>5.0902091624142008E-4</v>
      </c>
      <c r="Q191" s="233">
        <f t="shared" si="29"/>
        <v>5.1259060774481589E-4</v>
      </c>
      <c r="R191" s="233">
        <f t="shared" si="29"/>
        <v>5.099988136510297E-4</v>
      </c>
      <c r="S191" s="233">
        <f t="shared" si="29"/>
        <v>5.1192726828094522E-4</v>
      </c>
      <c r="T191" s="233">
        <f t="shared" si="29"/>
        <v>5.1007601719427794E-4</v>
      </c>
      <c r="U191" s="233">
        <f t="shared" si="29"/>
        <v>5.0497155764143899E-4</v>
      </c>
      <c r="V191" s="233">
        <f t="shared" si="29"/>
        <v>5.0481999284843692E-4</v>
      </c>
      <c r="W191" s="233">
        <f t="shared" si="29"/>
        <v>5.0931365090146571E-4</v>
      </c>
      <c r="X191" s="233">
        <f t="shared" si="29"/>
        <v>5.148892742546145E-4</v>
      </c>
      <c r="Y191" s="233">
        <f t="shared" si="29"/>
        <v>5.4475163501706779E-4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2.7895974864893271E-3</v>
      </c>
      <c r="C192" s="300">
        <f t="shared" si="30"/>
        <v>3.0321876900291475E-3</v>
      </c>
      <c r="D192" s="300">
        <f t="shared" si="30"/>
        <v>2.5074997317319149E-3</v>
      </c>
      <c r="E192" s="300">
        <f t="shared" si="30"/>
        <v>2.7357304477042379E-3</v>
      </c>
      <c r="F192" s="300">
        <f t="shared" si="30"/>
        <v>3.0989330598182306E-3</v>
      </c>
      <c r="G192" s="300">
        <f t="shared" si="30"/>
        <v>3.0060872022916077E-3</v>
      </c>
      <c r="H192" s="300">
        <f t="shared" si="30"/>
        <v>3.1579492111749549E-3</v>
      </c>
      <c r="I192" s="300">
        <f t="shared" si="30"/>
        <v>3.2885447372386013E-3</v>
      </c>
      <c r="J192" s="300">
        <f t="shared" si="30"/>
        <v>3.2312755209883523E-3</v>
      </c>
      <c r="K192" s="300">
        <f t="shared" si="30"/>
        <v>3.2173631180660964E-3</v>
      </c>
      <c r="L192" s="300">
        <f t="shared" si="30"/>
        <v>3.2907349318100311E-3</v>
      </c>
      <c r="M192" s="300">
        <f t="shared" si="30"/>
        <v>3.2184292796439105E-3</v>
      </c>
      <c r="N192" s="300">
        <f t="shared" si="30"/>
        <v>3.2597143250081215E-3</v>
      </c>
      <c r="O192" s="300">
        <f t="shared" si="30"/>
        <v>3.2552486361260733E-3</v>
      </c>
      <c r="P192" s="300">
        <f t="shared" si="30"/>
        <v>3.2855957189343878E-3</v>
      </c>
      <c r="Q192" s="300">
        <f t="shared" si="30"/>
        <v>3.25540185522584E-3</v>
      </c>
      <c r="R192" s="300">
        <f t="shared" si="30"/>
        <v>3.2972754532745699E-3</v>
      </c>
      <c r="S192" s="300">
        <f t="shared" si="30"/>
        <v>3.3618170880223394E-3</v>
      </c>
      <c r="T192" s="300">
        <f t="shared" si="30"/>
        <v>3.3196894503873813E-3</v>
      </c>
      <c r="U192" s="300">
        <f t="shared" si="30"/>
        <v>3.5691704057931096E-3</v>
      </c>
      <c r="V192" s="300">
        <f t="shared" si="30"/>
        <v>3.5913013926189173E-3</v>
      </c>
      <c r="W192" s="300">
        <f t="shared" si="30"/>
        <v>3.7405480173625786E-3</v>
      </c>
      <c r="X192" s="300">
        <f t="shared" si="30"/>
        <v>4.0712394429337443E-3</v>
      </c>
      <c r="Y192" s="300">
        <f t="shared" si="30"/>
        <v>3.8845310496046846E-3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0.16264227571634224</v>
      </c>
      <c r="C193" s="301">
        <f t="shared" si="31"/>
        <v>0.17663431411882774</v>
      </c>
      <c r="D193" s="301">
        <f t="shared" si="31"/>
        <v>0.1461508808654336</v>
      </c>
      <c r="E193" s="301">
        <f t="shared" si="31"/>
        <v>0.15942594620891479</v>
      </c>
      <c r="F193" s="301">
        <f t="shared" si="31"/>
        <v>0.18052754613631258</v>
      </c>
      <c r="G193" s="301">
        <f t="shared" si="31"/>
        <v>0.17511715831980421</v>
      </c>
      <c r="H193" s="301">
        <f t="shared" si="31"/>
        <v>0.18393530602819971</v>
      </c>
      <c r="I193" s="301">
        <f t="shared" si="31"/>
        <v>0.18945038572713499</v>
      </c>
      <c r="J193" s="301">
        <f t="shared" si="31"/>
        <v>0.18827445017580585</v>
      </c>
      <c r="K193" s="301">
        <f t="shared" si="31"/>
        <v>0.18740099435528121</v>
      </c>
      <c r="L193" s="301">
        <f t="shared" si="31"/>
        <v>0.19169701166857125</v>
      </c>
      <c r="M193" s="301">
        <f t="shared" si="31"/>
        <v>0.1875052511795518</v>
      </c>
      <c r="N193" s="301">
        <f t="shared" si="31"/>
        <v>0.18988770374163774</v>
      </c>
      <c r="O193" s="301">
        <f t="shared" si="31"/>
        <v>0.18962271423787985</v>
      </c>
      <c r="P193" s="301">
        <f t="shared" si="31"/>
        <v>0.1913701867559631</v>
      </c>
      <c r="Q193" s="301">
        <f t="shared" si="31"/>
        <v>0.18963518121697007</v>
      </c>
      <c r="R193" s="301">
        <f t="shared" si="31"/>
        <v>0.19205259493248772</v>
      </c>
      <c r="S193" s="301">
        <f t="shared" si="31"/>
        <v>0.19676536078453813</v>
      </c>
      <c r="T193" s="301">
        <f t="shared" si="31"/>
        <v>0.19337025454566073</v>
      </c>
      <c r="U193" s="301">
        <f t="shared" si="31"/>
        <v>0.19053815488240577</v>
      </c>
      <c r="V193" s="301">
        <f t="shared" si="31"/>
        <v>0.18729723239374493</v>
      </c>
      <c r="W193" s="301">
        <f t="shared" si="31"/>
        <v>0.18984905544357697</v>
      </c>
      <c r="X193" s="301">
        <f t="shared" si="31"/>
        <v>0.19740900991035193</v>
      </c>
      <c r="Y193" s="301">
        <f t="shared" si="31"/>
        <v>0.20398486395937515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0.12322015304436028</v>
      </c>
      <c r="C194" s="302">
        <f t="shared" si="32"/>
        <v>9.3126522279166166E-2</v>
      </c>
      <c r="D194" s="302">
        <f t="shared" si="32"/>
        <v>9.8868450032842281E-2</v>
      </c>
      <c r="E194" s="302">
        <f t="shared" si="32"/>
        <v>0.10047735436418485</v>
      </c>
      <c r="F194" s="302">
        <f t="shared" si="32"/>
        <v>9.6550212248452658E-2</v>
      </c>
      <c r="G194" s="302">
        <f t="shared" si="32"/>
        <v>9.3206648363745301E-2</v>
      </c>
      <c r="H194" s="302">
        <f t="shared" si="32"/>
        <v>9.0263491113759559E-2</v>
      </c>
      <c r="I194" s="302">
        <f t="shared" si="32"/>
        <v>0.10329366243369209</v>
      </c>
      <c r="J194" s="302">
        <f t="shared" si="32"/>
        <v>0.1107131500231196</v>
      </c>
      <c r="K194" s="302">
        <f t="shared" si="32"/>
        <v>9.3337405879994506E-2</v>
      </c>
      <c r="L194" s="302">
        <f t="shared" si="32"/>
        <v>0.1014762261331848</v>
      </c>
      <c r="M194" s="302">
        <f t="shared" si="32"/>
        <v>0.10470661723865023</v>
      </c>
      <c r="N194" s="302">
        <f t="shared" si="32"/>
        <v>9.9915224202524619E-2</v>
      </c>
      <c r="O194" s="302">
        <f t="shared" si="32"/>
        <v>9.847381134909472E-2</v>
      </c>
      <c r="P194" s="302">
        <f t="shared" si="32"/>
        <v>9.3935533081222405E-2</v>
      </c>
      <c r="Q194" s="302">
        <f t="shared" si="32"/>
        <v>9.9431029084698377E-2</v>
      </c>
      <c r="R194" s="302">
        <f t="shared" si="32"/>
        <v>9.4839564816305191E-2</v>
      </c>
      <c r="S194" s="302">
        <f t="shared" si="32"/>
        <v>0.10151442477882112</v>
      </c>
      <c r="T194" s="302">
        <f t="shared" si="32"/>
        <v>9.8748710199887235E-2</v>
      </c>
      <c r="U194" s="302">
        <f t="shared" si="32"/>
        <v>8.9311897995741976E-2</v>
      </c>
      <c r="V194" s="302">
        <f t="shared" si="32"/>
        <v>9.161942985398995E-2</v>
      </c>
      <c r="W194" s="302">
        <f t="shared" si="32"/>
        <v>0.10509730134676262</v>
      </c>
      <c r="X194" s="302">
        <f t="shared" si="32"/>
        <v>0.11864077410533404</v>
      </c>
      <c r="Y194" s="302">
        <f t="shared" si="32"/>
        <v>0.20255818408795048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3.9422122671981925E-2</v>
      </c>
      <c r="C195" s="302">
        <f t="shared" si="33"/>
        <v>8.3507791839661547E-2</v>
      </c>
      <c r="D195" s="302">
        <f t="shared" si="33"/>
        <v>4.7282430832591336E-2</v>
      </c>
      <c r="E195" s="302">
        <f t="shared" si="33"/>
        <v>5.8948591844729926E-2</v>
      </c>
      <c r="F195" s="302">
        <f t="shared" si="33"/>
        <v>8.3977333887859953E-2</v>
      </c>
      <c r="G195" s="302">
        <f t="shared" si="33"/>
        <v>8.1910509956058905E-2</v>
      </c>
      <c r="H195" s="302">
        <f t="shared" si="33"/>
        <v>9.3671814914440113E-2</v>
      </c>
      <c r="I195" s="302">
        <f t="shared" si="33"/>
        <v>8.6156723293442983E-2</v>
      </c>
      <c r="J195" s="302">
        <f t="shared" si="33"/>
        <v>7.7561300152686266E-2</v>
      </c>
      <c r="K195" s="302">
        <f t="shared" si="33"/>
        <v>9.4063588475286744E-2</v>
      </c>
      <c r="L195" s="302">
        <f t="shared" si="33"/>
        <v>9.0220785535386455E-2</v>
      </c>
      <c r="M195" s="302">
        <f t="shared" si="33"/>
        <v>8.2798633940901575E-2</v>
      </c>
      <c r="N195" s="302">
        <f t="shared" si="33"/>
        <v>8.9972479539113109E-2</v>
      </c>
      <c r="O195" s="302">
        <f t="shared" si="33"/>
        <v>9.1148902888785105E-2</v>
      </c>
      <c r="P195" s="302">
        <f t="shared" si="33"/>
        <v>9.7434653674740704E-2</v>
      </c>
      <c r="Q195" s="302">
        <f t="shared" si="33"/>
        <v>9.0204152132271676E-2</v>
      </c>
      <c r="R195" s="302">
        <f t="shared" si="33"/>
        <v>9.7213030116182486E-2</v>
      </c>
      <c r="S195" s="302">
        <f t="shared" si="33"/>
        <v>9.5250936005717032E-2</v>
      </c>
      <c r="T195" s="302">
        <f t="shared" si="33"/>
        <v>9.4621544345773509E-2</v>
      </c>
      <c r="U195" s="302">
        <f t="shared" si="33"/>
        <v>0.1012262568866638</v>
      </c>
      <c r="V195" s="302">
        <f t="shared" si="33"/>
        <v>9.5677802539754997E-2</v>
      </c>
      <c r="W195" s="302">
        <f t="shared" si="33"/>
        <v>8.4751754096814347E-2</v>
      </c>
      <c r="X195" s="302">
        <f t="shared" si="33"/>
        <v>7.876823580501785E-2</v>
      </c>
      <c r="Y195" s="302">
        <f t="shared" si="33"/>
        <v>1.4266798714247001E-3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0.3211111388365257</v>
      </c>
      <c r="C196" s="301">
        <f t="shared" si="34"/>
        <v>0.34873617892083059</v>
      </c>
      <c r="D196" s="301">
        <f t="shared" si="34"/>
        <v>0.28855151952319358</v>
      </c>
      <c r="E196" s="301">
        <f t="shared" si="34"/>
        <v>0.31476101107020721</v>
      </c>
      <c r="F196" s="301">
        <f t="shared" si="34"/>
        <v>0.35642274233973975</v>
      </c>
      <c r="G196" s="301">
        <f t="shared" si="34"/>
        <v>0.34574079765067078</v>
      </c>
      <c r="H196" s="301">
        <f t="shared" si="34"/>
        <v>0.36315081875742194</v>
      </c>
      <c r="I196" s="301">
        <f t="shared" si="34"/>
        <v>0.3740394608100453</v>
      </c>
      <c r="J196" s="301">
        <f t="shared" si="34"/>
        <v>0.37171776429895964</v>
      </c>
      <c r="K196" s="301">
        <f t="shared" si="34"/>
        <v>0.36999326559764267</v>
      </c>
      <c r="L196" s="301">
        <f t="shared" si="34"/>
        <v>0.37847506410824594</v>
      </c>
      <c r="M196" s="301">
        <f t="shared" si="34"/>
        <v>0.37019910400850836</v>
      </c>
      <c r="N196" s="301">
        <f t="shared" si="34"/>
        <v>0.37490287522706706</v>
      </c>
      <c r="O196" s="301">
        <f t="shared" si="34"/>
        <v>0.37437969586944514</v>
      </c>
      <c r="P196" s="301">
        <f t="shared" si="34"/>
        <v>0.37782980063400157</v>
      </c>
      <c r="Q196" s="301">
        <f t="shared" si="34"/>
        <v>0.37440430992403756</v>
      </c>
      <c r="R196" s="301">
        <f t="shared" si="34"/>
        <v>0.3791771063437257</v>
      </c>
      <c r="S196" s="301">
        <f t="shared" si="34"/>
        <v>0.38848170813410615</v>
      </c>
      <c r="T196" s="301">
        <f t="shared" si="34"/>
        <v>0.3817786143287889</v>
      </c>
      <c r="U196" s="301">
        <f t="shared" si="34"/>
        <v>0.37618708688513436</v>
      </c>
      <c r="V196" s="301">
        <f t="shared" si="34"/>
        <v>0.36978840421403214</v>
      </c>
      <c r="W196" s="301">
        <f t="shared" si="34"/>
        <v>0.37482657034907796</v>
      </c>
      <c r="X196" s="301">
        <f t="shared" si="34"/>
        <v>0.38975249030246223</v>
      </c>
      <c r="Y196" s="301">
        <f t="shared" si="34"/>
        <v>0.40273546150846862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0.2432784680207829</v>
      </c>
      <c r="C197" s="302">
        <f t="shared" si="35"/>
        <v>0.18386341123941488</v>
      </c>
      <c r="D197" s="302">
        <f t="shared" si="35"/>
        <v>0.19519992846397502</v>
      </c>
      <c r="E197" s="302">
        <f t="shared" si="35"/>
        <v>0.19837645252477634</v>
      </c>
      <c r="F197" s="302">
        <f t="shared" si="35"/>
        <v>0.19062293904495395</v>
      </c>
      <c r="G197" s="302">
        <f t="shared" si="35"/>
        <v>0.1840216073674289</v>
      </c>
      <c r="H197" s="302">
        <f t="shared" si="35"/>
        <v>0.17821081449604678</v>
      </c>
      <c r="I197" s="302">
        <f t="shared" si="35"/>
        <v>0.20393680199437667</v>
      </c>
      <c r="J197" s="302">
        <f t="shared" si="35"/>
        <v>0.21858539258333115</v>
      </c>
      <c r="K197" s="302">
        <f t="shared" si="35"/>
        <v>0.18427976715257249</v>
      </c>
      <c r="L197" s="302">
        <f t="shared" si="35"/>
        <v>0.2003485649407058</v>
      </c>
      <c r="M197" s="302">
        <f t="shared" si="35"/>
        <v>0.20672645508147425</v>
      </c>
      <c r="N197" s="302">
        <f t="shared" si="35"/>
        <v>0.1972666165021921</v>
      </c>
      <c r="O197" s="302">
        <f t="shared" si="35"/>
        <v>0.19442077755373982</v>
      </c>
      <c r="P197" s="302">
        <f t="shared" si="35"/>
        <v>0.18546067356764495</v>
      </c>
      <c r="Q197" s="302">
        <f t="shared" si="35"/>
        <v>0.1963106507483961</v>
      </c>
      <c r="R197" s="302">
        <f t="shared" si="35"/>
        <v>0.18724553951789202</v>
      </c>
      <c r="S197" s="302">
        <f t="shared" si="35"/>
        <v>0.20042398205195983</v>
      </c>
      <c r="T197" s="302">
        <f t="shared" si="35"/>
        <v>0.19496352133086697</v>
      </c>
      <c r="U197" s="302">
        <f t="shared" si="35"/>
        <v>0.1763320462084671</v>
      </c>
      <c r="V197" s="302">
        <f t="shared" si="35"/>
        <v>0.18088789849004661</v>
      </c>
      <c r="W197" s="302">
        <f t="shared" si="35"/>
        <v>0.20749779831513696</v>
      </c>
      <c r="X197" s="302">
        <f t="shared" si="35"/>
        <v>0.23423721733858419</v>
      </c>
      <c r="Y197" s="302">
        <f t="shared" si="35"/>
        <v>0.39991871047463945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7.7832670815742744E-2</v>
      </c>
      <c r="C198" s="302">
        <f t="shared" si="36"/>
        <v>0.16487276768141562</v>
      </c>
      <c r="D198" s="302">
        <f t="shared" si="36"/>
        <v>9.3351591059218544E-2</v>
      </c>
      <c r="E198" s="302">
        <f t="shared" si="36"/>
        <v>0.11638455854543095</v>
      </c>
      <c r="F198" s="302">
        <f t="shared" si="36"/>
        <v>0.16579980329478583</v>
      </c>
      <c r="G198" s="302">
        <f t="shared" si="36"/>
        <v>0.16171919028324189</v>
      </c>
      <c r="H198" s="302">
        <f t="shared" si="36"/>
        <v>0.1849400042613753</v>
      </c>
      <c r="I198" s="302">
        <f t="shared" si="36"/>
        <v>0.17010265881566861</v>
      </c>
      <c r="J198" s="302">
        <f t="shared" si="36"/>
        <v>0.15313237171562852</v>
      </c>
      <c r="K198" s="302">
        <f t="shared" si="36"/>
        <v>0.18571349844507018</v>
      </c>
      <c r="L198" s="302">
        <f t="shared" si="36"/>
        <v>0.17812649916754025</v>
      </c>
      <c r="M198" s="302">
        <f t="shared" si="36"/>
        <v>0.16347264892703409</v>
      </c>
      <c r="N198" s="302">
        <f t="shared" si="36"/>
        <v>0.1776362587248749</v>
      </c>
      <c r="O198" s="302">
        <f t="shared" si="36"/>
        <v>0.17995891831570526</v>
      </c>
      <c r="P198" s="302">
        <f t="shared" si="36"/>
        <v>0.19236912706635659</v>
      </c>
      <c r="Q198" s="302">
        <f t="shared" si="36"/>
        <v>0.17809365917564149</v>
      </c>
      <c r="R198" s="302">
        <f t="shared" si="36"/>
        <v>0.1919315668258337</v>
      </c>
      <c r="S198" s="302">
        <f t="shared" si="36"/>
        <v>0.18805772608214638</v>
      </c>
      <c r="T198" s="302">
        <f t="shared" si="36"/>
        <v>0.18681509299792193</v>
      </c>
      <c r="U198" s="302">
        <f t="shared" si="36"/>
        <v>0.19985504067666712</v>
      </c>
      <c r="V198" s="302">
        <f t="shared" si="36"/>
        <v>0.18890050572398548</v>
      </c>
      <c r="W198" s="302">
        <f t="shared" si="36"/>
        <v>0.16732877203394111</v>
      </c>
      <c r="X198" s="302">
        <f t="shared" si="36"/>
        <v>0.15551527296387807</v>
      </c>
      <c r="Y198" s="302">
        <f t="shared" si="36"/>
        <v>2.816751033829154E-3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0.48242644278836389</v>
      </c>
      <c r="C199" s="301">
        <f t="shared" si="37"/>
        <v>0.44182324833488767</v>
      </c>
      <c r="D199" s="301">
        <f t="shared" si="37"/>
        <v>0.53176580546009122</v>
      </c>
      <c r="E199" s="301">
        <f t="shared" si="37"/>
        <v>0.49249404165262373</v>
      </c>
      <c r="F199" s="301">
        <f t="shared" si="37"/>
        <v>0.43020881594874438</v>
      </c>
      <c r="G199" s="301">
        <f t="shared" si="37"/>
        <v>0.44630851731021653</v>
      </c>
      <c r="H199" s="301">
        <f t="shared" si="37"/>
        <v>0.42033450499718122</v>
      </c>
      <c r="I199" s="301">
        <f t="shared" si="37"/>
        <v>0.40452545505514176</v>
      </c>
      <c r="J199" s="301">
        <f t="shared" si="37"/>
        <v>0.40796726991066801</v>
      </c>
      <c r="K199" s="301">
        <f t="shared" si="37"/>
        <v>0.41107576488576114</v>
      </c>
      <c r="L199" s="301">
        <f t="shared" si="37"/>
        <v>0.39855334771001055</v>
      </c>
      <c r="M199" s="301">
        <f t="shared" si="37"/>
        <v>0.41072973155516163</v>
      </c>
      <c r="N199" s="301">
        <f t="shared" si="37"/>
        <v>0.40354574534220883</v>
      </c>
      <c r="O199" s="301">
        <f t="shared" si="37"/>
        <v>0.40427544704711088</v>
      </c>
      <c r="P199" s="301">
        <f t="shared" si="37"/>
        <v>0.39930126340037814</v>
      </c>
      <c r="Q199" s="301">
        <f t="shared" si="37"/>
        <v>0.40412835237471428</v>
      </c>
      <c r="R199" s="301">
        <f t="shared" si="37"/>
        <v>0.39739578703538242</v>
      </c>
      <c r="S199" s="301">
        <f t="shared" si="37"/>
        <v>0.38340739372613059</v>
      </c>
      <c r="T199" s="301">
        <f t="shared" si="37"/>
        <v>0.39353227116079853</v>
      </c>
      <c r="U199" s="301">
        <f t="shared" si="37"/>
        <v>0.40188268121240234</v>
      </c>
      <c r="V199" s="301">
        <f t="shared" si="37"/>
        <v>0.41141499658751751</v>
      </c>
      <c r="W199" s="301">
        <f t="shared" si="37"/>
        <v>0.40393815051052784</v>
      </c>
      <c r="X199" s="301">
        <f t="shared" si="37"/>
        <v>0.38121423810117117</v>
      </c>
      <c r="Y199" s="301">
        <f t="shared" si="37"/>
        <v>0.36066054798986297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8.2417566546081261E-2</v>
      </c>
      <c r="C200" s="302">
        <f t="shared" si="38"/>
        <v>5.7747303672464778E-2</v>
      </c>
      <c r="D200" s="302">
        <f t="shared" si="38"/>
        <v>7.48153428908227E-2</v>
      </c>
      <c r="E200" s="302">
        <f t="shared" si="38"/>
        <v>6.937649916107351E-2</v>
      </c>
      <c r="F200" s="302">
        <f t="shared" si="38"/>
        <v>5.8420982334819578E-2</v>
      </c>
      <c r="G200" s="302">
        <f t="shared" si="38"/>
        <v>5.833944227443575E-2</v>
      </c>
      <c r="H200" s="302">
        <f t="shared" si="38"/>
        <v>5.3531921601847665E-2</v>
      </c>
      <c r="I200" s="302">
        <f t="shared" si="38"/>
        <v>5.9208040476899926E-2</v>
      </c>
      <c r="J200" s="302">
        <f t="shared" si="38"/>
        <v>6.3363390632910119E-2</v>
      </c>
      <c r="K200" s="302">
        <f t="shared" si="38"/>
        <v>5.3889660364207941E-2</v>
      </c>
      <c r="L200" s="302">
        <f t="shared" si="38"/>
        <v>5.685785210247974E-2</v>
      </c>
      <c r="M200" s="302">
        <f t="shared" si="38"/>
        <v>6.009145506266577E-2</v>
      </c>
      <c r="N200" s="302">
        <f t="shared" si="38"/>
        <v>5.6663109128057103E-2</v>
      </c>
      <c r="O200" s="302">
        <f t="shared" si="38"/>
        <v>5.5723115727470449E-2</v>
      </c>
      <c r="P200" s="302">
        <f t="shared" si="38"/>
        <v>5.2864982775139284E-2</v>
      </c>
      <c r="Q200" s="302">
        <f t="shared" si="38"/>
        <v>5.6457909076100238E-2</v>
      </c>
      <c r="R200" s="302">
        <f t="shared" si="38"/>
        <v>5.3252224792007433E-2</v>
      </c>
      <c r="S200" s="302">
        <f t="shared" si="38"/>
        <v>5.5421752826502198E-2</v>
      </c>
      <c r="T200" s="302">
        <f t="shared" si="38"/>
        <v>5.4878269601920299E-2</v>
      </c>
      <c r="U200" s="302">
        <f t="shared" si="38"/>
        <v>5.0321032195621576E-2</v>
      </c>
      <c r="V200" s="302">
        <f t="shared" si="38"/>
        <v>5.2267075810330146E-2</v>
      </c>
      <c r="W200" s="302">
        <f t="shared" si="38"/>
        <v>5.9082181096729684E-2</v>
      </c>
      <c r="X200" s="302">
        <f t="shared" si="38"/>
        <v>6.3903012402668935E-2</v>
      </c>
      <c r="Y200" s="302">
        <f t="shared" si="38"/>
        <v>0.10416447608155627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0.37364082411418509</v>
      </c>
      <c r="C201" s="302">
        <f t="shared" si="39"/>
        <v>0.33229316896801969</v>
      </c>
      <c r="D201" s="302">
        <f t="shared" si="39"/>
        <v>0.42117108831715017</v>
      </c>
      <c r="E201" s="302">
        <f t="shared" si="39"/>
        <v>0.38241536677701804</v>
      </c>
      <c r="F201" s="302">
        <f t="shared" si="39"/>
        <v>0.32097449798952243</v>
      </c>
      <c r="G201" s="302">
        <f t="shared" si="39"/>
        <v>0.33670005559199362</v>
      </c>
      <c r="H201" s="302">
        <f t="shared" si="39"/>
        <v>0.31124931163030861</v>
      </c>
      <c r="I201" s="302">
        <f t="shared" si="39"/>
        <v>0.29593228639199071</v>
      </c>
      <c r="J201" s="302">
        <f t="shared" si="39"/>
        <v>0.30021396752342</v>
      </c>
      <c r="K201" s="302">
        <f t="shared" si="39"/>
        <v>0.3028771724510691</v>
      </c>
      <c r="L201" s="302">
        <f t="shared" si="39"/>
        <v>0.29114414702064234</v>
      </c>
      <c r="M201" s="302">
        <f t="shared" si="39"/>
        <v>0.30311988155314334</v>
      </c>
      <c r="N201" s="302">
        <f t="shared" si="39"/>
        <v>0.29585817555425331</v>
      </c>
      <c r="O201" s="302">
        <f t="shared" si="39"/>
        <v>0.29697414221007035</v>
      </c>
      <c r="P201" s="302">
        <f t="shared" si="39"/>
        <v>0.29160206486832119</v>
      </c>
      <c r="Q201" s="302">
        <f t="shared" si="39"/>
        <v>0.29645164503964849</v>
      </c>
      <c r="R201" s="302">
        <f t="shared" si="39"/>
        <v>0.28955864146177818</v>
      </c>
      <c r="S201" s="302">
        <f t="shared" si="39"/>
        <v>0.27598343684534138</v>
      </c>
      <c r="T201" s="302">
        <f t="shared" si="39"/>
        <v>0.28606934895687042</v>
      </c>
      <c r="U201" s="302">
        <f t="shared" si="39"/>
        <v>0.29452770565484576</v>
      </c>
      <c r="V201" s="302">
        <f t="shared" si="39"/>
        <v>0.30456562347757821</v>
      </c>
      <c r="W201" s="302">
        <f t="shared" si="39"/>
        <v>0.29721137321915259</v>
      </c>
      <c r="X201" s="302">
        <f t="shared" si="39"/>
        <v>0.27488460139887116</v>
      </c>
      <c r="Y201" s="302">
        <f t="shared" si="39"/>
        <v>0.25576240932137051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2.6368052128097532E-2</v>
      </c>
      <c r="C202" s="303">
        <f t="shared" si="40"/>
        <v>5.1782775694403246E-2</v>
      </c>
      <c r="D202" s="303">
        <f t="shared" si="40"/>
        <v>3.5779374252118343E-2</v>
      </c>
      <c r="E202" s="303">
        <f t="shared" si="40"/>
        <v>4.0702175714532204E-2</v>
      </c>
      <c r="F202" s="303">
        <f t="shared" si="40"/>
        <v>5.0813335624402385E-2</v>
      </c>
      <c r="G202" s="303">
        <f t="shared" si="40"/>
        <v>5.126901944378718E-2</v>
      </c>
      <c r="H202" s="303">
        <f t="shared" si="40"/>
        <v>5.5553271765024899E-2</v>
      </c>
      <c r="I202" s="303">
        <f t="shared" si="40"/>
        <v>4.9385128186251168E-2</v>
      </c>
      <c r="J202" s="303">
        <f t="shared" si="40"/>
        <v>4.4389911754337888E-2</v>
      </c>
      <c r="K202" s="303">
        <f t="shared" si="40"/>
        <v>5.4308932070484151E-2</v>
      </c>
      <c r="L202" s="303">
        <f t="shared" si="40"/>
        <v>5.0551348586888506E-2</v>
      </c>
      <c r="M202" s="303">
        <f t="shared" si="40"/>
        <v>4.7518394939352518E-2</v>
      </c>
      <c r="N202" s="303">
        <f t="shared" si="40"/>
        <v>5.1024460659898407E-2</v>
      </c>
      <c r="O202" s="303">
        <f t="shared" si="40"/>
        <v>5.1578189109570079E-2</v>
      </c>
      <c r="P202" s="303">
        <f t="shared" si="40"/>
        <v>5.4834215756917708E-2</v>
      </c>
      <c r="Q202" s="303">
        <f t="shared" si="40"/>
        <v>5.1218798258965588E-2</v>
      </c>
      <c r="R202" s="303">
        <f t="shared" si="40"/>
        <v>5.458492078159681E-2</v>
      </c>
      <c r="S202" s="303">
        <f t="shared" si="40"/>
        <v>5.2002204054286981E-2</v>
      </c>
      <c r="T202" s="303">
        <f t="shared" si="40"/>
        <v>5.25846526020078E-2</v>
      </c>
      <c r="U202" s="303">
        <f t="shared" si="40"/>
        <v>5.7033943361935048E-2</v>
      </c>
      <c r="V202" s="303">
        <f t="shared" si="40"/>
        <v>5.4582297299609193E-2</v>
      </c>
      <c r="W202" s="303">
        <f t="shared" si="40"/>
        <v>4.7644596194645589E-2</v>
      </c>
      <c r="X202" s="303">
        <f t="shared" si="40"/>
        <v>4.2426624299631087E-2</v>
      </c>
      <c r="Y202" s="303">
        <f t="shared" si="40"/>
        <v>7.3366258693615652E-4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1</v>
      </c>
      <c r="D204" s="232">
        <f t="shared" si="41"/>
        <v>0.99999999999999989</v>
      </c>
      <c r="E204" s="232">
        <f t="shared" si="41"/>
        <v>1.0000000000000002</v>
      </c>
      <c r="F204" s="232">
        <f t="shared" si="41"/>
        <v>0.99999999999999989</v>
      </c>
      <c r="G204" s="232">
        <f t="shared" si="41"/>
        <v>0.99999999999999978</v>
      </c>
      <c r="H204" s="232">
        <f t="shared" si="41"/>
        <v>1</v>
      </c>
      <c r="I204" s="232">
        <f t="shared" si="41"/>
        <v>1</v>
      </c>
      <c r="J204" s="232">
        <f t="shared" si="41"/>
        <v>0.99999999999999989</v>
      </c>
      <c r="K204" s="232">
        <f t="shared" si="41"/>
        <v>0.99999999999999978</v>
      </c>
      <c r="L204" s="232">
        <f t="shared" si="41"/>
        <v>1.0000000000000004</v>
      </c>
      <c r="M204" s="232">
        <f t="shared" si="41"/>
        <v>1</v>
      </c>
      <c r="N204" s="232">
        <f t="shared" si="41"/>
        <v>1</v>
      </c>
      <c r="O204" s="232">
        <f t="shared" si="41"/>
        <v>1</v>
      </c>
      <c r="P204" s="232">
        <f t="shared" si="41"/>
        <v>1</v>
      </c>
      <c r="Q204" s="232">
        <f t="shared" si="41"/>
        <v>1</v>
      </c>
      <c r="R204" s="232">
        <f t="shared" si="41"/>
        <v>0.99999999999999989</v>
      </c>
      <c r="S204" s="232">
        <f t="shared" si="41"/>
        <v>1.0000000000000002</v>
      </c>
      <c r="T204" s="232">
        <f t="shared" si="41"/>
        <v>0.99999999999999989</v>
      </c>
      <c r="U204" s="232">
        <f t="shared" si="41"/>
        <v>1</v>
      </c>
      <c r="V204" s="232">
        <f t="shared" si="41"/>
        <v>1.0000000000000004</v>
      </c>
      <c r="W204" s="232">
        <f t="shared" si="41"/>
        <v>0.99999999999999989</v>
      </c>
      <c r="X204" s="232">
        <f t="shared" si="41"/>
        <v>0.99999999999999989</v>
      </c>
      <c r="Y204" s="232">
        <f t="shared" si="41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2.2745318644775462E-3</v>
      </c>
      <c r="C205" s="299">
        <f t="shared" si="42"/>
        <v>2.0793152846224293E-3</v>
      </c>
      <c r="D205" s="299">
        <f t="shared" si="42"/>
        <v>2.3315207940652516E-3</v>
      </c>
      <c r="E205" s="299">
        <f t="shared" si="42"/>
        <v>2.229646423032367E-3</v>
      </c>
      <c r="F205" s="299">
        <f t="shared" si="42"/>
        <v>2.0701901782055002E-3</v>
      </c>
      <c r="G205" s="299">
        <f t="shared" si="42"/>
        <v>2.0890773851067771E-3</v>
      </c>
      <c r="H205" s="299">
        <f t="shared" si="42"/>
        <v>2.0173944264022452E-3</v>
      </c>
      <c r="I205" s="299">
        <f t="shared" si="42"/>
        <v>2.0125977770216121E-3</v>
      </c>
      <c r="J205" s="299">
        <f t="shared" si="42"/>
        <v>2.0208740287993672E-3</v>
      </c>
      <c r="K205" s="299">
        <f t="shared" si="42"/>
        <v>1.968115653123618E-3</v>
      </c>
      <c r="L205" s="299">
        <f t="shared" si="42"/>
        <v>1.951311938490605E-3</v>
      </c>
      <c r="M205" s="299">
        <f t="shared" si="42"/>
        <v>1.9856053915971381E-3</v>
      </c>
      <c r="N205" s="299">
        <f t="shared" si="42"/>
        <v>1.9651222939098493E-3</v>
      </c>
      <c r="O205" s="299">
        <f t="shared" si="42"/>
        <v>1.9412348363337412E-3</v>
      </c>
      <c r="P205" s="299">
        <f t="shared" si="42"/>
        <v>1.9382282846484729E-3</v>
      </c>
      <c r="Q205" s="299">
        <f t="shared" si="42"/>
        <v>1.9640927606515242E-3</v>
      </c>
      <c r="R205" s="299">
        <f t="shared" si="42"/>
        <v>1.9465454236005321E-3</v>
      </c>
      <c r="S205" s="299">
        <f t="shared" si="42"/>
        <v>1.9470958866270724E-3</v>
      </c>
      <c r="T205" s="299">
        <f t="shared" si="42"/>
        <v>1.9404832741922596E-3</v>
      </c>
      <c r="U205" s="299">
        <f t="shared" si="42"/>
        <v>1.9207317791570331E-3</v>
      </c>
      <c r="V205" s="299">
        <f t="shared" si="42"/>
        <v>1.9243944957449629E-3</v>
      </c>
      <c r="W205" s="299">
        <f t="shared" si="42"/>
        <v>1.9090961255406435E-3</v>
      </c>
      <c r="X205" s="299">
        <f t="shared" si="42"/>
        <v>1.9488149424100279E-3</v>
      </c>
      <c r="Y205" s="299">
        <f t="shared" si="42"/>
        <v>2.1192367902521147E-3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2.9463251528507684E-4</v>
      </c>
      <c r="C206" s="233">
        <f t="shared" si="43"/>
        <v>2.6934504719270324E-4</v>
      </c>
      <c r="D206" s="233">
        <f t="shared" si="43"/>
        <v>3.0201460209162371E-4</v>
      </c>
      <c r="E206" s="233">
        <f t="shared" si="43"/>
        <v>2.8881825929719172E-4</v>
      </c>
      <c r="F206" s="233">
        <f t="shared" si="43"/>
        <v>2.6816302239988682E-4</v>
      </c>
      <c r="G206" s="233">
        <f t="shared" si="43"/>
        <v>2.7060958530056127E-4</v>
      </c>
      <c r="H206" s="233">
        <f t="shared" si="43"/>
        <v>2.6132410077689465E-4</v>
      </c>
      <c r="I206" s="233">
        <f t="shared" si="43"/>
        <v>2.607027646267936E-4</v>
      </c>
      <c r="J206" s="233">
        <f t="shared" si="43"/>
        <v>2.6177483264944721E-4</v>
      </c>
      <c r="K206" s="233">
        <f t="shared" si="43"/>
        <v>2.5494075256006065E-4</v>
      </c>
      <c r="L206" s="233">
        <f t="shared" si="43"/>
        <v>2.5276407577404675E-4</v>
      </c>
      <c r="M206" s="233">
        <f t="shared" si="43"/>
        <v>2.5720629375498041E-4</v>
      </c>
      <c r="N206" s="233">
        <f t="shared" si="43"/>
        <v>2.5455300641850155E-4</v>
      </c>
      <c r="O206" s="233">
        <f t="shared" si="43"/>
        <v>2.5145873378186343E-4</v>
      </c>
      <c r="P206" s="233">
        <f t="shared" si="43"/>
        <v>2.5106927874753339E-4</v>
      </c>
      <c r="Q206" s="233">
        <f t="shared" si="43"/>
        <v>2.5441964536157058E-4</v>
      </c>
      <c r="R206" s="233">
        <f t="shared" si="43"/>
        <v>2.5214664310882945E-4</v>
      </c>
      <c r="S206" s="233">
        <f t="shared" si="43"/>
        <v>2.5221794758629752E-4</v>
      </c>
      <c r="T206" s="233">
        <f t="shared" si="43"/>
        <v>2.513613798394563E-4</v>
      </c>
      <c r="U206" s="233">
        <f t="shared" si="43"/>
        <v>2.4880286098388245E-4</v>
      </c>
      <c r="V206" s="233">
        <f t="shared" si="43"/>
        <v>2.4927731263608017E-4</v>
      </c>
      <c r="W206" s="233">
        <f t="shared" si="43"/>
        <v>2.5186263571269494E-4</v>
      </c>
      <c r="X206" s="233">
        <f t="shared" si="43"/>
        <v>2.5244062625576701E-4</v>
      </c>
      <c r="Y206" s="233">
        <f t="shared" si="43"/>
        <v>2.7451629750637759E-4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4.1162879585095895E-2</v>
      </c>
      <c r="C207" s="233">
        <f t="shared" si="44"/>
        <v>3.7629987083088144E-2</v>
      </c>
      <c r="D207" s="233">
        <f t="shared" si="44"/>
        <v>4.2194225192048324E-2</v>
      </c>
      <c r="E207" s="233">
        <f t="shared" si="44"/>
        <v>4.0350574402571567E-2</v>
      </c>
      <c r="F207" s="233">
        <f t="shared" si="44"/>
        <v>3.7464847318503011E-2</v>
      </c>
      <c r="G207" s="233">
        <f t="shared" si="44"/>
        <v>3.7806654718750013E-2</v>
      </c>
      <c r="H207" s="233">
        <f t="shared" si="44"/>
        <v>3.6509386896944482E-2</v>
      </c>
      <c r="I207" s="233">
        <f t="shared" si="44"/>
        <v>3.6422580506605184E-2</v>
      </c>
      <c r="J207" s="233">
        <f t="shared" si="44"/>
        <v>3.6572358296340389E-2</v>
      </c>
      <c r="K207" s="233">
        <f t="shared" si="44"/>
        <v>3.5617574281676792E-2</v>
      </c>
      <c r="L207" s="233">
        <f t="shared" si="44"/>
        <v>3.5313472460628062E-2</v>
      </c>
      <c r="M207" s="233">
        <f t="shared" si="44"/>
        <v>3.5934091280187062E-2</v>
      </c>
      <c r="N207" s="233">
        <f t="shared" si="44"/>
        <v>3.5563402569776192E-2</v>
      </c>
      <c r="O207" s="233">
        <f t="shared" si="44"/>
        <v>3.5131104146018853E-2</v>
      </c>
      <c r="P207" s="233">
        <f t="shared" si="44"/>
        <v>3.5076693686038114E-2</v>
      </c>
      <c r="Q207" s="233">
        <f t="shared" si="44"/>
        <v>3.5544770800222558E-2</v>
      </c>
      <c r="R207" s="233">
        <f t="shared" si="44"/>
        <v>3.5227211423126313E-2</v>
      </c>
      <c r="S207" s="233">
        <f t="shared" si="44"/>
        <v>3.5237173316222344E-2</v>
      </c>
      <c r="T207" s="233">
        <f t="shared" si="44"/>
        <v>3.5117502902433886E-2</v>
      </c>
      <c r="U207" s="233">
        <f t="shared" si="44"/>
        <v>3.4760054222792117E-2</v>
      </c>
      <c r="V207" s="233">
        <f t="shared" si="44"/>
        <v>3.4777358652747704E-2</v>
      </c>
      <c r="W207" s="233">
        <f t="shared" si="44"/>
        <v>3.4405511032123498E-2</v>
      </c>
      <c r="X207" s="233">
        <f t="shared" si="44"/>
        <v>3.5268283579964539E-2</v>
      </c>
      <c r="Y207" s="233">
        <f t="shared" si="44"/>
        <v>3.8352458442911408E-2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7.5123541644086199E-4</v>
      </c>
      <c r="C208" s="233">
        <f t="shared" si="45"/>
        <v>6.8675902419770265E-4</v>
      </c>
      <c r="D208" s="233">
        <f t="shared" si="45"/>
        <v>7.7005779607860483E-4</v>
      </c>
      <c r="E208" s="233">
        <f t="shared" si="45"/>
        <v>7.364105930023271E-4</v>
      </c>
      <c r="F208" s="233">
        <f t="shared" si="45"/>
        <v>6.8374517188538844E-4</v>
      </c>
      <c r="G208" s="233">
        <f t="shared" si="45"/>
        <v>6.8998326375979842E-4</v>
      </c>
      <c r="H208" s="233">
        <f t="shared" si="45"/>
        <v>6.6630772059633476E-4</v>
      </c>
      <c r="I208" s="233">
        <f t="shared" si="45"/>
        <v>6.6472347684435338E-4</v>
      </c>
      <c r="J208" s="233">
        <f t="shared" si="45"/>
        <v>6.6745696831481058E-4</v>
      </c>
      <c r="K208" s="233">
        <f t="shared" si="45"/>
        <v>6.5003186166297667E-4</v>
      </c>
      <c r="L208" s="233">
        <f t="shared" si="45"/>
        <v>6.4448190839248897E-4</v>
      </c>
      <c r="M208" s="233">
        <f t="shared" si="45"/>
        <v>6.5580839580206421E-4</v>
      </c>
      <c r="N208" s="233">
        <f t="shared" si="45"/>
        <v>6.4904321099132334E-4</v>
      </c>
      <c r="O208" s="233">
        <f t="shared" si="45"/>
        <v>6.4115362965805724E-4</v>
      </c>
      <c r="P208" s="233">
        <f t="shared" si="45"/>
        <v>6.4016062175932976E-4</v>
      </c>
      <c r="Q208" s="233">
        <f t="shared" si="45"/>
        <v>6.4870317537426452E-4</v>
      </c>
      <c r="R208" s="233">
        <f t="shared" si="45"/>
        <v>6.4290761750022355E-4</v>
      </c>
      <c r="S208" s="233">
        <f t="shared" si="45"/>
        <v>6.4308942516246633E-4</v>
      </c>
      <c r="T208" s="233">
        <f t="shared" si="45"/>
        <v>6.4090540271204046E-4</v>
      </c>
      <c r="U208" s="233">
        <f t="shared" si="45"/>
        <v>6.3438185260054241E-4</v>
      </c>
      <c r="V208" s="233">
        <f t="shared" si="45"/>
        <v>6.3559157951807266E-4</v>
      </c>
      <c r="W208" s="233">
        <f t="shared" si="45"/>
        <v>6.4218347334287905E-4</v>
      </c>
      <c r="X208" s="233">
        <f t="shared" si="45"/>
        <v>6.4365719719818222E-4</v>
      </c>
      <c r="Y208" s="233">
        <f t="shared" si="45"/>
        <v>6.9994435229753585E-4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3.349798403529418E-3</v>
      </c>
      <c r="C209" s="300">
        <f t="shared" si="46"/>
        <v>4.0512000753397878E-3</v>
      </c>
      <c r="D209" s="300">
        <f t="shared" si="46"/>
        <v>2.8778300196521463E-3</v>
      </c>
      <c r="E209" s="300">
        <f t="shared" si="46"/>
        <v>3.4146685017987042E-3</v>
      </c>
      <c r="F209" s="300">
        <f t="shared" si="46"/>
        <v>4.1289488497312432E-3</v>
      </c>
      <c r="G209" s="300">
        <f t="shared" si="46"/>
        <v>4.0077199204965486E-3</v>
      </c>
      <c r="H209" s="300">
        <f t="shared" si="46"/>
        <v>4.2762947534154263E-3</v>
      </c>
      <c r="I209" s="300">
        <f t="shared" si="46"/>
        <v>4.369080702201788E-3</v>
      </c>
      <c r="J209" s="300">
        <f t="shared" si="46"/>
        <v>4.3624803581017169E-3</v>
      </c>
      <c r="K209" s="300">
        <f t="shared" si="46"/>
        <v>4.417969354058345E-3</v>
      </c>
      <c r="L209" s="300">
        <f t="shared" si="46"/>
        <v>4.5147043037574051E-3</v>
      </c>
      <c r="M209" s="300">
        <f t="shared" si="46"/>
        <v>4.4100147576716106E-3</v>
      </c>
      <c r="N209" s="300">
        <f t="shared" si="46"/>
        <v>4.4665041952305891E-3</v>
      </c>
      <c r="O209" s="300">
        <f t="shared" si="46"/>
        <v>4.5034676945072891E-3</v>
      </c>
      <c r="P209" s="300">
        <f t="shared" si="46"/>
        <v>4.5179054298622717E-3</v>
      </c>
      <c r="Q209" s="300">
        <f t="shared" si="46"/>
        <v>4.4646944792152282E-3</v>
      </c>
      <c r="R209" s="300">
        <f t="shared" si="46"/>
        <v>4.5128589974291677E-3</v>
      </c>
      <c r="S209" s="300">
        <f t="shared" si="46"/>
        <v>4.5645425837638285E-3</v>
      </c>
      <c r="T209" s="300">
        <f t="shared" si="46"/>
        <v>4.5463012795256994E-3</v>
      </c>
      <c r="U209" s="300">
        <f t="shared" si="46"/>
        <v>4.9299992050945733E-3</v>
      </c>
      <c r="V209" s="300">
        <f t="shared" si="46"/>
        <v>4.9996578053616075E-3</v>
      </c>
      <c r="W209" s="300">
        <f t="shared" si="46"/>
        <v>5.1692308528616228E-3</v>
      </c>
      <c r="X209" s="300">
        <f t="shared" si="46"/>
        <v>5.5250738375228316E-3</v>
      </c>
      <c r="Y209" s="300">
        <f t="shared" si="46"/>
        <v>4.998149159627375E-3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0.54684699330202902</v>
      </c>
      <c r="C210" s="301">
        <f t="shared" si="47"/>
        <v>0.49960559252013459</v>
      </c>
      <c r="D210" s="301">
        <f t="shared" si="47"/>
        <v>0.56938232648395559</v>
      </c>
      <c r="E210" s="301">
        <f t="shared" si="47"/>
        <v>0.53300254937144098</v>
      </c>
      <c r="F210" s="301">
        <f t="shared" si="47"/>
        <v>0.49957177112390783</v>
      </c>
      <c r="G210" s="301">
        <f t="shared" si="47"/>
        <v>0.50097947310127555</v>
      </c>
      <c r="H210" s="301">
        <f t="shared" si="47"/>
        <v>0.49168897291643415</v>
      </c>
      <c r="I210" s="301">
        <f t="shared" si="47"/>
        <v>0.49158653803431412</v>
      </c>
      <c r="J210" s="301">
        <f t="shared" si="47"/>
        <v>0.49061379015862261</v>
      </c>
      <c r="K210" s="301">
        <f t="shared" si="47"/>
        <v>0.48389347488429141</v>
      </c>
      <c r="L210" s="301">
        <f t="shared" si="47"/>
        <v>0.48260373518516003</v>
      </c>
      <c r="M210" s="301">
        <f t="shared" si="47"/>
        <v>0.48426985461017702</v>
      </c>
      <c r="N210" s="301">
        <f t="shared" si="47"/>
        <v>0.48390586540129532</v>
      </c>
      <c r="O210" s="301">
        <f t="shared" si="47"/>
        <v>0.47969793012891543</v>
      </c>
      <c r="P210" s="301">
        <f t="shared" si="47"/>
        <v>0.48213236387770886</v>
      </c>
      <c r="Q210" s="301">
        <f t="shared" si="47"/>
        <v>0.48365287898956016</v>
      </c>
      <c r="R210" s="301">
        <f t="shared" si="47"/>
        <v>0.48396565979623773</v>
      </c>
      <c r="S210" s="301">
        <f t="shared" si="47"/>
        <v>0.48589784315489959</v>
      </c>
      <c r="T210" s="301">
        <f t="shared" si="47"/>
        <v>0.48311596031684401</v>
      </c>
      <c r="U210" s="301">
        <f t="shared" si="47"/>
        <v>0.47944515849333985</v>
      </c>
      <c r="V210" s="301">
        <f t="shared" si="47"/>
        <v>0.47617505302647156</v>
      </c>
      <c r="W210" s="301">
        <f t="shared" si="47"/>
        <v>0.47796633776259978</v>
      </c>
      <c r="X210" s="301">
        <f t="shared" si="47"/>
        <v>0.48156520192965085</v>
      </c>
      <c r="Y210" s="301">
        <f t="shared" si="47"/>
        <v>0.49754707942409004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0.50551010882099023</v>
      </c>
      <c r="C211" s="302">
        <f t="shared" si="48"/>
        <v>0.36153751055700034</v>
      </c>
      <c r="D211" s="302">
        <f t="shared" si="48"/>
        <v>0.53272148156667143</v>
      </c>
      <c r="E211" s="302">
        <f t="shared" si="48"/>
        <v>0.46613070127677086</v>
      </c>
      <c r="F211" s="302">
        <f t="shared" si="48"/>
        <v>0.35755306038052875</v>
      </c>
      <c r="G211" s="302">
        <f t="shared" si="48"/>
        <v>0.36828776364848753</v>
      </c>
      <c r="H211" s="302">
        <f t="shared" si="48"/>
        <v>0.31685592458530354</v>
      </c>
      <c r="I211" s="302">
        <f t="shared" si="48"/>
        <v>0.32465966201310631</v>
      </c>
      <c r="J211" s="302">
        <f t="shared" si="48"/>
        <v>0.33869480746754538</v>
      </c>
      <c r="K211" s="302">
        <f t="shared" si="48"/>
        <v>0.28771368213224907</v>
      </c>
      <c r="L211" s="302">
        <f t="shared" si="48"/>
        <v>0.28511926602765336</v>
      </c>
      <c r="M211" s="302">
        <f t="shared" si="48"/>
        <v>0.31157311267467708</v>
      </c>
      <c r="N211" s="302">
        <f t="shared" si="48"/>
        <v>0.29241495726395467</v>
      </c>
      <c r="O211" s="302">
        <f t="shared" si="48"/>
        <v>0.27657446519058715</v>
      </c>
      <c r="P211" s="302">
        <f t="shared" si="48"/>
        <v>0.26810426684353644</v>
      </c>
      <c r="Q211" s="302">
        <f t="shared" si="48"/>
        <v>0.29135664779207082</v>
      </c>
      <c r="R211" s="302">
        <f t="shared" si="48"/>
        <v>0.27391209556910945</v>
      </c>
      <c r="S211" s="302">
        <f t="shared" si="48"/>
        <v>0.27682261486503029</v>
      </c>
      <c r="T211" s="302">
        <f t="shared" si="48"/>
        <v>0.27432665753934643</v>
      </c>
      <c r="U211" s="302">
        <f t="shared" si="48"/>
        <v>0.25467567636371424</v>
      </c>
      <c r="V211" s="302">
        <f t="shared" si="48"/>
        <v>0.26323684597885405</v>
      </c>
      <c r="W211" s="302">
        <f t="shared" si="48"/>
        <v>0.28887123348294619</v>
      </c>
      <c r="X211" s="302">
        <f t="shared" si="48"/>
        <v>0.30501871411160486</v>
      </c>
      <c r="Y211" s="302">
        <f t="shared" si="48"/>
        <v>0.4947247414675095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4.133688448103847E-2</v>
      </c>
      <c r="C212" s="302">
        <f t="shared" si="49"/>
        <v>0.13806808196313433</v>
      </c>
      <c r="D212" s="302">
        <f t="shared" si="49"/>
        <v>3.6660844917284253E-2</v>
      </c>
      <c r="E212" s="302">
        <f t="shared" si="49"/>
        <v>6.6871848094670394E-2</v>
      </c>
      <c r="F212" s="302">
        <f t="shared" si="49"/>
        <v>0.1420187107433791</v>
      </c>
      <c r="G212" s="302">
        <f t="shared" si="49"/>
        <v>0.13269170945278802</v>
      </c>
      <c r="H212" s="302">
        <f t="shared" si="49"/>
        <v>0.17483304833113053</v>
      </c>
      <c r="I212" s="302">
        <f t="shared" si="49"/>
        <v>0.16692687602120782</v>
      </c>
      <c r="J212" s="302">
        <f t="shared" si="49"/>
        <v>0.15191898269107748</v>
      </c>
      <c r="K212" s="302">
        <f t="shared" si="49"/>
        <v>0.19617979275204231</v>
      </c>
      <c r="L212" s="302">
        <f t="shared" si="49"/>
        <v>0.19748446915750656</v>
      </c>
      <c r="M212" s="302">
        <f t="shared" si="49"/>
        <v>0.17269674193549991</v>
      </c>
      <c r="N212" s="302">
        <f t="shared" si="49"/>
        <v>0.19149090813734079</v>
      </c>
      <c r="O212" s="302">
        <f t="shared" si="49"/>
        <v>0.20312346493832828</v>
      </c>
      <c r="P212" s="302">
        <f t="shared" si="49"/>
        <v>0.21402809703417236</v>
      </c>
      <c r="Q212" s="302">
        <f t="shared" si="49"/>
        <v>0.19229623119748951</v>
      </c>
      <c r="R212" s="302">
        <f t="shared" si="49"/>
        <v>0.21005356422712829</v>
      </c>
      <c r="S212" s="302">
        <f t="shared" si="49"/>
        <v>0.20907522828986932</v>
      </c>
      <c r="T212" s="302">
        <f t="shared" si="49"/>
        <v>0.20878930277749755</v>
      </c>
      <c r="U212" s="302">
        <f t="shared" si="49"/>
        <v>0.22476948212962561</v>
      </c>
      <c r="V212" s="302">
        <f t="shared" si="49"/>
        <v>0.21293820704761748</v>
      </c>
      <c r="W212" s="302">
        <f t="shared" si="49"/>
        <v>0.18909510427965376</v>
      </c>
      <c r="X212" s="302">
        <f t="shared" si="49"/>
        <v>0.17654648781804599</v>
      </c>
      <c r="Y212" s="302">
        <f t="shared" si="49"/>
        <v>2.822337956580562E-3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0.23436070196420378</v>
      </c>
      <c r="C213" s="301">
        <f t="shared" si="50"/>
        <v>0.28318934411679381</v>
      </c>
      <c r="D213" s="301">
        <f t="shared" si="50"/>
        <v>0.20127966461821603</v>
      </c>
      <c r="E213" s="301">
        <f t="shared" si="50"/>
        <v>0.23878578376965401</v>
      </c>
      <c r="F213" s="301">
        <f t="shared" si="50"/>
        <v>0.28863235053980207</v>
      </c>
      <c r="G213" s="301">
        <f t="shared" si="50"/>
        <v>0.28015521381925795</v>
      </c>
      <c r="H213" s="301">
        <f t="shared" si="50"/>
        <v>0.29888341038926342</v>
      </c>
      <c r="I213" s="301">
        <f t="shared" si="50"/>
        <v>0.30542873110184809</v>
      </c>
      <c r="J213" s="301">
        <f t="shared" si="50"/>
        <v>0.30501774188310976</v>
      </c>
      <c r="K213" s="301">
        <f t="shared" si="50"/>
        <v>0.30879391272771844</v>
      </c>
      <c r="L213" s="301">
        <f t="shared" si="50"/>
        <v>0.31559199000955096</v>
      </c>
      <c r="M213" s="301">
        <f t="shared" si="50"/>
        <v>0.3083072422991619</v>
      </c>
      <c r="N213" s="301">
        <f t="shared" si="50"/>
        <v>0.31221895622729195</v>
      </c>
      <c r="O213" s="301">
        <f t="shared" si="50"/>
        <v>0.31479473809646979</v>
      </c>
      <c r="P213" s="301">
        <f t="shared" si="50"/>
        <v>0.31577046902376532</v>
      </c>
      <c r="Q213" s="301">
        <f t="shared" si="50"/>
        <v>0.31209029895785673</v>
      </c>
      <c r="R213" s="301">
        <f t="shared" si="50"/>
        <v>0.31542123946963041</v>
      </c>
      <c r="S213" s="301">
        <f t="shared" si="50"/>
        <v>0.3205871040931455</v>
      </c>
      <c r="T213" s="301">
        <f t="shared" si="50"/>
        <v>0.31777859666791347</v>
      </c>
      <c r="U213" s="301">
        <f t="shared" si="50"/>
        <v>0.31581717236204204</v>
      </c>
      <c r="V213" s="301">
        <f t="shared" si="50"/>
        <v>0.3128916736832919</v>
      </c>
      <c r="W213" s="301">
        <f t="shared" si="50"/>
        <v>0.31490053649427707</v>
      </c>
      <c r="X213" s="301">
        <f t="shared" si="50"/>
        <v>0.3214790163618908</v>
      </c>
      <c r="Y213" s="301">
        <f t="shared" si="50"/>
        <v>0.31558700389534156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0.1775550756187019</v>
      </c>
      <c r="C214" s="302">
        <f t="shared" si="51"/>
        <v>0.1493052971936894</v>
      </c>
      <c r="D214" s="302">
        <f t="shared" si="51"/>
        <v>0.13616208363640445</v>
      </c>
      <c r="E214" s="302">
        <f t="shared" si="51"/>
        <v>0.15049346974872485</v>
      </c>
      <c r="F214" s="302">
        <f t="shared" si="51"/>
        <v>0.15436710520257943</v>
      </c>
      <c r="G214" s="302">
        <f t="shared" si="51"/>
        <v>0.14911347781257589</v>
      </c>
      <c r="H214" s="302">
        <f t="shared" si="51"/>
        <v>0.14667254830122342</v>
      </c>
      <c r="I214" s="302">
        <f t="shared" si="51"/>
        <v>0.16605299181252392</v>
      </c>
      <c r="J214" s="302">
        <f t="shared" si="51"/>
        <v>0.17936302554746458</v>
      </c>
      <c r="K214" s="302">
        <f t="shared" si="51"/>
        <v>0.15379866507483347</v>
      </c>
      <c r="L214" s="302">
        <f t="shared" si="51"/>
        <v>0.16706094615287898</v>
      </c>
      <c r="M214" s="302">
        <f t="shared" si="51"/>
        <v>0.1721648231622572</v>
      </c>
      <c r="N214" s="302">
        <f t="shared" si="51"/>
        <v>0.16428355494873315</v>
      </c>
      <c r="O214" s="302">
        <f t="shared" si="51"/>
        <v>0.16347744930025351</v>
      </c>
      <c r="P214" s="302">
        <f t="shared" si="51"/>
        <v>0.15499837169976916</v>
      </c>
      <c r="Q214" s="302">
        <f t="shared" si="51"/>
        <v>0.16363767204792234</v>
      </c>
      <c r="R214" s="302">
        <f t="shared" si="51"/>
        <v>0.15576156675016634</v>
      </c>
      <c r="S214" s="302">
        <f t="shared" si="51"/>
        <v>0.16539606023013509</v>
      </c>
      <c r="T214" s="302">
        <f t="shared" si="51"/>
        <v>0.16228052563625703</v>
      </c>
      <c r="U214" s="302">
        <f t="shared" si="51"/>
        <v>0.14803455560231693</v>
      </c>
      <c r="V214" s="302">
        <f t="shared" si="51"/>
        <v>0.15305595487208731</v>
      </c>
      <c r="W214" s="302">
        <f t="shared" si="51"/>
        <v>0.17428358216291151</v>
      </c>
      <c r="X214" s="302">
        <f t="shared" si="51"/>
        <v>0.19320556532407809</v>
      </c>
      <c r="Y214" s="302">
        <f t="shared" si="51"/>
        <v>0.31336800212938509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5.6805626345501889E-2</v>
      </c>
      <c r="C215" s="302">
        <f t="shared" si="52"/>
        <v>0.13388404692310441</v>
      </c>
      <c r="D215" s="302">
        <f t="shared" si="52"/>
        <v>6.5117580981811626E-2</v>
      </c>
      <c r="E215" s="302">
        <f t="shared" si="52"/>
        <v>8.8292314020929158E-2</v>
      </c>
      <c r="F215" s="302">
        <f t="shared" si="52"/>
        <v>0.13426524533722264</v>
      </c>
      <c r="G215" s="302">
        <f t="shared" si="52"/>
        <v>0.13104173600668204</v>
      </c>
      <c r="H215" s="302">
        <f t="shared" si="52"/>
        <v>0.15221086208803994</v>
      </c>
      <c r="I215" s="302">
        <f t="shared" si="52"/>
        <v>0.13937573928932426</v>
      </c>
      <c r="J215" s="302">
        <f t="shared" si="52"/>
        <v>0.12565471633564523</v>
      </c>
      <c r="K215" s="302">
        <f t="shared" si="52"/>
        <v>0.15499524765288497</v>
      </c>
      <c r="L215" s="302">
        <f t="shared" si="52"/>
        <v>0.14853104385667198</v>
      </c>
      <c r="M215" s="302">
        <f t="shared" si="52"/>
        <v>0.13614241913690475</v>
      </c>
      <c r="N215" s="302">
        <f t="shared" si="52"/>
        <v>0.14793540127855881</v>
      </c>
      <c r="O215" s="302">
        <f t="shared" si="52"/>
        <v>0.15131728879621634</v>
      </c>
      <c r="P215" s="302">
        <f t="shared" si="52"/>
        <v>0.16077209732399614</v>
      </c>
      <c r="Q215" s="302">
        <f t="shared" si="52"/>
        <v>0.14845262690993438</v>
      </c>
      <c r="R215" s="302">
        <f t="shared" si="52"/>
        <v>0.15965967271946396</v>
      </c>
      <c r="S215" s="302">
        <f t="shared" si="52"/>
        <v>0.15519104386301052</v>
      </c>
      <c r="T215" s="302">
        <f t="shared" si="52"/>
        <v>0.15549807103165639</v>
      </c>
      <c r="U215" s="302">
        <f t="shared" si="52"/>
        <v>0.16778261675972517</v>
      </c>
      <c r="V215" s="302">
        <f t="shared" si="52"/>
        <v>0.15983571881120454</v>
      </c>
      <c r="W215" s="302">
        <f t="shared" si="52"/>
        <v>0.14061695433136556</v>
      </c>
      <c r="X215" s="302">
        <f t="shared" si="52"/>
        <v>0.12827345103781268</v>
      </c>
      <c r="Y215" s="302">
        <f t="shared" si="52"/>
        <v>2.2190017659564697E-3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0.1709592269489385</v>
      </c>
      <c r="C216" s="301">
        <f t="shared" si="53"/>
        <v>0.17248845684863079</v>
      </c>
      <c r="D216" s="301">
        <f t="shared" si="53"/>
        <v>0.18086236049389226</v>
      </c>
      <c r="E216" s="301">
        <f t="shared" si="53"/>
        <v>0.18119154867920298</v>
      </c>
      <c r="F216" s="301">
        <f t="shared" si="53"/>
        <v>0.16717998379556495</v>
      </c>
      <c r="G216" s="301">
        <f t="shared" si="53"/>
        <v>0.17400126820605266</v>
      </c>
      <c r="H216" s="301">
        <f t="shared" si="53"/>
        <v>0.16569690879616722</v>
      </c>
      <c r="I216" s="301">
        <f t="shared" si="53"/>
        <v>0.15925504563653808</v>
      </c>
      <c r="J216" s="301">
        <f t="shared" si="53"/>
        <v>0.1604835234740617</v>
      </c>
      <c r="K216" s="301">
        <f t="shared" si="53"/>
        <v>0.16440398048490812</v>
      </c>
      <c r="L216" s="301">
        <f t="shared" si="53"/>
        <v>0.15912754011824679</v>
      </c>
      <c r="M216" s="301">
        <f t="shared" si="53"/>
        <v>0.16418017697164825</v>
      </c>
      <c r="N216" s="301">
        <f t="shared" si="53"/>
        <v>0.16097655309508624</v>
      </c>
      <c r="O216" s="301">
        <f t="shared" si="53"/>
        <v>0.16303891273431503</v>
      </c>
      <c r="P216" s="301">
        <f t="shared" si="53"/>
        <v>0.15967310979747021</v>
      </c>
      <c r="Q216" s="301">
        <f t="shared" si="53"/>
        <v>0.16138014119175781</v>
      </c>
      <c r="R216" s="301">
        <f t="shared" si="53"/>
        <v>0.15803143062936673</v>
      </c>
      <c r="S216" s="301">
        <f t="shared" si="53"/>
        <v>0.15087093359259293</v>
      </c>
      <c r="T216" s="301">
        <f t="shared" si="53"/>
        <v>0.1566088887765392</v>
      </c>
      <c r="U216" s="301">
        <f t="shared" si="53"/>
        <v>0.16224369922398985</v>
      </c>
      <c r="V216" s="301">
        <f t="shared" si="53"/>
        <v>0.16834699344422857</v>
      </c>
      <c r="W216" s="301">
        <f t="shared" si="53"/>
        <v>0.16475524162354171</v>
      </c>
      <c r="X216" s="301">
        <f t="shared" si="53"/>
        <v>0.15331751152510703</v>
      </c>
      <c r="Y216" s="301">
        <f t="shared" si="53"/>
        <v>0.14042161163797373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1.1505970430195205E-2</v>
      </c>
      <c r="C217" s="302">
        <f t="shared" si="54"/>
        <v>9.6753209030829325E-3</v>
      </c>
      <c r="D217" s="302">
        <f t="shared" si="54"/>
        <v>8.8236109419854696E-3</v>
      </c>
      <c r="E217" s="302">
        <f t="shared" si="54"/>
        <v>9.7523171716298561E-3</v>
      </c>
      <c r="F217" s="302">
        <f t="shared" si="54"/>
        <v>1.0003337509032775E-2</v>
      </c>
      <c r="G217" s="302">
        <f t="shared" si="54"/>
        <v>9.662890573398801E-3</v>
      </c>
      <c r="H217" s="302">
        <f t="shared" si="54"/>
        <v>9.5047128210481793E-3</v>
      </c>
      <c r="I217" s="302">
        <f t="shared" si="54"/>
        <v>1.0760609388285504E-2</v>
      </c>
      <c r="J217" s="302">
        <f t="shared" si="54"/>
        <v>1.1623129674148837E-2</v>
      </c>
      <c r="K217" s="302">
        <f t="shared" si="54"/>
        <v>9.9665013032617378E-3</v>
      </c>
      <c r="L217" s="302">
        <f t="shared" si="54"/>
        <v>1.0825927108968507E-2</v>
      </c>
      <c r="M217" s="302">
        <f t="shared" si="54"/>
        <v>1.1156669881286493E-2</v>
      </c>
      <c r="N217" s="302">
        <f t="shared" si="54"/>
        <v>1.0645945878037027E-2</v>
      </c>
      <c r="O217" s="302">
        <f t="shared" si="54"/>
        <v>1.0593708409056201E-2</v>
      </c>
      <c r="P217" s="302">
        <f t="shared" si="54"/>
        <v>1.0044245005621816E-2</v>
      </c>
      <c r="Q217" s="302">
        <f t="shared" si="54"/>
        <v>1.0604091205439229E-2</v>
      </c>
      <c r="R217" s="302">
        <f t="shared" si="54"/>
        <v>1.0093701770807158E-2</v>
      </c>
      <c r="S217" s="302">
        <f t="shared" si="54"/>
        <v>1.0718038736135523E-2</v>
      </c>
      <c r="T217" s="302">
        <f t="shared" si="54"/>
        <v>1.0516145048858493E-2</v>
      </c>
      <c r="U217" s="302">
        <f t="shared" si="54"/>
        <v>9.5929739742564597E-3</v>
      </c>
      <c r="V217" s="302">
        <f t="shared" si="54"/>
        <v>9.918372002529428E-3</v>
      </c>
      <c r="W217" s="302">
        <f t="shared" si="54"/>
        <v>1.129397025597469E-2</v>
      </c>
      <c r="X217" s="302">
        <f t="shared" si="54"/>
        <v>1.2520157555742888E-2</v>
      </c>
      <c r="Y217" s="302">
        <f t="shared" si="54"/>
        <v>2.0306955200836137E-2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0.15577212346905414</v>
      </c>
      <c r="C218" s="302">
        <f t="shared" si="55"/>
        <v>0.15413714693422695</v>
      </c>
      <c r="D218" s="302">
        <f t="shared" si="55"/>
        <v>0.16781898304480022</v>
      </c>
      <c r="E218" s="302">
        <f t="shared" si="55"/>
        <v>0.16571768989126962</v>
      </c>
      <c r="F218" s="302">
        <f t="shared" si="55"/>
        <v>0.14847595475591918</v>
      </c>
      <c r="G218" s="302">
        <f t="shared" si="55"/>
        <v>0.15584657679643199</v>
      </c>
      <c r="H218" s="302">
        <f t="shared" si="55"/>
        <v>0.14632858789612224</v>
      </c>
      <c r="I218" s="302">
        <f t="shared" si="55"/>
        <v>0.13946257315246929</v>
      </c>
      <c r="J218" s="302">
        <f t="shared" si="55"/>
        <v>0.14071768402079451</v>
      </c>
      <c r="K218" s="302">
        <f t="shared" si="55"/>
        <v>0.14439343662132753</v>
      </c>
      <c r="L218" s="302">
        <f t="shared" si="55"/>
        <v>0.13867646547336135</v>
      </c>
      <c r="M218" s="302">
        <f t="shared" si="55"/>
        <v>0.14420117045241396</v>
      </c>
      <c r="N218" s="302">
        <f t="shared" si="55"/>
        <v>0.14074405866720377</v>
      </c>
      <c r="O218" s="302">
        <f t="shared" si="55"/>
        <v>0.14263950181633439</v>
      </c>
      <c r="P218" s="302">
        <f t="shared" si="55"/>
        <v>0.13921046930884412</v>
      </c>
      <c r="Q218" s="302">
        <f t="shared" si="55"/>
        <v>0.14115598404588545</v>
      </c>
      <c r="R218" s="302">
        <f t="shared" si="55"/>
        <v>0.1375914210056102</v>
      </c>
      <c r="S218" s="302">
        <f t="shared" si="55"/>
        <v>0.13009616425894108</v>
      </c>
      <c r="T218" s="302">
        <f t="shared" si="55"/>
        <v>0.13601611707531269</v>
      </c>
      <c r="U218" s="302">
        <f t="shared" si="55"/>
        <v>0.14177803225342664</v>
      </c>
      <c r="V218" s="302">
        <f t="shared" si="55"/>
        <v>0.14807090540388732</v>
      </c>
      <c r="W218" s="302">
        <f t="shared" si="55"/>
        <v>0.14434897473012648</v>
      </c>
      <c r="X218" s="302">
        <f t="shared" si="55"/>
        <v>0.13248494425943463</v>
      </c>
      <c r="Y218" s="302">
        <f t="shared" si="55"/>
        <v>0.11997086010456483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3.681133049689166E-3</v>
      </c>
      <c r="C219" s="303">
        <f t="shared" si="56"/>
        <v>8.6759890113208907E-3</v>
      </c>
      <c r="D219" s="303">
        <f t="shared" si="56"/>
        <v>4.2197665071065345E-3</v>
      </c>
      <c r="E219" s="303">
        <f t="shared" si="56"/>
        <v>5.7215416163035153E-3</v>
      </c>
      <c r="F219" s="303">
        <f t="shared" si="56"/>
        <v>8.7006915306129876E-3</v>
      </c>
      <c r="G219" s="303">
        <f t="shared" si="56"/>
        <v>8.4918008362218668E-3</v>
      </c>
      <c r="H219" s="303">
        <f t="shared" si="56"/>
        <v>9.8636080789967582E-3</v>
      </c>
      <c r="I219" s="303">
        <f t="shared" si="56"/>
        <v>9.0318630957832661E-3</v>
      </c>
      <c r="J219" s="303">
        <f t="shared" si="56"/>
        <v>8.142709779118339E-3</v>
      </c>
      <c r="K219" s="303">
        <f t="shared" si="56"/>
        <v>1.0044042560318871E-2</v>
      </c>
      <c r="L219" s="303">
        <f t="shared" si="56"/>
        <v>9.6251475359169433E-3</v>
      </c>
      <c r="M219" s="303">
        <f t="shared" si="56"/>
        <v>8.822336637947811E-3</v>
      </c>
      <c r="N219" s="303">
        <f t="shared" si="56"/>
        <v>9.586548549845416E-3</v>
      </c>
      <c r="O219" s="303">
        <f t="shared" si="56"/>
        <v>9.8057025089244351E-3</v>
      </c>
      <c r="P219" s="303">
        <f t="shared" si="56"/>
        <v>1.0418395483004271E-2</v>
      </c>
      <c r="Q219" s="303">
        <f t="shared" si="56"/>
        <v>9.6200659404331451E-3</v>
      </c>
      <c r="R219" s="303">
        <f t="shared" si="56"/>
        <v>1.034630785294938E-2</v>
      </c>
      <c r="S219" s="303">
        <f t="shared" si="56"/>
        <v>1.0056730597516333E-2</v>
      </c>
      <c r="T219" s="303">
        <f t="shared" si="56"/>
        <v>1.0076626652368024E-2</v>
      </c>
      <c r="U219" s="303">
        <f t="shared" si="56"/>
        <v>1.0872692996306724E-2</v>
      </c>
      <c r="V219" s="303">
        <f t="shared" si="56"/>
        <v>1.0357716037811793E-2</v>
      </c>
      <c r="W219" s="303">
        <f t="shared" si="56"/>
        <v>9.1122966374405558E-3</v>
      </c>
      <c r="X219" s="303">
        <f t="shared" si="56"/>
        <v>8.3124097099295038E-3</v>
      </c>
      <c r="Y219" s="303">
        <f t="shared" si="56"/>
        <v>1.4379633257274681E-4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0.47328634993082724</v>
      </c>
      <c r="C233" s="304">
        <f>IF(C$34=0,0,C$34/NFM_fec!C$34)</f>
        <v>0.48234495312442549</v>
      </c>
      <c r="D233" s="304">
        <f>IF(D$34=0,0,D$34/NFM_fec!D$34)</f>
        <v>0.47545200775490171</v>
      </c>
      <c r="E233" s="304">
        <f>IF(E$34=0,0,E$34/NFM_fec!E$34)</f>
        <v>0.47814965841721546</v>
      </c>
      <c r="F233" s="304">
        <f>IF(F$34=0,0,F$34/NFM_fec!F$34)</f>
        <v>0.48860719423906218</v>
      </c>
      <c r="G233" s="304">
        <f>IF(G$34=0,0,G$34/NFM_fec!G$34)</f>
        <v>0.4883483761783709</v>
      </c>
      <c r="H233" s="304">
        <f>IF(H$34=0,0,H$34/NFM_fec!H$34)</f>
        <v>0.48996997663649428</v>
      </c>
      <c r="I233" s="304">
        <f>IF(I$34=0,0,I$34/NFM_fec!I$34)</f>
        <v>0.4939243460745264</v>
      </c>
      <c r="J233" s="304">
        <f>IF(J$34=0,0,J$34/NFM_fec!J$34)</f>
        <v>0.49272433974306851</v>
      </c>
      <c r="K233" s="304">
        <f>IF(K$34=0,0,K$34/NFM_fec!K$34)</f>
        <v>0.50126229260627564</v>
      </c>
      <c r="L233" s="304">
        <f>IF(L$34=0,0,L$34/NFM_fec!L$34)</f>
        <v>0.50080645887653685</v>
      </c>
      <c r="M233" s="304">
        <f>IF(M$34=0,0,M$34/NFM_fec!M$34)</f>
        <v>0.49974456552663254</v>
      </c>
      <c r="N233" s="304">
        <f>IF(N$34=0,0,N$34/NFM_fec!N$34)</f>
        <v>0.50890192856684024</v>
      </c>
      <c r="O233" s="304">
        <f>IF(O$34=0,0,O$34/NFM_fec!O$34)</f>
        <v>0.50918166025758704</v>
      </c>
      <c r="P233" s="304">
        <f>IF(P$34=0,0,P$34/NFM_fec!P$34)</f>
        <v>0.52647048368902893</v>
      </c>
      <c r="Q233" s="304">
        <f>IF(Q$34=0,0,Q$34/NFM_fec!Q$34)</f>
        <v>0.52554562369666225</v>
      </c>
      <c r="R233" s="304">
        <f>IF(R$34=0,0,R$34/NFM_fec!R$34)</f>
        <v>0.52646536269614985</v>
      </c>
      <c r="S233" s="304">
        <f>IF(S$34=0,0,S$34/NFM_fec!S$34)</f>
        <v>0.53529566176779575</v>
      </c>
      <c r="T233" s="304">
        <f>IF(T$34=0,0,T$34/NFM_fec!T$34)</f>
        <v>0.53551644300149515</v>
      </c>
      <c r="U233" s="304">
        <f>IF(U$34=0,0,U$34/NFM_fec!U$34)</f>
        <v>0.54714689923684778</v>
      </c>
      <c r="V233" s="304">
        <f>IF(V$34=0,0,V$34/NFM_fec!V$34)</f>
        <v>0.5467944700581242</v>
      </c>
      <c r="W233" s="304">
        <f>IF(W$34=0,0,W$34/NFM_fec!W$34)</f>
        <v>0.54518620374077786</v>
      </c>
      <c r="X233" s="304">
        <f>IF(X$34=0,0,X$34/NFM_fec!X$34)</f>
        <v>0.54441333904325773</v>
      </c>
      <c r="Y233" s="304">
        <f>IF(Y$34=0,0,Y$34/NFM_fec!Y$34)</f>
        <v>0.49424584600506249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0.41058978813600072</v>
      </c>
      <c r="C234" s="305">
        <f>IF(C$35=0,0,C$35/NFM_fec!C$35)</f>
        <v>0.41058978813600072</v>
      </c>
      <c r="D234" s="305">
        <f>IF(D$35=0,0,D$35/NFM_fec!D$35)</f>
        <v>0.41058978813600067</v>
      </c>
      <c r="E234" s="305">
        <f>IF(E$35=0,0,E$35/NFM_fec!E$35)</f>
        <v>0.41058978813600072</v>
      </c>
      <c r="F234" s="305">
        <f>IF(F$35=0,0,F$35/NFM_fec!F$35)</f>
        <v>0.41589112276972956</v>
      </c>
      <c r="G234" s="305">
        <f>IF(G$35=0,0,G$35/NFM_fec!G$35)</f>
        <v>0.41589112276972945</v>
      </c>
      <c r="H234" s="305">
        <f>IF(H$35=0,0,H$35/NFM_fec!H$35)</f>
        <v>0.41589112276972939</v>
      </c>
      <c r="I234" s="305">
        <f>IF(I$35=0,0,I$35/NFM_fec!I$35)</f>
        <v>0.42008846917588927</v>
      </c>
      <c r="J234" s="305">
        <f>IF(J$35=0,0,J$35/NFM_fec!J$35)</f>
        <v>0.42008846917588943</v>
      </c>
      <c r="K234" s="305">
        <f>IF(K$35=0,0,K$35/NFM_fec!K$35)</f>
        <v>0.42530197525953795</v>
      </c>
      <c r="L234" s="305">
        <f>IF(L$35=0,0,L$35/NFM_fec!L$35)</f>
        <v>0.42530197525953839</v>
      </c>
      <c r="M234" s="305">
        <f>IF(M$35=0,0,M$35/NFM_fec!M$35)</f>
        <v>0.42530197525953817</v>
      </c>
      <c r="N234" s="305">
        <f>IF(N$35=0,0,N$35/NFM_fec!N$35)</f>
        <v>0.43223577638697935</v>
      </c>
      <c r="O234" s="305">
        <f>IF(O$35=0,0,O$35/NFM_fec!O$35)</f>
        <v>0.43223577638697924</v>
      </c>
      <c r="P234" s="305">
        <f>IF(P$35=0,0,P$35/NFM_fec!P$35)</f>
        <v>0.44401219874828141</v>
      </c>
      <c r="Q234" s="305">
        <f>IF(Q$35=0,0,Q$35/NFM_fec!Q$35)</f>
        <v>0.44633589059948847</v>
      </c>
      <c r="R234" s="305">
        <f>IF(R$35=0,0,R$35/NFM_fec!R$35)</f>
        <v>0.44633589059948875</v>
      </c>
      <c r="S234" s="305">
        <f>IF(S$35=0,0,S$35/NFM_fec!S$35)</f>
        <v>0.45427137413121976</v>
      </c>
      <c r="T234" s="305">
        <f>IF(T$35=0,0,T$35/NFM_fec!T$35)</f>
        <v>0.45427137413121954</v>
      </c>
      <c r="U234" s="305">
        <f>IF(U$35=0,0,U$35/NFM_fec!U$35)</f>
        <v>0.46299125428758992</v>
      </c>
      <c r="V234" s="305">
        <f>IF(V$35=0,0,V$35/NFM_fec!V$35)</f>
        <v>0.46299125428758997</v>
      </c>
      <c r="W234" s="305">
        <f>IF(W$35=0,0,W$35/NFM_fec!W$35)</f>
        <v>0.46299125428758992</v>
      </c>
      <c r="X234" s="305">
        <f>IF(X$35=0,0,X$35/NFM_fec!X$35)</f>
        <v>0.4629912542875898</v>
      </c>
      <c r="Y234" s="305">
        <f>IF(Y$35=0,0,Y$35/NFM_fec!Y$35)</f>
        <v>0.46299125428758992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0.10654049142090259</v>
      </c>
      <c r="C235" s="306">
        <f>IF(C$36=0,0,C$36/NFM_fec!C$36)</f>
        <v>0.10654049142090261</v>
      </c>
      <c r="D235" s="306">
        <f>IF(D$36=0,0,D$36/NFM_fec!D$36)</f>
        <v>0.10654049142090262</v>
      </c>
      <c r="E235" s="306">
        <f>IF(E$36=0,0,E$36/NFM_fec!E$36)</f>
        <v>0.10654049142090265</v>
      </c>
      <c r="F235" s="306">
        <f>IF(F$36=0,0,F$36/NFM_fec!F$36)</f>
        <v>0.10791609016540191</v>
      </c>
      <c r="G235" s="306">
        <f>IF(G$36=0,0,G$36/NFM_fec!G$36)</f>
        <v>0.10791609016540185</v>
      </c>
      <c r="H235" s="306">
        <f>IF(H$36=0,0,H$36/NFM_fec!H$36)</f>
        <v>0.10791609016540187</v>
      </c>
      <c r="I235" s="306">
        <f>IF(I$36=0,0,I$36/NFM_fec!I$36)</f>
        <v>0.10900522428830881</v>
      </c>
      <c r="J235" s="306">
        <f>IF(J$36=0,0,J$36/NFM_fec!J$36)</f>
        <v>0.10900522428830878</v>
      </c>
      <c r="K235" s="306">
        <f>IF(K$36=0,0,K$36/NFM_fec!K$36)</f>
        <v>0.11035803314090943</v>
      </c>
      <c r="L235" s="306">
        <f>IF(L$36=0,0,L$36/NFM_fec!L$36)</f>
        <v>0.11035803314090949</v>
      </c>
      <c r="M235" s="306">
        <f>IF(M$36=0,0,M$36/NFM_fec!M$36)</f>
        <v>0.1103580331409095</v>
      </c>
      <c r="N235" s="306">
        <f>IF(N$36=0,0,N$36/NFM_fec!N$36)</f>
        <v>0.11215722688824079</v>
      </c>
      <c r="O235" s="306">
        <f>IF(O$36=0,0,O$36/NFM_fec!O$36)</f>
        <v>0.11215722688824079</v>
      </c>
      <c r="P235" s="306">
        <f>IF(P$36=0,0,P$36/NFM_fec!P$36)</f>
        <v>0.11581594695556505</v>
      </c>
      <c r="Q235" s="306">
        <f>IF(Q$36=0,0,Q$36/NFM_fec!Q$36)</f>
        <v>0.11581594695556501</v>
      </c>
      <c r="R235" s="306">
        <f>IF(R$36=0,0,R$36/NFM_fec!R$36)</f>
        <v>0.11581594695556502</v>
      </c>
      <c r="S235" s="306">
        <f>IF(S$36=0,0,S$36/NFM_fec!S$36)</f>
        <v>0.11787505884670901</v>
      </c>
      <c r="T235" s="306">
        <f>IF(T$36=0,0,T$36/NFM_fec!T$36)</f>
        <v>0.11787505884670894</v>
      </c>
      <c r="U235" s="306">
        <f>IF(U$36=0,0,U$36/NFM_fec!U$36)</f>
        <v>0.12013770722188807</v>
      </c>
      <c r="V235" s="306">
        <f>IF(V$36=0,0,V$36/NFM_fec!V$36)</f>
        <v>0.12013770722188802</v>
      </c>
      <c r="W235" s="306">
        <f>IF(W$36=0,0,W$36/NFM_fec!W$36)</f>
        <v>0.1201377072218881</v>
      </c>
      <c r="X235" s="306">
        <f>IF(X$36=0,0,X$36/NFM_fec!X$36)</f>
        <v>0.12013770722188807</v>
      </c>
      <c r="Y235" s="306">
        <f>IF(Y$36=0,0,Y$36/NFM_fec!Y$36)</f>
        <v>0.12013770722188812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0.58378527911803613</v>
      </c>
      <c r="C236" s="306">
        <f>IF(C$37=0,0,C$37/NFM_fec!C$37)</f>
        <v>0.58378527911803602</v>
      </c>
      <c r="D236" s="306">
        <f>IF(D$37=0,0,D$37/NFM_fec!D$37)</f>
        <v>0.58378527911803602</v>
      </c>
      <c r="E236" s="306">
        <f>IF(E$37=0,0,E$37/NFM_fec!E$37)</f>
        <v>0.58378527911803602</v>
      </c>
      <c r="F236" s="306">
        <f>IF(F$37=0,0,F$37/NFM_fec!F$37)</f>
        <v>0.59132282926729673</v>
      </c>
      <c r="G236" s="306">
        <f>IF(G$37=0,0,G$37/NFM_fec!G$37)</f>
        <v>0.59132282926729673</v>
      </c>
      <c r="H236" s="306">
        <f>IF(H$37=0,0,H$37/NFM_fec!H$37)</f>
        <v>0.59132282926729673</v>
      </c>
      <c r="I236" s="306">
        <f>IF(I$37=0,0,I$37/NFM_fec!I$37)</f>
        <v>0.59729070551282948</v>
      </c>
      <c r="J236" s="306">
        <f>IF(J$37=0,0,J$37/NFM_fec!J$37)</f>
        <v>0.59729070551282937</v>
      </c>
      <c r="K236" s="306">
        <f>IF(K$37=0,0,K$37/NFM_fec!K$37)</f>
        <v>0.60470337916466033</v>
      </c>
      <c r="L236" s="306">
        <f>IF(L$37=0,0,L$37/NFM_fec!L$37)</f>
        <v>0.60470337916465999</v>
      </c>
      <c r="M236" s="306">
        <f>IF(M$37=0,0,M$37/NFM_fec!M$37)</f>
        <v>0.60470337916465999</v>
      </c>
      <c r="N236" s="306">
        <f>IF(N$37=0,0,N$37/NFM_fec!N$37)</f>
        <v>0.61456200483800849</v>
      </c>
      <c r="O236" s="306">
        <f>IF(O$37=0,0,O$37/NFM_fec!O$37)</f>
        <v>0.61456200483800871</v>
      </c>
      <c r="P236" s="306">
        <f>IF(P$37=0,0,P$37/NFM_fec!P$37)</f>
        <v>0.62972180626994079</v>
      </c>
      <c r="Q236" s="306">
        <f>IF(Q$37=0,0,Q$37/NFM_fec!Q$37)</f>
        <v>0.63460984662315134</v>
      </c>
      <c r="R236" s="306">
        <f>IF(R$37=0,0,R$37/NFM_fec!R$37)</f>
        <v>0.63460984662315134</v>
      </c>
      <c r="S236" s="306">
        <f>IF(S$37=0,0,S$37/NFM_fec!S$37)</f>
        <v>0.64589268560835689</v>
      </c>
      <c r="T236" s="306">
        <f>IF(T$37=0,0,T$37/NFM_fec!T$37)</f>
        <v>0.64589268560835711</v>
      </c>
      <c r="U236" s="306">
        <f>IF(U$37=0,0,U$37/NFM_fec!U$37)</f>
        <v>0.65791941896325445</v>
      </c>
      <c r="V236" s="306">
        <f>IF(V$37=0,0,V$37/NFM_fec!V$37)</f>
        <v>0.65829079637012822</v>
      </c>
      <c r="W236" s="306">
        <f>IF(W$37=0,0,W$37/NFM_fec!W$37)</f>
        <v>0.65829079637012833</v>
      </c>
      <c r="X236" s="306">
        <f>IF(X$37=0,0,X$37/NFM_fec!X$37)</f>
        <v>0.65829079637012855</v>
      </c>
      <c r="Y236" s="306">
        <f>IF(Y$37=0,0,Y$37/NFM_fec!Y$37)</f>
        <v>0.65829079637012855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0.40727347702265043</v>
      </c>
      <c r="C237" s="306">
        <f>IF(C$38=0,0,C$38/NFM_fec!C$38)</f>
        <v>0.40727347702265043</v>
      </c>
      <c r="D237" s="306">
        <f>IF(D$38=0,0,D$38/NFM_fec!D$38)</f>
        <v>0.40727347702265049</v>
      </c>
      <c r="E237" s="306">
        <f>IF(E$38=0,0,E$38/NFM_fec!E$38)</f>
        <v>0.40727347702265038</v>
      </c>
      <c r="F237" s="306">
        <f>IF(F$38=0,0,F$38/NFM_fec!F$38)</f>
        <v>0.41253199306841276</v>
      </c>
      <c r="G237" s="306">
        <f>IF(G$38=0,0,G$38/NFM_fec!G$38)</f>
        <v>0.41253199306841271</v>
      </c>
      <c r="H237" s="306">
        <f>IF(H$38=0,0,H$38/NFM_fec!H$38)</f>
        <v>0.41253199306841265</v>
      </c>
      <c r="I237" s="306">
        <f>IF(I$38=0,0,I$38/NFM_fec!I$38)</f>
        <v>0.41669543773873907</v>
      </c>
      <c r="J237" s="306">
        <f>IF(J$38=0,0,J$38/NFM_fec!J$38)</f>
        <v>0.41669543773873902</v>
      </c>
      <c r="K237" s="306">
        <f>IF(K$38=0,0,K$38/NFM_fec!K$38)</f>
        <v>0.42186683462078489</v>
      </c>
      <c r="L237" s="306">
        <f>IF(L$38=0,0,L$38/NFM_fec!L$38)</f>
        <v>0.42186683462078484</v>
      </c>
      <c r="M237" s="306">
        <f>IF(M$38=0,0,M$38/NFM_fec!M$38)</f>
        <v>0.42186683462078489</v>
      </c>
      <c r="N237" s="306">
        <f>IF(N$38=0,0,N$38/NFM_fec!N$38)</f>
        <v>0.42874463181826694</v>
      </c>
      <c r="O237" s="306">
        <f>IF(O$38=0,0,O$38/NFM_fec!O$38)</f>
        <v>0.42874463181826711</v>
      </c>
      <c r="P237" s="306">
        <f>IF(P$38=0,0,P$38/NFM_fec!P$38)</f>
        <v>0.44273086018457752</v>
      </c>
      <c r="Q237" s="306">
        <f>IF(Q$38=0,0,Q$38/NFM_fec!Q$38)</f>
        <v>0.44273086018457752</v>
      </c>
      <c r="R237" s="306">
        <f>IF(R$38=0,0,R$38/NFM_fec!R$38)</f>
        <v>0.44273086018457747</v>
      </c>
      <c r="S237" s="306">
        <f>IF(S$38=0,0,S$38/NFM_fec!S$38)</f>
        <v>0.45060224925271858</v>
      </c>
      <c r="T237" s="306">
        <f>IF(T$38=0,0,T$38/NFM_fec!T$38)</f>
        <v>0.45060224925271863</v>
      </c>
      <c r="U237" s="306">
        <f>IF(U$38=0,0,U$38/NFM_fec!U$38)</f>
        <v>0.45925169941714727</v>
      </c>
      <c r="V237" s="306">
        <f>IF(V$38=0,0,V$38/NFM_fec!V$38)</f>
        <v>0.45925169941714739</v>
      </c>
      <c r="W237" s="306">
        <f>IF(W$38=0,0,W$38/NFM_fec!W$38)</f>
        <v>0.45925169941714744</v>
      </c>
      <c r="X237" s="306">
        <f>IF(X$38=0,0,X$38/NFM_fec!X$38)</f>
        <v>0.45925169941714739</v>
      </c>
      <c r="Y237" s="306">
        <f>IF(Y$38=0,0,Y$38/NFM_fec!Y$38)</f>
        <v>0.45925169941714733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0.61017241544424117</v>
      </c>
      <c r="C238" s="307">
        <f>IF(C$39=0,0,C$39/NFM_fec!C$39)</f>
        <v>0.64082371744571776</v>
      </c>
      <c r="D238" s="307">
        <f>IF(D$39=0,0,D$39/NFM_fec!D$39)</f>
        <v>0.6206322174425597</v>
      </c>
      <c r="E238" s="307">
        <f>IF(E$39=0,0,E$39/NFM_fec!E$39)</f>
        <v>0.6267523273743798</v>
      </c>
      <c r="F238" s="307">
        <f>IF(F$39=0,0,F$39/NFM_fec!F$39)</f>
        <v>0.64802549374496621</v>
      </c>
      <c r="G238" s="307">
        <f>IF(G$39=0,0,G$39/NFM_fec!G$39)</f>
        <v>0.648387865609234</v>
      </c>
      <c r="H238" s="307">
        <f>IF(H$39=0,0,H$39/NFM_fec!H$39)</f>
        <v>0.65429876269592335</v>
      </c>
      <c r="I238" s="307">
        <f>IF(I$39=0,0,I$39/NFM_fec!I$39)</f>
        <v>0.65330813282718725</v>
      </c>
      <c r="J238" s="307">
        <f>IF(J$39=0,0,J$39/NFM_fec!J$39)</f>
        <v>0.64707399927395792</v>
      </c>
      <c r="K238" s="307">
        <f>IF(K$39=0,0,K$39/NFM_fec!K$39)</f>
        <v>0.66802966724698287</v>
      </c>
      <c r="L238" s="307">
        <f>IF(L$39=0,0,L$39/NFM_fec!L$39)</f>
        <v>0.66347779709266907</v>
      </c>
      <c r="M238" s="307">
        <f>IF(M$39=0,0,M$39/NFM_fec!M$39)</f>
        <v>0.65930493056895756</v>
      </c>
      <c r="N238" s="307">
        <f>IF(N$39=0,0,N$39/NFM_fec!N$39)</f>
        <v>0.67476140712112054</v>
      </c>
      <c r="O238" s="307">
        <f>IF(O$39=0,0,O$39/NFM_fec!O$39)</f>
        <v>0.6757724397814534</v>
      </c>
      <c r="P238" s="307">
        <f>IF(P$39=0,0,P$39/NFM_fec!P$39)</f>
        <v>0.70217693247373836</v>
      </c>
      <c r="Q238" s="307">
        <f>IF(Q$39=0,0,Q$39/NFM_fec!Q$39)</f>
        <v>0.69705442721231969</v>
      </c>
      <c r="R238" s="307">
        <f>IF(R$39=0,0,R$39/NFM_fec!R$39)</f>
        <v>0.70172046027478607</v>
      </c>
      <c r="S238" s="307">
        <f>IF(S$39=0,0,S$39/NFM_fec!S$39)</f>
        <v>0.70976559546483109</v>
      </c>
      <c r="T238" s="307">
        <f>IF(T$39=0,0,T$39/NFM_fec!T$39)</f>
        <v>0.71156563058911104</v>
      </c>
      <c r="U238" s="307">
        <f>IF(U$39=0,0,U$39/NFM_fec!U$39)</f>
        <v>0.75353618724054372</v>
      </c>
      <c r="V238" s="307">
        <f>IF(V$39=0,0,V$39/NFM_fec!V$39)</f>
        <v>0.75608144760766449</v>
      </c>
      <c r="W238" s="307">
        <f>IF(W$39=0,0,W$39/NFM_fec!W$39)</f>
        <v>0.75334089377696478</v>
      </c>
      <c r="X238" s="307">
        <f>IF(X$39=0,0,X$39/NFM_fec!X$39)</f>
        <v>0.76008945272315798</v>
      </c>
      <c r="Y238" s="307">
        <f>IF(Y$39=0,0,Y$39/NFM_fec!Y$39)</f>
        <v>0.68620468069687302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0.49665391487274113</v>
      </c>
      <c r="C239" s="308">
        <f>IF(C$45=0,0,C$45/NFM_fec!C$45)</f>
        <v>0.49665391487274119</v>
      </c>
      <c r="D239" s="308">
        <f>IF(D$45=0,0,D$45/NFM_fec!D$45)</f>
        <v>0.49665391487274102</v>
      </c>
      <c r="E239" s="308">
        <f>IF(E$45=0,0,E$45/NFM_fec!E$45)</f>
        <v>0.49665391487274108</v>
      </c>
      <c r="F239" s="308">
        <f>IF(F$45=0,0,F$45/NFM_fec!F$45)</f>
        <v>0.50306646743973205</v>
      </c>
      <c r="G239" s="308">
        <f>IF(G$45=0,0,G$45/NFM_fec!G$45)</f>
        <v>0.50306646743973216</v>
      </c>
      <c r="H239" s="308">
        <f>IF(H$45=0,0,H$45/NFM_fec!H$45)</f>
        <v>0.50306646743973227</v>
      </c>
      <c r="I239" s="308">
        <f>IF(I$45=0,0,I$45/NFM_fec!I$45)</f>
        <v>0.50814362372790989</v>
      </c>
      <c r="J239" s="308">
        <f>IF(J$45=0,0,J$45/NFM_fec!J$45)</f>
        <v>0.50814362372790989</v>
      </c>
      <c r="K239" s="308">
        <f>IF(K$45=0,0,K$45/NFM_fec!K$45)</f>
        <v>0.51444993791660898</v>
      </c>
      <c r="L239" s="308">
        <f>IF(L$45=0,0,L$45/NFM_fec!L$45)</f>
        <v>0.5144499379166092</v>
      </c>
      <c r="M239" s="308">
        <f>IF(M$45=0,0,M$45/NFM_fec!M$45)</f>
        <v>0.5144499379166092</v>
      </c>
      <c r="N239" s="308">
        <f>IF(N$45=0,0,N$45/NFM_fec!N$45)</f>
        <v>0.5228371398743743</v>
      </c>
      <c r="O239" s="308">
        <f>IF(O$45=0,0,O$45/NFM_fec!O$45)</f>
        <v>0.52283713987437463</v>
      </c>
      <c r="P239" s="308">
        <f>IF(P$45=0,0,P$45/NFM_fec!P$45)</f>
        <v>0.5398927928061904</v>
      </c>
      <c r="Q239" s="308">
        <f>IF(Q$45=0,0,Q$45/NFM_fec!Q$45)</f>
        <v>0.53989279280619074</v>
      </c>
      <c r="R239" s="308">
        <f>IF(R$45=0,0,R$45/NFM_fec!R$45)</f>
        <v>0.53989279280619051</v>
      </c>
      <c r="S239" s="308">
        <f>IF(S$45=0,0,S$45/NFM_fec!S$45)</f>
        <v>0.54949164079589485</v>
      </c>
      <c r="T239" s="308">
        <f>IF(T$45=0,0,T$45/NFM_fec!T$45)</f>
        <v>0.54949164079589496</v>
      </c>
      <c r="U239" s="308">
        <f>IF(U$45=0,0,U$45/NFM_fec!U$45)</f>
        <v>0.56003930355327403</v>
      </c>
      <c r="V239" s="308">
        <f>IF(V$45=0,0,V$45/NFM_fec!V$45)</f>
        <v>0.56003930355327425</v>
      </c>
      <c r="W239" s="308">
        <f>IF(W$45=0,0,W$45/NFM_fec!W$45)</f>
        <v>0.56003930355327403</v>
      </c>
      <c r="X239" s="308">
        <f>IF(X$45=0,0,X$45/NFM_fec!X$45)</f>
        <v>0.56003930355327414</v>
      </c>
      <c r="Y239" s="308">
        <f>IF(Y$45=0,0,Y$45/NFM_fec!Y$45)</f>
        <v>0.56003930355327436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0.3865531765341928</v>
      </c>
      <c r="C240" s="308">
        <f>IF(C$46=0,0,C$46/NFM_fec!C$46)</f>
        <v>0.4056227918189102</v>
      </c>
      <c r="D240" s="308">
        <f>IF(D$46=0,0,D$46/NFM_fec!D$46)</f>
        <v>0.39306071086512084</v>
      </c>
      <c r="E240" s="308">
        <f>IF(E$46=0,0,E$46/NFM_fec!E$46)</f>
        <v>0.39686831883865359</v>
      </c>
      <c r="F240" s="308">
        <f>IF(F$46=0,0,F$46/NFM_fec!F$46)</f>
        <v>0.4101929126693018</v>
      </c>
      <c r="G240" s="308">
        <f>IF(G$46=0,0,G$46/NFM_fec!G$46)</f>
        <v>0.41041836123397435</v>
      </c>
      <c r="H240" s="308">
        <f>IF(H$46=0,0,H$46/NFM_fec!H$46)</f>
        <v>0.41409580806560681</v>
      </c>
      <c r="I240" s="308">
        <f>IF(I$46=0,0,I$46/NFM_fec!I$46)</f>
        <v>0.41355039799594701</v>
      </c>
      <c r="J240" s="308">
        <f>IF(J$46=0,0,J$46/NFM_fec!J$46)</f>
        <v>0.40967185056954697</v>
      </c>
      <c r="K240" s="308">
        <f>IF(K$46=0,0,K$46/NFM_fec!K$46)</f>
        <v>0.42279743000766878</v>
      </c>
      <c r="L240" s="308">
        <f>IF(L$46=0,0,L$46/NFM_fec!L$46)</f>
        <v>0.41996549769156144</v>
      </c>
      <c r="M240" s="308">
        <f>IF(M$46=0,0,M$46/NFM_fec!M$46)</f>
        <v>0.41736936134349306</v>
      </c>
      <c r="N240" s="308">
        <f>IF(N$46=0,0,N$46/NFM_fec!N$46)</f>
        <v>0.42710269696972292</v>
      </c>
      <c r="O240" s="308">
        <f>IF(O$46=0,0,O$46/NFM_fec!O$46)</f>
        <v>0.42773170789630283</v>
      </c>
      <c r="P240" s="308">
        <f>IF(P$46=0,0,P$46/NFM_fec!P$46)</f>
        <v>0.44439738198344397</v>
      </c>
      <c r="Q240" s="308">
        <f>IF(Q$46=0,0,Q$46/NFM_fec!Q$46)</f>
        <v>0.44121043075297123</v>
      </c>
      <c r="R240" s="308">
        <f>IF(R$46=0,0,R$46/NFM_fec!R$46)</f>
        <v>0.44411338917877385</v>
      </c>
      <c r="S240" s="308">
        <f>IF(S$46=0,0,S$46/NFM_fec!S$46)</f>
        <v>0.44858122312866766</v>
      </c>
      <c r="T240" s="308">
        <f>IF(T$46=0,0,T$46/NFM_fec!T$46)</f>
        <v>0.45037258930871132</v>
      </c>
      <c r="U240" s="308">
        <f>IF(U$46=0,0,U$46/NFM_fec!U$46)</f>
        <v>0.4631918248633104</v>
      </c>
      <c r="V240" s="308">
        <f>IF(V$46=0,0,V$46/NFM_fec!V$46)</f>
        <v>0.46114877333352133</v>
      </c>
      <c r="W240" s="308">
        <f>IF(W$46=0,0,W$46/NFM_fec!W$46)</f>
        <v>0.4548358933123608</v>
      </c>
      <c r="X240" s="308">
        <f>IF(X$46=0,0,X$46/NFM_fec!X$46)</f>
        <v>0.44993120068461312</v>
      </c>
      <c r="Y240" s="308">
        <f>IF(Y$46=0,0,Y$46/NFM_fec!Y$46)</f>
        <v>0.4159120373859761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0.40205573105226433</v>
      </c>
      <c r="C241" s="309">
        <f>IF(C$53=0,0,C$53/NFM_fec!C$53)</f>
        <v>0.41789829039761456</v>
      </c>
      <c r="D241" s="309">
        <f>IF(D$53=0,0,D$53/NFM_fec!D$53)</f>
        <v>0.3957151493349364</v>
      </c>
      <c r="E241" s="309">
        <f>IF(E$53=0,0,E$53/NFM_fec!E$53)</f>
        <v>0.40345267177298944</v>
      </c>
      <c r="F241" s="309">
        <f>IF(F$53=0,0,F$53/NFM_fec!F$53)</f>
        <v>0.42530068561061468</v>
      </c>
      <c r="G241" s="309">
        <f>IF(G$53=0,0,G$53/NFM_fec!G$53)</f>
        <v>0.42207692026531352</v>
      </c>
      <c r="H241" s="309">
        <f>IF(H$53=0,0,H$53/NFM_fec!H$53)</f>
        <v>0.43131200621189009</v>
      </c>
      <c r="I241" s="309">
        <f>IF(I$53=0,0,I$53/NFM_fec!I$53)</f>
        <v>0.4396607095061329</v>
      </c>
      <c r="J241" s="309">
        <f>IF(J$53=0,0,J$53/NFM_fec!J$53)</f>
        <v>0.44031488330886914</v>
      </c>
      <c r="K241" s="309">
        <f>IF(K$53=0,0,K$53/NFM_fec!K$53)</f>
        <v>0.45043088836497297</v>
      </c>
      <c r="L241" s="309">
        <f>IF(L$53=0,0,L$53/NFM_fec!L$53)</f>
        <v>0.4564765260021551</v>
      </c>
      <c r="M241" s="309">
        <f>IF(M$53=0,0,M$53/NFM_fec!M$53)</f>
        <v>0.45050186095046879</v>
      </c>
      <c r="N241" s="309">
        <f>IF(N$53=0,0,N$53/NFM_fec!N$53)</f>
        <v>0.46048333497996768</v>
      </c>
      <c r="O241" s="309">
        <f>IF(O$53=0,0,O$53/NFM_fec!O$53)</f>
        <v>0.4651737380903474</v>
      </c>
      <c r="P241" s="309">
        <f>IF(P$53=0,0,P$53/NFM_fec!P$53)</f>
        <v>0.47947281700472688</v>
      </c>
      <c r="Q241" s="309">
        <f>IF(Q$53=0,0,Q$53/NFM_fec!Q$53)</f>
        <v>0.47557241551152074</v>
      </c>
      <c r="R241" s="309">
        <f>IF(R$53=0,0,R$53/NFM_fec!R$53)</f>
        <v>0.47790529271443849</v>
      </c>
      <c r="S241" s="309">
        <f>IF(S$53=0,0,S$53/NFM_fec!S$53)</f>
        <v>0.48832597826461904</v>
      </c>
      <c r="T241" s="309">
        <f>IF(T$53=0,0,T$53/NFM_fec!T$53)</f>
        <v>0.48918489864380332</v>
      </c>
      <c r="U241" s="309">
        <f>IF(U$53=0,0,U$53/NFM_fec!U$53)</f>
        <v>0.50571156594250566</v>
      </c>
      <c r="V241" s="309">
        <f>IF(V$53=0,0,V$53/NFM_fec!V$53)</f>
        <v>0.50988275877884581</v>
      </c>
      <c r="W241" s="309">
        <f>IF(W$53=0,0,W$53/NFM_fec!W$53)</f>
        <v>0.5095416108971631</v>
      </c>
      <c r="X241" s="309">
        <f>IF(X$53=0,0,X$53/NFM_fec!X$53)</f>
        <v>0.51277311808649739</v>
      </c>
      <c r="Y241" s="309">
        <f>IF(Y$53=0,0,Y$53/NFM_fec!Y$53)</f>
        <v>0.51535077514533367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0.48390744423386128</v>
      </c>
      <c r="C243" s="304">
        <f>IF(C$72=0,0,C$72/NFM_fec!C$72)</f>
        <v>0.50432847560861283</v>
      </c>
      <c r="D243" s="304">
        <f>IF(D$72=0,0,D$72/NFM_fec!D$72)</f>
        <v>0.48400494156410689</v>
      </c>
      <c r="E243" s="304">
        <f>IF(E$72=0,0,E$72/NFM_fec!E$72)</f>
        <v>0.49098449913712722</v>
      </c>
      <c r="F243" s="304">
        <f>IF(F$72=0,0,F$72/NFM_fec!F$72)</f>
        <v>0.50487293163041869</v>
      </c>
      <c r="G243" s="304">
        <f>IF(G$72=0,0,G$72/NFM_fec!G$72)</f>
        <v>0.50644191874737532</v>
      </c>
      <c r="H243" s="304">
        <f>IF(H$72=0,0,H$72/NFM_fec!H$72)</f>
        <v>0.5134308671633212</v>
      </c>
      <c r="I243" s="304">
        <f>IF(I$72=0,0,I$72/NFM_fec!I$72)</f>
        <v>0.53468248533425744</v>
      </c>
      <c r="J243" s="304">
        <f>IF(J$72=0,0,J$72/NFM_fec!J$72)</f>
        <v>0.53979569583290765</v>
      </c>
      <c r="K243" s="304">
        <f>IF(K$72=0,0,K$72/NFM_fec!K$72)</f>
        <v>0.55582922739168061</v>
      </c>
      <c r="L243" s="304">
        <f>IF(L$72=0,0,L$72/NFM_fec!L$72)</f>
        <v>0.56847281827267071</v>
      </c>
      <c r="M243" s="304">
        <f>IF(M$72=0,0,M$72/NFM_fec!M$72)</f>
        <v>0.56639390544270152</v>
      </c>
      <c r="N243" s="304">
        <f>IF(N$72=0,0,N$72/NFM_fec!N$72)</f>
        <v>0.56989317945357243</v>
      </c>
      <c r="O243" s="304">
        <f>IF(O$72=0,0,O$72/NFM_fec!O$72)</f>
        <v>0.57278701544337118</v>
      </c>
      <c r="P243" s="304">
        <f>IF(P$72=0,0,P$72/NFM_fec!P$72)</f>
        <v>0.5819069811874874</v>
      </c>
      <c r="Q243" s="304">
        <f>IF(Q$72=0,0,Q$72/NFM_fec!Q$72)</f>
        <v>0.57785456903802501</v>
      </c>
      <c r="R243" s="304">
        <f>IF(R$72=0,0,R$72/NFM_fec!R$72)</f>
        <v>0.59147868319360242</v>
      </c>
      <c r="S243" s="304">
        <f>IF(S$72=0,0,S$72/NFM_fec!S$72)</f>
        <v>0.59641217153629633</v>
      </c>
      <c r="T243" s="304">
        <f>IF(T$72=0,0,T$72/NFM_fec!T$72)</f>
        <v>0.59857676787841929</v>
      </c>
      <c r="U243" s="304">
        <f>IF(U$72=0,0,U$72/NFM_fec!U$72)</f>
        <v>0.60462742727212548</v>
      </c>
      <c r="V243" s="304">
        <f>IF(V$72=0,0,V$72/NFM_fec!V$72)</f>
        <v>0.60480895778609345</v>
      </c>
      <c r="W243" s="304">
        <f>IF(W$72=0,0,W$72/NFM_fec!W$72)</f>
        <v>0.61272493356067048</v>
      </c>
      <c r="X243" s="304">
        <f>IF(X$72=0,0,X$72/NFM_fec!X$72)</f>
        <v>0.61672835277636762</v>
      </c>
      <c r="Y243" s="304">
        <f>IF(Y$72=0,0,Y$72/NFM_fec!Y$72)</f>
        <v>0.59306589709301094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0.46415577050511492</v>
      </c>
      <c r="C244" s="305">
        <f>IF(C$73=0,0,C$73/NFM_fec!C$73)</f>
        <v>0.4641557705051147</v>
      </c>
      <c r="D244" s="305">
        <f>IF(D$73=0,0,D$73/NFM_fec!D$73)</f>
        <v>0.46415577050511492</v>
      </c>
      <c r="E244" s="305">
        <f>IF(E$73=0,0,E$73/NFM_fec!E$73)</f>
        <v>0.4641557705051147</v>
      </c>
      <c r="F244" s="305">
        <f>IF(F$73=0,0,F$73/NFM_fec!F$73)</f>
        <v>0.46415577050511464</v>
      </c>
      <c r="G244" s="305">
        <f>IF(G$73=0,0,G$73/NFM_fec!G$73)</f>
        <v>0.46693632882079716</v>
      </c>
      <c r="H244" s="305">
        <f>IF(H$73=0,0,H$73/NFM_fec!H$73)</f>
        <v>0.46693632882079744</v>
      </c>
      <c r="I244" s="305">
        <f>IF(I$73=0,0,I$73/NFM_fec!I$73)</f>
        <v>0.47524269593871749</v>
      </c>
      <c r="J244" s="305">
        <f>IF(J$73=0,0,J$73/NFM_fec!J$73)</f>
        <v>0.48271842634484585</v>
      </c>
      <c r="K244" s="305">
        <f>IF(K$73=0,0,K$73/NFM_fec!K$73)</f>
        <v>0.48944658371036132</v>
      </c>
      <c r="L244" s="305">
        <f>IF(L$73=0,0,L$73/NFM_fec!L$73)</f>
        <v>0.49550192533932513</v>
      </c>
      <c r="M244" s="305">
        <f>IF(M$73=0,0,M$73/NFM_fec!M$73)</f>
        <v>0.50095173280539274</v>
      </c>
      <c r="N244" s="305">
        <f>IF(N$73=0,0,N$73/NFM_fec!N$73)</f>
        <v>0.50585655952485342</v>
      </c>
      <c r="O244" s="305">
        <f>IF(O$73=0,0,O$73/NFM_fec!O$73)</f>
        <v>0.51027090357236804</v>
      </c>
      <c r="P244" s="305">
        <f>IF(P$73=0,0,P$73/NFM_fec!P$73)</f>
        <v>0.51424381321513135</v>
      </c>
      <c r="Q244" s="305">
        <f>IF(Q$73=0,0,Q$73/NFM_fec!Q$73)</f>
        <v>0.51781943189361812</v>
      </c>
      <c r="R244" s="305">
        <f>IF(R$73=0,0,R$73/NFM_fec!R$73)</f>
        <v>0.52103748870425615</v>
      </c>
      <c r="S244" s="305">
        <f>IF(S$73=0,0,S$73/NFM_fec!S$73)</f>
        <v>0.52393373983383074</v>
      </c>
      <c r="T244" s="305">
        <f>IF(T$73=0,0,T$73/NFM_fec!T$73)</f>
        <v>0.52654036585044761</v>
      </c>
      <c r="U244" s="305">
        <f>IF(U$73=0,0,U$73/NFM_fec!U$73)</f>
        <v>0.52888632926540291</v>
      </c>
      <c r="V244" s="305">
        <f>IF(V$73=0,0,V$73/NFM_fec!V$73)</f>
        <v>0.53099769633886273</v>
      </c>
      <c r="W244" s="305">
        <f>IF(W$73=0,0,W$73/NFM_fec!W$73)</f>
        <v>0.53289792670497638</v>
      </c>
      <c r="X244" s="305">
        <f>IF(X$73=0,0,X$73/NFM_fec!X$73)</f>
        <v>0.5346081340344786</v>
      </c>
      <c r="Y244" s="305">
        <f>IF(Y$73=0,0,Y$73/NFM_fec!Y$73)</f>
        <v>0.53614732063103088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0.12046918759982753</v>
      </c>
      <c r="C245" s="306">
        <f>IF(C$74=0,0,C$74/NFM_fec!C$74)</f>
        <v>0.12046918759982754</v>
      </c>
      <c r="D245" s="306">
        <f>IF(D$74=0,0,D$74/NFM_fec!D$74)</f>
        <v>0.12046918759982758</v>
      </c>
      <c r="E245" s="306">
        <f>IF(E$74=0,0,E$74/NFM_fec!E$74)</f>
        <v>0.12046918759982753</v>
      </c>
      <c r="F245" s="306">
        <f>IF(F$74=0,0,F$74/NFM_fec!F$74)</f>
        <v>0.12046918759982754</v>
      </c>
      <c r="G245" s="306">
        <f>IF(G$74=0,0,G$74/NFM_fec!G$74)</f>
        <v>0.12119086687788476</v>
      </c>
      <c r="H245" s="306">
        <f>IF(H$74=0,0,H$74/NFM_fec!H$74)</f>
        <v>0.12119086687788473</v>
      </c>
      <c r="I245" s="306">
        <f>IF(I$74=0,0,I$74/NFM_fec!I$74)</f>
        <v>0.12584716634535367</v>
      </c>
      <c r="J245" s="306">
        <f>IF(J$74=0,0,J$74/NFM_fec!J$74)</f>
        <v>0.12850142358238154</v>
      </c>
      <c r="K245" s="306">
        <f>IF(K$74=0,0,K$74/NFM_fec!K$74)</f>
        <v>0.13033808834902938</v>
      </c>
      <c r="L245" s="306">
        <f>IF(L$74=0,0,L$74/NFM_fec!L$74)</f>
        <v>0.13322271218183457</v>
      </c>
      <c r="M245" s="306">
        <f>IF(M$74=0,0,M$74/NFM_fec!M$74)</f>
        <v>0.13381066462264085</v>
      </c>
      <c r="N245" s="306">
        <f>IF(N$74=0,0,N$74/NFM_fec!N$74)</f>
        <v>0.13381066462264085</v>
      </c>
      <c r="O245" s="306">
        <f>IF(O$74=0,0,O$74/NFM_fec!O$74)</f>
        <v>0.13381066462264088</v>
      </c>
      <c r="P245" s="306">
        <f>IF(P$74=0,0,P$74/NFM_fec!P$74)</f>
        <v>0.13561247836850482</v>
      </c>
      <c r="Q245" s="306">
        <f>IF(Q$74=0,0,Q$74/NFM_fec!Q$74)</f>
        <v>0.13561247836850479</v>
      </c>
      <c r="R245" s="306">
        <f>IF(R$74=0,0,R$74/NFM_fec!R$74)</f>
        <v>0.13810796316351306</v>
      </c>
      <c r="S245" s="306">
        <f>IF(S$74=0,0,S$74/NFM_fec!S$74)</f>
        <v>0.13978649587945763</v>
      </c>
      <c r="T245" s="306">
        <f>IF(T$74=0,0,T$74/NFM_fec!T$74)</f>
        <v>0.1397864958794576</v>
      </c>
      <c r="U245" s="306">
        <f>IF(U$74=0,0,U$74/NFM_fec!U$74)</f>
        <v>0.1397864958794576</v>
      </c>
      <c r="V245" s="306">
        <f>IF(V$74=0,0,V$74/NFM_fec!V$74)</f>
        <v>0.13978649587945763</v>
      </c>
      <c r="W245" s="306">
        <f>IF(W$74=0,0,W$74/NFM_fec!W$74)</f>
        <v>0.14258323244676932</v>
      </c>
      <c r="X245" s="306">
        <f>IF(X$74=0,0,X$74/NFM_fec!X$74)</f>
        <v>0.14510029535734975</v>
      </c>
      <c r="Y245" s="306">
        <f>IF(Y$74=0,0,Y$74/NFM_fec!Y$74)</f>
        <v>0.14736565197687218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0.66256224900247995</v>
      </c>
      <c r="C246" s="306">
        <f>IF(C$75=0,0,C$75/NFM_fec!C$75)</f>
        <v>0.66256224900248017</v>
      </c>
      <c r="D246" s="306">
        <f>IF(D$75=0,0,D$75/NFM_fec!D$75)</f>
        <v>0.66256224900247984</v>
      </c>
      <c r="E246" s="306">
        <f>IF(E$75=0,0,E$75/NFM_fec!E$75)</f>
        <v>0.66256224900247984</v>
      </c>
      <c r="F246" s="306">
        <f>IF(F$75=0,0,F$75/NFM_fec!F$75)</f>
        <v>0.66256224900247995</v>
      </c>
      <c r="G246" s="306">
        <f>IF(G$75=0,0,G$75/NFM_fec!G$75)</f>
        <v>0.66653137550739494</v>
      </c>
      <c r="H246" s="306">
        <f>IF(H$75=0,0,H$75/NFM_fec!H$75)</f>
        <v>0.66653137550739472</v>
      </c>
      <c r="I246" s="306">
        <f>IF(I$75=0,0,I$75/NFM_fec!I$75)</f>
        <v>0.67649423987238855</v>
      </c>
      <c r="J246" s="306">
        <f>IF(J$75=0,0,J$75/NFM_fec!J$75)</f>
        <v>0.68546081780088264</v>
      </c>
      <c r="K246" s="306">
        <f>IF(K$75=0,0,K$75/NFM_fec!K$75)</f>
        <v>0.69353073793652764</v>
      </c>
      <c r="L246" s="306">
        <f>IF(L$75=0,0,L$75/NFM_fec!L$75)</f>
        <v>0.70079366605860816</v>
      </c>
      <c r="M246" s="306">
        <f>IF(M$75=0,0,M$75/NFM_fec!M$75)</f>
        <v>0.7073303013684803</v>
      </c>
      <c r="N246" s="306">
        <f>IF(N$75=0,0,N$75/NFM_fec!N$75)</f>
        <v>0.71321327314736516</v>
      </c>
      <c r="O246" s="306">
        <f>IF(O$75=0,0,O$75/NFM_fec!O$75)</f>
        <v>0.71850794774836169</v>
      </c>
      <c r="P246" s="306">
        <f>IF(P$75=0,0,P$75/NFM_fec!P$75)</f>
        <v>0.72327315488925858</v>
      </c>
      <c r="Q246" s="306">
        <f>IF(Q$75=0,0,Q$75/NFM_fec!Q$75)</f>
        <v>0.72756184131606572</v>
      </c>
      <c r="R246" s="306">
        <f>IF(R$75=0,0,R$75/NFM_fec!R$75)</f>
        <v>0.73142165910019263</v>
      </c>
      <c r="S246" s="306">
        <f>IF(S$75=0,0,S$75/NFM_fec!S$75)</f>
        <v>0.73489549510590635</v>
      </c>
      <c r="T246" s="306">
        <f>IF(T$75=0,0,T$75/NFM_fec!T$75)</f>
        <v>0.73802194751104888</v>
      </c>
      <c r="U246" s="306">
        <f>IF(U$75=0,0,U$75/NFM_fec!U$75)</f>
        <v>0.74083575467567664</v>
      </c>
      <c r="V246" s="306">
        <f>IF(V$75=0,0,V$75/NFM_fec!V$75)</f>
        <v>0.74336818112384184</v>
      </c>
      <c r="W246" s="306">
        <f>IF(W$75=0,0,W$75/NFM_fec!W$75)</f>
        <v>0.74564736492719108</v>
      </c>
      <c r="X246" s="306">
        <f>IF(X$75=0,0,X$75/NFM_fec!X$75)</f>
        <v>0.74769863035020501</v>
      </c>
      <c r="Y246" s="306">
        <f>IF(Y$75=0,0,Y$75/NFM_fec!Y$75)</f>
        <v>0.7495447692309174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0.45983447850309367</v>
      </c>
      <c r="C247" s="306">
        <f>IF(C$76=0,0,C$76/NFM_fec!C$76)</f>
        <v>0.45983447850309356</v>
      </c>
      <c r="D247" s="306">
        <f>IF(D$76=0,0,D$76/NFM_fec!D$76)</f>
        <v>0.45983447850309339</v>
      </c>
      <c r="E247" s="306">
        <f>IF(E$76=0,0,E$76/NFM_fec!E$76)</f>
        <v>0.45983447850309367</v>
      </c>
      <c r="F247" s="306">
        <f>IF(F$76=0,0,F$76/NFM_fec!F$76)</f>
        <v>0.45983447850309367</v>
      </c>
      <c r="G247" s="306">
        <f>IF(G$76=0,0,G$76/NFM_fec!G$76)</f>
        <v>0.46258914981020222</v>
      </c>
      <c r="H247" s="306">
        <f>IF(H$76=0,0,H$76/NFM_fec!H$76)</f>
        <v>0.46258914981020216</v>
      </c>
      <c r="I247" s="306">
        <f>IF(I$76=0,0,I$76/NFM_fec!I$76)</f>
        <v>0.48148245275441048</v>
      </c>
      <c r="J247" s="306">
        <f>IF(J$76=0,0,J$76/NFM_fec!J$76)</f>
        <v>0.49049376257264765</v>
      </c>
      <c r="K247" s="306">
        <f>IF(K$76=0,0,K$76/NFM_fec!K$76)</f>
        <v>0.49750436671120951</v>
      </c>
      <c r="L247" s="306">
        <f>IF(L$76=0,0,L$76/NFM_fec!L$76)</f>
        <v>0.50851506182971329</v>
      </c>
      <c r="M247" s="306">
        <f>IF(M$76=0,0,M$76/NFM_fec!M$76)</f>
        <v>0.51075929381458285</v>
      </c>
      <c r="N247" s="306">
        <f>IF(N$76=0,0,N$76/NFM_fec!N$76)</f>
        <v>0.51075929381458274</v>
      </c>
      <c r="O247" s="306">
        <f>IF(O$76=0,0,O$76/NFM_fec!O$76)</f>
        <v>0.51075929381458285</v>
      </c>
      <c r="P247" s="306">
        <f>IF(P$76=0,0,P$76/NFM_fec!P$76)</f>
        <v>0.51763687056841035</v>
      </c>
      <c r="Q247" s="306">
        <f>IF(Q$76=0,0,Q$76/NFM_fec!Q$76)</f>
        <v>0.51763687056841046</v>
      </c>
      <c r="R247" s="306">
        <f>IF(R$76=0,0,R$76/NFM_fec!R$76)</f>
        <v>0.52716221038506783</v>
      </c>
      <c r="S247" s="306">
        <f>IF(S$76=0,0,S$76/NFM_fec!S$76)</f>
        <v>0.53356921977447824</v>
      </c>
      <c r="T247" s="306">
        <f>IF(T$76=0,0,T$76/NFM_fec!T$76)</f>
        <v>0.53356921977447835</v>
      </c>
      <c r="U247" s="306">
        <f>IF(U$76=0,0,U$76/NFM_fec!U$76)</f>
        <v>0.53356921977447858</v>
      </c>
      <c r="V247" s="306">
        <f>IF(V$76=0,0,V$76/NFM_fec!V$76)</f>
        <v>0.53356921977447858</v>
      </c>
      <c r="W247" s="306">
        <f>IF(W$76=0,0,W$76/NFM_fec!W$76)</f>
        <v>0.54536451572225919</v>
      </c>
      <c r="X247" s="306">
        <f>IF(X$76=0,0,X$76/NFM_fec!X$76)</f>
        <v>0.55493710835918797</v>
      </c>
      <c r="Y247" s="306">
        <f>IF(Y$76=0,0,Y$76/NFM_fec!Y$76)</f>
        <v>0.56459561544849779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0.69255465230613844</v>
      </c>
      <c r="C248" s="307">
        <f>IF(C$77=0,0,C$77/NFM_fec!C$77)</f>
        <v>0.72734433021202693</v>
      </c>
      <c r="D248" s="307">
        <f>IF(D$77=0,0,D$77/NFM_fec!D$77)</f>
        <v>0.7044266811831934</v>
      </c>
      <c r="E248" s="307">
        <f>IF(E$77=0,0,E$77/NFM_fec!E$77)</f>
        <v>0.71137309583358554</v>
      </c>
      <c r="F248" s="307">
        <f>IF(F$77=0,0,F$77/NFM_fec!F$77)</f>
        <v>0.72614285055217431</v>
      </c>
      <c r="G248" s="307">
        <f>IF(G$77=0,0,G$77/NFM_fec!G$77)</f>
        <v>0.73090134830282361</v>
      </c>
      <c r="H248" s="307">
        <f>IF(H$77=0,0,H$77/NFM_fec!H$77)</f>
        <v>0.73756446289748268</v>
      </c>
      <c r="I248" s="307">
        <f>IF(I$77=0,0,I$77/NFM_fec!I$77)</f>
        <v>0.7730701162373157</v>
      </c>
      <c r="J248" s="307">
        <f>IF(J$77=0,0,J$77/NFM_fec!J$77)</f>
        <v>0.76569316482883087</v>
      </c>
      <c r="K248" s="307">
        <f>IF(K$77=0,0,K$77/NFM_fec!K$77)</f>
        <v>0.79196016978181782</v>
      </c>
      <c r="L248" s="307">
        <f>IF(L$77=0,0,L$77/NFM_fec!L$77)</f>
        <v>0.80397197087247385</v>
      </c>
      <c r="M248" s="307">
        <f>IF(M$77=0,0,M$77/NFM_fec!M$77)</f>
        <v>0.80244134013298951</v>
      </c>
      <c r="N248" s="307">
        <f>IF(N$77=0,0,N$77/NFM_fec!N$77)</f>
        <v>0.80807913849227819</v>
      </c>
      <c r="O248" s="307">
        <f>IF(O$77=0,0,O$77/NFM_fec!O$77)</f>
        <v>0.80928992854714332</v>
      </c>
      <c r="P248" s="307">
        <f>IF(P$77=0,0,P$77/NFM_fec!P$77)</f>
        <v>0.82531177887311769</v>
      </c>
      <c r="Q248" s="307">
        <f>IF(Q$77=0,0,Q$77/NFM_fec!Q$77)</f>
        <v>0.81929098306785808</v>
      </c>
      <c r="R248" s="307">
        <f>IF(R$77=0,0,R$77/NFM_fec!R$77)</f>
        <v>0.83995243253260055</v>
      </c>
      <c r="S248" s="307">
        <f>IF(S$77=0,0,S$77/NFM_fec!S$77)</f>
        <v>0.84488662381092128</v>
      </c>
      <c r="T248" s="307">
        <f>IF(T$77=0,0,T$77/NFM_fec!T$77)</f>
        <v>0.84702933910821265</v>
      </c>
      <c r="U248" s="307">
        <f>IF(U$77=0,0,U$77/NFM_fec!U$77)</f>
        <v>0.88009628360024861</v>
      </c>
      <c r="V248" s="307">
        <f>IF(V$77=0,0,V$77/NFM_fec!V$77)</f>
        <v>0.88306903292248229</v>
      </c>
      <c r="W248" s="307">
        <f>IF(W$77=0,0,W$77/NFM_fec!W$77)</f>
        <v>0.90292722323507135</v>
      </c>
      <c r="X248" s="307">
        <f>IF(X$77=0,0,X$77/NFM_fec!X$77)</f>
        <v>0.92330200443560595</v>
      </c>
      <c r="Y248" s="307">
        <f>IF(Y$77=0,0,Y$77/NFM_fec!Y$77)</f>
        <v>0.85718821218907726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0.46811872341265809</v>
      </c>
      <c r="C249" s="308">
        <f>IF(C$83=0,0,C$83/NFM_fec!C$83)</f>
        <v>0.4912121669670223</v>
      </c>
      <c r="D249" s="308">
        <f>IF(D$83=0,0,D$83/NFM_fec!D$83)</f>
        <v>0.47599939507307737</v>
      </c>
      <c r="E249" s="308">
        <f>IF(E$83=0,0,E$83/NFM_fec!E$83)</f>
        <v>0.48061043617176169</v>
      </c>
      <c r="F249" s="308">
        <f>IF(F$83=0,0,F$83/NFM_fec!F$83)</f>
        <v>0.49041462285691034</v>
      </c>
      <c r="G249" s="308">
        <f>IF(G$83=0,0,G$83/NFM_fec!G$83)</f>
        <v>0.49362364109669365</v>
      </c>
      <c r="H249" s="308">
        <f>IF(H$83=0,0,H$83/NFM_fec!H$83)</f>
        <v>0.49804662716757003</v>
      </c>
      <c r="I249" s="308">
        <f>IF(I$83=0,0,I$83/NFM_fec!I$83)</f>
        <v>0.51632206697855909</v>
      </c>
      <c r="J249" s="308">
        <f>IF(J$83=0,0,J$83/NFM_fec!J$83)</f>
        <v>0.51722824066809936</v>
      </c>
      <c r="K249" s="308">
        <f>IF(K$83=0,0,K$83/NFM_fec!K$83)</f>
        <v>0.53479238377265959</v>
      </c>
      <c r="L249" s="308">
        <f>IF(L$83=0,0,L$83/NFM_fec!L$83)</f>
        <v>0.54296696993776072</v>
      </c>
      <c r="M249" s="308">
        <f>IF(M$83=0,0,M$83/NFM_fec!M$83)</f>
        <v>0.54199193043098981</v>
      </c>
      <c r="N249" s="308">
        <f>IF(N$83=0,0,N$83/NFM_fec!N$83)</f>
        <v>0.54573430995325278</v>
      </c>
      <c r="O249" s="308">
        <f>IF(O$83=0,0,O$83/NFM_fec!O$83)</f>
        <v>0.54653803431838954</v>
      </c>
      <c r="P249" s="308">
        <f>IF(P$83=0,0,P$83/NFM_fec!P$83)</f>
        <v>0.55729899745377764</v>
      </c>
      <c r="Q249" s="308">
        <f>IF(Q$83=0,0,Q$83/NFM_fec!Q$83)</f>
        <v>0.55330238361741946</v>
      </c>
      <c r="R249" s="308">
        <f>IF(R$83=0,0,R$83/NFM_fec!R$83)</f>
        <v>0.56719148700105781</v>
      </c>
      <c r="S249" s="308">
        <f>IF(S$83=0,0,S$83/NFM_fec!S$83)</f>
        <v>0.56973102004054432</v>
      </c>
      <c r="T249" s="308">
        <f>IF(T$83=0,0,T$83/NFM_fec!T$83)</f>
        <v>0.57200618633908906</v>
      </c>
      <c r="U249" s="308">
        <f>IF(U$83=0,0,U$83/NFM_fec!U$83)</f>
        <v>0.5772078703395398</v>
      </c>
      <c r="V249" s="308">
        <f>IF(V$83=0,0,V$83/NFM_fec!V$83)</f>
        <v>0.57466191559853863</v>
      </c>
      <c r="W249" s="308">
        <f>IF(W$83=0,0,W$83/NFM_fec!W$83)</f>
        <v>0.5815153351516511</v>
      </c>
      <c r="X249" s="308">
        <f>IF(X$83=0,0,X$83/NFM_fec!X$83)</f>
        <v>0.58313682452051396</v>
      </c>
      <c r="Y249" s="308">
        <f>IF(Y$83=0,0,Y$83/NFM_fec!Y$83)</f>
        <v>0.55321373818306763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0.48188692116008941</v>
      </c>
      <c r="C250" s="308">
        <f>IF(C$90=0,0,C$90/NFM_fec!C$90)</f>
        <v>0.50565958364252284</v>
      </c>
      <c r="D250" s="308">
        <f>IF(D$90=0,0,D$90/NFM_fec!D$90)</f>
        <v>0.48999937728110915</v>
      </c>
      <c r="E250" s="308">
        <f>IF(E$90=0,0,E$90/NFM_fec!E$90)</f>
        <v>0.49474603723563687</v>
      </c>
      <c r="F250" s="308">
        <f>IF(F$90=0,0,F$90/NFM_fec!F$90)</f>
        <v>0.50483858235270196</v>
      </c>
      <c r="G250" s="308">
        <f>IF(G$90=0,0,G$90/NFM_fec!G$90)</f>
        <v>0.50814198348189044</v>
      </c>
      <c r="H250" s="308">
        <f>IF(H$90=0,0,H$90/NFM_fec!H$90)</f>
        <v>0.51269505737838061</v>
      </c>
      <c r="I250" s="308">
        <f>IF(I$90=0,0,I$90/NFM_fec!I$90)</f>
        <v>0.53150801012498761</v>
      </c>
      <c r="J250" s="308">
        <f>IF(J$90=0,0,J$90/NFM_fec!J$90)</f>
        <v>0.53244083598186676</v>
      </c>
      <c r="K250" s="308">
        <f>IF(K$90=0,0,K$90/NFM_fec!K$90)</f>
        <v>0.55052157153067893</v>
      </c>
      <c r="L250" s="308">
        <f>IF(L$90=0,0,L$90/NFM_fec!L$90)</f>
        <v>0.55893658670063562</v>
      </c>
      <c r="M250" s="308">
        <f>IF(M$90=0,0,M$90/NFM_fec!M$90)</f>
        <v>0.55793286956131327</v>
      </c>
      <c r="N250" s="308">
        <f>IF(N$90=0,0,N$90/NFM_fec!N$90)</f>
        <v>0.56178531906952511</v>
      </c>
      <c r="O250" s="308">
        <f>IF(O$90=0,0,O$90/NFM_fec!O$90)</f>
        <v>0.56261268238657747</v>
      </c>
      <c r="P250" s="308">
        <f>IF(P$90=0,0,P$90/NFM_fec!P$90)</f>
        <v>0.57369014443771238</v>
      </c>
      <c r="Q250" s="308">
        <f>IF(Q$90=0,0,Q$90/NFM_fec!Q$90)</f>
        <v>0.56957598313557856</v>
      </c>
      <c r="R250" s="308">
        <f>IF(R$90=0,0,R$90/NFM_fec!R$90)</f>
        <v>0.5838735895599122</v>
      </c>
      <c r="S250" s="308">
        <f>IF(S$90=0,0,S$90/NFM_fec!S$90)</f>
        <v>0.58648781474761902</v>
      </c>
      <c r="T250" s="308">
        <f>IF(T$90=0,0,T$90/NFM_fec!T$90)</f>
        <v>0.58882989770200356</v>
      </c>
      <c r="U250" s="308">
        <f>IF(U$90=0,0,U$90/NFM_fec!U$90)</f>
        <v>0.59418457240834976</v>
      </c>
      <c r="V250" s="308">
        <f>IF(V$90=0,0,V$90/NFM_fec!V$90)</f>
        <v>0.59156373664555484</v>
      </c>
      <c r="W250" s="308">
        <f>IF(W$90=0,0,W$90/NFM_fec!W$90)</f>
        <v>0.59861872736199373</v>
      </c>
      <c r="X250" s="308">
        <f>IF(X$90=0,0,X$90/NFM_fec!X$90)</f>
        <v>0.60028790759464667</v>
      </c>
      <c r="Y250" s="308">
        <f>IF(Y$90=0,0,Y$90/NFM_fec!Y$90)</f>
        <v>0.56948473048256942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0.48295057548959303</v>
      </c>
      <c r="C251" s="309">
        <f>IF(C$97=0,0,C$97/NFM_fec!C$97)</f>
        <v>0.50112746816203391</v>
      </c>
      <c r="D251" s="309">
        <f>IF(D$97=0,0,D$97/NFM_fec!D$97)</f>
        <v>0.4761276790587527</v>
      </c>
      <c r="E251" s="309">
        <f>IF(E$97=0,0,E$97/NFM_fec!E$97)</f>
        <v>0.48478356420694219</v>
      </c>
      <c r="F251" s="309">
        <f>IF(F$97=0,0,F$97/NFM_fec!F$97)</f>
        <v>0.50340253995619655</v>
      </c>
      <c r="G251" s="309">
        <f>IF(G$97=0,0,G$97/NFM_fec!G$97)</f>
        <v>0.50275071614397571</v>
      </c>
      <c r="H251" s="309">
        <f>IF(H$97=0,0,H$97/NFM_fec!H$97)</f>
        <v>0.51331468545186143</v>
      </c>
      <c r="I251" s="309">
        <f>IF(I$97=0,0,I$97/NFM_fec!I$97)</f>
        <v>0.53913893547050196</v>
      </c>
      <c r="J251" s="309">
        <f>IF(J$97=0,0,J$97/NFM_fec!J$97)</f>
        <v>0.55013860940882819</v>
      </c>
      <c r="K251" s="309">
        <f>IF(K$97=0,0,K$97/NFM_fec!K$97)</f>
        <v>0.56371441012625745</v>
      </c>
      <c r="L251" s="309">
        <f>IF(L$97=0,0,L$97/NFM_fec!L$97)</f>
        <v>0.58400158131417113</v>
      </c>
      <c r="M251" s="309">
        <f>IF(M$97=0,0,M$97/NFM_fec!M$97)</f>
        <v>0.57885952639852301</v>
      </c>
      <c r="N251" s="309">
        <f>IF(N$97=0,0,N$97/NFM_fec!N$97)</f>
        <v>0.58220705339437895</v>
      </c>
      <c r="O251" s="309">
        <f>IF(O$97=0,0,O$97/NFM_fec!O$97)</f>
        <v>0.58812368757014244</v>
      </c>
      <c r="P251" s="309">
        <f>IF(P$97=0,0,P$97/NFM_fec!P$97)</f>
        <v>0.59496344299200965</v>
      </c>
      <c r="Q251" s="309">
        <f>IF(Q$97=0,0,Q$97/NFM_fec!Q$97)</f>
        <v>0.59012608056943627</v>
      </c>
      <c r="R251" s="309">
        <f>IF(R$97=0,0,R$97/NFM_fec!R$97)</f>
        <v>0.60392987807681187</v>
      </c>
      <c r="S251" s="309">
        <f>IF(S$97=0,0,S$97/NFM_fec!S$97)</f>
        <v>0.61386263748820236</v>
      </c>
      <c r="T251" s="309">
        <f>IF(T$97=0,0,T$97/NFM_fec!T$97)</f>
        <v>0.61484442289031027</v>
      </c>
      <c r="U251" s="309">
        <f>IF(U$97=0,0,U$97/NFM_fec!U$97)</f>
        <v>0.62133397194746898</v>
      </c>
      <c r="V251" s="309">
        <f>IF(V$97=0,0,V$97/NFM_fec!V$97)</f>
        <v>0.62477673882240214</v>
      </c>
      <c r="W251" s="309">
        <f>IF(W$97=0,0,W$97/NFM_fec!W$97)</f>
        <v>0.63514223909203837</v>
      </c>
      <c r="X251" s="309">
        <f>IF(X$97=0,0,X$97/NFM_fec!X$97)</f>
        <v>0.64591263319898562</v>
      </c>
      <c r="Y251" s="309">
        <f>IF(Y$97=0,0,Y$97/NFM_fec!Y$97)</f>
        <v>0.6382311597331376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0.28751984796270263</v>
      </c>
      <c r="C253" s="304">
        <f>IF(C$115=0,0,C$115/NFM_fec!C$115)</f>
        <v>0.31451365778998219</v>
      </c>
      <c r="D253" s="304">
        <f>IF(D$115=0,0,D$115/NFM_fec!D$115)</f>
        <v>0.28325650800735463</v>
      </c>
      <c r="E253" s="304">
        <f>IF(E$115=0,0,E$115/NFM_fec!E$115)</f>
        <v>0.29619872983107731</v>
      </c>
      <c r="F253" s="304">
        <f>IF(F$115=0,0,F$115/NFM_fec!F$115)</f>
        <v>0.32460350571506907</v>
      </c>
      <c r="G253" s="304">
        <f>IF(G$115=0,0,G$115/NFM_fec!G$115)</f>
        <v>0.32166878744012023</v>
      </c>
      <c r="H253" s="304">
        <f>IF(H$115=0,0,H$115/NFM_fec!H$115)</f>
        <v>0.33309846629010009</v>
      </c>
      <c r="I253" s="304">
        <f>IF(I$115=0,0,I$115/NFM_fec!I$115)</f>
        <v>0.33849246988927567</v>
      </c>
      <c r="J253" s="304">
        <f>IF(J$115=0,0,J$115/NFM_fec!J$115)</f>
        <v>0.33710621381097128</v>
      </c>
      <c r="K253" s="304">
        <f>IF(K$115=0,0,K$115/NFM_fec!K$115)</f>
        <v>0.34614286581945386</v>
      </c>
      <c r="L253" s="304">
        <f>IF(L$115=0,0,L$115/NFM_fec!L$115)</f>
        <v>0.34912367367130326</v>
      </c>
      <c r="M253" s="304">
        <f>IF(M$115=0,0,M$115/NFM_fec!M$115)</f>
        <v>0.34309394773088298</v>
      </c>
      <c r="N253" s="304">
        <f>IF(N$115=0,0,N$115/NFM_fec!N$115)</f>
        <v>0.34667012559613658</v>
      </c>
      <c r="O253" s="304">
        <f>IF(O$115=0,0,O$115/NFM_fec!O$115)</f>
        <v>0.3509360020176237</v>
      </c>
      <c r="P253" s="304">
        <f>IF(P$115=0,0,P$115/NFM_fec!P$115)</f>
        <v>0.3514803688700831</v>
      </c>
      <c r="Q253" s="304">
        <f>IF(Q$115=0,0,Q$115/NFM_fec!Q$115)</f>
        <v>0.34685184228073879</v>
      </c>
      <c r="R253" s="304">
        <f>IF(R$115=0,0,R$115/NFM_fec!R$115)</f>
        <v>0.34997857444493036</v>
      </c>
      <c r="S253" s="304">
        <f>IF(S$115=0,0,S$115/NFM_fec!S$115)</f>
        <v>0.35316537868385223</v>
      </c>
      <c r="T253" s="304">
        <f>IF(T$115=0,0,T$115/NFM_fec!T$115)</f>
        <v>0.35436886536495599</v>
      </c>
      <c r="U253" s="304">
        <f>IF(U$115=0,0,U$115/NFM_fec!U$115)</f>
        <v>0.3580129529762282</v>
      </c>
      <c r="V253" s="304">
        <f>IF(V$115=0,0,V$115/NFM_fec!V$115)</f>
        <v>0.36884896747571272</v>
      </c>
      <c r="W253" s="304">
        <f>IF(W$115=0,0,W$115/NFM_fec!W$115)</f>
        <v>0.38285528366927007</v>
      </c>
      <c r="X253" s="304">
        <f>IF(X$115=0,0,X$115/NFM_fec!X$115)</f>
        <v>0.38197869444054</v>
      </c>
      <c r="Y253" s="304">
        <f>IF(Y$115=0,0,Y$115/NFM_fec!Y$115)</f>
        <v>0.35126126104850158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0.3906322037814482</v>
      </c>
      <c r="C254" s="305">
        <f>IF(C$116=0,0,C$116/NFM_fec!C$116)</f>
        <v>0.39063220378144825</v>
      </c>
      <c r="D254" s="305">
        <f>IF(D$116=0,0,D$116/NFM_fec!D$116)</f>
        <v>0.39448216975378086</v>
      </c>
      <c r="E254" s="305">
        <f>IF(E$116=0,0,E$116/NFM_fec!E$116)</f>
        <v>0.39448216975378081</v>
      </c>
      <c r="F254" s="305">
        <f>IF(F$116=0,0,F$116/NFM_fec!F$116)</f>
        <v>0.40139470385284459</v>
      </c>
      <c r="G254" s="305">
        <f>IF(G$116=0,0,G$116/NFM_fec!G$116)</f>
        <v>0.40139470385284476</v>
      </c>
      <c r="H254" s="305">
        <f>IF(H$116=0,0,H$116/NFM_fec!H$116)</f>
        <v>0.40139470385284487</v>
      </c>
      <c r="I254" s="305">
        <f>IF(I$116=0,0,I$116/NFM_fec!I$116)</f>
        <v>0.40692482813939901</v>
      </c>
      <c r="J254" s="305">
        <f>IF(J$116=0,0,J$116/NFM_fec!J$116)</f>
        <v>0.40692482813939884</v>
      </c>
      <c r="K254" s="305">
        <f>IF(K$116=0,0,K$116/NFM_fec!K$116)</f>
        <v>0.40692482813939895</v>
      </c>
      <c r="L254" s="305">
        <f>IF(L$116=0,0,L$116/NFM_fec!L$116)</f>
        <v>0.40692482813939901</v>
      </c>
      <c r="M254" s="305">
        <f>IF(M$116=0,0,M$116/NFM_fec!M$116)</f>
        <v>0.40692482813939895</v>
      </c>
      <c r="N254" s="305">
        <f>IF(N$116=0,0,N$116/NFM_fec!N$116)</f>
        <v>0.40692482813939923</v>
      </c>
      <c r="O254" s="305">
        <f>IF(O$116=0,0,O$116/NFM_fec!O$116)</f>
        <v>0.40692482813939912</v>
      </c>
      <c r="P254" s="305">
        <f>IF(P$116=0,0,P$116/NFM_fec!P$116)</f>
        <v>0.40692482813939906</v>
      </c>
      <c r="Q254" s="305">
        <f>IF(Q$116=0,0,Q$116/NFM_fec!Q$116)</f>
        <v>0.40692482813939918</v>
      </c>
      <c r="R254" s="305">
        <f>IF(R$116=0,0,R$116/NFM_fec!R$116)</f>
        <v>0.40692482813939912</v>
      </c>
      <c r="S254" s="305">
        <f>IF(S$116=0,0,S$116/NFM_fec!S$116)</f>
        <v>0.41074629057452955</v>
      </c>
      <c r="T254" s="305">
        <f>IF(T$116=0,0,T$116/NFM_fec!T$116)</f>
        <v>0.41074629057452927</v>
      </c>
      <c r="U254" s="305">
        <f>IF(U$116=0,0,U$116/NFM_fec!U$116)</f>
        <v>0.41074629057452927</v>
      </c>
      <c r="V254" s="305">
        <f>IF(V$116=0,0,V$116/NFM_fec!V$116)</f>
        <v>0.42398536536078191</v>
      </c>
      <c r="W254" s="305">
        <f>IF(W$116=0,0,W$116/NFM_fec!W$116)</f>
        <v>0.43658682882470368</v>
      </c>
      <c r="X254" s="305">
        <f>IF(X$116=0,0,X$116/NFM_fec!X$116)</f>
        <v>0.44464962376085698</v>
      </c>
      <c r="Y254" s="305">
        <f>IF(Y$116=0,0,Y$116/NFM_fec!Y$116)</f>
        <v>0.4446496237608572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0.10137562599259332</v>
      </c>
      <c r="C255" s="306">
        <f>IF(C$117=0,0,C$117/NFM_fec!C$117)</f>
        <v>0.10137562599259337</v>
      </c>
      <c r="D255" s="306">
        <f>IF(D$117=0,0,D$117/NFM_fec!D$117)</f>
        <v>0.10237475690580852</v>
      </c>
      <c r="E255" s="306">
        <f>IF(E$117=0,0,E$117/NFM_fec!E$117)</f>
        <v>0.10237475690580854</v>
      </c>
      <c r="F255" s="306">
        <f>IF(F$117=0,0,F$117/NFM_fec!F$117)</f>
        <v>0.10416867574993897</v>
      </c>
      <c r="G255" s="306">
        <f>IF(G$117=0,0,G$117/NFM_fec!G$117)</f>
        <v>0.104168675749939</v>
      </c>
      <c r="H255" s="306">
        <f>IF(H$117=0,0,H$117/NFM_fec!H$117)</f>
        <v>0.104168675749939</v>
      </c>
      <c r="I255" s="306">
        <f>IF(I$117=0,0,I$117/NFM_fec!I$117)</f>
        <v>0.10560383600026979</v>
      </c>
      <c r="J255" s="306">
        <f>IF(J$117=0,0,J$117/NFM_fec!J$117)</f>
        <v>0.1056038360002698</v>
      </c>
      <c r="K255" s="306">
        <f>IF(K$117=0,0,K$117/NFM_fec!K$117)</f>
        <v>0.10560383600026983</v>
      </c>
      <c r="L255" s="306">
        <f>IF(L$117=0,0,L$117/NFM_fec!L$117)</f>
        <v>0.10560383600026985</v>
      </c>
      <c r="M255" s="306">
        <f>IF(M$117=0,0,M$117/NFM_fec!M$117)</f>
        <v>0.10560383600026985</v>
      </c>
      <c r="N255" s="306">
        <f>IF(N$117=0,0,N$117/NFM_fec!N$117)</f>
        <v>0.10560383600026985</v>
      </c>
      <c r="O255" s="306">
        <f>IF(O$117=0,0,O$117/NFM_fec!O$117)</f>
        <v>0.10560383600026985</v>
      </c>
      <c r="P255" s="306">
        <f>IF(P$117=0,0,P$117/NFM_fec!P$117)</f>
        <v>0.10560383600026987</v>
      </c>
      <c r="Q255" s="306">
        <f>IF(Q$117=0,0,Q$117/NFM_fec!Q$117)</f>
        <v>0.10560383600026989</v>
      </c>
      <c r="R255" s="306">
        <f>IF(R$117=0,0,R$117/NFM_fec!R$117)</f>
        <v>0.10560383600026985</v>
      </c>
      <c r="S255" s="306">
        <f>IF(S$117=0,0,S$117/NFM_fec!S$117)</f>
        <v>0.10659556976624804</v>
      </c>
      <c r="T255" s="306">
        <f>IF(T$117=0,0,T$117/NFM_fec!T$117)</f>
        <v>0.106595569766248</v>
      </c>
      <c r="U255" s="306">
        <f>IF(U$117=0,0,U$117/NFM_fec!U$117)</f>
        <v>0.10659556976624804</v>
      </c>
      <c r="V255" s="306">
        <f>IF(V$117=0,0,V$117/NFM_fec!V$117)</f>
        <v>0.11003133230970177</v>
      </c>
      <c r="W255" s="306">
        <f>IF(W$117=0,0,W$117/NFM_fec!W$117)</f>
        <v>0.11539405486739537</v>
      </c>
      <c r="X255" s="306">
        <f>IF(X$117=0,0,X$117/NFM_fec!X$117)</f>
        <v>0.11539405486739536</v>
      </c>
      <c r="Y255" s="306">
        <f>IF(Y$117=0,0,Y$117/NFM_fec!Y$117)</f>
        <v>0.1153940548673954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0.55715054992437529</v>
      </c>
      <c r="C256" s="306">
        <f>IF(C$118=0,0,C$118/NFM_fec!C$118)</f>
        <v>0.55715054992437574</v>
      </c>
      <c r="D256" s="306">
        <f>IF(D$118=0,0,D$118/NFM_fec!D$118)</f>
        <v>0.56264167594499259</v>
      </c>
      <c r="E256" s="306">
        <f>IF(E$118=0,0,E$118/NFM_fec!E$118)</f>
        <v>0.56264167594499259</v>
      </c>
      <c r="F256" s="306">
        <f>IF(F$118=0,0,F$118/NFM_fec!F$118)</f>
        <v>0.57250087889186274</v>
      </c>
      <c r="G256" s="306">
        <f>IF(G$118=0,0,G$118/NFM_fec!G$118)</f>
        <v>0.57250087889186296</v>
      </c>
      <c r="H256" s="306">
        <f>IF(H$118=0,0,H$118/NFM_fec!H$118)</f>
        <v>0.57250087889186263</v>
      </c>
      <c r="I256" s="306">
        <f>IF(I$118=0,0,I$118/NFM_fec!I$118)</f>
        <v>0.58038837960884782</v>
      </c>
      <c r="J256" s="306">
        <f>IF(J$118=0,0,J$118/NFM_fec!J$118)</f>
        <v>0.58038837960884804</v>
      </c>
      <c r="K256" s="306">
        <f>IF(K$118=0,0,K$118/NFM_fec!K$118)</f>
        <v>0.58038837960884826</v>
      </c>
      <c r="L256" s="306">
        <f>IF(L$118=0,0,L$118/NFM_fec!L$118)</f>
        <v>0.58038837960884826</v>
      </c>
      <c r="M256" s="306">
        <f>IF(M$118=0,0,M$118/NFM_fec!M$118)</f>
        <v>0.5803883796088487</v>
      </c>
      <c r="N256" s="306">
        <f>IF(N$118=0,0,N$118/NFM_fec!N$118)</f>
        <v>0.58038837960884826</v>
      </c>
      <c r="O256" s="306">
        <f>IF(O$118=0,0,O$118/NFM_fec!O$118)</f>
        <v>0.58038837960884826</v>
      </c>
      <c r="P256" s="306">
        <f>IF(P$118=0,0,P$118/NFM_fec!P$118)</f>
        <v>0.58038837960884859</v>
      </c>
      <c r="Q256" s="306">
        <f>IF(Q$118=0,0,Q$118/NFM_fec!Q$118)</f>
        <v>0.58038837960884848</v>
      </c>
      <c r="R256" s="306">
        <f>IF(R$118=0,0,R$118/NFM_fec!R$118)</f>
        <v>0.58038837960884837</v>
      </c>
      <c r="S256" s="306">
        <f>IF(S$118=0,0,S$118/NFM_fec!S$118)</f>
        <v>0.58583885162993998</v>
      </c>
      <c r="T256" s="306">
        <f>IF(T$118=0,0,T$118/NFM_fec!T$118)</f>
        <v>0.58583885162993998</v>
      </c>
      <c r="U256" s="306">
        <f>IF(U$118=0,0,U$118/NFM_fec!U$118)</f>
        <v>0.58583885162994009</v>
      </c>
      <c r="V256" s="306">
        <f>IF(V$118=0,0,V$118/NFM_fec!V$118)</f>
        <v>0.60387096838267929</v>
      </c>
      <c r="W256" s="306">
        <f>IF(W$118=0,0,W$118/NFM_fec!W$118)</f>
        <v>0.62009987346014417</v>
      </c>
      <c r="X256" s="306">
        <f>IF(X$118=0,0,X$118/NFM_fec!X$118)</f>
        <v>0.63419446733744578</v>
      </c>
      <c r="Y256" s="306">
        <f>IF(Y$118=0,0,Y$118/NFM_fec!Y$118)</f>
        <v>0.634194467337446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0.38705557508253341</v>
      </c>
      <c r="C257" s="306">
        <f>IF(C$119=0,0,C$119/NFM_fec!C$119)</f>
        <v>0.38705557508253352</v>
      </c>
      <c r="D257" s="306">
        <f>IF(D$119=0,0,D$119/NFM_fec!D$119)</f>
        <v>0.39087029076404739</v>
      </c>
      <c r="E257" s="306">
        <f>IF(E$119=0,0,E$119/NFM_fec!E$119)</f>
        <v>0.39087029076404733</v>
      </c>
      <c r="F257" s="306">
        <f>IF(F$119=0,0,F$119/NFM_fec!F$119)</f>
        <v>0.39771953369663404</v>
      </c>
      <c r="G257" s="306">
        <f>IF(G$119=0,0,G$119/NFM_fec!G$119)</f>
        <v>0.39771953369663404</v>
      </c>
      <c r="H257" s="306">
        <f>IF(H$119=0,0,H$119/NFM_fec!H$119)</f>
        <v>0.3977195336966341</v>
      </c>
      <c r="I257" s="306">
        <f>IF(I$119=0,0,I$119/NFM_fec!I$119)</f>
        <v>0.40319902416180731</v>
      </c>
      <c r="J257" s="306">
        <f>IF(J$119=0,0,J$119/NFM_fec!J$119)</f>
        <v>0.40319902416180725</v>
      </c>
      <c r="K257" s="306">
        <f>IF(K$119=0,0,K$119/NFM_fec!K$119)</f>
        <v>0.40319902416180753</v>
      </c>
      <c r="L257" s="306">
        <f>IF(L$119=0,0,L$119/NFM_fec!L$119)</f>
        <v>0.40319902416180725</v>
      </c>
      <c r="M257" s="306">
        <f>IF(M$119=0,0,M$119/NFM_fec!M$119)</f>
        <v>0.40319902416180725</v>
      </c>
      <c r="N257" s="306">
        <f>IF(N$119=0,0,N$119/NFM_fec!N$119)</f>
        <v>0.40319902416180736</v>
      </c>
      <c r="O257" s="306">
        <f>IF(O$119=0,0,O$119/NFM_fec!O$119)</f>
        <v>0.40319902416180747</v>
      </c>
      <c r="P257" s="306">
        <f>IF(P$119=0,0,P$119/NFM_fec!P$119)</f>
        <v>0.40319902416180753</v>
      </c>
      <c r="Q257" s="306">
        <f>IF(Q$119=0,0,Q$119/NFM_fec!Q$119)</f>
        <v>0.40319902416180753</v>
      </c>
      <c r="R257" s="306">
        <f>IF(R$119=0,0,R$119/NFM_fec!R$119)</f>
        <v>0.40319902416180747</v>
      </c>
      <c r="S257" s="306">
        <f>IF(S$119=0,0,S$119/NFM_fec!S$119)</f>
        <v>0.40698549728452293</v>
      </c>
      <c r="T257" s="306">
        <f>IF(T$119=0,0,T$119/NFM_fec!T$119)</f>
        <v>0.40698549728452305</v>
      </c>
      <c r="U257" s="306">
        <f>IF(U$119=0,0,U$119/NFM_fec!U$119)</f>
        <v>0.40698549728452305</v>
      </c>
      <c r="V257" s="306">
        <f>IF(V$119=0,0,V$119/NFM_fec!V$119)</f>
        <v>0.42010335509386193</v>
      </c>
      <c r="W257" s="306">
        <f>IF(W$119=0,0,W$119/NFM_fec!W$119)</f>
        <v>0.44057841153127225</v>
      </c>
      <c r="X257" s="306">
        <f>IF(X$119=0,0,X$119/NFM_fec!X$119)</f>
        <v>0.4405784115312722</v>
      </c>
      <c r="Y257" s="306">
        <f>IF(Y$119=0,0,Y$119/NFM_fec!Y$119)</f>
        <v>0.44057841153127208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0.58254800249416572</v>
      </c>
      <c r="C258" s="307">
        <f>IF(C$120=0,0,C$120/NFM_fec!C$120)</f>
        <v>0.61181162422279711</v>
      </c>
      <c r="D258" s="307">
        <f>IF(D$120=0,0,D$120/NFM_fec!D$120)</f>
        <v>0.59837411487310854</v>
      </c>
      <c r="E258" s="307">
        <f>IF(E$120=0,0,E$120/NFM_fec!E$120)</f>
        <v>0.60427473566019807</v>
      </c>
      <c r="F258" s="307">
        <f>IF(F$120=0,0,F$120/NFM_fec!F$120)</f>
        <v>0.62762946843036427</v>
      </c>
      <c r="G258" s="307">
        <f>IF(G$120=0,0,G$120/NFM_fec!G$120)</f>
        <v>0.62798043496291533</v>
      </c>
      <c r="H258" s="307">
        <f>IF(H$120=0,0,H$120/NFM_fec!H$120)</f>
        <v>0.63370529182776825</v>
      </c>
      <c r="I258" s="307">
        <f>IF(I$120=0,0,I$120/NFM_fec!I$120)</f>
        <v>0.63505412247328885</v>
      </c>
      <c r="J258" s="307">
        <f>IF(J$120=0,0,J$120/NFM_fec!J$120)</f>
        <v>0.62899417615684727</v>
      </c>
      <c r="K258" s="307">
        <f>IF(K$120=0,0,K$120/NFM_fec!K$120)</f>
        <v>0.64140418039031766</v>
      </c>
      <c r="L258" s="307">
        <f>IF(L$120=0,0,L$120/NFM_fec!L$120)</f>
        <v>0.63703373295554588</v>
      </c>
      <c r="M258" s="307">
        <f>IF(M$120=0,0,M$120/NFM_fec!M$120)</f>
        <v>0.63302718330102303</v>
      </c>
      <c r="N258" s="307">
        <f>IF(N$120=0,0,N$120/NFM_fec!N$120)</f>
        <v>0.63747471041223613</v>
      </c>
      <c r="O258" s="307">
        <f>IF(O$120=0,0,O$120/NFM_fec!O$120)</f>
        <v>0.6384298743347151</v>
      </c>
      <c r="P258" s="307">
        <f>IF(P$120=0,0,P$120/NFM_fec!P$120)</f>
        <v>0.64241871375435011</v>
      </c>
      <c r="Q258" s="307">
        <f>IF(Q$120=0,0,Q$120/NFM_fec!Q$120)</f>
        <v>0.63773215529728522</v>
      </c>
      <c r="R258" s="307">
        <f>IF(R$120=0,0,R$120/NFM_fec!R$120)</f>
        <v>0.64200108926491761</v>
      </c>
      <c r="S258" s="307">
        <f>IF(S$120=0,0,S$120/NFM_fec!S$120)</f>
        <v>0.64400979164876115</v>
      </c>
      <c r="T258" s="307">
        <f>IF(T$120=0,0,T$120/NFM_fec!T$120)</f>
        <v>0.64564306360890555</v>
      </c>
      <c r="U258" s="307">
        <f>IF(U$120=0,0,U$120/NFM_fec!U$120)</f>
        <v>0.67084814489747224</v>
      </c>
      <c r="V258" s="307">
        <f>IF(V$120=0,0,V$120/NFM_fec!V$120)</f>
        <v>0.69480975588294047</v>
      </c>
      <c r="W258" s="307">
        <f>IF(W$120=0,0,W$120/NFM_fec!W$120)</f>
        <v>0.72603228279731735</v>
      </c>
      <c r="X258" s="307">
        <f>IF(X$120=0,0,X$120/NFM_fec!X$120)</f>
        <v>0.73253620644963835</v>
      </c>
      <c r="Y258" s="307">
        <f>IF(Y$120=0,0,Y$120/NFM_fec!Y$120)</f>
        <v>0.66132975776044189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0.23667560523221412</v>
      </c>
      <c r="C259" s="308">
        <f>IF(C$126=0,0,C$126/NFM_fec!C$126)</f>
        <v>0.25826654775537849</v>
      </c>
      <c r="D259" s="308">
        <f>IF(D$126=0,0,D$126/NFM_fec!D$126)</f>
        <v>0.23382644526898602</v>
      </c>
      <c r="E259" s="308">
        <f>IF(E$126=0,0,E$126/NFM_fec!E$126)</f>
        <v>0.24229055016954418</v>
      </c>
      <c r="F259" s="308">
        <f>IF(F$126=0,0,F$126/NFM_fec!F$126)</f>
        <v>0.26717092606803056</v>
      </c>
      <c r="G259" s="308">
        <f>IF(G$126=0,0,G$126/NFM_fec!G$126)</f>
        <v>0.26386636275063624</v>
      </c>
      <c r="H259" s="308">
        <f>IF(H$126=0,0,H$126/NFM_fec!H$126)</f>
        <v>0.27563195787364941</v>
      </c>
      <c r="I259" s="308">
        <f>IF(I$126=0,0,I$126/NFM_fec!I$126)</f>
        <v>0.28116893881175142</v>
      </c>
      <c r="J259" s="308">
        <f>IF(J$126=0,0,J$126/NFM_fec!J$126)</f>
        <v>0.27994702104410796</v>
      </c>
      <c r="K259" s="308">
        <f>IF(K$126=0,0,K$126/NFM_fec!K$126)</f>
        <v>0.28867050721958715</v>
      </c>
      <c r="L259" s="308">
        <f>IF(L$126=0,0,L$126/NFM_fec!L$126)</f>
        <v>0.2926875655395193</v>
      </c>
      <c r="M259" s="308">
        <f>IF(M$126=0,0,M$126/NFM_fec!M$126)</f>
        <v>0.28583695856376629</v>
      </c>
      <c r="N259" s="308">
        <f>IF(N$126=0,0,N$126/NFM_fec!N$126)</f>
        <v>0.28977076101558746</v>
      </c>
      <c r="O259" s="308">
        <f>IF(O$126=0,0,O$126/NFM_fec!O$126)</f>
        <v>0.29426443635180827</v>
      </c>
      <c r="P259" s="308">
        <f>IF(P$126=0,0,P$126/NFM_fec!P$126)</f>
        <v>0.29494318169879241</v>
      </c>
      <c r="Q259" s="308">
        <f>IF(Q$126=0,0,Q$126/NFM_fec!Q$126)</f>
        <v>0.28992282485947185</v>
      </c>
      <c r="R259" s="308">
        <f>IF(R$126=0,0,R$126/NFM_fec!R$126)</f>
        <v>0.29343374375390779</v>
      </c>
      <c r="S259" s="308">
        <f>IF(S$126=0,0,S$126/NFM_fec!S$126)</f>
        <v>0.29722631398009208</v>
      </c>
      <c r="T259" s="308">
        <f>IF(T$126=0,0,T$126/NFM_fec!T$126)</f>
        <v>0.2977102284398141</v>
      </c>
      <c r="U259" s="308">
        <f>IF(U$126=0,0,U$126/NFM_fec!U$126)</f>
        <v>0.29993642535718823</v>
      </c>
      <c r="V259" s="308">
        <f>IF(V$126=0,0,V$126/NFM_fec!V$126)</f>
        <v>0.30774796100407398</v>
      </c>
      <c r="W259" s="308">
        <f>IF(W$126=0,0,W$126/NFM_fec!W$126)</f>
        <v>0.32005289206059856</v>
      </c>
      <c r="X259" s="308">
        <f>IF(X$126=0,0,X$126/NFM_fec!X$126)</f>
        <v>0.3201599279960442</v>
      </c>
      <c r="Y259" s="308">
        <f>IF(Y$126=0,0,Y$126/NFM_fec!Y$126)</f>
        <v>0.29174869868917608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0.37220893586750331</v>
      </c>
      <c r="C260" s="308">
        <f>IF(C$134=0,0,C$134/NFM_fec!C$134)</f>
        <v>0.39057091461559296</v>
      </c>
      <c r="D260" s="308">
        <f>IF(D$134=0,0,D$134/NFM_fec!D$134)</f>
        <v>0.38220513591112198</v>
      </c>
      <c r="E260" s="308">
        <f>IF(E$134=0,0,E$134/NFM_fec!E$134)</f>
        <v>0.38590758513281459</v>
      </c>
      <c r="F260" s="308">
        <f>IF(F$134=0,0,F$134/NFM_fec!F$134)</f>
        <v>0.40068011405501258</v>
      </c>
      <c r="G260" s="308">
        <f>IF(G$134=0,0,G$134/NFM_fec!G$134)</f>
        <v>0.40090033423390065</v>
      </c>
      <c r="H260" s="308">
        <f>IF(H$134=0,0,H$134/NFM_fec!H$134)</f>
        <v>0.40449249726358605</v>
      </c>
      <c r="I260" s="308">
        <f>IF(I$134=0,0,I$134/NFM_fec!I$134)</f>
        <v>0.4054333965715568</v>
      </c>
      <c r="J260" s="308">
        <f>IF(J$134=0,0,J$134/NFM_fec!J$134)</f>
        <v>0.40163097571917838</v>
      </c>
      <c r="K260" s="308">
        <f>IF(K$134=0,0,K$134/NFM_fec!K$134)</f>
        <v>0.40941785309586781</v>
      </c>
      <c r="L260" s="308">
        <f>IF(L$134=0,0,L$134/NFM_fec!L$134)</f>
        <v>0.40667553829761455</v>
      </c>
      <c r="M260" s="308">
        <f>IF(M$134=0,0,M$134/NFM_fec!M$134)</f>
        <v>0.40416155761908734</v>
      </c>
      <c r="N260" s="308">
        <f>IF(N$134=0,0,N$134/NFM_fec!N$134)</f>
        <v>0.40695223742813313</v>
      </c>
      <c r="O260" s="308">
        <f>IF(O$134=0,0,O$134/NFM_fec!O$134)</f>
        <v>0.40755157198105124</v>
      </c>
      <c r="P260" s="308">
        <f>IF(P$134=0,0,P$134/NFM_fec!P$134)</f>
        <v>0.41005444005842318</v>
      </c>
      <c r="Q260" s="308">
        <f>IF(Q$134=0,0,Q$134/NFM_fec!Q$134)</f>
        <v>0.40711377578971764</v>
      </c>
      <c r="R260" s="308">
        <f>IF(R$134=0,0,R$134/NFM_fec!R$134)</f>
        <v>0.40979239416161845</v>
      </c>
      <c r="S260" s="308">
        <f>IF(S$134=0,0,S$134/NFM_fec!S$134)</f>
        <v>0.41050364622106239</v>
      </c>
      <c r="T260" s="308">
        <f>IF(T$134=0,0,T$134/NFM_fec!T$134)</f>
        <v>0.41214295324219946</v>
      </c>
      <c r="U260" s="308">
        <f>IF(U$134=0,0,U$134/NFM_fec!U$134)</f>
        <v>0.41589088019994636</v>
      </c>
      <c r="V260" s="308">
        <f>IF(V$134=0,0,V$134/NFM_fec!V$134)</f>
        <v>0.42740223168956026</v>
      </c>
      <c r="W260" s="308">
        <f>IF(W$134=0,0,W$134/NFM_fec!W$134)</f>
        <v>0.4420969515097799</v>
      </c>
      <c r="X260" s="308">
        <f>IF(X$134=0,0,X$134/NFM_fec!X$134)</f>
        <v>0.43732962841434719</v>
      </c>
      <c r="Y260" s="308">
        <f>IF(Y$134=0,0,Y$134/NFM_fec!Y$134)</f>
        <v>0.40426326622003317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0.38199984603421655</v>
      </c>
      <c r="C261" s="309">
        <f>IF(C$141=0,0,C$141/NFM_fec!C$141)</f>
        <v>0.39554865664442329</v>
      </c>
      <c r="D261" s="309">
        <f>IF(D$141=0,0,D$141/NFM_fec!D$141)</f>
        <v>0.37833765862730334</v>
      </c>
      <c r="E261" s="309">
        <f>IF(E$141=0,0,E$141/NFM_fec!E$141)</f>
        <v>0.38569905882533539</v>
      </c>
      <c r="F261" s="309">
        <f>IF(F$141=0,0,F$141/NFM_fec!F$141)</f>
        <v>0.40875621061006606</v>
      </c>
      <c r="G261" s="309">
        <f>IF(G$141=0,0,G$141/NFM_fec!G$141)</f>
        <v>0.40521459105531188</v>
      </c>
      <c r="H261" s="309">
        <f>IF(H$141=0,0,H$141/NFM_fec!H$141)</f>
        <v>0.41464103281387665</v>
      </c>
      <c r="I261" s="309">
        <f>IF(I$141=0,0,I$141/NFM_fec!I$141)</f>
        <v>0.42596267978551494</v>
      </c>
      <c r="J261" s="309">
        <f>IF(J$141=0,0,J$141/NFM_fec!J$141)</f>
        <v>0.42749668995587914</v>
      </c>
      <c r="K261" s="309">
        <f>IF(K$141=0,0,K$141/NFM_fec!K$141)</f>
        <v>0.43110894818457274</v>
      </c>
      <c r="L261" s="309">
        <f>IF(L$141=0,0,L$141/NFM_fec!L$141)</f>
        <v>0.43873438178761698</v>
      </c>
      <c r="M261" s="309">
        <f>IF(M$141=0,0,M$141/NFM_fec!M$141)</f>
        <v>0.4323002292021268</v>
      </c>
      <c r="N261" s="309">
        <f>IF(N$141=0,0,N$141/NFM_fec!N$141)</f>
        <v>0.43474075885666713</v>
      </c>
      <c r="O261" s="309">
        <f>IF(O$141=0,0,O$141/NFM_fec!O$141)</f>
        <v>0.4398940540280985</v>
      </c>
      <c r="P261" s="309">
        <f>IF(P$141=0,0,P$141/NFM_fec!P$141)</f>
        <v>0.43844541879224402</v>
      </c>
      <c r="Q261" s="309">
        <f>IF(Q$141=0,0,Q$141/NFM_fec!Q$141)</f>
        <v>0.43477384170916983</v>
      </c>
      <c r="R261" s="309">
        <f>IF(R$141=0,0,R$141/NFM_fec!R$141)</f>
        <v>0.43679398940270253</v>
      </c>
      <c r="S261" s="309">
        <f>IF(S$141=0,0,S$141/NFM_fec!S$141)</f>
        <v>0.44389776176642637</v>
      </c>
      <c r="T261" s="309">
        <f>IF(T$141=0,0,T$141/NFM_fec!T$141)</f>
        <v>0.44432650818393893</v>
      </c>
      <c r="U261" s="309">
        <f>IF(U$141=0,0,U$141/NFM_fec!U$141)</f>
        <v>0.45057814825908532</v>
      </c>
      <c r="V261" s="309">
        <f>IF(V$141=0,0,V$141/NFM_fec!V$141)</f>
        <v>0.46936950728056104</v>
      </c>
      <c r="W261" s="309">
        <f>IF(W$141=0,0,W$141/NFM_fec!W$141)</f>
        <v>0.49085436540225164</v>
      </c>
      <c r="X261" s="309">
        <f>IF(X$141=0,0,X$141/NFM_fec!X$141)</f>
        <v>0.49854948835373308</v>
      </c>
      <c r="Y261" s="309">
        <f>IF(Y$141=0,0,Y$141/NFM_fec!Y$141)</f>
        <v>0.49431212774206029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SK: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246.77226063963332</v>
      </c>
      <c r="C34" s="223">
        <f t="shared" si="0"/>
        <v>225.74276002971544</v>
      </c>
      <c r="D34" s="223">
        <f t="shared" si="0"/>
        <v>261.19627563707445</v>
      </c>
      <c r="E34" s="223">
        <f t="shared" si="0"/>
        <v>263.59839881204857</v>
      </c>
      <c r="F34" s="223">
        <f t="shared" si="0"/>
        <v>319.8147764163233</v>
      </c>
      <c r="G34" s="223">
        <f t="shared" si="0"/>
        <v>325.81450814029756</v>
      </c>
      <c r="H34" s="223">
        <f t="shared" si="0"/>
        <v>301.37370295233711</v>
      </c>
      <c r="I34" s="223">
        <f t="shared" si="0"/>
        <v>295.3911780119962</v>
      </c>
      <c r="J34" s="223">
        <f t="shared" si="0"/>
        <v>319.69989145885927</v>
      </c>
      <c r="K34" s="223">
        <f t="shared" si="0"/>
        <v>281.52308485932639</v>
      </c>
      <c r="L34" s="223">
        <f t="shared" si="0"/>
        <v>326.42898153151179</v>
      </c>
      <c r="M34" s="223">
        <f t="shared" si="0"/>
        <v>331.55637162228265</v>
      </c>
      <c r="N34" s="223">
        <f t="shared" si="0"/>
        <v>323.84035252926822</v>
      </c>
      <c r="O34" s="223">
        <f t="shared" si="0"/>
        <v>328.38827133599779</v>
      </c>
      <c r="P34" s="223">
        <f t="shared" si="0"/>
        <v>325.2870970324451</v>
      </c>
      <c r="Q34" s="223">
        <f t="shared" si="0"/>
        <v>342.73204000387852</v>
      </c>
      <c r="R34" s="223">
        <f t="shared" si="0"/>
        <v>332.40634096438998</v>
      </c>
      <c r="S34" s="223">
        <f t="shared" si="0"/>
        <v>337.04603511164538</v>
      </c>
      <c r="T34" s="223">
        <f t="shared" si="0"/>
        <v>336.56790729804618</v>
      </c>
      <c r="U34" s="223">
        <f t="shared" si="0"/>
        <v>329.70859640406707</v>
      </c>
      <c r="V34" s="223">
        <f t="shared" si="0"/>
        <v>288.93271124168524</v>
      </c>
      <c r="W34" s="223">
        <f t="shared" si="0"/>
        <v>321.35712668147664</v>
      </c>
      <c r="X34" s="223">
        <f t="shared" si="0"/>
        <v>143.23581646569269</v>
      </c>
      <c r="Y34" s="223">
        <f t="shared" si="0"/>
        <v>49.987401780207037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0.84703054581641679</v>
      </c>
      <c r="C39" s="260">
        <v>0.57370095561237389</v>
      </c>
      <c r="D39" s="260">
        <v>0.88716826223245815</v>
      </c>
      <c r="E39" s="260">
        <v>0.93744146869274869</v>
      </c>
      <c r="F39" s="260">
        <v>0.82007494997284891</v>
      </c>
      <c r="G39" s="260">
        <v>0.83177771305850223</v>
      </c>
      <c r="H39" s="260">
        <v>0.73814370956981368</v>
      </c>
      <c r="I39" s="260">
        <v>0.74933579768097036</v>
      </c>
      <c r="J39" s="260">
        <v>1.0076629212282731</v>
      </c>
      <c r="K39" s="260">
        <v>0.71148118820844941</v>
      </c>
      <c r="L39" s="260">
        <v>0.84241831601193429</v>
      </c>
      <c r="M39" s="260">
        <v>0.92234863865793293</v>
      </c>
      <c r="N39" s="260">
        <v>0.84370623813421353</v>
      </c>
      <c r="O39" s="260">
        <v>0.83714221775954656</v>
      </c>
      <c r="P39" s="260">
        <v>0.77678679816416596</v>
      </c>
      <c r="Q39" s="260">
        <v>0.86986163965880037</v>
      </c>
      <c r="R39" s="260">
        <v>0.79749285563302974</v>
      </c>
      <c r="S39" s="260">
        <v>0.8420037617492433</v>
      </c>
      <c r="T39" s="260">
        <v>0.81768725454422531</v>
      </c>
      <c r="U39" s="260">
        <v>0.69837688181033619</v>
      </c>
      <c r="V39" s="260">
        <v>0.6462038539856152</v>
      </c>
      <c r="W39" s="260">
        <v>0.81970188684269607</v>
      </c>
      <c r="X39" s="260">
        <v>0.41376207270531862</v>
      </c>
      <c r="Y39" s="260">
        <v>0.67806821037369625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5.9135140653252483E-2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0.84703054581641679</v>
      </c>
      <c r="C41" s="226">
        <v>0.57370095561237389</v>
      </c>
      <c r="D41" s="226">
        <v>0.88716826223245815</v>
      </c>
      <c r="E41" s="226">
        <v>0.93744146869274869</v>
      </c>
      <c r="F41" s="226">
        <v>0.82007494997284891</v>
      </c>
      <c r="G41" s="226">
        <v>0.83177771305850223</v>
      </c>
      <c r="H41" s="226">
        <v>0.73814370956981368</v>
      </c>
      <c r="I41" s="226">
        <v>0.74933579768097036</v>
      </c>
      <c r="J41" s="226">
        <v>1.0076629212282731</v>
      </c>
      <c r="K41" s="226">
        <v>0.71148118820844941</v>
      </c>
      <c r="L41" s="226">
        <v>0.84241831601193429</v>
      </c>
      <c r="M41" s="226">
        <v>0.92234863865793293</v>
      </c>
      <c r="N41" s="226">
        <v>0.84370623813421353</v>
      </c>
      <c r="O41" s="226">
        <v>0.83714221775954656</v>
      </c>
      <c r="P41" s="226">
        <v>0.77678679816416596</v>
      </c>
      <c r="Q41" s="226">
        <v>0.86986163965880037</v>
      </c>
      <c r="R41" s="226">
        <v>0.79749285563302974</v>
      </c>
      <c r="S41" s="226">
        <v>0.78286862109599087</v>
      </c>
      <c r="T41" s="226">
        <v>0.81768725454422531</v>
      </c>
      <c r="U41" s="226">
        <v>0.69837688181033619</v>
      </c>
      <c r="V41" s="226">
        <v>0.6462038539856152</v>
      </c>
      <c r="W41" s="226">
        <v>0.81970188684269607</v>
      </c>
      <c r="X41" s="226">
        <v>0.41376207270531862</v>
      </c>
      <c r="Y41" s="226">
        <v>0.67806821037369625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45.399429616266389</v>
      </c>
      <c r="C46" s="294">
        <v>30.74941781468387</v>
      </c>
      <c r="D46" s="294">
        <v>47.550744513217793</v>
      </c>
      <c r="E46" s="294">
        <v>50.245304832855481</v>
      </c>
      <c r="F46" s="294">
        <v>43.954654475264768</v>
      </c>
      <c r="G46" s="294">
        <v>44.581903128394359</v>
      </c>
      <c r="H46" s="294">
        <v>39.563276147266222</v>
      </c>
      <c r="I46" s="294">
        <v>40.163153470429087</v>
      </c>
      <c r="J46" s="294">
        <v>54.009057991091026</v>
      </c>
      <c r="K46" s="294">
        <v>38.134209311464303</v>
      </c>
      <c r="L46" s="294">
        <v>45.152221763589893</v>
      </c>
      <c r="M46" s="294">
        <v>49.436354225040709</v>
      </c>
      <c r="N46" s="294">
        <v>45.221252249008003</v>
      </c>
      <c r="O46" s="294">
        <v>44.869431665356899</v>
      </c>
      <c r="P46" s="294">
        <v>41.634481476825478</v>
      </c>
      <c r="Q46" s="294">
        <v>46.623138304316839</v>
      </c>
      <c r="R46" s="294">
        <v>42.744291746751443</v>
      </c>
      <c r="S46" s="294">
        <v>46.135343821818687</v>
      </c>
      <c r="T46" s="294">
        <v>43.826677968287228</v>
      </c>
      <c r="U46" s="294">
        <v>39.677770850944903</v>
      </c>
      <c r="V46" s="294">
        <v>37.291948940843099</v>
      </c>
      <c r="W46" s="294">
        <v>48.111170616505078</v>
      </c>
      <c r="X46" s="294">
        <v>25.744578714355359</v>
      </c>
      <c r="Y46" s="294">
        <v>38.560202606858788</v>
      </c>
      <c r="DA46" s="70" t="s">
        <v>828</v>
      </c>
    </row>
    <row r="47" spans="1:105" ht="12" customHeight="1" x14ac:dyDescent="0.25">
      <c r="A47" s="60" t="s">
        <v>519</v>
      </c>
      <c r="B47" s="262">
        <v>45.399429616266389</v>
      </c>
      <c r="C47" s="262">
        <v>30.74941781468387</v>
      </c>
      <c r="D47" s="262">
        <v>47.550744513217793</v>
      </c>
      <c r="E47" s="262">
        <v>50.245304832855481</v>
      </c>
      <c r="F47" s="262">
        <v>43.954654475264768</v>
      </c>
      <c r="G47" s="262">
        <v>44.581903128394359</v>
      </c>
      <c r="H47" s="262">
        <v>39.563276147266222</v>
      </c>
      <c r="I47" s="262">
        <v>40.163153470429087</v>
      </c>
      <c r="J47" s="262">
        <v>54.009057991091026</v>
      </c>
      <c r="K47" s="262">
        <v>38.134209311464303</v>
      </c>
      <c r="L47" s="262">
        <v>45.152221763589893</v>
      </c>
      <c r="M47" s="262">
        <v>49.436354225040709</v>
      </c>
      <c r="N47" s="262">
        <v>45.221252249008003</v>
      </c>
      <c r="O47" s="262">
        <v>44.869431665356899</v>
      </c>
      <c r="P47" s="262">
        <v>41.634481476825478</v>
      </c>
      <c r="Q47" s="262">
        <v>46.623138304316839</v>
      </c>
      <c r="R47" s="262">
        <v>42.744291746751443</v>
      </c>
      <c r="S47" s="262">
        <v>46.135343821818687</v>
      </c>
      <c r="T47" s="262">
        <v>43.826677968287228</v>
      </c>
      <c r="U47" s="262">
        <v>39.677770850944903</v>
      </c>
      <c r="V47" s="262">
        <v>37.291948940843099</v>
      </c>
      <c r="W47" s="262">
        <v>48.111170616505078</v>
      </c>
      <c r="X47" s="262">
        <v>25.744578714355359</v>
      </c>
      <c r="Y47" s="262">
        <v>38.560202606858788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1.4736606966800849</v>
      </c>
      <c r="T48" s="297">
        <v>0</v>
      </c>
      <c r="U48" s="297">
        <v>0</v>
      </c>
      <c r="V48" s="297">
        <v>0</v>
      </c>
      <c r="W48" s="297">
        <v>0</v>
      </c>
      <c r="X48" s="297">
        <v>1.005304202575807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3.136654529819789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45.399429616266389</v>
      </c>
      <c r="C51" s="297">
        <v>30.74941781468387</v>
      </c>
      <c r="D51" s="297">
        <v>47.550744513217793</v>
      </c>
      <c r="E51" s="297">
        <v>50.245304832855481</v>
      </c>
      <c r="F51" s="297">
        <v>43.954654475264768</v>
      </c>
      <c r="G51" s="297">
        <v>44.581903128394359</v>
      </c>
      <c r="H51" s="297">
        <v>39.563276147266222</v>
      </c>
      <c r="I51" s="297">
        <v>40.163153470429087</v>
      </c>
      <c r="J51" s="297">
        <v>54.009057991091026</v>
      </c>
      <c r="K51" s="297">
        <v>38.134209311464303</v>
      </c>
      <c r="L51" s="297">
        <v>45.152221763589893</v>
      </c>
      <c r="M51" s="297">
        <v>49.436354225040709</v>
      </c>
      <c r="N51" s="297">
        <v>45.221252249008003</v>
      </c>
      <c r="O51" s="297">
        <v>44.869431665356899</v>
      </c>
      <c r="P51" s="297">
        <v>41.634481476825478</v>
      </c>
      <c r="Q51" s="297">
        <v>46.623138304316839</v>
      </c>
      <c r="R51" s="297">
        <v>42.744291746751443</v>
      </c>
      <c r="S51" s="297">
        <v>41.525028595318823</v>
      </c>
      <c r="T51" s="297">
        <v>43.826677968287228</v>
      </c>
      <c r="U51" s="297">
        <v>39.677770850944903</v>
      </c>
      <c r="V51" s="297">
        <v>37.291948940843099</v>
      </c>
      <c r="W51" s="297">
        <v>48.111170616505078</v>
      </c>
      <c r="X51" s="297">
        <v>24.739274511779549</v>
      </c>
      <c r="Y51" s="297">
        <v>38.560202606858788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23.968460477550497</v>
      </c>
      <c r="C53" s="294">
        <f t="shared" si="1"/>
        <v>17.460351259419202</v>
      </c>
      <c r="D53" s="294">
        <f t="shared" si="1"/>
        <v>36.20102286162416</v>
      </c>
      <c r="E53" s="294">
        <f t="shared" si="1"/>
        <v>32.956802510500346</v>
      </c>
      <c r="F53" s="294">
        <f t="shared" si="1"/>
        <v>22.78587699108569</v>
      </c>
      <c r="G53" s="294">
        <f t="shared" si="1"/>
        <v>26.180637298844701</v>
      </c>
      <c r="H53" s="294">
        <f t="shared" si="1"/>
        <v>20.723173095501107</v>
      </c>
      <c r="I53" s="294">
        <f t="shared" si="1"/>
        <v>17.044128743886148</v>
      </c>
      <c r="J53" s="294">
        <f t="shared" si="1"/>
        <v>21.039500546539998</v>
      </c>
      <c r="K53" s="294">
        <f t="shared" si="1"/>
        <v>17.55694435965362</v>
      </c>
      <c r="L53" s="294">
        <f t="shared" si="1"/>
        <v>16.963391451909921</v>
      </c>
      <c r="M53" s="294">
        <f t="shared" si="1"/>
        <v>19.920898758583981</v>
      </c>
      <c r="N53" s="294">
        <f t="shared" si="1"/>
        <v>18.25859404212602</v>
      </c>
      <c r="O53" s="294">
        <f t="shared" si="1"/>
        <v>17.444717452881335</v>
      </c>
      <c r="P53" s="294">
        <f t="shared" si="1"/>
        <v>16.879658757455431</v>
      </c>
      <c r="Q53" s="294">
        <f t="shared" si="1"/>
        <v>18.905520059902894</v>
      </c>
      <c r="R53" s="294">
        <f t="shared" si="1"/>
        <v>17.451116362005521</v>
      </c>
      <c r="S53" s="294">
        <f t="shared" si="1"/>
        <v>16.058677528077425</v>
      </c>
      <c r="T53" s="294">
        <f t="shared" si="1"/>
        <v>16.394032075214728</v>
      </c>
      <c r="U53" s="294">
        <f t="shared" si="1"/>
        <v>14.618138671311847</v>
      </c>
      <c r="V53" s="294">
        <f t="shared" si="1"/>
        <v>12.286948446856544</v>
      </c>
      <c r="W53" s="294">
        <f t="shared" si="1"/>
        <v>13.750844178128904</v>
      </c>
      <c r="X53" s="294">
        <f t="shared" si="1"/>
        <v>5.628575678632024</v>
      </c>
      <c r="Y53" s="294">
        <f t="shared" si="1"/>
        <v>3.8727609629745525</v>
      </c>
      <c r="DA53" s="70"/>
    </row>
    <row r="54" spans="1:105" ht="12" customHeight="1" x14ac:dyDescent="0.25">
      <c r="A54" s="60" t="s">
        <v>528</v>
      </c>
      <c r="B54" s="262">
        <v>1.963764887965767</v>
      </c>
      <c r="C54" s="262">
        <v>1.701466725935572</v>
      </c>
      <c r="D54" s="262">
        <v>2.3059629374153618</v>
      </c>
      <c r="E54" s="262">
        <v>2.5391414503801379</v>
      </c>
      <c r="F54" s="262">
        <v>2.4196242020692691</v>
      </c>
      <c r="G54" s="262">
        <v>2.456917000869852</v>
      </c>
      <c r="H54" s="262">
        <v>2.2551220901677178</v>
      </c>
      <c r="I54" s="262">
        <v>2.195536047965537</v>
      </c>
      <c r="J54" s="262">
        <v>2.831310085101618</v>
      </c>
      <c r="K54" s="262">
        <v>2.1554334248181588</v>
      </c>
      <c r="L54" s="262">
        <v>2.4896026821580799</v>
      </c>
      <c r="M54" s="262">
        <v>2.65350436607861</v>
      </c>
      <c r="N54" s="262">
        <v>2.4999572380263029</v>
      </c>
      <c r="O54" s="262">
        <v>2.4872734172498552</v>
      </c>
      <c r="P54" s="262">
        <v>2.3687601353715602</v>
      </c>
      <c r="Q54" s="262">
        <v>2.5809475982629628</v>
      </c>
      <c r="R54" s="262">
        <v>2.43024194116196</v>
      </c>
      <c r="S54" s="262">
        <v>2.5866331966933132</v>
      </c>
      <c r="T54" s="262">
        <v>2.4584665539200978</v>
      </c>
      <c r="U54" s="262">
        <v>2.3098260114715581</v>
      </c>
      <c r="V54" s="262">
        <v>2.1434215768975231</v>
      </c>
      <c r="W54" s="262">
        <v>2.6262246779846241</v>
      </c>
      <c r="X54" s="262">
        <v>1.376954256403919</v>
      </c>
      <c r="Y54" s="262">
        <v>0.66515552079230744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8.2622548417904867E-2</v>
      </c>
      <c r="T55" s="230">
        <v>0</v>
      </c>
      <c r="U55" s="230">
        <v>0</v>
      </c>
      <c r="V55" s="230">
        <v>0</v>
      </c>
      <c r="W55" s="230">
        <v>0</v>
      </c>
      <c r="X55" s="230">
        <v>5.376890863417523E-2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0.17586028544027621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1.963764887965767</v>
      </c>
      <c r="C57" s="230">
        <v>1.701466725935572</v>
      </c>
      <c r="D57" s="230">
        <v>2.3059629374153618</v>
      </c>
      <c r="E57" s="230">
        <v>2.5391414503801379</v>
      </c>
      <c r="F57" s="230">
        <v>2.4196242020692691</v>
      </c>
      <c r="G57" s="230">
        <v>2.456917000869852</v>
      </c>
      <c r="H57" s="230">
        <v>2.2551220901677178</v>
      </c>
      <c r="I57" s="230">
        <v>2.195536047965537</v>
      </c>
      <c r="J57" s="230">
        <v>2.831310085101618</v>
      </c>
      <c r="K57" s="230">
        <v>2.1554334248181588</v>
      </c>
      <c r="L57" s="230">
        <v>2.4896026821580799</v>
      </c>
      <c r="M57" s="230">
        <v>2.65350436607861</v>
      </c>
      <c r="N57" s="230">
        <v>2.4999572380263029</v>
      </c>
      <c r="O57" s="230">
        <v>2.4872734172498552</v>
      </c>
      <c r="P57" s="230">
        <v>2.3687601353715602</v>
      </c>
      <c r="Q57" s="230">
        <v>2.5809475982629628</v>
      </c>
      <c r="R57" s="230">
        <v>2.43024194116196</v>
      </c>
      <c r="S57" s="230">
        <v>2.3281503628351321</v>
      </c>
      <c r="T57" s="230">
        <v>2.4584665539200978</v>
      </c>
      <c r="U57" s="230">
        <v>2.3098260114715581</v>
      </c>
      <c r="V57" s="230">
        <v>2.1434215768975231</v>
      </c>
      <c r="W57" s="230">
        <v>2.6262246779846241</v>
      </c>
      <c r="X57" s="230">
        <v>1.3231853477697439</v>
      </c>
      <c r="Y57" s="230">
        <v>0.66515552079230744</v>
      </c>
      <c r="DA57" s="71" t="s">
        <v>838</v>
      </c>
    </row>
    <row r="58" spans="1:105" ht="12" customHeight="1" x14ac:dyDescent="0.25">
      <c r="A58" s="60" t="s">
        <v>533</v>
      </c>
      <c r="B58" s="262">
        <v>22.004695589584731</v>
      </c>
      <c r="C58" s="262">
        <v>15.758884533483631</v>
      </c>
      <c r="D58" s="262">
        <v>33.895059924208802</v>
      </c>
      <c r="E58" s="262">
        <v>30.41766106012021</v>
      </c>
      <c r="F58" s="262">
        <v>20.366252789016421</v>
      </c>
      <c r="G58" s="262">
        <v>23.72372029797485</v>
      </c>
      <c r="H58" s="262">
        <v>18.46805100533339</v>
      </c>
      <c r="I58" s="262">
        <v>14.84859269592061</v>
      </c>
      <c r="J58" s="262">
        <v>18.208190461438381</v>
      </c>
      <c r="K58" s="262">
        <v>15.401510934835461</v>
      </c>
      <c r="L58" s="262">
        <v>14.47378876975184</v>
      </c>
      <c r="M58" s="262">
        <v>17.26739439250537</v>
      </c>
      <c r="N58" s="262">
        <v>15.758636804099719</v>
      </c>
      <c r="O58" s="262">
        <v>14.957444035631481</v>
      </c>
      <c r="P58" s="262">
        <v>14.51089862208387</v>
      </c>
      <c r="Q58" s="262">
        <v>16.324572461639931</v>
      </c>
      <c r="R58" s="262">
        <v>15.02087442084356</v>
      </c>
      <c r="S58" s="262">
        <v>13.47204433138411</v>
      </c>
      <c r="T58" s="262">
        <v>13.935565521294629</v>
      </c>
      <c r="U58" s="262">
        <v>12.30831265984029</v>
      </c>
      <c r="V58" s="262">
        <v>10.14352686995902</v>
      </c>
      <c r="W58" s="262">
        <v>11.124619500144281</v>
      </c>
      <c r="X58" s="262">
        <v>4.251621422228105</v>
      </c>
      <c r="Y58" s="262">
        <v>3.2076054421822451</v>
      </c>
      <c r="DA58" s="72" t="s">
        <v>839</v>
      </c>
    </row>
    <row r="59" spans="1:105" ht="12" customHeight="1" x14ac:dyDescent="0.25">
      <c r="A59" s="64" t="s">
        <v>28</v>
      </c>
      <c r="B59" s="229">
        <v>18.96099851188627</v>
      </c>
      <c r="C59" s="229">
        <v>11.72202370701376</v>
      </c>
      <c r="D59" s="229">
        <v>31.3715070035494</v>
      </c>
      <c r="E59" s="229">
        <v>26.372293474187831</v>
      </c>
      <c r="F59" s="229">
        <v>14.60269792979707</v>
      </c>
      <c r="G59" s="229">
        <v>18.018885086905321</v>
      </c>
      <c r="H59" s="229">
        <v>12.206518738239181</v>
      </c>
      <c r="I59" s="229">
        <v>8.6872462108101924</v>
      </c>
      <c r="J59" s="229">
        <v>10.12041406555133</v>
      </c>
      <c r="K59" s="229">
        <v>8.1819911250360526</v>
      </c>
      <c r="L59" s="229">
        <v>5.778018494448542</v>
      </c>
      <c r="M59" s="229">
        <v>8.6189624358525787</v>
      </c>
      <c r="N59" s="229">
        <v>7.3649087421751416</v>
      </c>
      <c r="O59" s="229">
        <v>5.7074812116195908</v>
      </c>
      <c r="P59" s="229">
        <v>5.9395507593048489</v>
      </c>
      <c r="Q59" s="229">
        <v>7.6076416556472326</v>
      </c>
      <c r="R59" s="229">
        <v>6.6063271836656723</v>
      </c>
      <c r="S59" s="229">
        <v>4.7825328027853686</v>
      </c>
      <c r="T59" s="229">
        <v>5.2473311087960823</v>
      </c>
      <c r="U59" s="229">
        <v>4.9050836680229564</v>
      </c>
      <c r="V59" s="229">
        <v>4.0893075511343326</v>
      </c>
      <c r="W59" s="229">
        <v>3.894020323014006</v>
      </c>
      <c r="X59" s="229">
        <v>1.070229893184911</v>
      </c>
      <c r="Y59" s="229">
        <v>1.159071305906235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0.27756142151017021</v>
      </c>
      <c r="T61" s="229">
        <v>0</v>
      </c>
      <c r="U61" s="229">
        <v>0</v>
      </c>
      <c r="V61" s="229">
        <v>0</v>
      </c>
      <c r="W61" s="229">
        <v>0</v>
      </c>
      <c r="X61" s="229">
        <v>0.1242306704519045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0.5907834089926165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3.0436970776984631</v>
      </c>
      <c r="C65" s="229">
        <v>4.0368608264698729</v>
      </c>
      <c r="D65" s="229">
        <v>2.5235529206594061</v>
      </c>
      <c r="E65" s="229">
        <v>4.0453675859323814</v>
      </c>
      <c r="F65" s="229">
        <v>5.7635548592193526</v>
      </c>
      <c r="G65" s="229">
        <v>5.7048352110695291</v>
      </c>
      <c r="H65" s="229">
        <v>6.2615322670942053</v>
      </c>
      <c r="I65" s="229">
        <v>6.1613464851104149</v>
      </c>
      <c r="J65" s="229">
        <v>8.0877763958870545</v>
      </c>
      <c r="K65" s="229">
        <v>7.2195198097994027</v>
      </c>
      <c r="L65" s="229">
        <v>8.6957702753032979</v>
      </c>
      <c r="M65" s="229">
        <v>8.648431956652793</v>
      </c>
      <c r="N65" s="229">
        <v>8.3937280619245733</v>
      </c>
      <c r="O65" s="229">
        <v>9.2499628240118899</v>
      </c>
      <c r="P65" s="229">
        <v>8.5713478627790174</v>
      </c>
      <c r="Q65" s="229">
        <v>8.7169308059926998</v>
      </c>
      <c r="R65" s="229">
        <v>8.4145472371778904</v>
      </c>
      <c r="S65" s="229">
        <v>7.8211666980959524</v>
      </c>
      <c r="T65" s="229">
        <v>8.6882344124985469</v>
      </c>
      <c r="U65" s="229">
        <v>7.4032289918173344</v>
      </c>
      <c r="V65" s="229">
        <v>6.0542193188246847</v>
      </c>
      <c r="W65" s="229">
        <v>7.2305991771302738</v>
      </c>
      <c r="X65" s="229">
        <v>3.0571608585912888</v>
      </c>
      <c r="Y65" s="229">
        <v>2.0485341362760092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176.55734000000001</v>
      </c>
      <c r="C70" s="279">
        <v>176.95929000000001</v>
      </c>
      <c r="D70" s="279">
        <v>176.55734000000001</v>
      </c>
      <c r="E70" s="279">
        <v>179.45885000000001</v>
      </c>
      <c r="F70" s="279">
        <v>252.25416999999999</v>
      </c>
      <c r="G70" s="279">
        <v>254.22019</v>
      </c>
      <c r="H70" s="279">
        <v>240.34911</v>
      </c>
      <c r="I70" s="279">
        <v>237.43456</v>
      </c>
      <c r="J70" s="279">
        <v>243.64366999999999</v>
      </c>
      <c r="K70" s="279">
        <v>225.12045000000001</v>
      </c>
      <c r="L70" s="279">
        <v>263.47095000000002</v>
      </c>
      <c r="M70" s="279">
        <v>261.27677</v>
      </c>
      <c r="N70" s="279">
        <v>259.51679999999999</v>
      </c>
      <c r="O70" s="279">
        <v>265.23698000000002</v>
      </c>
      <c r="P70" s="279">
        <v>265.99617000000001</v>
      </c>
      <c r="Q70" s="279">
        <v>276.33352000000002</v>
      </c>
      <c r="R70" s="279">
        <v>271.41343999999998</v>
      </c>
      <c r="S70" s="279">
        <v>274.01001000000002</v>
      </c>
      <c r="T70" s="279">
        <v>275.52951000000002</v>
      </c>
      <c r="U70" s="279">
        <v>274.71431000000001</v>
      </c>
      <c r="V70" s="279">
        <v>238.70760999999999</v>
      </c>
      <c r="W70" s="279">
        <v>258.67541</v>
      </c>
      <c r="X70" s="279">
        <v>111.44889999999999</v>
      </c>
      <c r="Y70" s="279">
        <v>6.8763699999999996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4.2891079005145869</v>
      </c>
      <c r="C72" s="223">
        <v>1.8489043568378309</v>
      </c>
      <c r="D72" s="223">
        <v>4.9432044754577484</v>
      </c>
      <c r="E72" s="223">
        <v>3.2648805426722181</v>
      </c>
      <c r="F72" s="223">
        <v>4.0389595151269804</v>
      </c>
      <c r="G72" s="223">
        <v>4.3438964616513998</v>
      </c>
      <c r="H72" s="223">
        <v>3.3411095080165572</v>
      </c>
      <c r="I72" s="223">
        <v>5.2839244053200867</v>
      </c>
      <c r="J72" s="223">
        <v>6.2298019561175062</v>
      </c>
      <c r="K72" s="223">
        <v>6.8557255193440936</v>
      </c>
      <c r="L72" s="223">
        <v>8.693334389314515</v>
      </c>
      <c r="M72" s="223">
        <v>9.6873901226649952</v>
      </c>
      <c r="N72" s="223">
        <v>9.1042044751806497</v>
      </c>
      <c r="O72" s="223">
        <v>8.2877713183193791</v>
      </c>
      <c r="P72" s="223">
        <v>10.34363458234491</v>
      </c>
      <c r="Q72" s="223">
        <v>10.50733186512921</v>
      </c>
      <c r="R72" s="223">
        <v>11.259630614427881</v>
      </c>
      <c r="S72" s="223">
        <v>12.52114766100093</v>
      </c>
      <c r="T72" s="223">
        <v>11.275633202830191</v>
      </c>
      <c r="U72" s="223">
        <v>10.504473588440071</v>
      </c>
      <c r="V72" s="223">
        <v>9.6365476946536823</v>
      </c>
      <c r="W72" s="223">
        <v>13.148646026091949</v>
      </c>
      <c r="X72" s="223">
        <v>15.22679961724574</v>
      </c>
      <c r="Y72" s="223">
        <v>19.98582471744426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6.1293560757011076E-3</v>
      </c>
      <c r="C77" s="260">
        <v>2.5732720970803508E-3</v>
      </c>
      <c r="D77" s="260">
        <v>5.5404744076955692E-3</v>
      </c>
      <c r="E77" s="260">
        <v>4.0831347742993941E-3</v>
      </c>
      <c r="F77" s="260">
        <v>5.9628274523723032E-3</v>
      </c>
      <c r="G77" s="260">
        <v>5.9105820834022384E-3</v>
      </c>
      <c r="H77" s="260">
        <v>4.9191166207362023E-3</v>
      </c>
      <c r="I77" s="260">
        <v>8.825680445480738E-3</v>
      </c>
      <c r="J77" s="260">
        <v>1.0888494541343189E-2</v>
      </c>
      <c r="K77" s="260">
        <v>1.093750116942393E-2</v>
      </c>
      <c r="L77" s="260">
        <v>1.558738325108896E-2</v>
      </c>
      <c r="M77" s="260">
        <v>1.664066746971693E-2</v>
      </c>
      <c r="N77" s="260">
        <v>1.5671038647117878E-2</v>
      </c>
      <c r="O77" s="260">
        <v>1.4576699999845819E-2</v>
      </c>
      <c r="P77" s="260">
        <v>1.7813693392011581E-2</v>
      </c>
      <c r="Q77" s="260">
        <v>1.804259778771488E-2</v>
      </c>
      <c r="R77" s="260">
        <v>1.9316653035879081E-2</v>
      </c>
      <c r="S77" s="260">
        <v>2.2964856871232061E-2</v>
      </c>
      <c r="T77" s="260">
        <v>2.0307243432711709E-2</v>
      </c>
      <c r="U77" s="260">
        <v>1.803456538526698E-2</v>
      </c>
      <c r="V77" s="260">
        <v>1.7245613305413389E-2</v>
      </c>
      <c r="W77" s="260">
        <v>2.4749398988446341E-2</v>
      </c>
      <c r="X77" s="260">
        <v>3.0538807300325779E-2</v>
      </c>
      <c r="Y77" s="260">
        <v>5.2176361461585788E-2</v>
      </c>
      <c r="DA77" s="68" t="s">
        <v>857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1.6128550760163389E-3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6.1293560757011076E-3</v>
      </c>
      <c r="C79" s="226">
        <v>2.5732720970803508E-3</v>
      </c>
      <c r="D79" s="226">
        <v>5.5404744076955692E-3</v>
      </c>
      <c r="E79" s="226">
        <v>4.0831347742993941E-3</v>
      </c>
      <c r="F79" s="226">
        <v>5.9628274523723032E-3</v>
      </c>
      <c r="G79" s="226">
        <v>5.9105820834022384E-3</v>
      </c>
      <c r="H79" s="226">
        <v>4.9191166207362023E-3</v>
      </c>
      <c r="I79" s="226">
        <v>8.825680445480738E-3</v>
      </c>
      <c r="J79" s="226">
        <v>1.0888494541343189E-2</v>
      </c>
      <c r="K79" s="226">
        <v>1.093750116942393E-2</v>
      </c>
      <c r="L79" s="226">
        <v>1.558738325108896E-2</v>
      </c>
      <c r="M79" s="226">
        <v>1.664066746971693E-2</v>
      </c>
      <c r="N79" s="226">
        <v>1.5671038647117878E-2</v>
      </c>
      <c r="O79" s="226">
        <v>1.4576699999845819E-2</v>
      </c>
      <c r="P79" s="226">
        <v>1.7813693392011581E-2</v>
      </c>
      <c r="Q79" s="226">
        <v>1.804259778771488E-2</v>
      </c>
      <c r="R79" s="226">
        <v>1.9316653035879081E-2</v>
      </c>
      <c r="S79" s="226">
        <v>2.1352001795215719E-2</v>
      </c>
      <c r="T79" s="226">
        <v>2.0307243432711709E-2</v>
      </c>
      <c r="U79" s="226">
        <v>1.803456538526698E-2</v>
      </c>
      <c r="V79" s="226">
        <v>1.7245613305413389E-2</v>
      </c>
      <c r="W79" s="226">
        <v>2.4749398988446341E-2</v>
      </c>
      <c r="X79" s="226">
        <v>3.0538807300325779E-2</v>
      </c>
      <c r="Y79" s="226">
        <v>5.2176361461585788E-2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0.52869449714012617</v>
      </c>
      <c r="C83" s="261">
        <v>0.22196047685400561</v>
      </c>
      <c r="D83" s="261">
        <v>0.47789984701766358</v>
      </c>
      <c r="E83" s="261">
        <v>0.35219537902383219</v>
      </c>
      <c r="F83" s="261">
        <v>0.51433038357209693</v>
      </c>
      <c r="G83" s="261">
        <v>0.5098239005526114</v>
      </c>
      <c r="H83" s="261">
        <v>0.42430393275467843</v>
      </c>
      <c r="I83" s="261">
        <v>0.76126898607520588</v>
      </c>
      <c r="J83" s="261">
        <v>0.93919933432647995</v>
      </c>
      <c r="K83" s="261">
        <v>0.94342645611051157</v>
      </c>
      <c r="L83" s="261">
        <v>1.344507261102833</v>
      </c>
      <c r="M83" s="261">
        <v>1.435359475174838</v>
      </c>
      <c r="N83" s="261">
        <v>1.351723051308251</v>
      </c>
      <c r="O83" s="261">
        <v>1.2573296413521611</v>
      </c>
      <c r="P83" s="261">
        <v>1.5365401444752369</v>
      </c>
      <c r="Q83" s="261">
        <v>1.556284550394039</v>
      </c>
      <c r="R83" s="261">
        <v>1.6661796177449539</v>
      </c>
      <c r="S83" s="261">
        <v>2.0249862881700689</v>
      </c>
      <c r="T83" s="261">
        <v>1.751624105755933</v>
      </c>
      <c r="U83" s="261">
        <v>1.6489280470675429</v>
      </c>
      <c r="V83" s="261">
        <v>1.601632212605347</v>
      </c>
      <c r="W83" s="261">
        <v>2.3377241338512929</v>
      </c>
      <c r="X83" s="261">
        <v>3.0579177247850922</v>
      </c>
      <c r="Y83" s="261">
        <v>4.7750544403644932</v>
      </c>
      <c r="DA83" s="70" t="s">
        <v>863</v>
      </c>
    </row>
    <row r="84" spans="1:105" ht="12" customHeight="1" x14ac:dyDescent="0.25">
      <c r="A84" s="60" t="s">
        <v>560</v>
      </c>
      <c r="B84" s="262">
        <v>0.52869449714012617</v>
      </c>
      <c r="C84" s="262">
        <v>0.22196047685400561</v>
      </c>
      <c r="D84" s="262">
        <v>0.47789984701766358</v>
      </c>
      <c r="E84" s="262">
        <v>0.35219537902383219</v>
      </c>
      <c r="F84" s="262">
        <v>0.51433038357209693</v>
      </c>
      <c r="G84" s="262">
        <v>0.5098239005526114</v>
      </c>
      <c r="H84" s="262">
        <v>0.42430393275467843</v>
      </c>
      <c r="I84" s="262">
        <v>0.76126898607520588</v>
      </c>
      <c r="J84" s="262">
        <v>0.93919933432647995</v>
      </c>
      <c r="K84" s="262">
        <v>0.94342645611051157</v>
      </c>
      <c r="L84" s="262">
        <v>1.344507261102833</v>
      </c>
      <c r="M84" s="262">
        <v>1.435359475174838</v>
      </c>
      <c r="N84" s="262">
        <v>1.351723051308251</v>
      </c>
      <c r="O84" s="262">
        <v>1.2573296413521611</v>
      </c>
      <c r="P84" s="262">
        <v>1.5365401444752369</v>
      </c>
      <c r="Q84" s="262">
        <v>1.556284550394039</v>
      </c>
      <c r="R84" s="262">
        <v>1.6661796177449539</v>
      </c>
      <c r="S84" s="262">
        <v>2.0249862881700689</v>
      </c>
      <c r="T84" s="262">
        <v>1.751624105755933</v>
      </c>
      <c r="U84" s="262">
        <v>1.6489280470675429</v>
      </c>
      <c r="V84" s="262">
        <v>1.601632212605347</v>
      </c>
      <c r="W84" s="262">
        <v>2.3377241338512929</v>
      </c>
      <c r="X84" s="262">
        <v>3.0579177247850922</v>
      </c>
      <c r="Y84" s="262">
        <v>4.7750544403644932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6.4682355369833369E-2</v>
      </c>
      <c r="T85" s="230">
        <v>0</v>
      </c>
      <c r="U85" s="230">
        <v>0</v>
      </c>
      <c r="V85" s="230">
        <v>0</v>
      </c>
      <c r="W85" s="230">
        <v>0</v>
      </c>
      <c r="X85" s="230">
        <v>0.1194091219734485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0.13767497730466069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0.52869449714012617</v>
      </c>
      <c r="C88" s="230">
        <v>0.22196047685400561</v>
      </c>
      <c r="D88" s="230">
        <v>0.47789984701766358</v>
      </c>
      <c r="E88" s="230">
        <v>0.35219537902383219</v>
      </c>
      <c r="F88" s="230">
        <v>0.51433038357209693</v>
      </c>
      <c r="G88" s="230">
        <v>0.5098239005526114</v>
      </c>
      <c r="H88" s="230">
        <v>0.42430393275467843</v>
      </c>
      <c r="I88" s="230">
        <v>0.76126898607520588</v>
      </c>
      <c r="J88" s="230">
        <v>0.93919933432647995</v>
      </c>
      <c r="K88" s="230">
        <v>0.94342645611051157</v>
      </c>
      <c r="L88" s="230">
        <v>1.344507261102833</v>
      </c>
      <c r="M88" s="230">
        <v>1.435359475174838</v>
      </c>
      <c r="N88" s="230">
        <v>1.351723051308251</v>
      </c>
      <c r="O88" s="230">
        <v>1.2573296413521611</v>
      </c>
      <c r="P88" s="230">
        <v>1.5365401444752369</v>
      </c>
      <c r="Q88" s="230">
        <v>1.556284550394039</v>
      </c>
      <c r="R88" s="230">
        <v>1.6661796177449539</v>
      </c>
      <c r="S88" s="230">
        <v>1.822628955495575</v>
      </c>
      <c r="T88" s="230">
        <v>1.751624105755933</v>
      </c>
      <c r="U88" s="230">
        <v>1.6489280470675429</v>
      </c>
      <c r="V88" s="230">
        <v>1.601632212605347</v>
      </c>
      <c r="W88" s="230">
        <v>2.3377241338512929</v>
      </c>
      <c r="X88" s="230">
        <v>2.9385086028116438</v>
      </c>
      <c r="Y88" s="230">
        <v>4.7750544403644932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1.013999150689664</v>
      </c>
      <c r="C90" s="294">
        <v>0.4257047051446467</v>
      </c>
      <c r="D90" s="294">
        <v>0.91657855644787412</v>
      </c>
      <c r="E90" s="294">
        <v>0.67548615909338106</v>
      </c>
      <c r="F90" s="294">
        <v>0.98644978326257926</v>
      </c>
      <c r="G90" s="294">
        <v>0.97780666331509725</v>
      </c>
      <c r="H90" s="294">
        <v>0.81378533307014145</v>
      </c>
      <c r="I90" s="294">
        <v>1.460060790309395</v>
      </c>
      <c r="J90" s="294">
        <v>1.801318781426501</v>
      </c>
      <c r="K90" s="294">
        <v>1.809426106019542</v>
      </c>
      <c r="L90" s="294">
        <v>2.5786711006621661</v>
      </c>
      <c r="M90" s="294">
        <v>2.7529193071512008</v>
      </c>
      <c r="N90" s="294">
        <v>2.592510482723883</v>
      </c>
      <c r="O90" s="294">
        <v>2.4114705096507212</v>
      </c>
      <c r="P90" s="294">
        <v>2.9469767699993978</v>
      </c>
      <c r="Q90" s="294">
        <v>2.9848451626927899</v>
      </c>
      <c r="R90" s="294">
        <v>3.195616232869591</v>
      </c>
      <c r="S90" s="294">
        <v>3.8837823875031701</v>
      </c>
      <c r="T90" s="294">
        <v>3.3594927981505109</v>
      </c>
      <c r="U90" s="294">
        <v>3.162528924207249</v>
      </c>
      <c r="V90" s="294">
        <v>3.0718188142377958</v>
      </c>
      <c r="W90" s="294">
        <v>4.4835917511804064</v>
      </c>
      <c r="X90" s="294">
        <v>5.8648728000456813</v>
      </c>
      <c r="Y90" s="294">
        <v>9.1582211905322755</v>
      </c>
      <c r="DA90" s="70" t="s">
        <v>870</v>
      </c>
    </row>
    <row r="91" spans="1:105" ht="12" customHeight="1" x14ac:dyDescent="0.25">
      <c r="A91" s="60" t="s">
        <v>519</v>
      </c>
      <c r="B91" s="262">
        <v>1.013999150689664</v>
      </c>
      <c r="C91" s="262">
        <v>0.4257047051446467</v>
      </c>
      <c r="D91" s="262">
        <v>0.91657855644787412</v>
      </c>
      <c r="E91" s="262">
        <v>0.67548615909338106</v>
      </c>
      <c r="F91" s="262">
        <v>0.98644978326257926</v>
      </c>
      <c r="G91" s="262">
        <v>0.97780666331509725</v>
      </c>
      <c r="H91" s="262">
        <v>0.81378533307014145</v>
      </c>
      <c r="I91" s="262">
        <v>1.460060790309395</v>
      </c>
      <c r="J91" s="262">
        <v>1.801318781426501</v>
      </c>
      <c r="K91" s="262">
        <v>1.809426106019542</v>
      </c>
      <c r="L91" s="262">
        <v>2.5786711006621661</v>
      </c>
      <c r="M91" s="262">
        <v>2.7529193071512008</v>
      </c>
      <c r="N91" s="262">
        <v>2.592510482723883</v>
      </c>
      <c r="O91" s="262">
        <v>2.4114705096507212</v>
      </c>
      <c r="P91" s="262">
        <v>2.9469767699993978</v>
      </c>
      <c r="Q91" s="262">
        <v>2.9848451626927899</v>
      </c>
      <c r="R91" s="262">
        <v>3.195616232869591</v>
      </c>
      <c r="S91" s="262">
        <v>3.8837823875031701</v>
      </c>
      <c r="T91" s="262">
        <v>3.3594927981505109</v>
      </c>
      <c r="U91" s="262">
        <v>3.162528924207249</v>
      </c>
      <c r="V91" s="262">
        <v>3.0718188142377958</v>
      </c>
      <c r="W91" s="262">
        <v>4.4835917511804064</v>
      </c>
      <c r="X91" s="262">
        <v>5.8648728000456813</v>
      </c>
      <c r="Y91" s="262">
        <v>9.1582211905322755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0.1240562437558993</v>
      </c>
      <c r="T92" s="297">
        <v>0</v>
      </c>
      <c r="U92" s="297">
        <v>0</v>
      </c>
      <c r="V92" s="297">
        <v>0</v>
      </c>
      <c r="W92" s="297">
        <v>0</v>
      </c>
      <c r="X92" s="297">
        <v>0.22901836300668721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0.26405099885339711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1.013999150689664</v>
      </c>
      <c r="C95" s="297">
        <v>0.4257047051446467</v>
      </c>
      <c r="D95" s="297">
        <v>0.91657855644787412</v>
      </c>
      <c r="E95" s="297">
        <v>0.67548615909338106</v>
      </c>
      <c r="F95" s="297">
        <v>0.98644978326257926</v>
      </c>
      <c r="G95" s="297">
        <v>0.97780666331509725</v>
      </c>
      <c r="H95" s="297">
        <v>0.81378533307014145</v>
      </c>
      <c r="I95" s="297">
        <v>1.460060790309395</v>
      </c>
      <c r="J95" s="297">
        <v>1.801318781426501</v>
      </c>
      <c r="K95" s="297">
        <v>1.809426106019542</v>
      </c>
      <c r="L95" s="297">
        <v>2.5786711006621661</v>
      </c>
      <c r="M95" s="297">
        <v>2.7529193071512008</v>
      </c>
      <c r="N95" s="297">
        <v>2.592510482723883</v>
      </c>
      <c r="O95" s="297">
        <v>2.4114705096507212</v>
      </c>
      <c r="P95" s="297">
        <v>2.9469767699993978</v>
      </c>
      <c r="Q95" s="297">
        <v>2.9848451626927899</v>
      </c>
      <c r="R95" s="297">
        <v>3.195616232869591</v>
      </c>
      <c r="S95" s="297">
        <v>3.4956751448938732</v>
      </c>
      <c r="T95" s="297">
        <v>3.3594927981505109</v>
      </c>
      <c r="U95" s="297">
        <v>3.162528924207249</v>
      </c>
      <c r="V95" s="297">
        <v>3.0718188142377958</v>
      </c>
      <c r="W95" s="297">
        <v>4.4835917511804064</v>
      </c>
      <c r="X95" s="297">
        <v>5.6358544370389936</v>
      </c>
      <c r="Y95" s="297">
        <v>9.1582211905322755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2.7402848966090945</v>
      </c>
      <c r="C97" s="294">
        <f t="shared" si="2"/>
        <v>1.1986659027420989</v>
      </c>
      <c r="D97" s="294">
        <f t="shared" si="2"/>
        <v>3.5431855975845155</v>
      </c>
      <c r="E97" s="294">
        <f t="shared" si="2"/>
        <v>2.2331158697807059</v>
      </c>
      <c r="F97" s="294">
        <f t="shared" si="2"/>
        <v>2.5322165208399325</v>
      </c>
      <c r="G97" s="294">
        <f t="shared" si="2"/>
        <v>2.8503553157002885</v>
      </c>
      <c r="H97" s="294">
        <f t="shared" si="2"/>
        <v>2.0981011255710009</v>
      </c>
      <c r="I97" s="294">
        <f t="shared" si="2"/>
        <v>3.053768948490005</v>
      </c>
      <c r="J97" s="294">
        <f t="shared" si="2"/>
        <v>3.478395345823182</v>
      </c>
      <c r="K97" s="294">
        <f t="shared" si="2"/>
        <v>4.0919354560446148</v>
      </c>
      <c r="L97" s="294">
        <f t="shared" si="2"/>
        <v>4.754568644298427</v>
      </c>
      <c r="M97" s="294">
        <f t="shared" si="2"/>
        <v>5.4824706728692405</v>
      </c>
      <c r="N97" s="294">
        <f t="shared" si="2"/>
        <v>5.1442999025013982</v>
      </c>
      <c r="O97" s="294">
        <f t="shared" si="2"/>
        <v>4.6043944673166504</v>
      </c>
      <c r="P97" s="294">
        <f t="shared" si="2"/>
        <v>5.842303974478261</v>
      </c>
      <c r="Q97" s="294">
        <f t="shared" si="2"/>
        <v>5.9481595542546684</v>
      </c>
      <c r="R97" s="294">
        <f t="shared" si="2"/>
        <v>6.3785181107774545</v>
      </c>
      <c r="S97" s="294">
        <f t="shared" si="2"/>
        <v>6.5894141284564602</v>
      </c>
      <c r="T97" s="294">
        <f t="shared" si="2"/>
        <v>6.1442090554910314</v>
      </c>
      <c r="U97" s="294">
        <f t="shared" si="2"/>
        <v>5.6749820517800078</v>
      </c>
      <c r="V97" s="294">
        <f t="shared" si="2"/>
        <v>4.9458510545051251</v>
      </c>
      <c r="W97" s="294">
        <f t="shared" si="2"/>
        <v>6.3025807420717994</v>
      </c>
      <c r="X97" s="294">
        <f t="shared" si="2"/>
        <v>6.2734702851146427</v>
      </c>
      <c r="Y97" s="294">
        <f t="shared" si="2"/>
        <v>6.0003727250859091</v>
      </c>
      <c r="DA97" s="70"/>
    </row>
    <row r="98" spans="1:105" ht="12" customHeight="1" x14ac:dyDescent="0.25">
      <c r="A98" s="60" t="s">
        <v>528</v>
      </c>
      <c r="B98" s="262">
        <v>0.32495260784492352</v>
      </c>
      <c r="C98" s="262">
        <v>0.126476887159825</v>
      </c>
      <c r="D98" s="262">
        <v>0.3323127691795224</v>
      </c>
      <c r="E98" s="262">
        <v>0.2234626970608089</v>
      </c>
      <c r="F98" s="262">
        <v>0.28597956156224341</v>
      </c>
      <c r="G98" s="262">
        <v>0.29323294755369561</v>
      </c>
      <c r="H98" s="262">
        <v>0.2312357383060899</v>
      </c>
      <c r="I98" s="262">
        <v>0.40097965874973712</v>
      </c>
      <c r="J98" s="262">
        <v>0.49393996908880589</v>
      </c>
      <c r="K98" s="262">
        <v>0.50053559111796286</v>
      </c>
      <c r="L98" s="262">
        <v>0.69225561470321195</v>
      </c>
      <c r="M98" s="262">
        <v>0.75696615960407498</v>
      </c>
      <c r="N98" s="262">
        <v>0.70442319283458421</v>
      </c>
      <c r="O98" s="262">
        <v>0.65379409172274083</v>
      </c>
      <c r="P98" s="262">
        <v>0.79461964012833497</v>
      </c>
      <c r="Q98" s="262">
        <v>0.81202435425257402</v>
      </c>
      <c r="R98" s="262">
        <v>0.85970056976652642</v>
      </c>
      <c r="S98" s="262">
        <v>1.01590191463852</v>
      </c>
      <c r="T98" s="262">
        <v>0.89451387908484814</v>
      </c>
      <c r="U98" s="262">
        <v>0.85372720345755482</v>
      </c>
      <c r="V98" s="262">
        <v>0.83961580719264839</v>
      </c>
      <c r="W98" s="262">
        <v>1.207634212954128</v>
      </c>
      <c r="X98" s="262">
        <v>1.513527613782566</v>
      </c>
      <c r="Y98" s="262">
        <v>2.2564481535443179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3.2450061043585769E-2</v>
      </c>
      <c r="T99" s="230">
        <v>0</v>
      </c>
      <c r="U99" s="230">
        <v>0</v>
      </c>
      <c r="V99" s="230">
        <v>0</v>
      </c>
      <c r="W99" s="230">
        <v>0</v>
      </c>
      <c r="X99" s="230">
        <v>5.9101983673235117E-2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6.9069244497458604E-2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0.32495260784492352</v>
      </c>
      <c r="C101" s="230">
        <v>0.126476887159825</v>
      </c>
      <c r="D101" s="230">
        <v>0.3323127691795224</v>
      </c>
      <c r="E101" s="230">
        <v>0.2234626970608089</v>
      </c>
      <c r="F101" s="230">
        <v>0.28597956156224341</v>
      </c>
      <c r="G101" s="230">
        <v>0.29323294755369561</v>
      </c>
      <c r="H101" s="230">
        <v>0.2312357383060899</v>
      </c>
      <c r="I101" s="230">
        <v>0.40097965874973712</v>
      </c>
      <c r="J101" s="230">
        <v>0.49393996908880589</v>
      </c>
      <c r="K101" s="230">
        <v>0.50053559111796286</v>
      </c>
      <c r="L101" s="230">
        <v>0.69225561470321195</v>
      </c>
      <c r="M101" s="230">
        <v>0.75696615960407498</v>
      </c>
      <c r="N101" s="230">
        <v>0.70442319283458421</v>
      </c>
      <c r="O101" s="230">
        <v>0.65379409172274083</v>
      </c>
      <c r="P101" s="230">
        <v>0.79461964012833497</v>
      </c>
      <c r="Q101" s="230">
        <v>0.81202435425257402</v>
      </c>
      <c r="R101" s="230">
        <v>0.85970056976652642</v>
      </c>
      <c r="S101" s="230">
        <v>0.91438260909747615</v>
      </c>
      <c r="T101" s="230">
        <v>0.89451387908484814</v>
      </c>
      <c r="U101" s="230">
        <v>0.85372720345755482</v>
      </c>
      <c r="V101" s="230">
        <v>0.83961580719264839</v>
      </c>
      <c r="W101" s="230">
        <v>1.207634212954128</v>
      </c>
      <c r="X101" s="230">
        <v>1.454425630109331</v>
      </c>
      <c r="Y101" s="230">
        <v>2.2564481535443179</v>
      </c>
      <c r="DA101" s="71" t="s">
        <v>880</v>
      </c>
    </row>
    <row r="102" spans="1:105" ht="12" customHeight="1" x14ac:dyDescent="0.25">
      <c r="A102" s="60" t="s">
        <v>533</v>
      </c>
      <c r="B102" s="262">
        <v>2.4153322887641711</v>
      </c>
      <c r="C102" s="262">
        <v>1.072189015582274</v>
      </c>
      <c r="D102" s="262">
        <v>3.2108728284049932</v>
      </c>
      <c r="E102" s="262">
        <v>2.0096531727198972</v>
      </c>
      <c r="F102" s="262">
        <v>2.246236959277689</v>
      </c>
      <c r="G102" s="262">
        <v>2.5571223681465929</v>
      </c>
      <c r="H102" s="262">
        <v>1.866865387264911</v>
      </c>
      <c r="I102" s="262">
        <v>2.6527892897402681</v>
      </c>
      <c r="J102" s="262">
        <v>2.9844553767343762</v>
      </c>
      <c r="K102" s="262">
        <v>3.5913998649266521</v>
      </c>
      <c r="L102" s="262">
        <v>4.0623130295952148</v>
      </c>
      <c r="M102" s="262">
        <v>4.7255045132651654</v>
      </c>
      <c r="N102" s="262">
        <v>4.4398767096668141</v>
      </c>
      <c r="O102" s="262">
        <v>3.9506003755939099</v>
      </c>
      <c r="P102" s="262">
        <v>5.0476843343499258</v>
      </c>
      <c r="Q102" s="262">
        <v>5.1361352000020943</v>
      </c>
      <c r="R102" s="262">
        <v>5.5188175410109279</v>
      </c>
      <c r="S102" s="262">
        <v>5.5735122138179403</v>
      </c>
      <c r="T102" s="262">
        <v>5.249695176406183</v>
      </c>
      <c r="U102" s="262">
        <v>4.8212548483224529</v>
      </c>
      <c r="V102" s="262">
        <v>4.106235247312477</v>
      </c>
      <c r="W102" s="262">
        <v>5.0949465291176717</v>
      </c>
      <c r="X102" s="262">
        <v>4.7599426713320767</v>
      </c>
      <c r="Y102" s="262">
        <v>3.7439245715415912</v>
      </c>
      <c r="DA102" s="72" t="s">
        <v>881</v>
      </c>
    </row>
    <row r="103" spans="1:105" ht="12" customHeight="1" x14ac:dyDescent="0.25">
      <c r="A103" s="64" t="s">
        <v>28</v>
      </c>
      <c r="B103" s="229">
        <v>2.0812426941568329</v>
      </c>
      <c r="C103" s="229">
        <v>0.79753265736231949</v>
      </c>
      <c r="D103" s="229">
        <v>2.9718171217000728</v>
      </c>
      <c r="E103" s="229">
        <v>1.742381281307247</v>
      </c>
      <c r="F103" s="229">
        <v>1.6105623422668951</v>
      </c>
      <c r="G103" s="229">
        <v>1.942211993989911</v>
      </c>
      <c r="H103" s="229">
        <v>1.2339107859751071</v>
      </c>
      <c r="I103" s="229">
        <v>1.5520281401284139</v>
      </c>
      <c r="J103" s="229">
        <v>1.658809766773873</v>
      </c>
      <c r="K103" s="229">
        <v>1.907916823590496</v>
      </c>
      <c r="L103" s="229">
        <v>1.621698381027491</v>
      </c>
      <c r="M103" s="229">
        <v>2.358719848778227</v>
      </c>
      <c r="N103" s="229">
        <v>2.0750073245357101</v>
      </c>
      <c r="O103" s="229">
        <v>1.5074752988950491</v>
      </c>
      <c r="P103" s="229">
        <v>2.0661006669284969</v>
      </c>
      <c r="Q103" s="229">
        <v>2.3935619868997589</v>
      </c>
      <c r="R103" s="229">
        <v>2.427229821739227</v>
      </c>
      <c r="S103" s="229">
        <v>1.978579073349191</v>
      </c>
      <c r="T103" s="229">
        <v>1.976732753956709</v>
      </c>
      <c r="U103" s="229">
        <v>1.9213566529751951</v>
      </c>
      <c r="V103" s="229">
        <v>1.6554063511478341</v>
      </c>
      <c r="W103" s="229">
        <v>1.7834160825722241</v>
      </c>
      <c r="X103" s="229">
        <v>1.1981859226864899</v>
      </c>
      <c r="Y103" s="229">
        <v>1.3528707381787139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0.11482978639461371</v>
      </c>
      <c r="T105" s="229">
        <v>0</v>
      </c>
      <c r="U105" s="229">
        <v>0</v>
      </c>
      <c r="V105" s="229">
        <v>0</v>
      </c>
      <c r="W105" s="229">
        <v>0</v>
      </c>
      <c r="X105" s="229">
        <v>0.1390836132024004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0.24441268635604729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0.33408959460733822</v>
      </c>
      <c r="C109" s="229">
        <v>0.27465635821995432</v>
      </c>
      <c r="D109" s="229">
        <v>0.23905570670491999</v>
      </c>
      <c r="E109" s="229">
        <v>0.26727189141265001</v>
      </c>
      <c r="F109" s="229">
        <v>0.63567461701079353</v>
      </c>
      <c r="G109" s="229">
        <v>0.6149103741566817</v>
      </c>
      <c r="H109" s="229">
        <v>0.63295460128980396</v>
      </c>
      <c r="I109" s="229">
        <v>1.100761149611855</v>
      </c>
      <c r="J109" s="229">
        <v>1.325645609960503</v>
      </c>
      <c r="K109" s="229">
        <v>1.683483041336157</v>
      </c>
      <c r="L109" s="229">
        <v>2.440614648567724</v>
      </c>
      <c r="M109" s="229">
        <v>2.366784664486937</v>
      </c>
      <c r="N109" s="229">
        <v>2.364869385131104</v>
      </c>
      <c r="O109" s="229">
        <v>2.4431250766988608</v>
      </c>
      <c r="P109" s="229">
        <v>2.9815836674214289</v>
      </c>
      <c r="Q109" s="229">
        <v>2.742573213102335</v>
      </c>
      <c r="R109" s="229">
        <v>3.091587719271701</v>
      </c>
      <c r="S109" s="229">
        <v>3.235690667718087</v>
      </c>
      <c r="T109" s="229">
        <v>3.2729624224494742</v>
      </c>
      <c r="U109" s="229">
        <v>2.8998981953472578</v>
      </c>
      <c r="V109" s="229">
        <v>2.4508288961646429</v>
      </c>
      <c r="W109" s="229">
        <v>3.3115304465454471</v>
      </c>
      <c r="X109" s="229">
        <v>3.4226731354431861</v>
      </c>
      <c r="Y109" s="229">
        <v>2.3910538333628768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23.554508881819391</v>
      </c>
      <c r="C115" s="223">
        <f t="shared" si="3"/>
        <v>21.204606060080224</v>
      </c>
      <c r="D115" s="223">
        <f t="shared" si="3"/>
        <v>39.397065643531022</v>
      </c>
      <c r="E115" s="223">
        <f t="shared" si="3"/>
        <v>28.953418274880718</v>
      </c>
      <c r="F115" s="223">
        <f t="shared" si="3"/>
        <v>37.128735926081596</v>
      </c>
      <c r="G115" s="223">
        <f t="shared" si="3"/>
        <v>27.510676302995996</v>
      </c>
      <c r="H115" s="223">
        <f t="shared" si="3"/>
        <v>30.435711490909689</v>
      </c>
      <c r="I115" s="223">
        <f t="shared" si="3"/>
        <v>31.852825668803092</v>
      </c>
      <c r="J115" s="223">
        <f t="shared" si="3"/>
        <v>32.00883352205463</v>
      </c>
      <c r="K115" s="223">
        <f t="shared" si="3"/>
        <v>12.818012182776169</v>
      </c>
      <c r="L115" s="223">
        <f t="shared" si="3"/>
        <v>15.886658059069314</v>
      </c>
      <c r="M115" s="223">
        <f t="shared" si="3"/>
        <v>11.092810029449559</v>
      </c>
      <c r="N115" s="223">
        <f t="shared" si="3"/>
        <v>16.125082332671411</v>
      </c>
      <c r="O115" s="223">
        <f t="shared" si="3"/>
        <v>6.8970525483066094</v>
      </c>
      <c r="P115" s="223">
        <f t="shared" si="3"/>
        <v>12.61477943763874</v>
      </c>
      <c r="Q115" s="223">
        <f t="shared" si="3"/>
        <v>14.434018550848418</v>
      </c>
      <c r="R115" s="223">
        <f t="shared" si="3"/>
        <v>18.115428739933389</v>
      </c>
      <c r="S115" s="223">
        <f t="shared" si="3"/>
        <v>31.722872082697968</v>
      </c>
      <c r="T115" s="223">
        <f t="shared" si="3"/>
        <v>17.347543582047969</v>
      </c>
      <c r="U115" s="223">
        <f t="shared" si="3"/>
        <v>26.994916849680287</v>
      </c>
      <c r="V115" s="223">
        <f t="shared" si="3"/>
        <v>30.550895673676578</v>
      </c>
      <c r="W115" s="223">
        <f t="shared" si="3"/>
        <v>36.401765715582357</v>
      </c>
      <c r="X115" s="223">
        <f t="shared" si="3"/>
        <v>36.979576120760512</v>
      </c>
      <c r="Y115" s="223">
        <f t="shared" si="3"/>
        <v>13.941919038524581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2.2880852935062441E-2</v>
      </c>
      <c r="C120" s="260">
        <v>2.473124447313816E-2</v>
      </c>
      <c r="D120" s="260">
        <v>2.7484809537256349E-2</v>
      </c>
      <c r="E120" s="260">
        <v>2.5649665411272941E-2</v>
      </c>
      <c r="F120" s="260">
        <v>4.6371034239615937E-2</v>
      </c>
      <c r="G120" s="260">
        <v>3.0900768938531772E-2</v>
      </c>
      <c r="H120" s="260">
        <v>4.0546612443822551E-2</v>
      </c>
      <c r="I120" s="260">
        <v>4.9120140068869222E-2</v>
      </c>
      <c r="J120" s="260">
        <v>5.2068678763614692E-2</v>
      </c>
      <c r="K120" s="260">
        <v>2.02984921460427E-2</v>
      </c>
      <c r="L120" s="260">
        <v>2.9666546805162321E-2</v>
      </c>
      <c r="M120" s="260">
        <v>1.876089534287367E-2</v>
      </c>
      <c r="N120" s="260">
        <v>2.791384198746125E-2</v>
      </c>
      <c r="O120" s="260">
        <v>1.281348375201305E-2</v>
      </c>
      <c r="P120" s="260">
        <v>2.281938978795453E-2</v>
      </c>
      <c r="Q120" s="260">
        <v>2.497299908332978E-2</v>
      </c>
      <c r="R120" s="260">
        <v>3.1988007950380558E-2</v>
      </c>
      <c r="S120" s="260">
        <v>6.0870821434562343E-2</v>
      </c>
      <c r="T120" s="260">
        <v>3.2957890397707787E-2</v>
      </c>
      <c r="U120" s="260">
        <v>4.762843056564519E-2</v>
      </c>
      <c r="V120" s="260">
        <v>5.413290344790269E-2</v>
      </c>
      <c r="W120" s="260">
        <v>6.8095835572625052E-2</v>
      </c>
      <c r="X120" s="260">
        <v>7.3162415115767807E-2</v>
      </c>
      <c r="Y120" s="260">
        <v>3.021016596435297E-2</v>
      </c>
      <c r="DA120" s="68" t="s">
        <v>897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4.2750457310710387E-3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898</v>
      </c>
    </row>
    <row r="122" spans="1:105" ht="12" customHeight="1" x14ac:dyDescent="0.25">
      <c r="A122" s="37" t="s">
        <v>35</v>
      </c>
      <c r="B122" s="226">
        <v>2.2880852935062441E-2</v>
      </c>
      <c r="C122" s="226">
        <v>2.473124447313816E-2</v>
      </c>
      <c r="D122" s="226">
        <v>2.7484809537256349E-2</v>
      </c>
      <c r="E122" s="226">
        <v>2.5649665411272941E-2</v>
      </c>
      <c r="F122" s="226">
        <v>4.6371034239615937E-2</v>
      </c>
      <c r="G122" s="226">
        <v>3.0900768938531772E-2</v>
      </c>
      <c r="H122" s="226">
        <v>4.0546612443822551E-2</v>
      </c>
      <c r="I122" s="226">
        <v>4.9120140068869222E-2</v>
      </c>
      <c r="J122" s="226">
        <v>5.2068678763614692E-2</v>
      </c>
      <c r="K122" s="226">
        <v>2.02984921460427E-2</v>
      </c>
      <c r="L122" s="226">
        <v>2.9666546805162321E-2</v>
      </c>
      <c r="M122" s="226">
        <v>1.876089534287367E-2</v>
      </c>
      <c r="N122" s="226">
        <v>2.791384198746125E-2</v>
      </c>
      <c r="O122" s="226">
        <v>1.281348375201305E-2</v>
      </c>
      <c r="P122" s="226">
        <v>2.281938978795453E-2</v>
      </c>
      <c r="Q122" s="226">
        <v>2.497299908332978E-2</v>
      </c>
      <c r="R122" s="226">
        <v>3.1988007950380558E-2</v>
      </c>
      <c r="S122" s="226">
        <v>5.6595775703491287E-2</v>
      </c>
      <c r="T122" s="226">
        <v>3.2957890397707787E-2</v>
      </c>
      <c r="U122" s="226">
        <v>4.762843056564519E-2</v>
      </c>
      <c r="V122" s="226">
        <v>5.413290344790269E-2</v>
      </c>
      <c r="W122" s="226">
        <v>6.8095835572625052E-2</v>
      </c>
      <c r="X122" s="226">
        <v>7.3162415115767807E-2</v>
      </c>
      <c r="Y122" s="226">
        <v>3.021016596435297E-2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17.57447310315839</v>
      </c>
      <c r="C126" s="294">
        <v>14.535899274293421</v>
      </c>
      <c r="D126" s="294">
        <v>30.34385188912664</v>
      </c>
      <c r="E126" s="294">
        <v>21.32650723602206</v>
      </c>
      <c r="F126" s="294">
        <v>25.30458473841157</v>
      </c>
      <c r="G126" s="294">
        <v>18.997344858421162</v>
      </c>
      <c r="H126" s="294">
        <v>20.055000637279459</v>
      </c>
      <c r="I126" s="294">
        <v>20.699417218416489</v>
      </c>
      <c r="J126" s="294">
        <v>20.691750665048868</v>
      </c>
      <c r="K126" s="294">
        <v>8.0021089624890429</v>
      </c>
      <c r="L126" s="294">
        <v>9.5853209859676465</v>
      </c>
      <c r="M126" s="294">
        <v>6.9371878533921976</v>
      </c>
      <c r="N126" s="294">
        <v>9.9039671092013908</v>
      </c>
      <c r="O126" s="294">
        <v>4.0607471146535357</v>
      </c>
      <c r="P126" s="294">
        <v>7.5086023353592832</v>
      </c>
      <c r="Q126" s="294">
        <v>8.8446689431880898</v>
      </c>
      <c r="R126" s="294">
        <v>10.9682225994022</v>
      </c>
      <c r="S126" s="294">
        <v>18.975857501689159</v>
      </c>
      <c r="T126" s="294">
        <v>10.362999771572079</v>
      </c>
      <c r="U126" s="294">
        <v>16.416850871549801</v>
      </c>
      <c r="V126" s="294">
        <v>18.99397668710818</v>
      </c>
      <c r="W126" s="294">
        <v>22.52487926701988</v>
      </c>
      <c r="X126" s="294">
        <v>22.807693422654118</v>
      </c>
      <c r="Y126" s="294">
        <v>9.3197999984321083</v>
      </c>
      <c r="DA126" s="70" t="s">
        <v>903</v>
      </c>
    </row>
    <row r="127" spans="1:105" ht="12" customHeight="1" x14ac:dyDescent="0.25">
      <c r="A127" s="60" t="s">
        <v>604</v>
      </c>
      <c r="B127" s="262">
        <v>17.57447310315839</v>
      </c>
      <c r="C127" s="262">
        <v>14.535899274293421</v>
      </c>
      <c r="D127" s="262">
        <v>30.34385188912664</v>
      </c>
      <c r="E127" s="262">
        <v>21.32650723602206</v>
      </c>
      <c r="F127" s="262">
        <v>25.30458473841157</v>
      </c>
      <c r="G127" s="262">
        <v>18.997344858421162</v>
      </c>
      <c r="H127" s="262">
        <v>20.055000637279459</v>
      </c>
      <c r="I127" s="262">
        <v>20.699417218416489</v>
      </c>
      <c r="J127" s="262">
        <v>20.691750665048868</v>
      </c>
      <c r="K127" s="262">
        <v>8.0021089624890429</v>
      </c>
      <c r="L127" s="262">
        <v>9.5853209859676465</v>
      </c>
      <c r="M127" s="262">
        <v>6.9371878533921976</v>
      </c>
      <c r="N127" s="262">
        <v>9.9039671092013908</v>
      </c>
      <c r="O127" s="262">
        <v>4.0607471146535357</v>
      </c>
      <c r="P127" s="262">
        <v>7.5086023353592832</v>
      </c>
      <c r="Q127" s="262">
        <v>8.8446689431880898</v>
      </c>
      <c r="R127" s="262">
        <v>10.9682225994022</v>
      </c>
      <c r="S127" s="262">
        <v>18.975857501689159</v>
      </c>
      <c r="T127" s="262">
        <v>10.362999771572079</v>
      </c>
      <c r="U127" s="262">
        <v>16.416850871549801</v>
      </c>
      <c r="V127" s="262">
        <v>18.99397668710818</v>
      </c>
      <c r="W127" s="262">
        <v>22.52487926701988</v>
      </c>
      <c r="X127" s="262">
        <v>22.807693422654118</v>
      </c>
      <c r="Y127" s="262">
        <v>9.3197999984321083</v>
      </c>
      <c r="DA127" s="72" t="s">
        <v>904</v>
      </c>
    </row>
    <row r="128" spans="1:105" ht="12" customHeight="1" x14ac:dyDescent="0.25">
      <c r="A128" s="59" t="s">
        <v>28</v>
      </c>
      <c r="B128" s="230">
        <v>15.14356592662412</v>
      </c>
      <c r="C128" s="230">
        <v>10.81232339344804</v>
      </c>
      <c r="D128" s="230">
        <v>28.084693291086499</v>
      </c>
      <c r="E128" s="230">
        <v>18.490208911728249</v>
      </c>
      <c r="F128" s="230">
        <v>18.143504895179241</v>
      </c>
      <c r="G128" s="230">
        <v>14.4290595935505</v>
      </c>
      <c r="H128" s="230">
        <v>13.25541828987013</v>
      </c>
      <c r="I128" s="230">
        <v>12.110301459482461</v>
      </c>
      <c r="J128" s="230">
        <v>11.500817992591401</v>
      </c>
      <c r="K128" s="230">
        <v>4.2510884022792998</v>
      </c>
      <c r="L128" s="230">
        <v>3.8265144540378948</v>
      </c>
      <c r="M128" s="230">
        <v>3.4626742263321231</v>
      </c>
      <c r="N128" s="230">
        <v>4.6286880554158154</v>
      </c>
      <c r="O128" s="230">
        <v>1.549505236777911</v>
      </c>
      <c r="P128" s="230">
        <v>3.0733950986625289</v>
      </c>
      <c r="Q128" s="230">
        <v>4.1218275113005669</v>
      </c>
      <c r="R128" s="230">
        <v>4.8239313561119328</v>
      </c>
      <c r="S128" s="230">
        <v>6.7363689378154934</v>
      </c>
      <c r="T128" s="230">
        <v>3.9021086728574388</v>
      </c>
      <c r="U128" s="230">
        <v>6.5424099400032869</v>
      </c>
      <c r="V128" s="230">
        <v>7.6573181387919744</v>
      </c>
      <c r="W128" s="230">
        <v>7.8845247370550231</v>
      </c>
      <c r="X128" s="230">
        <v>5.7412156143312743</v>
      </c>
      <c r="Y128" s="230">
        <v>3.367718676651966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0.39095521459007432</v>
      </c>
      <c r="T129" s="230">
        <v>0</v>
      </c>
      <c r="U129" s="230">
        <v>0</v>
      </c>
      <c r="V129" s="230">
        <v>0</v>
      </c>
      <c r="W129" s="230">
        <v>0</v>
      </c>
      <c r="X129" s="230">
        <v>0.666431641948246</v>
      </c>
      <c r="Y129" s="230">
        <v>0</v>
      </c>
      <c r="DA129" s="71" t="s">
        <v>906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0.83213961501671085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907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2.4309071765342649</v>
      </c>
      <c r="C132" s="230">
        <v>3.7235758808453809</v>
      </c>
      <c r="D132" s="230">
        <v>2.259158598040135</v>
      </c>
      <c r="E132" s="230">
        <v>2.836298324293808</v>
      </c>
      <c r="F132" s="230">
        <v>7.1610798432323364</v>
      </c>
      <c r="G132" s="230">
        <v>4.5682852648706653</v>
      </c>
      <c r="H132" s="230">
        <v>6.799582347409336</v>
      </c>
      <c r="I132" s="230">
        <v>8.5891157589340299</v>
      </c>
      <c r="J132" s="230">
        <v>9.1909326724574694</v>
      </c>
      <c r="K132" s="230">
        <v>3.7510205602097439</v>
      </c>
      <c r="L132" s="230">
        <v>5.7588065319297517</v>
      </c>
      <c r="M132" s="230">
        <v>3.4745136270600749</v>
      </c>
      <c r="N132" s="230">
        <v>5.2752790537855754</v>
      </c>
      <c r="O132" s="230">
        <v>2.5112418778756238</v>
      </c>
      <c r="P132" s="230">
        <v>4.4352072366967548</v>
      </c>
      <c r="Q132" s="230">
        <v>4.722841431887522</v>
      </c>
      <c r="R132" s="230">
        <v>6.1442912432902714</v>
      </c>
      <c r="S132" s="230">
        <v>11.016393734266879</v>
      </c>
      <c r="T132" s="230">
        <v>6.4608910987146464</v>
      </c>
      <c r="U132" s="230">
        <v>9.8744409315465163</v>
      </c>
      <c r="V132" s="230">
        <v>11.33665854831621</v>
      </c>
      <c r="W132" s="230">
        <v>14.64035452996486</v>
      </c>
      <c r="X132" s="230">
        <v>16.400046166374601</v>
      </c>
      <c r="Y132" s="230">
        <v>5.9520813217801418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2.5054356384940011</v>
      </c>
      <c r="C134" s="294">
        <v>2.7080520758191331</v>
      </c>
      <c r="D134" s="294">
        <v>3.009565313290361</v>
      </c>
      <c r="E134" s="294">
        <v>2.808618455755779</v>
      </c>
      <c r="F134" s="294">
        <v>5.0775922605457842</v>
      </c>
      <c r="G134" s="294">
        <v>3.3836102165941679</v>
      </c>
      <c r="H134" s="294">
        <v>4.439822594256805</v>
      </c>
      <c r="I134" s="294">
        <v>5.3786172152601326</v>
      </c>
      <c r="J134" s="294">
        <v>5.70147991396545</v>
      </c>
      <c r="K134" s="294">
        <v>2.222669136273927</v>
      </c>
      <c r="L134" s="294">
        <v>3.248463850873538</v>
      </c>
      <c r="M134" s="294">
        <v>2.0543034796601898</v>
      </c>
      <c r="N134" s="294">
        <v>3.0565440336144869</v>
      </c>
      <c r="O134" s="294">
        <v>1.4030665262640789</v>
      </c>
      <c r="P134" s="294">
        <v>2.498705471587408</v>
      </c>
      <c r="Q134" s="294">
        <v>2.7345240180086732</v>
      </c>
      <c r="R134" s="294">
        <v>3.502662044582308</v>
      </c>
      <c r="S134" s="294">
        <v>6.8137878723613827</v>
      </c>
      <c r="T134" s="294">
        <v>3.6088634198361009</v>
      </c>
      <c r="U134" s="294">
        <v>5.5281955634175608</v>
      </c>
      <c r="V134" s="294">
        <v>6.3821436501838278</v>
      </c>
      <c r="W134" s="294">
        <v>8.1652645325383766</v>
      </c>
      <c r="X134" s="294">
        <v>9.2999981163178713</v>
      </c>
      <c r="Y134" s="294">
        <v>3.5097707558422351</v>
      </c>
      <c r="DA134" s="70" t="s">
        <v>911</v>
      </c>
    </row>
    <row r="135" spans="1:105" ht="12" customHeight="1" x14ac:dyDescent="0.25">
      <c r="A135" s="60" t="s">
        <v>615</v>
      </c>
      <c r="B135" s="262">
        <v>2.5054356384940011</v>
      </c>
      <c r="C135" s="262">
        <v>2.7080520758191331</v>
      </c>
      <c r="D135" s="262">
        <v>3.009565313290361</v>
      </c>
      <c r="E135" s="262">
        <v>2.808618455755779</v>
      </c>
      <c r="F135" s="262">
        <v>5.0775922605457842</v>
      </c>
      <c r="G135" s="262">
        <v>3.3836102165941679</v>
      </c>
      <c r="H135" s="262">
        <v>4.439822594256805</v>
      </c>
      <c r="I135" s="262">
        <v>5.3786172152601326</v>
      </c>
      <c r="J135" s="262">
        <v>5.70147991396545</v>
      </c>
      <c r="K135" s="262">
        <v>2.222669136273927</v>
      </c>
      <c r="L135" s="262">
        <v>3.248463850873538</v>
      </c>
      <c r="M135" s="262">
        <v>2.0543034796601898</v>
      </c>
      <c r="N135" s="262">
        <v>3.0565440336144869</v>
      </c>
      <c r="O135" s="262">
        <v>1.4030665262640789</v>
      </c>
      <c r="P135" s="262">
        <v>2.498705471587408</v>
      </c>
      <c r="Q135" s="262">
        <v>2.7345240180086732</v>
      </c>
      <c r="R135" s="262">
        <v>3.502662044582308</v>
      </c>
      <c r="S135" s="262">
        <v>6.8137878723613827</v>
      </c>
      <c r="T135" s="262">
        <v>3.6088634198361009</v>
      </c>
      <c r="U135" s="262">
        <v>5.5281955634175608</v>
      </c>
      <c r="V135" s="262">
        <v>6.3821436501838278</v>
      </c>
      <c r="W135" s="262">
        <v>8.1652645325383766</v>
      </c>
      <c r="X135" s="262">
        <v>9.2999981163178713</v>
      </c>
      <c r="Y135" s="262">
        <v>3.5097707558422351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0.21764683106719621</v>
      </c>
      <c r="T136" s="297">
        <v>0</v>
      </c>
      <c r="U136" s="297">
        <v>0</v>
      </c>
      <c r="V136" s="297">
        <v>0</v>
      </c>
      <c r="W136" s="297">
        <v>0</v>
      </c>
      <c r="X136" s="297">
        <v>0.36315712500155212</v>
      </c>
      <c r="Y136" s="297">
        <v>0</v>
      </c>
      <c r="DA136" s="71" t="s">
        <v>913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0.4632565149534188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914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2.5054356384940011</v>
      </c>
      <c r="C139" s="297">
        <v>2.7080520758191331</v>
      </c>
      <c r="D139" s="297">
        <v>3.009565313290361</v>
      </c>
      <c r="E139" s="297">
        <v>2.808618455755779</v>
      </c>
      <c r="F139" s="297">
        <v>5.0775922605457842</v>
      </c>
      <c r="G139" s="297">
        <v>3.3836102165941679</v>
      </c>
      <c r="H139" s="297">
        <v>4.439822594256805</v>
      </c>
      <c r="I139" s="297">
        <v>5.3786172152601326</v>
      </c>
      <c r="J139" s="297">
        <v>5.70147991396545</v>
      </c>
      <c r="K139" s="297">
        <v>2.222669136273927</v>
      </c>
      <c r="L139" s="297">
        <v>3.248463850873538</v>
      </c>
      <c r="M139" s="297">
        <v>2.0543034796601898</v>
      </c>
      <c r="N139" s="297">
        <v>3.0565440336144869</v>
      </c>
      <c r="O139" s="297">
        <v>1.4030665262640789</v>
      </c>
      <c r="P139" s="297">
        <v>2.498705471587408</v>
      </c>
      <c r="Q139" s="297">
        <v>2.7345240180086732</v>
      </c>
      <c r="R139" s="297">
        <v>3.502662044582308</v>
      </c>
      <c r="S139" s="297">
        <v>6.1328845263407681</v>
      </c>
      <c r="T139" s="297">
        <v>3.6088634198361009</v>
      </c>
      <c r="U139" s="297">
        <v>5.5281955634175608</v>
      </c>
      <c r="V139" s="297">
        <v>6.3821436501838278</v>
      </c>
      <c r="W139" s="297">
        <v>8.1652645325383766</v>
      </c>
      <c r="X139" s="297">
        <v>8.9368409913163198</v>
      </c>
      <c r="Y139" s="297">
        <v>3.5097707558422351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3.4517192872319349</v>
      </c>
      <c r="C141" s="261">
        <f t="shared" si="4"/>
        <v>3.9359234654945308</v>
      </c>
      <c r="D141" s="261">
        <f t="shared" si="4"/>
        <v>6.0161636315767639</v>
      </c>
      <c r="E141" s="261">
        <f t="shared" si="4"/>
        <v>4.7926429176916079</v>
      </c>
      <c r="F141" s="261">
        <f t="shared" si="4"/>
        <v>6.7001878928846255</v>
      </c>
      <c r="G141" s="261">
        <f t="shared" si="4"/>
        <v>5.0988204590421358</v>
      </c>
      <c r="H141" s="261">
        <f t="shared" si="4"/>
        <v>5.9003416469296024</v>
      </c>
      <c r="I141" s="261">
        <f t="shared" si="4"/>
        <v>5.7256710950576046</v>
      </c>
      <c r="J141" s="261">
        <f t="shared" si="4"/>
        <v>5.5635342642766954</v>
      </c>
      <c r="K141" s="261">
        <f t="shared" si="4"/>
        <v>2.5729355918671546</v>
      </c>
      <c r="L141" s="261">
        <f t="shared" si="4"/>
        <v>3.0232066754229669</v>
      </c>
      <c r="M141" s="261">
        <f t="shared" si="4"/>
        <v>2.0725978010543198</v>
      </c>
      <c r="N141" s="261">
        <f t="shared" si="4"/>
        <v>3.077047347868052</v>
      </c>
      <c r="O141" s="261">
        <f t="shared" si="4"/>
        <v>1.3546854236369759</v>
      </c>
      <c r="P141" s="261">
        <f t="shared" si="4"/>
        <v>2.5158222409041016</v>
      </c>
      <c r="Q141" s="261">
        <f t="shared" si="4"/>
        <v>2.7652325905683357</v>
      </c>
      <c r="R141" s="261">
        <f t="shared" si="4"/>
        <v>3.5541460879985198</v>
      </c>
      <c r="S141" s="261">
        <f t="shared" si="4"/>
        <v>5.8115858872128712</v>
      </c>
      <c r="T141" s="261">
        <f t="shared" si="4"/>
        <v>3.3332025002420727</v>
      </c>
      <c r="U141" s="261">
        <f t="shared" si="4"/>
        <v>4.9890419841472946</v>
      </c>
      <c r="V141" s="261">
        <f t="shared" si="4"/>
        <v>5.0956424329366623</v>
      </c>
      <c r="W141" s="261">
        <f t="shared" si="4"/>
        <v>5.6125260804514694</v>
      </c>
      <c r="X141" s="261">
        <f t="shared" si="4"/>
        <v>4.7187221666727552</v>
      </c>
      <c r="Y141" s="261">
        <f t="shared" si="4"/>
        <v>0.99733811828588426</v>
      </c>
      <c r="DA141" s="70"/>
    </row>
    <row r="142" spans="1:105" ht="12" customHeight="1" x14ac:dyDescent="0.25">
      <c r="A142" s="60" t="s">
        <v>624</v>
      </c>
      <c r="B142" s="262">
        <v>0.14431812912544001</v>
      </c>
      <c r="C142" s="262">
        <v>0.15598924320857871</v>
      </c>
      <c r="D142" s="262">
        <v>0.1733570117793802</v>
      </c>
      <c r="E142" s="262">
        <v>0.16178206884831409</v>
      </c>
      <c r="F142" s="262">
        <v>0.29247952102423802</v>
      </c>
      <c r="G142" s="262">
        <v>0.19490275010301941</v>
      </c>
      <c r="H142" s="262">
        <v>0.25574270622140099</v>
      </c>
      <c r="I142" s="262">
        <v>0.30981916352671252</v>
      </c>
      <c r="J142" s="262">
        <v>0.32841670398061529</v>
      </c>
      <c r="K142" s="262">
        <v>0.12803021018920441</v>
      </c>
      <c r="L142" s="262">
        <v>0.18711804777052299</v>
      </c>
      <c r="M142" s="262">
        <v>0.1183320099248879</v>
      </c>
      <c r="N142" s="262">
        <v>0.17606308050520089</v>
      </c>
      <c r="O142" s="262">
        <v>8.081945231316176E-2</v>
      </c>
      <c r="P142" s="262">
        <v>0.1439304579828497</v>
      </c>
      <c r="Q142" s="262">
        <v>0.15751408029176461</v>
      </c>
      <c r="R142" s="262">
        <v>0.2017603747093891</v>
      </c>
      <c r="S142" s="262">
        <v>0.39248787831081272</v>
      </c>
      <c r="T142" s="262">
        <v>0.207877787406683</v>
      </c>
      <c r="U142" s="262">
        <v>0.31843517705828689</v>
      </c>
      <c r="V142" s="262">
        <v>0.36762430343570041</v>
      </c>
      <c r="W142" s="262">
        <v>0.47033565063302663</v>
      </c>
      <c r="X142" s="262">
        <v>0.53569858606460663</v>
      </c>
      <c r="Y142" s="262">
        <v>0.20216985076766941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1.2536894976307991E-2</v>
      </c>
      <c r="T143" s="230">
        <v>0</v>
      </c>
      <c r="U143" s="230">
        <v>0</v>
      </c>
      <c r="V143" s="230">
        <v>0</v>
      </c>
      <c r="W143" s="230">
        <v>0</v>
      </c>
      <c r="X143" s="230">
        <v>2.0918580407158612E-2</v>
      </c>
      <c r="Y143" s="230">
        <v>0</v>
      </c>
      <c r="DA143" s="71" t="s">
        <v>919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2.6684506485042121E-2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920</v>
      </c>
    </row>
    <row r="145" spans="1:105" ht="12" customHeight="1" x14ac:dyDescent="0.25">
      <c r="A145" s="59" t="s">
        <v>35</v>
      </c>
      <c r="B145" s="230">
        <v>0.14431812912544001</v>
      </c>
      <c r="C145" s="230">
        <v>0.15598924320857871</v>
      </c>
      <c r="D145" s="230">
        <v>0.1733570117793802</v>
      </c>
      <c r="E145" s="230">
        <v>0.16178206884831409</v>
      </c>
      <c r="F145" s="230">
        <v>0.29247952102423802</v>
      </c>
      <c r="G145" s="230">
        <v>0.19490275010301941</v>
      </c>
      <c r="H145" s="230">
        <v>0.25574270622140099</v>
      </c>
      <c r="I145" s="230">
        <v>0.30981916352671252</v>
      </c>
      <c r="J145" s="230">
        <v>0.32841670398061529</v>
      </c>
      <c r="K145" s="230">
        <v>0.12803021018920441</v>
      </c>
      <c r="L145" s="230">
        <v>0.18711804777052299</v>
      </c>
      <c r="M145" s="230">
        <v>0.1183320099248879</v>
      </c>
      <c r="N145" s="230">
        <v>0.17606308050520089</v>
      </c>
      <c r="O145" s="230">
        <v>8.081945231316176E-2</v>
      </c>
      <c r="P145" s="230">
        <v>0.1439304579828497</v>
      </c>
      <c r="Q145" s="230">
        <v>0.15751408029176461</v>
      </c>
      <c r="R145" s="230">
        <v>0.2017603747093891</v>
      </c>
      <c r="S145" s="230">
        <v>0.35326647684946261</v>
      </c>
      <c r="T145" s="230">
        <v>0.207877787406683</v>
      </c>
      <c r="U145" s="230">
        <v>0.31843517705828689</v>
      </c>
      <c r="V145" s="230">
        <v>0.36762430343570041</v>
      </c>
      <c r="W145" s="230">
        <v>0.47033565063302663</v>
      </c>
      <c r="X145" s="230">
        <v>0.51478000565744797</v>
      </c>
      <c r="Y145" s="230">
        <v>0.20216985076766941</v>
      </c>
      <c r="DA145" s="71" t="s">
        <v>921</v>
      </c>
    </row>
    <row r="146" spans="1:105" ht="12" customHeight="1" x14ac:dyDescent="0.25">
      <c r="A146" s="60" t="s">
        <v>629</v>
      </c>
      <c r="B146" s="262">
        <v>3.307401158106495</v>
      </c>
      <c r="C146" s="262">
        <v>3.7799342222859522</v>
      </c>
      <c r="D146" s="262">
        <v>5.8428066197973836</v>
      </c>
      <c r="E146" s="262">
        <v>4.6308608488432936</v>
      </c>
      <c r="F146" s="262">
        <v>6.4077083718603873</v>
      </c>
      <c r="G146" s="262">
        <v>4.9039177089391162</v>
      </c>
      <c r="H146" s="262">
        <v>5.6445989407082013</v>
      </c>
      <c r="I146" s="262">
        <v>5.4158519315308924</v>
      </c>
      <c r="J146" s="262">
        <v>5.2351175602960804</v>
      </c>
      <c r="K146" s="262">
        <v>2.44490538167795</v>
      </c>
      <c r="L146" s="262">
        <v>2.836088627652444</v>
      </c>
      <c r="M146" s="262">
        <v>1.9542657911294321</v>
      </c>
      <c r="N146" s="262">
        <v>2.9009842673628512</v>
      </c>
      <c r="O146" s="262">
        <v>1.2738659713238141</v>
      </c>
      <c r="P146" s="262">
        <v>2.371891782921252</v>
      </c>
      <c r="Q146" s="262">
        <v>2.607718510276571</v>
      </c>
      <c r="R146" s="262">
        <v>3.3523857132891308</v>
      </c>
      <c r="S146" s="262">
        <v>5.4190980089020586</v>
      </c>
      <c r="T146" s="262">
        <v>3.1253247128353898</v>
      </c>
      <c r="U146" s="262">
        <v>4.6706068070890074</v>
      </c>
      <c r="V146" s="262">
        <v>4.7280181295009616</v>
      </c>
      <c r="W146" s="262">
        <v>5.1421904298184424</v>
      </c>
      <c r="X146" s="262">
        <v>4.1830235806081486</v>
      </c>
      <c r="Y146" s="262">
        <v>0.79516826751821479</v>
      </c>
      <c r="DA146" s="72" t="s">
        <v>922</v>
      </c>
    </row>
    <row r="147" spans="1:105" ht="12" customHeight="1" x14ac:dyDescent="0.25">
      <c r="A147" s="64" t="s">
        <v>28</v>
      </c>
      <c r="B147" s="229">
        <v>2.8499202900471321</v>
      </c>
      <c r="C147" s="229">
        <v>2.8116506895170321</v>
      </c>
      <c r="D147" s="229">
        <v>5.407798340030137</v>
      </c>
      <c r="E147" s="229">
        <v>4.0149839628510628</v>
      </c>
      <c r="F147" s="229">
        <v>4.5943566912304803</v>
      </c>
      <c r="G147" s="229">
        <v>3.7246742316615911</v>
      </c>
      <c r="H147" s="229">
        <v>3.7308161386224139</v>
      </c>
      <c r="I147" s="229">
        <v>3.168572277117323</v>
      </c>
      <c r="J147" s="229">
        <v>2.9097651139052201</v>
      </c>
      <c r="K147" s="229">
        <v>1.298846211847694</v>
      </c>
      <c r="L147" s="229">
        <v>1.132182651215516</v>
      </c>
      <c r="M147" s="229">
        <v>0.97546526479565676</v>
      </c>
      <c r="N147" s="229">
        <v>1.3557952161226809</v>
      </c>
      <c r="O147" s="229">
        <v>0.48608345651384921</v>
      </c>
      <c r="P147" s="229">
        <v>0.97085452852648479</v>
      </c>
      <c r="Q147" s="229">
        <v>1.215259267071148</v>
      </c>
      <c r="R147" s="229">
        <v>1.47441195814156</v>
      </c>
      <c r="S147" s="229">
        <v>1.923762522715829</v>
      </c>
      <c r="T147" s="229">
        <v>1.176817228241684</v>
      </c>
      <c r="U147" s="229">
        <v>1.861320702711692</v>
      </c>
      <c r="V147" s="229">
        <v>1.90607472989781</v>
      </c>
      <c r="W147" s="229">
        <v>1.799953161387807</v>
      </c>
      <c r="X147" s="229">
        <v>1.052962254931465</v>
      </c>
      <c r="Y147" s="229">
        <v>0.2873348168472058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0.1116484261523548</v>
      </c>
      <c r="T149" s="229">
        <v>0</v>
      </c>
      <c r="U149" s="229">
        <v>0</v>
      </c>
      <c r="V149" s="229">
        <v>0</v>
      </c>
      <c r="W149" s="229">
        <v>0</v>
      </c>
      <c r="X149" s="229">
        <v>0.1222262690695409</v>
      </c>
      <c r="Y149" s="229">
        <v>0</v>
      </c>
      <c r="DA149" s="73" t="s">
        <v>925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0.23764123073037269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926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0.45748086805936261</v>
      </c>
      <c r="C153" s="229">
        <v>0.96828353276892021</v>
      </c>
      <c r="D153" s="229">
        <v>0.43500827976724621</v>
      </c>
      <c r="E153" s="229">
        <v>0.61587688599223078</v>
      </c>
      <c r="F153" s="229">
        <v>1.813351680629907</v>
      </c>
      <c r="G153" s="229">
        <v>1.179243477277526</v>
      </c>
      <c r="H153" s="229">
        <v>1.913782802085787</v>
      </c>
      <c r="I153" s="229">
        <v>2.2472796544135698</v>
      </c>
      <c r="J153" s="229">
        <v>2.3253524463908599</v>
      </c>
      <c r="K153" s="229">
        <v>1.146059169830256</v>
      </c>
      <c r="L153" s="229">
        <v>1.703905976436928</v>
      </c>
      <c r="M153" s="229">
        <v>0.97880052633377479</v>
      </c>
      <c r="N153" s="229">
        <v>1.54518905124017</v>
      </c>
      <c r="O153" s="229">
        <v>0.78778251480996475</v>
      </c>
      <c r="P153" s="229">
        <v>1.4010372543947669</v>
      </c>
      <c r="Q153" s="229">
        <v>1.392459243205423</v>
      </c>
      <c r="R153" s="229">
        <v>1.877973755147571</v>
      </c>
      <c r="S153" s="229">
        <v>3.1460458293035019</v>
      </c>
      <c r="T153" s="229">
        <v>1.948507484593706</v>
      </c>
      <c r="U153" s="229">
        <v>2.809286104377315</v>
      </c>
      <c r="V153" s="229">
        <v>2.821943399603152</v>
      </c>
      <c r="W153" s="229">
        <v>3.342237268430635</v>
      </c>
      <c r="X153" s="229">
        <v>3.0078350566071439</v>
      </c>
      <c r="Y153" s="229">
        <v>0.50783345067100893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0</v>
      </c>
      <c r="C158" s="279">
        <v>0</v>
      </c>
      <c r="D158" s="279">
        <v>0</v>
      </c>
      <c r="E158" s="279">
        <v>0</v>
      </c>
      <c r="F158" s="279">
        <v>0</v>
      </c>
      <c r="G158" s="279">
        <v>0</v>
      </c>
      <c r="H158" s="279">
        <v>0</v>
      </c>
      <c r="I158" s="279">
        <v>0</v>
      </c>
      <c r="J158" s="279">
        <v>0</v>
      </c>
      <c r="K158" s="279">
        <v>0</v>
      </c>
      <c r="L158" s="279">
        <v>0</v>
      </c>
      <c r="M158" s="279">
        <v>9.9599999999782085E-3</v>
      </c>
      <c r="N158" s="279">
        <v>5.9610000000020591E-2</v>
      </c>
      <c r="O158" s="279">
        <v>6.5740000000005239E-2</v>
      </c>
      <c r="P158" s="279">
        <v>6.8829999999991287E-2</v>
      </c>
      <c r="Q158" s="279">
        <v>6.4619999999990796E-2</v>
      </c>
      <c r="R158" s="279">
        <v>5.8409999999980762E-2</v>
      </c>
      <c r="S158" s="279">
        <v>6.0769999999990887E-2</v>
      </c>
      <c r="T158" s="279">
        <v>9.5200000000090768E-3</v>
      </c>
      <c r="U158" s="279">
        <v>1.3199999999983451E-2</v>
      </c>
      <c r="V158" s="279">
        <v>2.5000000000005681E-2</v>
      </c>
      <c r="W158" s="279">
        <v>3.1000000000005912E-2</v>
      </c>
      <c r="X158" s="279">
        <v>7.9999999999998295E-2</v>
      </c>
      <c r="Y158" s="279">
        <v>8.4800000000000431E-2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1</v>
      </c>
      <c r="C171" s="232">
        <f t="shared" si="13"/>
        <v>1</v>
      </c>
      <c r="D171" s="232">
        <f t="shared" si="13"/>
        <v>0.99999999999999989</v>
      </c>
      <c r="E171" s="232">
        <f t="shared" si="13"/>
        <v>1</v>
      </c>
      <c r="F171" s="232">
        <f t="shared" si="13"/>
        <v>1</v>
      </c>
      <c r="G171" s="232">
        <f t="shared" si="13"/>
        <v>1</v>
      </c>
      <c r="H171" s="232">
        <f t="shared" si="13"/>
        <v>1.0000000000000002</v>
      </c>
      <c r="I171" s="232">
        <f t="shared" si="13"/>
        <v>1</v>
      </c>
      <c r="J171" s="232">
        <f t="shared" si="13"/>
        <v>1</v>
      </c>
      <c r="K171" s="232">
        <f t="shared" si="13"/>
        <v>1</v>
      </c>
      <c r="L171" s="232">
        <f t="shared" si="13"/>
        <v>0.99999999999999989</v>
      </c>
      <c r="M171" s="232">
        <f t="shared" si="13"/>
        <v>1</v>
      </c>
      <c r="N171" s="232">
        <f t="shared" si="13"/>
        <v>1</v>
      </c>
      <c r="O171" s="232">
        <f t="shared" si="13"/>
        <v>1</v>
      </c>
      <c r="P171" s="232">
        <f t="shared" si="13"/>
        <v>0.99999999999999989</v>
      </c>
      <c r="Q171" s="232">
        <f t="shared" si="13"/>
        <v>1</v>
      </c>
      <c r="R171" s="232">
        <f t="shared" si="13"/>
        <v>1</v>
      </c>
      <c r="S171" s="232">
        <f t="shared" si="13"/>
        <v>1</v>
      </c>
      <c r="T171" s="232">
        <f t="shared" si="13"/>
        <v>1</v>
      </c>
      <c r="U171" s="232">
        <f t="shared" si="13"/>
        <v>1</v>
      </c>
      <c r="V171" s="232">
        <f t="shared" si="13"/>
        <v>1</v>
      </c>
      <c r="W171" s="232">
        <f t="shared" si="13"/>
        <v>1</v>
      </c>
      <c r="X171" s="232">
        <f t="shared" si="13"/>
        <v>1</v>
      </c>
      <c r="Y171" s="232">
        <f t="shared" si="13"/>
        <v>0.99999999999999989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3.4324382473982893E-3</v>
      </c>
      <c r="C176" s="300">
        <f t="shared" si="18"/>
        <v>2.5413924926622465E-3</v>
      </c>
      <c r="D176" s="300">
        <f t="shared" si="18"/>
        <v>3.3965578569931671E-3</v>
      </c>
      <c r="E176" s="300">
        <f t="shared" si="18"/>
        <v>3.556324594221701E-3</v>
      </c>
      <c r="F176" s="300">
        <f t="shared" si="18"/>
        <v>2.5642184490728627E-3</v>
      </c>
      <c r="G176" s="300">
        <f t="shared" si="18"/>
        <v>2.552917971044844E-3</v>
      </c>
      <c r="H176" s="300">
        <f t="shared" si="18"/>
        <v>2.4492638287241428E-3</v>
      </c>
      <c r="I176" s="300">
        <f t="shared" si="18"/>
        <v>2.5367575386782163E-3</v>
      </c>
      <c r="J176" s="300">
        <f t="shared" si="18"/>
        <v>3.1519026066292696E-3</v>
      </c>
      <c r="K176" s="300">
        <f t="shared" si="18"/>
        <v>2.5272570047460505E-3</v>
      </c>
      <c r="L176" s="300">
        <f t="shared" si="18"/>
        <v>2.5807093232333338E-3</v>
      </c>
      <c r="M176" s="300">
        <f t="shared" si="18"/>
        <v>2.781875776191373E-3</v>
      </c>
      <c r="N176" s="300">
        <f t="shared" si="18"/>
        <v>2.605315339934237E-3</v>
      </c>
      <c r="O176" s="300">
        <f t="shared" si="18"/>
        <v>2.5492451796580939E-3</v>
      </c>
      <c r="P176" s="300">
        <f t="shared" si="18"/>
        <v>2.3880037211764563E-3</v>
      </c>
      <c r="Q176" s="300">
        <f t="shared" si="18"/>
        <v>2.5380225310973454E-3</v>
      </c>
      <c r="R176" s="300">
        <f t="shared" si="18"/>
        <v>2.3991505496535142E-3</v>
      </c>
      <c r="S176" s="300">
        <f t="shared" si="18"/>
        <v>2.4981862239392087E-3</v>
      </c>
      <c r="T176" s="300">
        <f t="shared" si="18"/>
        <v>2.4294867003470002E-3</v>
      </c>
      <c r="U176" s="300">
        <f t="shared" si="18"/>
        <v>2.1181640073298421E-3</v>
      </c>
      <c r="V176" s="300">
        <f t="shared" si="18"/>
        <v>2.2365202306397257E-3</v>
      </c>
      <c r="W176" s="300">
        <f t="shared" si="18"/>
        <v>2.5507506097886224E-3</v>
      </c>
      <c r="X176" s="300">
        <f t="shared" si="18"/>
        <v>2.8886774475462384E-3</v>
      </c>
      <c r="Y176" s="300">
        <f t="shared" si="18"/>
        <v>1.3564782049588012E-2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0.18397298585582975</v>
      </c>
      <c r="C178" s="301">
        <f t="shared" si="20"/>
        <v>0.13621441418823885</v>
      </c>
      <c r="D178" s="301">
        <f t="shared" si="20"/>
        <v>0.18204985655801745</v>
      </c>
      <c r="E178" s="301">
        <f t="shared" si="20"/>
        <v>0.19061308816477859</v>
      </c>
      <c r="F178" s="301">
        <f t="shared" si="20"/>
        <v>0.13743784751848423</v>
      </c>
      <c r="G178" s="301">
        <f t="shared" si="20"/>
        <v>0.13683216067590562</v>
      </c>
      <c r="H178" s="301">
        <f t="shared" si="20"/>
        <v>0.1312764709053704</v>
      </c>
      <c r="I178" s="301">
        <f t="shared" si="20"/>
        <v>0.13596598835730297</v>
      </c>
      <c r="J178" s="301">
        <f t="shared" si="20"/>
        <v>0.16893674171935466</v>
      </c>
      <c r="K178" s="301">
        <f t="shared" si="20"/>
        <v>0.13545677552702115</v>
      </c>
      <c r="L178" s="301">
        <f t="shared" si="20"/>
        <v>0.13832173096809153</v>
      </c>
      <c r="M178" s="301">
        <f t="shared" si="20"/>
        <v>0.14910391853774974</v>
      </c>
      <c r="N178" s="301">
        <f t="shared" si="20"/>
        <v>0.13964057257169943</v>
      </c>
      <c r="O178" s="301">
        <f t="shared" si="20"/>
        <v>0.13663530516121186</v>
      </c>
      <c r="P178" s="301">
        <f t="shared" si="20"/>
        <v>0.12799303094605297</v>
      </c>
      <c r="Q178" s="301">
        <f t="shared" si="20"/>
        <v>0.1360337898487379</v>
      </c>
      <c r="R178" s="301">
        <f t="shared" si="20"/>
        <v>0.12859048242804294</v>
      </c>
      <c r="S178" s="301">
        <f t="shared" si="20"/>
        <v>0.13688143166121658</v>
      </c>
      <c r="T178" s="301">
        <f t="shared" si="20"/>
        <v>0.13021644969101798</v>
      </c>
      <c r="U178" s="301">
        <f t="shared" si="20"/>
        <v>0.1203419361329563</v>
      </c>
      <c r="V178" s="301">
        <f t="shared" si="20"/>
        <v>0.12906793689292342</v>
      </c>
      <c r="W178" s="301">
        <f t="shared" si="20"/>
        <v>0.14971247444651195</v>
      </c>
      <c r="X178" s="301">
        <f t="shared" si="20"/>
        <v>0.17973562304175231</v>
      </c>
      <c r="Y178" s="301">
        <f t="shared" si="20"/>
        <v>0.77139841707330037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0.18397298585582975</v>
      </c>
      <c r="C179" s="302">
        <f t="shared" si="21"/>
        <v>0.13621441418823885</v>
      </c>
      <c r="D179" s="302">
        <f t="shared" si="21"/>
        <v>0.18204985655801745</v>
      </c>
      <c r="E179" s="302">
        <f t="shared" si="21"/>
        <v>0.19061308816477859</v>
      </c>
      <c r="F179" s="302">
        <f t="shared" si="21"/>
        <v>0.13743784751848423</v>
      </c>
      <c r="G179" s="302">
        <f t="shared" si="21"/>
        <v>0.13683216067590562</v>
      </c>
      <c r="H179" s="302">
        <f t="shared" si="21"/>
        <v>0.1312764709053704</v>
      </c>
      <c r="I179" s="302">
        <f t="shared" si="21"/>
        <v>0.13596598835730297</v>
      </c>
      <c r="J179" s="302">
        <f t="shared" si="21"/>
        <v>0.16893674171935466</v>
      </c>
      <c r="K179" s="302">
        <f t="shared" si="21"/>
        <v>0.13545677552702115</v>
      </c>
      <c r="L179" s="302">
        <f t="shared" si="21"/>
        <v>0.13832173096809153</v>
      </c>
      <c r="M179" s="302">
        <f t="shared" si="21"/>
        <v>0.14910391853774974</v>
      </c>
      <c r="N179" s="302">
        <f t="shared" si="21"/>
        <v>0.13964057257169943</v>
      </c>
      <c r="O179" s="302">
        <f t="shared" si="21"/>
        <v>0.13663530516121186</v>
      </c>
      <c r="P179" s="302">
        <f t="shared" si="21"/>
        <v>0.12799303094605297</v>
      </c>
      <c r="Q179" s="302">
        <f t="shared" si="21"/>
        <v>0.1360337898487379</v>
      </c>
      <c r="R179" s="302">
        <f t="shared" si="21"/>
        <v>0.12859048242804294</v>
      </c>
      <c r="S179" s="302">
        <f t="shared" si="21"/>
        <v>0.13688143166121658</v>
      </c>
      <c r="T179" s="302">
        <f t="shared" si="21"/>
        <v>0.13021644969101798</v>
      </c>
      <c r="U179" s="302">
        <f t="shared" si="21"/>
        <v>0.1203419361329563</v>
      </c>
      <c r="V179" s="302">
        <f t="shared" si="21"/>
        <v>0.12906793689292342</v>
      </c>
      <c r="W179" s="302">
        <f t="shared" si="21"/>
        <v>0.14971247444651195</v>
      </c>
      <c r="X179" s="302">
        <f t="shared" si="21"/>
        <v>0.17973562304175231</v>
      </c>
      <c r="Y179" s="302">
        <f t="shared" si="21"/>
        <v>0.77139841707330037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9.7127855519191203E-2</v>
      </c>
      <c r="C181" s="301">
        <f t="shared" si="23"/>
        <v>7.7346229208506284E-2</v>
      </c>
      <c r="D181" s="301">
        <f t="shared" si="23"/>
        <v>0.1385970101347255</v>
      </c>
      <c r="E181" s="301">
        <f t="shared" si="23"/>
        <v>0.12502656563554951</v>
      </c>
      <c r="F181" s="301">
        <f t="shared" si="23"/>
        <v>7.1247105110064893E-2</v>
      </c>
      <c r="G181" s="301">
        <f t="shared" si="23"/>
        <v>8.0354424510682532E-2</v>
      </c>
      <c r="H181" s="301">
        <f t="shared" si="23"/>
        <v>6.8762380036782839E-2</v>
      </c>
      <c r="I181" s="301">
        <f t="shared" si="23"/>
        <v>5.7700195579957245E-2</v>
      </c>
      <c r="J181" s="301">
        <f t="shared" si="23"/>
        <v>6.581015855379943E-2</v>
      </c>
      <c r="K181" s="301">
        <f t="shared" si="23"/>
        <v>6.2364137450492234E-2</v>
      </c>
      <c r="L181" s="301">
        <f t="shared" si="23"/>
        <v>5.1966560604767752E-2</v>
      </c>
      <c r="M181" s="301">
        <f t="shared" si="23"/>
        <v>6.0082991803512585E-2</v>
      </c>
      <c r="N181" s="301">
        <f t="shared" si="23"/>
        <v>5.6381466668752579E-2</v>
      </c>
      <c r="O181" s="301">
        <f t="shared" si="23"/>
        <v>5.3122230528849741E-2</v>
      </c>
      <c r="P181" s="301">
        <f t="shared" si="23"/>
        <v>5.1891571819007019E-2</v>
      </c>
      <c r="Q181" s="301">
        <f t="shared" si="23"/>
        <v>5.516122758668536E-2</v>
      </c>
      <c r="R181" s="301">
        <f t="shared" si="23"/>
        <v>5.2499348572520234E-2</v>
      </c>
      <c r="S181" s="301">
        <f t="shared" si="23"/>
        <v>4.7645353616926664E-2</v>
      </c>
      <c r="T181" s="301">
        <f t="shared" si="23"/>
        <v>4.8709433430018233E-2</v>
      </c>
      <c r="U181" s="301">
        <f t="shared" si="23"/>
        <v>4.4336540905342094E-2</v>
      </c>
      <c r="V181" s="301">
        <f t="shared" si="23"/>
        <v>4.2525293844554717E-2</v>
      </c>
      <c r="W181" s="301">
        <f t="shared" si="23"/>
        <v>4.2789915133136264E-2</v>
      </c>
      <c r="X181" s="301">
        <f t="shared" si="23"/>
        <v>3.9295867594542316E-2</v>
      </c>
      <c r="Y181" s="301">
        <f t="shared" si="23"/>
        <v>7.747474013558367E-2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7.9578023999767704E-3</v>
      </c>
      <c r="C182" s="302">
        <f t="shared" si="24"/>
        <v>7.5371928903128545E-3</v>
      </c>
      <c r="D182" s="302">
        <f t="shared" si="24"/>
        <v>8.8284679090119885E-3</v>
      </c>
      <c r="E182" s="302">
        <f t="shared" si="24"/>
        <v>9.6326133308214865E-3</v>
      </c>
      <c r="F182" s="302">
        <f t="shared" si="24"/>
        <v>7.5657048407278401E-3</v>
      </c>
      <c r="G182" s="302">
        <f t="shared" si="24"/>
        <v>7.5408459092063812E-3</v>
      </c>
      <c r="H182" s="302">
        <f t="shared" si="24"/>
        <v>7.482809774296632E-3</v>
      </c>
      <c r="I182" s="302">
        <f t="shared" si="24"/>
        <v>7.4326391964094933E-3</v>
      </c>
      <c r="J182" s="302">
        <f t="shared" si="24"/>
        <v>8.8561496601758036E-3</v>
      </c>
      <c r="K182" s="302">
        <f t="shared" si="24"/>
        <v>7.6563292345819605E-3</v>
      </c>
      <c r="L182" s="302">
        <f t="shared" si="24"/>
        <v>7.6267820047030543E-3</v>
      </c>
      <c r="M182" s="302">
        <f t="shared" si="24"/>
        <v>8.0031771161422557E-3</v>
      </c>
      <c r="N182" s="302">
        <f t="shared" si="24"/>
        <v>7.7197212098525014E-3</v>
      </c>
      <c r="O182" s="302">
        <f t="shared" si="24"/>
        <v>7.5741846903689992E-3</v>
      </c>
      <c r="P182" s="302">
        <f t="shared" si="24"/>
        <v>7.2820599310008689E-3</v>
      </c>
      <c r="Q182" s="302">
        <f t="shared" si="24"/>
        <v>7.5305115863511197E-3</v>
      </c>
      <c r="R182" s="302">
        <f t="shared" si="24"/>
        <v>7.3110577075974218E-3</v>
      </c>
      <c r="S182" s="302">
        <f t="shared" si="24"/>
        <v>7.6744210797094811E-3</v>
      </c>
      <c r="T182" s="302">
        <f t="shared" si="24"/>
        <v>7.3045186442657886E-3</v>
      </c>
      <c r="U182" s="302">
        <f t="shared" si="24"/>
        <v>7.0056590476057891E-3</v>
      </c>
      <c r="V182" s="302">
        <f t="shared" si="24"/>
        <v>7.4184109084990471E-3</v>
      </c>
      <c r="W182" s="302">
        <f t="shared" si="24"/>
        <v>8.1722932523842565E-3</v>
      </c>
      <c r="X182" s="302">
        <f t="shared" si="24"/>
        <v>9.6131979443404222E-3</v>
      </c>
      <c r="Y182" s="302">
        <f t="shared" si="24"/>
        <v>1.3306463170800004E-2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8.9170053119214429E-2</v>
      </c>
      <c r="C183" s="302">
        <f t="shared" si="25"/>
        <v>6.9809036318193435E-2</v>
      </c>
      <c r="D183" s="302">
        <f t="shared" si="25"/>
        <v>0.12976854222571352</v>
      </c>
      <c r="E183" s="302">
        <f t="shared" si="25"/>
        <v>0.11539395230472803</v>
      </c>
      <c r="F183" s="302">
        <f t="shared" si="25"/>
        <v>6.3681400269337052E-2</v>
      </c>
      <c r="G183" s="302">
        <f t="shared" si="25"/>
        <v>7.2813578601476164E-2</v>
      </c>
      <c r="H183" s="302">
        <f t="shared" si="25"/>
        <v>6.1279570262486212E-2</v>
      </c>
      <c r="I183" s="302">
        <f t="shared" si="25"/>
        <v>5.0267556383547754E-2</v>
      </c>
      <c r="J183" s="302">
        <f t="shared" si="25"/>
        <v>5.6954008893623634E-2</v>
      </c>
      <c r="K183" s="302">
        <f t="shared" si="25"/>
        <v>5.4707808215910272E-2</v>
      </c>
      <c r="L183" s="302">
        <f t="shared" si="25"/>
        <v>4.4339778600064696E-2</v>
      </c>
      <c r="M183" s="302">
        <f t="shared" si="25"/>
        <v>5.2079814687370322E-2</v>
      </c>
      <c r="N183" s="302">
        <f t="shared" si="25"/>
        <v>4.8661745458900084E-2</v>
      </c>
      <c r="O183" s="302">
        <f t="shared" si="25"/>
        <v>4.5548045838480745E-2</v>
      </c>
      <c r="P183" s="302">
        <f t="shared" si="25"/>
        <v>4.4609511888006152E-2</v>
      </c>
      <c r="Q183" s="302">
        <f t="shared" si="25"/>
        <v>4.7630716000334236E-2</v>
      </c>
      <c r="R183" s="302">
        <f t="shared" si="25"/>
        <v>4.5188290864922806E-2</v>
      </c>
      <c r="S183" s="302">
        <f t="shared" si="25"/>
        <v>3.9970932537217181E-2</v>
      </c>
      <c r="T183" s="302">
        <f t="shared" si="25"/>
        <v>4.1404914785752443E-2</v>
      </c>
      <c r="U183" s="302">
        <f t="shared" si="25"/>
        <v>3.7330881857736309E-2</v>
      </c>
      <c r="V183" s="302">
        <f t="shared" si="25"/>
        <v>3.5106882936055669E-2</v>
      </c>
      <c r="W183" s="302">
        <f t="shared" si="25"/>
        <v>3.4617621880752007E-2</v>
      </c>
      <c r="X183" s="302">
        <f t="shared" si="25"/>
        <v>2.9682669650201894E-2</v>
      </c>
      <c r="Y183" s="302">
        <f t="shared" si="25"/>
        <v>6.4168276964783666E-2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0.71546672037758074</v>
      </c>
      <c r="C185" s="310">
        <f t="shared" si="27"/>
        <v>0.78389796411059265</v>
      </c>
      <c r="D185" s="310">
        <f t="shared" si="27"/>
        <v>0.67595657545026377</v>
      </c>
      <c r="E185" s="310">
        <f t="shared" si="27"/>
        <v>0.68080402160545028</v>
      </c>
      <c r="F185" s="310">
        <f t="shared" si="27"/>
        <v>0.78875082892237802</v>
      </c>
      <c r="G185" s="310">
        <f t="shared" si="27"/>
        <v>0.78026049684236698</v>
      </c>
      <c r="H185" s="310">
        <f t="shared" si="27"/>
        <v>0.79751188522912275</v>
      </c>
      <c r="I185" s="310">
        <f t="shared" si="27"/>
        <v>0.80379705852406158</v>
      </c>
      <c r="J185" s="310">
        <f t="shared" si="27"/>
        <v>0.76210119712021673</v>
      </c>
      <c r="K185" s="310">
        <f t="shared" si="27"/>
        <v>0.79965183001774054</v>
      </c>
      <c r="L185" s="310">
        <f t="shared" si="27"/>
        <v>0.80713099910390729</v>
      </c>
      <c r="M185" s="310">
        <f t="shared" si="27"/>
        <v>0.78803121388254627</v>
      </c>
      <c r="N185" s="310">
        <f t="shared" si="27"/>
        <v>0.80137264541961384</v>
      </c>
      <c r="O185" s="310">
        <f t="shared" si="27"/>
        <v>0.80769321913028036</v>
      </c>
      <c r="P185" s="310">
        <f t="shared" si="27"/>
        <v>0.81772739351376345</v>
      </c>
      <c r="Q185" s="310">
        <f t="shared" si="27"/>
        <v>0.80626696003347953</v>
      </c>
      <c r="R185" s="310">
        <f t="shared" si="27"/>
        <v>0.81651101844978324</v>
      </c>
      <c r="S185" s="310">
        <f t="shared" si="27"/>
        <v>0.81297502849791758</v>
      </c>
      <c r="T185" s="310">
        <f t="shared" si="27"/>
        <v>0.81864463017861688</v>
      </c>
      <c r="U185" s="310">
        <f t="shared" si="27"/>
        <v>0.83320335895437181</v>
      </c>
      <c r="V185" s="310">
        <f t="shared" si="27"/>
        <v>0.82617024903188219</v>
      </c>
      <c r="W185" s="310">
        <f t="shared" si="27"/>
        <v>0.80494685981056324</v>
      </c>
      <c r="X185" s="310">
        <f t="shared" si="27"/>
        <v>0.77807983191615915</v>
      </c>
      <c r="Y185" s="310">
        <f t="shared" si="27"/>
        <v>0.13756206074152788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0.99999999999999978</v>
      </c>
      <c r="C187" s="232">
        <f t="shared" si="28"/>
        <v>1.0000000000000004</v>
      </c>
      <c r="D187" s="232">
        <f t="shared" si="28"/>
        <v>1</v>
      </c>
      <c r="E187" s="232">
        <f t="shared" si="28"/>
        <v>1.0000000000000002</v>
      </c>
      <c r="F187" s="232">
        <f t="shared" si="28"/>
        <v>1</v>
      </c>
      <c r="G187" s="232">
        <f t="shared" si="28"/>
        <v>0.99999999999999989</v>
      </c>
      <c r="H187" s="232">
        <f t="shared" si="28"/>
        <v>1</v>
      </c>
      <c r="I187" s="232">
        <f t="shared" si="28"/>
        <v>1</v>
      </c>
      <c r="J187" s="232">
        <f t="shared" si="28"/>
        <v>1</v>
      </c>
      <c r="K187" s="232">
        <f t="shared" si="28"/>
        <v>1</v>
      </c>
      <c r="L187" s="232">
        <f t="shared" si="28"/>
        <v>1</v>
      </c>
      <c r="M187" s="232">
        <f t="shared" si="28"/>
        <v>1</v>
      </c>
      <c r="N187" s="232">
        <f t="shared" si="28"/>
        <v>1</v>
      </c>
      <c r="O187" s="232">
        <f t="shared" si="28"/>
        <v>1</v>
      </c>
      <c r="P187" s="232">
        <f t="shared" si="28"/>
        <v>0.99999999999999978</v>
      </c>
      <c r="Q187" s="232">
        <f t="shared" si="28"/>
        <v>1.0000000000000002</v>
      </c>
      <c r="R187" s="232">
        <f t="shared" si="28"/>
        <v>0.99999999999999978</v>
      </c>
      <c r="S187" s="232">
        <f t="shared" si="28"/>
        <v>1.0000000000000002</v>
      </c>
      <c r="T187" s="232">
        <f t="shared" si="28"/>
        <v>0.99999999999999967</v>
      </c>
      <c r="U187" s="232">
        <f t="shared" si="28"/>
        <v>0.99999999999999956</v>
      </c>
      <c r="V187" s="232">
        <f t="shared" si="28"/>
        <v>1</v>
      </c>
      <c r="W187" s="232">
        <f t="shared" si="28"/>
        <v>0.99999999999999978</v>
      </c>
      <c r="X187" s="232">
        <f t="shared" si="28"/>
        <v>1</v>
      </c>
      <c r="Y187" s="232">
        <f t="shared" si="28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1.4290514992559959E-3</v>
      </c>
      <c r="C192" s="300">
        <f t="shared" si="33"/>
        <v>1.3917821587490881E-3</v>
      </c>
      <c r="D192" s="300">
        <f t="shared" si="33"/>
        <v>1.1208264669614971E-3</v>
      </c>
      <c r="E192" s="300">
        <f t="shared" si="33"/>
        <v>1.2506230230884517E-3</v>
      </c>
      <c r="F192" s="300">
        <f t="shared" si="33"/>
        <v>1.476327611118637E-3</v>
      </c>
      <c r="G192" s="300">
        <f t="shared" si="33"/>
        <v>1.3606636658082866E-3</v>
      </c>
      <c r="H192" s="300">
        <f t="shared" si="33"/>
        <v>1.4723003268625055E-3</v>
      </c>
      <c r="I192" s="300">
        <f t="shared" si="33"/>
        <v>1.670288930817151E-3</v>
      </c>
      <c r="J192" s="300">
        <f t="shared" si="33"/>
        <v>1.7478074934069079E-3</v>
      </c>
      <c r="K192" s="300">
        <f t="shared" si="33"/>
        <v>1.5953820115117956E-3</v>
      </c>
      <c r="L192" s="300">
        <f t="shared" si="33"/>
        <v>1.7930269966663565E-3</v>
      </c>
      <c r="M192" s="300">
        <f t="shared" si="33"/>
        <v>1.7177658026575988E-3</v>
      </c>
      <c r="N192" s="300">
        <f t="shared" si="33"/>
        <v>1.7212968678196265E-3</v>
      </c>
      <c r="O192" s="300">
        <f t="shared" si="33"/>
        <v>1.7588202473233455E-3</v>
      </c>
      <c r="P192" s="300">
        <f t="shared" si="33"/>
        <v>1.7221889704434246E-3</v>
      </c>
      <c r="Q192" s="300">
        <f t="shared" si="33"/>
        <v>1.7171436116520727E-3</v>
      </c>
      <c r="R192" s="300">
        <f t="shared" si="33"/>
        <v>1.7155672061858833E-3</v>
      </c>
      <c r="S192" s="300">
        <f t="shared" si="33"/>
        <v>1.83408562002345E-3</v>
      </c>
      <c r="T192" s="300">
        <f t="shared" si="33"/>
        <v>1.8009847489198726E-3</v>
      </c>
      <c r="U192" s="300">
        <f t="shared" si="33"/>
        <v>1.716846183050391E-3</v>
      </c>
      <c r="V192" s="300">
        <f t="shared" si="33"/>
        <v>1.7896049344498326E-3</v>
      </c>
      <c r="W192" s="300">
        <f t="shared" si="33"/>
        <v>1.8822773796886808E-3</v>
      </c>
      <c r="X192" s="300">
        <f t="shared" si="33"/>
        <v>2.0055959274421524E-3</v>
      </c>
      <c r="Y192" s="300">
        <f t="shared" si="33"/>
        <v>2.6106684212057864E-3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0.12326444319031842</v>
      </c>
      <c r="C193" s="301">
        <f t="shared" si="34"/>
        <v>0.12004973433759611</v>
      </c>
      <c r="D193" s="301">
        <f t="shared" si="34"/>
        <v>9.667814661326736E-2</v>
      </c>
      <c r="E193" s="301">
        <f t="shared" si="34"/>
        <v>0.1078738944413475</v>
      </c>
      <c r="F193" s="301">
        <f t="shared" si="34"/>
        <v>0.12734229735301691</v>
      </c>
      <c r="G193" s="301">
        <f t="shared" si="34"/>
        <v>0.11736557375467323</v>
      </c>
      <c r="H193" s="301">
        <f t="shared" si="34"/>
        <v>0.12699491942320848</v>
      </c>
      <c r="I193" s="301">
        <f t="shared" si="34"/>
        <v>0.14407264897823421</v>
      </c>
      <c r="J193" s="301">
        <f t="shared" si="34"/>
        <v>0.15075909971812351</v>
      </c>
      <c r="K193" s="301">
        <f t="shared" si="34"/>
        <v>0.13761146846508696</v>
      </c>
      <c r="L193" s="301">
        <f t="shared" si="34"/>
        <v>0.1546595587943155</v>
      </c>
      <c r="M193" s="301">
        <f t="shared" si="34"/>
        <v>0.1481678199184541</v>
      </c>
      <c r="N193" s="301">
        <f t="shared" si="34"/>
        <v>0.14847239591259614</v>
      </c>
      <c r="O193" s="301">
        <f t="shared" si="34"/>
        <v>0.15170901718450486</v>
      </c>
      <c r="P193" s="301">
        <f t="shared" si="34"/>
        <v>0.14854934522705288</v>
      </c>
      <c r="Q193" s="301">
        <f t="shared" si="34"/>
        <v>0.14811415213398718</v>
      </c>
      <c r="R193" s="301">
        <f t="shared" si="34"/>
        <v>0.14797817750876679</v>
      </c>
      <c r="S193" s="301">
        <f t="shared" si="34"/>
        <v>0.16172529411798289</v>
      </c>
      <c r="T193" s="301">
        <f t="shared" si="34"/>
        <v>0.15534596365872155</v>
      </c>
      <c r="U193" s="301">
        <f t="shared" si="34"/>
        <v>0.15697388671452797</v>
      </c>
      <c r="V193" s="301">
        <f t="shared" si="34"/>
        <v>0.16620394184256734</v>
      </c>
      <c r="W193" s="301">
        <f t="shared" si="34"/>
        <v>0.17779200453129188</v>
      </c>
      <c r="X193" s="301">
        <f t="shared" si="34"/>
        <v>0.20082471705490373</v>
      </c>
      <c r="Y193" s="301">
        <f t="shared" si="34"/>
        <v>0.23892206140468522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0.12326444319031842</v>
      </c>
      <c r="C194" s="302">
        <f t="shared" si="35"/>
        <v>0.12004973433759611</v>
      </c>
      <c r="D194" s="302">
        <f t="shared" si="35"/>
        <v>9.667814661326736E-2</v>
      </c>
      <c r="E194" s="302">
        <f t="shared" si="35"/>
        <v>0.1078738944413475</v>
      </c>
      <c r="F194" s="302">
        <f t="shared" si="35"/>
        <v>0.12734229735301691</v>
      </c>
      <c r="G194" s="302">
        <f t="shared" si="35"/>
        <v>0.11736557375467323</v>
      </c>
      <c r="H194" s="302">
        <f t="shared" si="35"/>
        <v>0.12699491942320848</v>
      </c>
      <c r="I194" s="302">
        <f t="shared" si="35"/>
        <v>0.14407264897823421</v>
      </c>
      <c r="J194" s="302">
        <f t="shared" si="35"/>
        <v>0.15075909971812351</v>
      </c>
      <c r="K194" s="302">
        <f t="shared" si="35"/>
        <v>0.13761146846508696</v>
      </c>
      <c r="L194" s="302">
        <f t="shared" si="35"/>
        <v>0.1546595587943155</v>
      </c>
      <c r="M194" s="302">
        <f t="shared" si="35"/>
        <v>0.1481678199184541</v>
      </c>
      <c r="N194" s="302">
        <f t="shared" si="35"/>
        <v>0.14847239591259614</v>
      </c>
      <c r="O194" s="302">
        <f t="shared" si="35"/>
        <v>0.15170901718450486</v>
      </c>
      <c r="P194" s="302">
        <f t="shared" si="35"/>
        <v>0.14854934522705288</v>
      </c>
      <c r="Q194" s="302">
        <f t="shared" si="35"/>
        <v>0.14811415213398718</v>
      </c>
      <c r="R194" s="302">
        <f t="shared" si="35"/>
        <v>0.14797817750876679</v>
      </c>
      <c r="S194" s="302">
        <f t="shared" si="35"/>
        <v>0.16172529411798289</v>
      </c>
      <c r="T194" s="302">
        <f t="shared" si="35"/>
        <v>0.15534596365872155</v>
      </c>
      <c r="U194" s="302">
        <f t="shared" si="35"/>
        <v>0.15697388671452797</v>
      </c>
      <c r="V194" s="302">
        <f t="shared" si="35"/>
        <v>0.16620394184256734</v>
      </c>
      <c r="W194" s="302">
        <f t="shared" si="35"/>
        <v>0.17779200453129188</v>
      </c>
      <c r="X194" s="302">
        <f t="shared" si="35"/>
        <v>0.20082471705490373</v>
      </c>
      <c r="Y194" s="302">
        <f t="shared" si="35"/>
        <v>0.23892206140468522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0.23641260005793024</v>
      </c>
      <c r="C196" s="301">
        <f t="shared" si="37"/>
        <v>0.23024701281613436</v>
      </c>
      <c r="D196" s="301">
        <f t="shared" si="37"/>
        <v>0.18542193854179934</v>
      </c>
      <c r="E196" s="301">
        <f t="shared" si="37"/>
        <v>0.20689460158334416</v>
      </c>
      <c r="F196" s="301">
        <f t="shared" si="37"/>
        <v>0.24423363976986195</v>
      </c>
      <c r="G196" s="301">
        <f t="shared" si="37"/>
        <v>0.22509898013162333</v>
      </c>
      <c r="H196" s="301">
        <f t="shared" si="37"/>
        <v>0.24356739314217912</v>
      </c>
      <c r="I196" s="301">
        <f t="shared" si="37"/>
        <v>0.27632128666325012</v>
      </c>
      <c r="J196" s="301">
        <f t="shared" si="37"/>
        <v>0.28914543256991532</v>
      </c>
      <c r="K196" s="301">
        <f t="shared" si="37"/>
        <v>0.26392919333104442</v>
      </c>
      <c r="L196" s="301">
        <f t="shared" si="37"/>
        <v>0.29662624088540313</v>
      </c>
      <c r="M196" s="301">
        <f t="shared" si="37"/>
        <v>0.28417553874602031</v>
      </c>
      <c r="N196" s="301">
        <f t="shared" si="37"/>
        <v>0.28475969424801845</v>
      </c>
      <c r="O196" s="301">
        <f t="shared" si="37"/>
        <v>0.29096730798066073</v>
      </c>
      <c r="P196" s="301">
        <f t="shared" si="37"/>
        <v>0.28490727766325596</v>
      </c>
      <c r="Q196" s="301">
        <f t="shared" si="37"/>
        <v>0.28407260768060694</v>
      </c>
      <c r="R196" s="301">
        <f t="shared" si="37"/>
        <v>0.28381181783839232</v>
      </c>
      <c r="S196" s="301">
        <f t="shared" si="37"/>
        <v>0.31017782815546668</v>
      </c>
      <c r="T196" s="301">
        <f t="shared" si="37"/>
        <v>0.2979427175147269</v>
      </c>
      <c r="U196" s="301">
        <f t="shared" si="37"/>
        <v>0.30106496033152375</v>
      </c>
      <c r="V196" s="301">
        <f t="shared" si="37"/>
        <v>0.31876756194980788</v>
      </c>
      <c r="W196" s="301">
        <f t="shared" si="37"/>
        <v>0.34099265751646546</v>
      </c>
      <c r="X196" s="301">
        <f t="shared" si="37"/>
        <v>0.38516779280415414</v>
      </c>
      <c r="Y196" s="301">
        <f t="shared" si="37"/>
        <v>0.45823584065253464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0.23641260005793024</v>
      </c>
      <c r="C197" s="302">
        <f t="shared" si="38"/>
        <v>0.23024701281613436</v>
      </c>
      <c r="D197" s="302">
        <f t="shared" si="38"/>
        <v>0.18542193854179934</v>
      </c>
      <c r="E197" s="302">
        <f t="shared" si="38"/>
        <v>0.20689460158334416</v>
      </c>
      <c r="F197" s="302">
        <f t="shared" si="38"/>
        <v>0.24423363976986195</v>
      </c>
      <c r="G197" s="302">
        <f t="shared" si="38"/>
        <v>0.22509898013162333</v>
      </c>
      <c r="H197" s="302">
        <f t="shared" si="38"/>
        <v>0.24356739314217912</v>
      </c>
      <c r="I197" s="302">
        <f t="shared" si="38"/>
        <v>0.27632128666325012</v>
      </c>
      <c r="J197" s="302">
        <f t="shared" si="38"/>
        <v>0.28914543256991532</v>
      </c>
      <c r="K197" s="302">
        <f t="shared" si="38"/>
        <v>0.26392919333104442</v>
      </c>
      <c r="L197" s="302">
        <f t="shared" si="38"/>
        <v>0.29662624088540313</v>
      </c>
      <c r="M197" s="302">
        <f t="shared" si="38"/>
        <v>0.28417553874602031</v>
      </c>
      <c r="N197" s="302">
        <f t="shared" si="38"/>
        <v>0.28475969424801845</v>
      </c>
      <c r="O197" s="302">
        <f t="shared" si="38"/>
        <v>0.29096730798066073</v>
      </c>
      <c r="P197" s="302">
        <f t="shared" si="38"/>
        <v>0.28490727766325596</v>
      </c>
      <c r="Q197" s="302">
        <f t="shared" si="38"/>
        <v>0.28407260768060694</v>
      </c>
      <c r="R197" s="302">
        <f t="shared" si="38"/>
        <v>0.28381181783839232</v>
      </c>
      <c r="S197" s="302">
        <f t="shared" si="38"/>
        <v>0.31017782815546668</v>
      </c>
      <c r="T197" s="302">
        <f t="shared" si="38"/>
        <v>0.2979427175147269</v>
      </c>
      <c r="U197" s="302">
        <f t="shared" si="38"/>
        <v>0.30106496033152375</v>
      </c>
      <c r="V197" s="302">
        <f t="shared" si="38"/>
        <v>0.31876756194980788</v>
      </c>
      <c r="W197" s="302">
        <f t="shared" si="38"/>
        <v>0.34099265751646546</v>
      </c>
      <c r="X197" s="302">
        <f t="shared" si="38"/>
        <v>0.38516779280415414</v>
      </c>
      <c r="Y197" s="302">
        <f t="shared" si="38"/>
        <v>0.45823584065253464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0.63889390525249501</v>
      </c>
      <c r="C199" s="301">
        <f t="shared" si="40"/>
        <v>0.64831147068752082</v>
      </c>
      <c r="D199" s="301">
        <f t="shared" si="40"/>
        <v>0.71677908837797188</v>
      </c>
      <c r="E199" s="301">
        <f t="shared" si="40"/>
        <v>0.68398088095221998</v>
      </c>
      <c r="F199" s="301">
        <f t="shared" si="40"/>
        <v>0.62694773526600267</v>
      </c>
      <c r="G199" s="301">
        <f t="shared" si="40"/>
        <v>0.65617478244789507</v>
      </c>
      <c r="H199" s="301">
        <f t="shared" si="40"/>
        <v>0.62796538710774985</v>
      </c>
      <c r="I199" s="301">
        <f t="shared" si="40"/>
        <v>0.57793577542769847</v>
      </c>
      <c r="J199" s="301">
        <f t="shared" si="40"/>
        <v>0.55834766021855431</v>
      </c>
      <c r="K199" s="301">
        <f t="shared" si="40"/>
        <v>0.59686395619235666</v>
      </c>
      <c r="L199" s="301">
        <f t="shared" si="40"/>
        <v>0.54692117332361501</v>
      </c>
      <c r="M199" s="301">
        <f t="shared" si="40"/>
        <v>0.56593887553286815</v>
      </c>
      <c r="N199" s="301">
        <f t="shared" si="40"/>
        <v>0.56504661297156589</v>
      </c>
      <c r="O199" s="301">
        <f t="shared" si="40"/>
        <v>0.55556485458751104</v>
      </c>
      <c r="P199" s="301">
        <f t="shared" si="40"/>
        <v>0.56482118813924753</v>
      </c>
      <c r="Q199" s="301">
        <f t="shared" si="40"/>
        <v>0.56609609657375404</v>
      </c>
      <c r="R199" s="301">
        <f t="shared" si="40"/>
        <v>0.56649443744665484</v>
      </c>
      <c r="S199" s="301">
        <f t="shared" si="40"/>
        <v>0.52626279210652704</v>
      </c>
      <c r="T199" s="301">
        <f t="shared" si="40"/>
        <v>0.54491033407763134</v>
      </c>
      <c r="U199" s="301">
        <f t="shared" si="40"/>
        <v>0.54024430677089752</v>
      </c>
      <c r="V199" s="301">
        <f t="shared" si="40"/>
        <v>0.5132388912731749</v>
      </c>
      <c r="W199" s="301">
        <f t="shared" si="40"/>
        <v>0.47933306057255365</v>
      </c>
      <c r="X199" s="301">
        <f t="shared" si="40"/>
        <v>0.41200189421350003</v>
      </c>
      <c r="Y199" s="301">
        <f t="shared" si="40"/>
        <v>0.30023142952157456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7.5762283295772823E-2</v>
      </c>
      <c r="C200" s="302">
        <f t="shared" si="41"/>
        <v>6.8406397925384083E-2</v>
      </c>
      <c r="D200" s="302">
        <f t="shared" si="41"/>
        <v>6.7226183102358866E-2</v>
      </c>
      <c r="E200" s="302">
        <f t="shared" si="41"/>
        <v>6.8444371590364719E-2</v>
      </c>
      <c r="F200" s="302">
        <f t="shared" si="41"/>
        <v>7.0805255782132426E-2</v>
      </c>
      <c r="G200" s="302">
        <f t="shared" si="41"/>
        <v>6.750458951828206E-2</v>
      </c>
      <c r="H200" s="302">
        <f t="shared" si="41"/>
        <v>6.9209266488054297E-2</v>
      </c>
      <c r="I200" s="302">
        <f t="shared" si="41"/>
        <v>7.5886713736103645E-2</v>
      </c>
      <c r="J200" s="302">
        <f t="shared" si="41"/>
        <v>7.9286624609915479E-2</v>
      </c>
      <c r="K200" s="302">
        <f t="shared" si="41"/>
        <v>7.3009864485626394E-2</v>
      </c>
      <c r="L200" s="302">
        <f t="shared" si="41"/>
        <v>7.9630620852926548E-2</v>
      </c>
      <c r="M200" s="302">
        <f t="shared" si="41"/>
        <v>7.8139328551768292E-2</v>
      </c>
      <c r="N200" s="302">
        <f t="shared" si="41"/>
        <v>7.7373393222322895E-2</v>
      </c>
      <c r="O200" s="302">
        <f t="shared" si="41"/>
        <v>7.8886598895120008E-2</v>
      </c>
      <c r="P200" s="302">
        <f t="shared" si="41"/>
        <v>7.682209128739291E-2</v>
      </c>
      <c r="Q200" s="302">
        <f t="shared" si="41"/>
        <v>7.7281689079170282E-2</v>
      </c>
      <c r="R200" s="302">
        <f t="shared" si="41"/>
        <v>7.6352466542279118E-2</v>
      </c>
      <c r="S200" s="302">
        <f t="shared" si="41"/>
        <v>8.1134888122332841E-2</v>
      </c>
      <c r="T200" s="302">
        <f t="shared" si="41"/>
        <v>7.9331587237187223E-2</v>
      </c>
      <c r="U200" s="302">
        <f t="shared" si="41"/>
        <v>8.1272725974299354E-2</v>
      </c>
      <c r="V200" s="302">
        <f t="shared" si="41"/>
        <v>8.7128278071872553E-2</v>
      </c>
      <c r="W200" s="302">
        <f t="shared" si="41"/>
        <v>9.1844758050199177E-2</v>
      </c>
      <c r="X200" s="302">
        <f t="shared" si="41"/>
        <v>9.9398931609263302E-2</v>
      </c>
      <c r="Y200" s="302">
        <f t="shared" si="41"/>
        <v>0.11290242886873808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0.56313162195672228</v>
      </c>
      <c r="C201" s="302">
        <f t="shared" si="42"/>
        <v>0.57990507276213676</v>
      </c>
      <c r="D201" s="302">
        <f t="shared" si="42"/>
        <v>0.64955290527561305</v>
      </c>
      <c r="E201" s="302">
        <f t="shared" si="42"/>
        <v>0.61553650936185533</v>
      </c>
      <c r="F201" s="302">
        <f t="shared" si="42"/>
        <v>0.55614247948387019</v>
      </c>
      <c r="G201" s="302">
        <f t="shared" si="42"/>
        <v>0.58867019292961298</v>
      </c>
      <c r="H201" s="302">
        <f t="shared" si="42"/>
        <v>0.55875612061969548</v>
      </c>
      <c r="I201" s="302">
        <f t="shared" si="42"/>
        <v>0.50204906169159491</v>
      </c>
      <c r="J201" s="302">
        <f t="shared" si="42"/>
        <v>0.47906103560863877</v>
      </c>
      <c r="K201" s="302">
        <f t="shared" si="42"/>
        <v>0.52385409170673036</v>
      </c>
      <c r="L201" s="302">
        <f t="shared" si="42"/>
        <v>0.46729055247068846</v>
      </c>
      <c r="M201" s="302">
        <f t="shared" si="42"/>
        <v>0.48779954698109979</v>
      </c>
      <c r="N201" s="302">
        <f t="shared" si="42"/>
        <v>0.48767321974924294</v>
      </c>
      <c r="O201" s="302">
        <f t="shared" si="42"/>
        <v>0.47667825569239103</v>
      </c>
      <c r="P201" s="302">
        <f t="shared" si="42"/>
        <v>0.48799909685185455</v>
      </c>
      <c r="Q201" s="302">
        <f t="shared" si="42"/>
        <v>0.48881440749458377</v>
      </c>
      <c r="R201" s="302">
        <f t="shared" si="42"/>
        <v>0.49014197090437567</v>
      </c>
      <c r="S201" s="302">
        <f t="shared" si="42"/>
        <v>0.44512790398419427</v>
      </c>
      <c r="T201" s="302">
        <f t="shared" si="42"/>
        <v>0.46557874684044409</v>
      </c>
      <c r="U201" s="302">
        <f t="shared" si="42"/>
        <v>0.45897158079659811</v>
      </c>
      <c r="V201" s="302">
        <f t="shared" si="42"/>
        <v>0.42611061320130234</v>
      </c>
      <c r="W201" s="302">
        <f t="shared" si="42"/>
        <v>0.3874883025223545</v>
      </c>
      <c r="X201" s="302">
        <f t="shared" si="42"/>
        <v>0.31260296260423676</v>
      </c>
      <c r="Y201" s="302">
        <f t="shared" si="42"/>
        <v>0.18732900065283647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0.99999999999999989</v>
      </c>
      <c r="C204" s="232">
        <f t="shared" si="44"/>
        <v>0.99999999999999989</v>
      </c>
      <c r="D204" s="232">
        <f t="shared" si="44"/>
        <v>1</v>
      </c>
      <c r="E204" s="232">
        <f t="shared" si="44"/>
        <v>1</v>
      </c>
      <c r="F204" s="232">
        <f t="shared" si="44"/>
        <v>1</v>
      </c>
      <c r="G204" s="232">
        <f t="shared" si="44"/>
        <v>1</v>
      </c>
      <c r="H204" s="232">
        <f t="shared" si="44"/>
        <v>1</v>
      </c>
      <c r="I204" s="232">
        <f t="shared" si="44"/>
        <v>1</v>
      </c>
      <c r="J204" s="232">
        <f t="shared" si="44"/>
        <v>1</v>
      </c>
      <c r="K204" s="232">
        <f t="shared" si="44"/>
        <v>0.99999999999999978</v>
      </c>
      <c r="L204" s="232">
        <f t="shared" si="44"/>
        <v>1</v>
      </c>
      <c r="M204" s="232">
        <f t="shared" si="44"/>
        <v>1</v>
      </c>
      <c r="N204" s="232">
        <f t="shared" si="44"/>
        <v>1</v>
      </c>
      <c r="O204" s="232">
        <f t="shared" si="44"/>
        <v>0.99999999999999989</v>
      </c>
      <c r="P204" s="232">
        <f t="shared" si="44"/>
        <v>0.99999999999999989</v>
      </c>
      <c r="Q204" s="232">
        <f t="shared" si="44"/>
        <v>1</v>
      </c>
      <c r="R204" s="232">
        <f t="shared" si="44"/>
        <v>1</v>
      </c>
      <c r="S204" s="232">
        <f t="shared" si="44"/>
        <v>0.99999999999999989</v>
      </c>
      <c r="T204" s="232">
        <f t="shared" si="44"/>
        <v>1</v>
      </c>
      <c r="U204" s="232">
        <f t="shared" si="44"/>
        <v>1</v>
      </c>
      <c r="V204" s="232">
        <f t="shared" si="44"/>
        <v>1</v>
      </c>
      <c r="W204" s="232">
        <f t="shared" si="44"/>
        <v>1.0000000000000002</v>
      </c>
      <c r="X204" s="232">
        <f t="shared" si="44"/>
        <v>1</v>
      </c>
      <c r="Y204" s="232">
        <f t="shared" si="44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9.714001276725021E-4</v>
      </c>
      <c r="C209" s="300">
        <f t="shared" si="49"/>
        <v>1.1663147338397003E-3</v>
      </c>
      <c r="D209" s="300">
        <f t="shared" si="49"/>
        <v>6.9763595557958361E-4</v>
      </c>
      <c r="E209" s="300">
        <f t="shared" si="49"/>
        <v>8.858942031561768E-4</v>
      </c>
      <c r="F209" s="300">
        <f t="shared" si="49"/>
        <v>1.2489257466759584E-3</v>
      </c>
      <c r="G209" s="300">
        <f t="shared" si="49"/>
        <v>1.1232282550308146E-3</v>
      </c>
      <c r="H209" s="300">
        <f t="shared" si="49"/>
        <v>1.3322051779841818E-3</v>
      </c>
      <c r="I209" s="300">
        <f t="shared" si="49"/>
        <v>1.542096785371788E-3</v>
      </c>
      <c r="J209" s="300">
        <f t="shared" si="49"/>
        <v>1.6266971655727002E-3</v>
      </c>
      <c r="K209" s="300">
        <f t="shared" si="49"/>
        <v>1.5835912664615977E-3</v>
      </c>
      <c r="L209" s="300">
        <f t="shared" si="49"/>
        <v>1.8673875081125951E-3</v>
      </c>
      <c r="M209" s="300">
        <f t="shared" si="49"/>
        <v>1.6912662610345463E-3</v>
      </c>
      <c r="N209" s="300">
        <f t="shared" si="49"/>
        <v>1.7310821372306642E-3</v>
      </c>
      <c r="O209" s="300">
        <f t="shared" si="49"/>
        <v>1.8578202300574126E-3</v>
      </c>
      <c r="P209" s="300">
        <f t="shared" si="49"/>
        <v>1.8089408459943642E-3</v>
      </c>
      <c r="Q209" s="300">
        <f t="shared" si="49"/>
        <v>1.7301487451574524E-3</v>
      </c>
      <c r="R209" s="300">
        <f t="shared" si="49"/>
        <v>1.7657880699155995E-3</v>
      </c>
      <c r="S209" s="300">
        <f t="shared" si="49"/>
        <v>1.9188307186019898E-3</v>
      </c>
      <c r="T209" s="300">
        <f t="shared" si="49"/>
        <v>1.8998592072605668E-3</v>
      </c>
      <c r="U209" s="300">
        <f t="shared" si="49"/>
        <v>1.7643481115671329E-3</v>
      </c>
      <c r="V209" s="300">
        <f t="shared" si="49"/>
        <v>1.7718925175259253E-3</v>
      </c>
      <c r="W209" s="300">
        <f t="shared" si="49"/>
        <v>1.870673969627675E-3</v>
      </c>
      <c r="X209" s="300">
        <f t="shared" si="49"/>
        <v>1.9784546712176636E-3</v>
      </c>
      <c r="Y209" s="300">
        <f t="shared" si="49"/>
        <v>2.1668585135859457E-3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0.74611927556355429</v>
      </c>
      <c r="C210" s="301">
        <f t="shared" si="50"/>
        <v>0.68550668817463645</v>
      </c>
      <c r="D210" s="301">
        <f t="shared" si="50"/>
        <v>0.77020588699882231</v>
      </c>
      <c r="E210" s="301">
        <f t="shared" si="50"/>
        <v>0.73657994484625045</v>
      </c>
      <c r="F210" s="301">
        <f t="shared" si="50"/>
        <v>0.68153639242633124</v>
      </c>
      <c r="G210" s="301">
        <f t="shared" si="50"/>
        <v>0.69054445078663129</v>
      </c>
      <c r="H210" s="301">
        <f t="shared" si="50"/>
        <v>0.65892991012447122</v>
      </c>
      <c r="I210" s="301">
        <f t="shared" si="50"/>
        <v>0.64984555636110053</v>
      </c>
      <c r="J210" s="301">
        <f t="shared" si="50"/>
        <v>0.64643876043754922</v>
      </c>
      <c r="K210" s="301">
        <f t="shared" si="50"/>
        <v>0.62428626595016379</v>
      </c>
      <c r="L210" s="301">
        <f t="shared" si="50"/>
        <v>0.60335666257357479</v>
      </c>
      <c r="M210" s="301">
        <f t="shared" si="50"/>
        <v>0.62537696354441497</v>
      </c>
      <c r="N210" s="301">
        <f t="shared" si="50"/>
        <v>0.61419637462158738</v>
      </c>
      <c r="O210" s="301">
        <f t="shared" si="50"/>
        <v>0.58876557576040878</v>
      </c>
      <c r="P210" s="301">
        <f t="shared" si="50"/>
        <v>0.59522264122635815</v>
      </c>
      <c r="Q210" s="301">
        <f t="shared" si="50"/>
        <v>0.6127655241698583</v>
      </c>
      <c r="R210" s="301">
        <f t="shared" si="50"/>
        <v>0.60546304240782378</v>
      </c>
      <c r="S210" s="301">
        <f t="shared" si="50"/>
        <v>0.59817589820433748</v>
      </c>
      <c r="T210" s="301">
        <f t="shared" si="50"/>
        <v>0.59737562972870606</v>
      </c>
      <c r="U210" s="301">
        <f t="shared" si="50"/>
        <v>0.60814600626355453</v>
      </c>
      <c r="V210" s="301">
        <f t="shared" si="50"/>
        <v>0.62171587013319118</v>
      </c>
      <c r="W210" s="301">
        <f t="shared" si="50"/>
        <v>0.61878534802441587</v>
      </c>
      <c r="X210" s="301">
        <f t="shared" si="50"/>
        <v>0.61676459860365385</v>
      </c>
      <c r="Y210" s="301">
        <f t="shared" si="50"/>
        <v>0.66847325484242559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0.74611927556355429</v>
      </c>
      <c r="C211" s="302">
        <f t="shared" si="51"/>
        <v>0.68550668817463645</v>
      </c>
      <c r="D211" s="302">
        <f t="shared" si="51"/>
        <v>0.77020588699882231</v>
      </c>
      <c r="E211" s="302">
        <f t="shared" si="51"/>
        <v>0.73657994484625045</v>
      </c>
      <c r="F211" s="302">
        <f t="shared" si="51"/>
        <v>0.68153639242633124</v>
      </c>
      <c r="G211" s="302">
        <f t="shared" si="51"/>
        <v>0.69054445078663129</v>
      </c>
      <c r="H211" s="302">
        <f t="shared" si="51"/>
        <v>0.65892991012447122</v>
      </c>
      <c r="I211" s="302">
        <f t="shared" si="51"/>
        <v>0.64984555636110053</v>
      </c>
      <c r="J211" s="302">
        <f t="shared" si="51"/>
        <v>0.64643876043754922</v>
      </c>
      <c r="K211" s="302">
        <f t="shared" si="51"/>
        <v>0.62428626595016379</v>
      </c>
      <c r="L211" s="302">
        <f t="shared" si="51"/>
        <v>0.60335666257357479</v>
      </c>
      <c r="M211" s="302">
        <f t="shared" si="51"/>
        <v>0.62537696354441497</v>
      </c>
      <c r="N211" s="302">
        <f t="shared" si="51"/>
        <v>0.61419637462158738</v>
      </c>
      <c r="O211" s="302">
        <f t="shared" si="51"/>
        <v>0.58876557576040878</v>
      </c>
      <c r="P211" s="302">
        <f t="shared" si="51"/>
        <v>0.59522264122635815</v>
      </c>
      <c r="Q211" s="302">
        <f t="shared" si="51"/>
        <v>0.6127655241698583</v>
      </c>
      <c r="R211" s="302">
        <f t="shared" si="51"/>
        <v>0.60546304240782378</v>
      </c>
      <c r="S211" s="302">
        <f t="shared" si="51"/>
        <v>0.59817589820433748</v>
      </c>
      <c r="T211" s="302">
        <f t="shared" si="51"/>
        <v>0.59737562972870606</v>
      </c>
      <c r="U211" s="302">
        <f t="shared" si="51"/>
        <v>0.60814600626355453</v>
      </c>
      <c r="V211" s="302">
        <f t="shared" si="51"/>
        <v>0.62171587013319118</v>
      </c>
      <c r="W211" s="302">
        <f t="shared" si="51"/>
        <v>0.61878534802441587</v>
      </c>
      <c r="X211" s="302">
        <f t="shared" si="51"/>
        <v>0.61676459860365385</v>
      </c>
      <c r="Y211" s="302">
        <f t="shared" si="51"/>
        <v>0.66847325484242559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0.10636756007372448</v>
      </c>
      <c r="C213" s="301">
        <f t="shared" si="53"/>
        <v>0.12771055817524996</v>
      </c>
      <c r="D213" s="301">
        <f t="shared" si="53"/>
        <v>7.6390595698706057E-2</v>
      </c>
      <c r="E213" s="301">
        <f t="shared" si="53"/>
        <v>9.7004727700579246E-2</v>
      </c>
      <c r="F213" s="301">
        <f t="shared" si="53"/>
        <v>0.13675639996617711</v>
      </c>
      <c r="G213" s="301">
        <f t="shared" si="53"/>
        <v>0.12299262218521624</v>
      </c>
      <c r="H213" s="301">
        <f t="shared" si="53"/>
        <v>0.14587543306102299</v>
      </c>
      <c r="I213" s="301">
        <f t="shared" si="53"/>
        <v>0.16885840117248979</v>
      </c>
      <c r="J213" s="301">
        <f t="shared" si="53"/>
        <v>0.17812207714589268</v>
      </c>
      <c r="K213" s="301">
        <f t="shared" si="53"/>
        <v>0.17340201464783861</v>
      </c>
      <c r="L213" s="301">
        <f t="shared" si="53"/>
        <v>0.20447748285354878</v>
      </c>
      <c r="M213" s="301">
        <f t="shared" si="53"/>
        <v>0.18519234298670553</v>
      </c>
      <c r="N213" s="301">
        <f t="shared" si="53"/>
        <v>0.1895521505289651</v>
      </c>
      <c r="O213" s="301">
        <f t="shared" si="53"/>
        <v>0.20342987333169807</v>
      </c>
      <c r="P213" s="301">
        <f t="shared" si="53"/>
        <v>0.19807761871222385</v>
      </c>
      <c r="Q213" s="301">
        <f t="shared" si="53"/>
        <v>0.1894499448213568</v>
      </c>
      <c r="R213" s="301">
        <f t="shared" si="53"/>
        <v>0.19335242322259205</v>
      </c>
      <c r="S213" s="301">
        <f t="shared" si="53"/>
        <v>0.21479101433812808</v>
      </c>
      <c r="T213" s="301">
        <f t="shared" si="53"/>
        <v>0.2080331087088732</v>
      </c>
      <c r="U213" s="301">
        <f t="shared" si="53"/>
        <v>0.20478653793234536</v>
      </c>
      <c r="V213" s="301">
        <f t="shared" si="53"/>
        <v>0.20890201447294535</v>
      </c>
      <c r="W213" s="301">
        <f t="shared" si="53"/>
        <v>0.22430957323158379</v>
      </c>
      <c r="X213" s="301">
        <f t="shared" si="53"/>
        <v>0.25149012216764721</v>
      </c>
      <c r="Y213" s="301">
        <f t="shared" si="53"/>
        <v>0.25174229933081438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0.10636756007372448</v>
      </c>
      <c r="C214" s="302">
        <f t="shared" si="54"/>
        <v>0.12771055817524996</v>
      </c>
      <c r="D214" s="302">
        <f t="shared" si="54"/>
        <v>7.6390595698706057E-2</v>
      </c>
      <c r="E214" s="302">
        <f t="shared" si="54"/>
        <v>9.7004727700579246E-2</v>
      </c>
      <c r="F214" s="302">
        <f t="shared" si="54"/>
        <v>0.13675639996617711</v>
      </c>
      <c r="G214" s="302">
        <f t="shared" si="54"/>
        <v>0.12299262218521624</v>
      </c>
      <c r="H214" s="302">
        <f t="shared" si="54"/>
        <v>0.14587543306102299</v>
      </c>
      <c r="I214" s="302">
        <f t="shared" si="54"/>
        <v>0.16885840117248979</v>
      </c>
      <c r="J214" s="302">
        <f t="shared" si="54"/>
        <v>0.17812207714589268</v>
      </c>
      <c r="K214" s="302">
        <f t="shared" si="54"/>
        <v>0.17340201464783861</v>
      </c>
      <c r="L214" s="302">
        <f t="shared" si="54"/>
        <v>0.20447748285354878</v>
      </c>
      <c r="M214" s="302">
        <f t="shared" si="54"/>
        <v>0.18519234298670553</v>
      </c>
      <c r="N214" s="302">
        <f t="shared" si="54"/>
        <v>0.1895521505289651</v>
      </c>
      <c r="O214" s="302">
        <f t="shared" si="54"/>
        <v>0.20342987333169807</v>
      </c>
      <c r="P214" s="302">
        <f t="shared" si="54"/>
        <v>0.19807761871222385</v>
      </c>
      <c r="Q214" s="302">
        <f t="shared" si="54"/>
        <v>0.1894499448213568</v>
      </c>
      <c r="R214" s="302">
        <f t="shared" si="54"/>
        <v>0.19335242322259205</v>
      </c>
      <c r="S214" s="302">
        <f t="shared" si="54"/>
        <v>0.21479101433812808</v>
      </c>
      <c r="T214" s="302">
        <f t="shared" si="54"/>
        <v>0.2080331087088732</v>
      </c>
      <c r="U214" s="302">
        <f t="shared" si="54"/>
        <v>0.20478653793234536</v>
      </c>
      <c r="V214" s="302">
        <f t="shared" si="54"/>
        <v>0.20890201447294535</v>
      </c>
      <c r="W214" s="302">
        <f t="shared" si="54"/>
        <v>0.22430957323158379</v>
      </c>
      <c r="X214" s="302">
        <f t="shared" si="54"/>
        <v>0.25149012216764721</v>
      </c>
      <c r="Y214" s="302">
        <f t="shared" si="54"/>
        <v>0.25174229933081438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0.14654176423504858</v>
      </c>
      <c r="C216" s="301">
        <f t="shared" si="56"/>
        <v>0.18561643891627383</v>
      </c>
      <c r="D216" s="301">
        <f t="shared" si="56"/>
        <v>0.152705881346892</v>
      </c>
      <c r="E216" s="301">
        <f t="shared" si="56"/>
        <v>0.16552943325001415</v>
      </c>
      <c r="F216" s="301">
        <f t="shared" si="56"/>
        <v>0.18045828186081567</v>
      </c>
      <c r="G216" s="301">
        <f t="shared" si="56"/>
        <v>0.18533969877312173</v>
      </c>
      <c r="H216" s="301">
        <f t="shared" si="56"/>
        <v>0.19386245163652155</v>
      </c>
      <c r="I216" s="301">
        <f t="shared" si="56"/>
        <v>0.17975394568103803</v>
      </c>
      <c r="J216" s="301">
        <f t="shared" si="56"/>
        <v>0.17381246525098534</v>
      </c>
      <c r="K216" s="301">
        <f t="shared" si="56"/>
        <v>0.20072812813553587</v>
      </c>
      <c r="L216" s="301">
        <f t="shared" si="56"/>
        <v>0.19029846706476386</v>
      </c>
      <c r="M216" s="301">
        <f t="shared" si="56"/>
        <v>0.18684154831390049</v>
      </c>
      <c r="N216" s="301">
        <f t="shared" si="56"/>
        <v>0.19082366740128659</v>
      </c>
      <c r="O216" s="301">
        <f t="shared" si="56"/>
        <v>0.1964151228584714</v>
      </c>
      <c r="P216" s="301">
        <f t="shared" si="56"/>
        <v>0.19943450088375214</v>
      </c>
      <c r="Q216" s="301">
        <f t="shared" si="56"/>
        <v>0.19157745854537495</v>
      </c>
      <c r="R216" s="301">
        <f t="shared" si="56"/>
        <v>0.19619442294312425</v>
      </c>
      <c r="S216" s="301">
        <f t="shared" si="56"/>
        <v>0.18319860421410517</v>
      </c>
      <c r="T216" s="301">
        <f t="shared" si="56"/>
        <v>0.19214262148857911</v>
      </c>
      <c r="U216" s="301">
        <f t="shared" si="56"/>
        <v>0.18481412674573147</v>
      </c>
      <c r="V216" s="301">
        <f t="shared" si="56"/>
        <v>0.16679191626212111</v>
      </c>
      <c r="W216" s="301">
        <f t="shared" si="56"/>
        <v>0.15418279773304891</v>
      </c>
      <c r="X216" s="301">
        <f t="shared" si="56"/>
        <v>0.12760346822968699</v>
      </c>
      <c r="Y216" s="301">
        <f t="shared" si="56"/>
        <v>7.1535210865162832E-2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6.1269852769816118E-3</v>
      </c>
      <c r="C217" s="302">
        <f t="shared" si="57"/>
        <v>7.3563848706552463E-3</v>
      </c>
      <c r="D217" s="302">
        <f t="shared" si="57"/>
        <v>4.4002518702264144E-3</v>
      </c>
      <c r="E217" s="302">
        <f t="shared" si="57"/>
        <v>5.5876673114162922E-3</v>
      </c>
      <c r="F217" s="302">
        <f t="shared" si="57"/>
        <v>7.8774435414802717E-3</v>
      </c>
      <c r="G217" s="302">
        <f t="shared" si="57"/>
        <v>7.0846222737822664E-3</v>
      </c>
      <c r="H217" s="302">
        <f t="shared" si="57"/>
        <v>8.4027181785378772E-3</v>
      </c>
      <c r="I217" s="302">
        <f t="shared" si="57"/>
        <v>9.7265833414004414E-3</v>
      </c>
      <c r="J217" s="302">
        <f t="shared" si="57"/>
        <v>1.026018969901951E-2</v>
      </c>
      <c r="K217" s="302">
        <f t="shared" si="57"/>
        <v>9.9883046110099093E-3</v>
      </c>
      <c r="L217" s="302">
        <f t="shared" si="57"/>
        <v>1.1778314046590924E-2</v>
      </c>
      <c r="M217" s="302">
        <f t="shared" si="57"/>
        <v>1.0667451223877102E-2</v>
      </c>
      <c r="N217" s="302">
        <f t="shared" si="57"/>
        <v>1.0918584902259712E-2</v>
      </c>
      <c r="O217" s="302">
        <f t="shared" si="57"/>
        <v>1.1717969632260503E-2</v>
      </c>
      <c r="P217" s="302">
        <f t="shared" si="57"/>
        <v>1.1409669007244324E-2</v>
      </c>
      <c r="Q217" s="302">
        <f t="shared" si="57"/>
        <v>1.0912697648050763E-2</v>
      </c>
      <c r="R217" s="302">
        <f t="shared" si="57"/>
        <v>1.1137488248601671E-2</v>
      </c>
      <c r="S217" s="302">
        <f t="shared" si="57"/>
        <v>1.2372394192040394E-2</v>
      </c>
      <c r="T217" s="302">
        <f t="shared" si="57"/>
        <v>1.1983125243265245E-2</v>
      </c>
      <c r="U217" s="302">
        <f t="shared" si="57"/>
        <v>1.1796116240382428E-2</v>
      </c>
      <c r="V217" s="302">
        <f t="shared" si="57"/>
        <v>1.2033175961922936E-2</v>
      </c>
      <c r="W217" s="302">
        <f t="shared" si="57"/>
        <v>1.2920682318212161E-2</v>
      </c>
      <c r="X217" s="302">
        <f t="shared" si="57"/>
        <v>1.4486336574416895E-2</v>
      </c>
      <c r="Y217" s="302">
        <f t="shared" si="57"/>
        <v>1.4500862485933949E-2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0.14041477895806698</v>
      </c>
      <c r="C218" s="302">
        <f t="shared" si="58"/>
        <v>0.17826005404561859</v>
      </c>
      <c r="D218" s="302">
        <f t="shared" si="58"/>
        <v>0.14830562947666559</v>
      </c>
      <c r="E218" s="302">
        <f t="shared" si="58"/>
        <v>0.15994176593859785</v>
      </c>
      <c r="F218" s="302">
        <f t="shared" si="58"/>
        <v>0.17258083831933538</v>
      </c>
      <c r="G218" s="302">
        <f t="shared" si="58"/>
        <v>0.17825507649933944</v>
      </c>
      <c r="H218" s="302">
        <f t="shared" si="58"/>
        <v>0.18545973345798367</v>
      </c>
      <c r="I218" s="302">
        <f t="shared" si="58"/>
        <v>0.17002736233963758</v>
      </c>
      <c r="J218" s="302">
        <f t="shared" si="58"/>
        <v>0.16355227555196586</v>
      </c>
      <c r="K218" s="302">
        <f t="shared" si="58"/>
        <v>0.19073982352452595</v>
      </c>
      <c r="L218" s="302">
        <f t="shared" si="58"/>
        <v>0.17852015301817292</v>
      </c>
      <c r="M218" s="302">
        <f t="shared" si="58"/>
        <v>0.17617409709002341</v>
      </c>
      <c r="N218" s="302">
        <f t="shared" si="58"/>
        <v>0.1799050824990269</v>
      </c>
      <c r="O218" s="302">
        <f t="shared" si="58"/>
        <v>0.18469715322621089</v>
      </c>
      <c r="P218" s="302">
        <f t="shared" si="58"/>
        <v>0.18802483187650781</v>
      </c>
      <c r="Q218" s="302">
        <f t="shared" si="58"/>
        <v>0.18066476089732417</v>
      </c>
      <c r="R218" s="302">
        <f t="shared" si="58"/>
        <v>0.18505693469452258</v>
      </c>
      <c r="S218" s="302">
        <f t="shared" si="58"/>
        <v>0.17082621002206477</v>
      </c>
      <c r="T218" s="302">
        <f t="shared" si="58"/>
        <v>0.18015949624531388</v>
      </c>
      <c r="U218" s="302">
        <f t="shared" si="58"/>
        <v>0.17301801050534904</v>
      </c>
      <c r="V218" s="302">
        <f t="shared" si="58"/>
        <v>0.15475874030019818</v>
      </c>
      <c r="W218" s="302">
        <f t="shared" si="58"/>
        <v>0.14126211541483674</v>
      </c>
      <c r="X218" s="302">
        <f t="shared" si="58"/>
        <v>0.11311713165527008</v>
      </c>
      <c r="Y218" s="302">
        <f t="shared" si="58"/>
        <v>5.7034348379228883E-2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</v>
      </c>
      <c r="C220" s="310">
        <f t="shared" si="60"/>
        <v>0</v>
      </c>
      <c r="D220" s="310">
        <f t="shared" si="60"/>
        <v>0</v>
      </c>
      <c r="E220" s="310">
        <f t="shared" si="60"/>
        <v>0</v>
      </c>
      <c r="F220" s="310">
        <f t="shared" si="60"/>
        <v>0</v>
      </c>
      <c r="G220" s="310">
        <f t="shared" si="60"/>
        <v>0</v>
      </c>
      <c r="H220" s="310">
        <f t="shared" si="60"/>
        <v>0</v>
      </c>
      <c r="I220" s="310">
        <f t="shared" si="60"/>
        <v>0</v>
      </c>
      <c r="J220" s="310">
        <f t="shared" si="60"/>
        <v>0</v>
      </c>
      <c r="K220" s="310">
        <f t="shared" si="60"/>
        <v>0</v>
      </c>
      <c r="L220" s="310">
        <f t="shared" si="60"/>
        <v>0</v>
      </c>
      <c r="M220" s="310">
        <f t="shared" si="60"/>
        <v>8.9787889394446225E-4</v>
      </c>
      <c r="N220" s="310">
        <f t="shared" si="60"/>
        <v>3.6967253109302491E-3</v>
      </c>
      <c r="O220" s="310">
        <f t="shared" si="60"/>
        <v>9.5316078193642267E-3</v>
      </c>
      <c r="P220" s="310">
        <f t="shared" si="60"/>
        <v>5.4562983316714274E-3</v>
      </c>
      <c r="Q220" s="310">
        <f t="shared" si="60"/>
        <v>4.4769237182525649E-3</v>
      </c>
      <c r="R220" s="310">
        <f t="shared" si="60"/>
        <v>3.2243233565442809E-3</v>
      </c>
      <c r="S220" s="310">
        <f t="shared" si="60"/>
        <v>1.9156525248272072E-3</v>
      </c>
      <c r="T220" s="310">
        <f t="shared" si="60"/>
        <v>5.4878086658106495E-4</v>
      </c>
      <c r="U220" s="310">
        <f t="shared" si="60"/>
        <v>4.8898094680146359E-4</v>
      </c>
      <c r="V220" s="310">
        <f t="shared" si="60"/>
        <v>8.1830661421643074E-4</v>
      </c>
      <c r="W220" s="310">
        <f t="shared" si="60"/>
        <v>8.5160704132370888E-4</v>
      </c>
      <c r="X220" s="310">
        <f t="shared" si="60"/>
        <v>2.1633563277943012E-3</v>
      </c>
      <c r="Y220" s="310">
        <f t="shared" si="60"/>
        <v>6.0823764480111685E-3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0.52323875701856226</v>
      </c>
      <c r="C233" s="272">
        <f>IF(C$34=0,0,(C$34-C$70)/NFM_fec!C$34)</f>
        <v>0.30638840498232833</v>
      </c>
      <c r="D233" s="272">
        <f>IF(D$34=0,0,(D$34-D$70)/NFM_fec!D$34)</f>
        <v>0.48768144584576512</v>
      </c>
      <c r="E233" s="272">
        <f>IF(E$34=0,0,(E$34-E$70)/NFM_fec!E$34)</f>
        <v>0.41416304191402942</v>
      </c>
      <c r="F233" s="272">
        <f>IF(F$34=0,0,(F$34-F$70)/NFM_fec!F$34)</f>
        <v>0.30218608170335765</v>
      </c>
      <c r="G233" s="272">
        <f>IF(G$34=0,0,(G$34-G$70)/NFM_fec!G$34)</f>
        <v>0.31402482036793505</v>
      </c>
      <c r="H233" s="272">
        <f>IF(H$34=0,0,(H$34-H$70)/NFM_fec!H$34)</f>
        <v>0.27127740702362491</v>
      </c>
      <c r="I233" s="272">
        <f>IF(I$34=0,0,(I$34-I$70)/NFM_fec!I$34)</f>
        <v>0.28986617796529635</v>
      </c>
      <c r="J233" s="272">
        <f>IF(J$34=0,0,(J$34-J$70)/NFM_fec!J$34)</f>
        <v>0.31605384211630455</v>
      </c>
      <c r="K233" s="272">
        <f>IF(K$34=0,0,(K$34-K$70)/NFM_fec!K$34)</f>
        <v>0.26582396779348577</v>
      </c>
      <c r="L233" s="272">
        <f>IF(L$34=0,0,(L$34-L$70)/NFM_fec!L$34)</f>
        <v>0.2712044787546361</v>
      </c>
      <c r="M233" s="272">
        <f>IF(M$34=0,0,(M$34-M$70)/NFM_fec!M$34)</f>
        <v>0.29778575996708484</v>
      </c>
      <c r="N233" s="272">
        <f>IF(N$34=0,0,(N$34-N$70)/NFM_fec!N$34)</f>
        <v>0.27446972795349417</v>
      </c>
      <c r="O233" s="272">
        <f>IF(O$34=0,0,(O$34-O$70)/NFM_fec!O$34)</f>
        <v>0.26770125865234246</v>
      </c>
      <c r="P233" s="272">
        <f>IF(P$34=0,0,(P$34-P$70)/NFM_fec!P$34)</f>
        <v>0.25098226966297082</v>
      </c>
      <c r="Q233" s="272">
        <f>IF(Q$34=0,0,(Q$34-Q$70)/NFM_fec!Q$34)</f>
        <v>0.27357523338305106</v>
      </c>
      <c r="R233" s="272">
        <f>IF(R$34=0,0,(R$34-R$70)/NFM_fec!R$34)</f>
        <v>0.25301239025934896</v>
      </c>
      <c r="S233" s="272">
        <f>IF(S$34=0,0,(S$34-S$70)/NFM_fec!S$34)</f>
        <v>0.2612445614966557</v>
      </c>
      <c r="T233" s="272">
        <f>IF(T$34=0,0,(T$34-T$70)/NFM_fec!T$34)</f>
        <v>0.25789786241126939</v>
      </c>
      <c r="U233" s="272">
        <f>IF(U$34=0,0,(U$34-U$70)/NFM_fec!U$34)</f>
        <v>0.22906795961008081</v>
      </c>
      <c r="V233" s="272">
        <f>IF(V$34=0,0,(V$34-V$70)/NFM_fec!V$34)</f>
        <v>0.23423311825631501</v>
      </c>
      <c r="W233" s="272">
        <f>IF(W$34=0,0,(W$34-W$70)/NFM_fec!W$34)</f>
        <v>0.26624692819866441</v>
      </c>
      <c r="X233" s="272">
        <f>IF(X$34=0,0,(X$34-X$70)/NFM_fec!X$34)</f>
        <v>0.27815014013378903</v>
      </c>
      <c r="Y233" s="272">
        <f>IF(Y$34=0,0,(Y$34-Y$70)/NFM_fec!Y$34)</f>
        <v>1.1861511662980884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1.8674971810036696</v>
      </c>
      <c r="C238" s="275">
        <f>IF(C$39=0,0,C$39/NFM_fec!C$39)</f>
        <v>1.3637132667594345</v>
      </c>
      <c r="D238" s="275">
        <f>IF(D$39=0,0,D$39/NFM_fec!D$39)</f>
        <v>1.6955801775211206</v>
      </c>
      <c r="E238" s="275">
        <f>IF(E$39=0,0,E$39/NFM_fec!E$39)</f>
        <v>1.5949902274789047</v>
      </c>
      <c r="F238" s="275">
        <f>IF(F$39=0,0,F$39/NFM_fec!F$39)</f>
        <v>1.3811117068244074</v>
      </c>
      <c r="G238" s="275">
        <f>IF(G$39=0,0,G$39/NFM_fec!G$39)</f>
        <v>1.3752316931931226</v>
      </c>
      <c r="H238" s="275">
        <f>IF(H$39=0,0,H$39/NFM_fec!H$39)</f>
        <v>1.2793187405881699</v>
      </c>
      <c r="I238" s="275">
        <f>IF(I$39=0,0,I$39/NFM_fec!I$39)</f>
        <v>1.4013126734101307</v>
      </c>
      <c r="J238" s="275">
        <f>IF(J$39=0,0,J$39/NFM_fec!J$39)</f>
        <v>1.5014598832178894</v>
      </c>
      <c r="K238" s="275">
        <f>IF(K$39=0,0,K$39/NFM_fec!K$39)</f>
        <v>1.2963710535837878</v>
      </c>
      <c r="L238" s="275">
        <f>IF(L$39=0,0,L$39/NFM_fec!L$39)</f>
        <v>1.3685974551636699</v>
      </c>
      <c r="M238" s="275">
        <f>IF(M$39=0,0,M$39/NFM_fec!M$39)</f>
        <v>1.4348100497815546</v>
      </c>
      <c r="N238" s="275">
        <f>IF(N$39=0,0,N$39/NFM_fec!N$39)</f>
        <v>1.3613098226386331</v>
      </c>
      <c r="O238" s="275">
        <f>IF(O$39=0,0,O$39/NFM_fec!O$39)</f>
        <v>1.3455246990170375</v>
      </c>
      <c r="P238" s="275">
        <f>IF(P$39=0,0,P$39/NFM_fec!P$39)</f>
        <v>1.2796047853102424</v>
      </c>
      <c r="Q238" s="275">
        <f>IF(Q$39=0,0,Q$39/NFM_fec!Q$39)</f>
        <v>1.3570552656556831</v>
      </c>
      <c r="R238" s="275">
        <f>IF(R$39=0,0,R$39/NFM_fec!R$39)</f>
        <v>1.2865064846290246</v>
      </c>
      <c r="S238" s="275">
        <f>IF(S$39=0,0,S$39/NFM_fec!S$39)</f>
        <v>1.3465982449919702</v>
      </c>
      <c r="T238" s="275">
        <f>IF(T$39=0,0,T$39/NFM_fec!T$39)</f>
        <v>1.3255890058105078</v>
      </c>
      <c r="U238" s="275">
        <f>IF(U$39=0,0,U$39/NFM_fec!U$39)</f>
        <v>1.0930564793305897</v>
      </c>
      <c r="V238" s="275">
        <f>IF(V$39=0,0,V$39/NFM_fec!V$39)</f>
        <v>1.1008106940328279</v>
      </c>
      <c r="W238" s="275">
        <f>IF(W$39=0,0,W$39/NFM_fec!W$39)</f>
        <v>1.1877136521856415</v>
      </c>
      <c r="X238" s="275">
        <f>IF(X$39=0,0,X$39/NFM_fec!X$39)</f>
        <v>1.1789361227970998</v>
      </c>
      <c r="Y238" s="275">
        <f>IF(Y$39=0,0,Y$39/NFM_fec!Y$39)</f>
        <v>2.0764086718938612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1.8674971810036702</v>
      </c>
      <c r="C240" s="276">
        <f>IF(C$46=0,0,C$46/NFM_fec!C$46)</f>
        <v>1.3637132667594347</v>
      </c>
      <c r="D240" s="276">
        <f>IF(D$46=0,0,D$46/NFM_fec!D$46)</f>
        <v>1.695580177521121</v>
      </c>
      <c r="E240" s="276">
        <f>IF(E$46=0,0,E$46/NFM_fec!E$46)</f>
        <v>1.594990227478905</v>
      </c>
      <c r="F240" s="276">
        <f>IF(F$46=0,0,F$46/NFM_fec!F$46)</f>
        <v>1.3811117068244074</v>
      </c>
      <c r="G240" s="276">
        <f>IF(G$46=0,0,G$46/NFM_fec!G$46)</f>
        <v>1.3752316931931221</v>
      </c>
      <c r="H240" s="276">
        <f>IF(H$46=0,0,H$46/NFM_fec!H$46)</f>
        <v>1.2793187405881701</v>
      </c>
      <c r="I240" s="276">
        <f>IF(I$46=0,0,I$46/NFM_fec!I$46)</f>
        <v>1.4013126734101309</v>
      </c>
      <c r="J240" s="276">
        <f>IF(J$46=0,0,J$46/NFM_fec!J$46)</f>
        <v>1.5014598832178887</v>
      </c>
      <c r="K240" s="276">
        <f>IF(K$46=0,0,K$46/NFM_fec!K$46)</f>
        <v>1.296371053583788</v>
      </c>
      <c r="L240" s="276">
        <f>IF(L$46=0,0,L$46/NFM_fec!L$46)</f>
        <v>1.3685974551636695</v>
      </c>
      <c r="M240" s="276">
        <f>IF(M$46=0,0,M$46/NFM_fec!M$46)</f>
        <v>1.4348100497815548</v>
      </c>
      <c r="N240" s="276">
        <f>IF(N$46=0,0,N$46/NFM_fec!N$46)</f>
        <v>1.3613098226386331</v>
      </c>
      <c r="O240" s="276">
        <f>IF(O$46=0,0,O$46/NFM_fec!O$46)</f>
        <v>1.3455246990170373</v>
      </c>
      <c r="P240" s="276">
        <f>IF(P$46=0,0,P$46/NFM_fec!P$46)</f>
        <v>1.2796047853102421</v>
      </c>
      <c r="Q240" s="276">
        <f>IF(Q$46=0,0,Q$46/NFM_fec!Q$46)</f>
        <v>1.3570552656556834</v>
      </c>
      <c r="R240" s="276">
        <f>IF(R$46=0,0,R$46/NFM_fec!R$46)</f>
        <v>1.2865064846290251</v>
      </c>
      <c r="S240" s="276">
        <f>IF(S$46=0,0,S$46/NFM_fec!S$46)</f>
        <v>1.3680225420676235</v>
      </c>
      <c r="T240" s="276">
        <f>IF(T$46=0,0,T$46/NFM_fec!T$46)</f>
        <v>1.3255890058105073</v>
      </c>
      <c r="U240" s="276">
        <f>IF(U$46=0,0,U$46/NFM_fec!U$46)</f>
        <v>1.2277954295903319</v>
      </c>
      <c r="V240" s="276">
        <f>IF(V$46=0,0,V$46/NFM_fec!V$46)</f>
        <v>1.2756603169990282</v>
      </c>
      <c r="W240" s="276">
        <f>IF(W$46=0,0,W$46/NFM_fec!W$46)</f>
        <v>1.4235593234761921</v>
      </c>
      <c r="X240" s="276">
        <f>IF(X$46=0,0,X$46/NFM_fec!X$46)</f>
        <v>1.537624759828119</v>
      </c>
      <c r="Y240" s="276">
        <f>IF(Y$46=0,0,Y$46/NFM_fec!Y$46)</f>
        <v>2.3354726816385543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3.4829316389944305</v>
      </c>
      <c r="C241" s="277">
        <f>IF(C$53=0,0,C$53/NFM_fec!C$53)</f>
        <v>3.0365970034276573</v>
      </c>
      <c r="D241" s="277">
        <f>IF(D$53=0,0,D$53/NFM_fec!D$53)</f>
        <v>3.5793947553345324</v>
      </c>
      <c r="E241" s="277">
        <f>IF(E$53=0,0,E$53/NFM_fec!E$53)</f>
        <v>3.3951290180895795</v>
      </c>
      <c r="F241" s="277">
        <f>IF(F$53=0,0,F$53/NFM_fec!F$53)</f>
        <v>2.9540732659496647</v>
      </c>
      <c r="G241" s="277">
        <f>IF(G$53=0,0,G$53/NFM_fec!G$53)</f>
        <v>3.1112488658571547</v>
      </c>
      <c r="H241" s="277">
        <f>IF(H$53=0,0,H$53/NFM_fec!H$53)</f>
        <v>2.8585621122148464</v>
      </c>
      <c r="I241" s="277">
        <f>IF(I$53=0,0,I$53/NFM_fec!I$53)</f>
        <v>2.7565275977263686</v>
      </c>
      <c r="J241" s="277">
        <f>IF(J$53=0,0,J$53/NFM_fec!J$53)</f>
        <v>2.749023024633523</v>
      </c>
      <c r="K241" s="277">
        <f>IF(K$53=0,0,K$53/NFM_fec!K$53)</f>
        <v>2.7004425679860025</v>
      </c>
      <c r="L241" s="277">
        <f>IF(L$53=0,0,L$53/NFM_fec!L$53)</f>
        <v>2.5009337208661124</v>
      </c>
      <c r="M241" s="277">
        <f>IF(M$53=0,0,M$53/NFM_fec!M$53)</f>
        <v>2.6851469627362774</v>
      </c>
      <c r="N241" s="277">
        <f>IF(N$53=0,0,N$53/NFM_fec!N$53)</f>
        <v>2.6007696921199024</v>
      </c>
      <c r="O241" s="277">
        <f>IF(O$53=0,0,O$53/NFM_fec!O$53)</f>
        <v>2.4855608832511384</v>
      </c>
      <c r="P241" s="277">
        <f>IF(P$53=0,0,P$53/NFM_fec!P$53)</f>
        <v>2.4776680822216646</v>
      </c>
      <c r="Q241" s="277">
        <f>IF(Q$53=0,0,Q$53/NFM_fec!Q$53)</f>
        <v>2.5958070203889934</v>
      </c>
      <c r="R241" s="277">
        <f>IF(R$53=0,0,R$53/NFM_fec!R$53)</f>
        <v>2.5216705330487046</v>
      </c>
      <c r="S241" s="277">
        <f>IF(S$53=0,0,S$53/NFM_fec!S$53)</f>
        <v>2.4455912874596932</v>
      </c>
      <c r="T241" s="277">
        <f>IF(T$53=0,0,T$53/NFM_fec!T$53)</f>
        <v>2.4452087286614872</v>
      </c>
      <c r="U241" s="277">
        <f>IF(U$53=0,0,U$53/NFM_fec!U$53)</f>
        <v>2.1421273931974478</v>
      </c>
      <c r="V241" s="277">
        <f>IF(V$53=0,0,V$53/NFM_fec!V$53)</f>
        <v>1.943944176738152</v>
      </c>
      <c r="W241" s="277">
        <f>IF(W$53=0,0,W$53/NFM_fec!W$53)</f>
        <v>1.9707551202289071</v>
      </c>
      <c r="X241" s="277">
        <f>IF(X$53=0,0,X$53/NFM_fec!X$53)</f>
        <v>1.8079731553967484</v>
      </c>
      <c r="Y241" s="277">
        <f>IF(Y$53=0,0,Y$53/NFM_fec!Y$53)</f>
        <v>1.8083450725475192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2.5471931034645841</v>
      </c>
      <c r="C243" s="272">
        <f>IF(C$72=0,0,C$72/NFM_fec!C$72)</f>
        <v>2.0600668480278959</v>
      </c>
      <c r="D243" s="272">
        <f>IF(D$72=0,0,D$72/NFM_fec!D$72)</f>
        <v>2.606362670095479</v>
      </c>
      <c r="E243" s="272">
        <f>IF(E$72=0,0,E$72/NFM_fec!E$72)</f>
        <v>2.4081040944210241</v>
      </c>
      <c r="F243" s="272">
        <f>IF(F$72=0,0,F$72/NFM_fec!F$72)</f>
        <v>2.0156646557431723</v>
      </c>
      <c r="G243" s="272">
        <f>IF(G$72=0,0,G$72/NFM_fec!G$72)</f>
        <v>2.1052202642138447</v>
      </c>
      <c r="H243" s="272">
        <f>IF(H$72=0,0,H$72/NFM_fec!H$72)</f>
        <v>1.9101588525807764</v>
      </c>
      <c r="I243" s="272">
        <f>IF(I$72=0,0,I$72/NFM_fec!I$72)</f>
        <v>1.9082016791745091</v>
      </c>
      <c r="J243" s="272">
        <f>IF(J$72=0,0,J$72/NFM_fec!J$72)</f>
        <v>1.9569006324927674</v>
      </c>
      <c r="K243" s="272">
        <f>IF(K$72=0,0,K$72/NFM_fec!K$72)</f>
        <v>1.8348592386432432</v>
      </c>
      <c r="L243" s="272">
        <f>IF(L$72=0,0,L$72/NFM_fec!L$72)</f>
        <v>1.7760312226711334</v>
      </c>
      <c r="M243" s="272">
        <f>IF(M$72=0,0,M$72/NFM_fec!M$72)</f>
        <v>1.8974909139966278</v>
      </c>
      <c r="N243" s="272">
        <f>IF(N$72=0,0,N$72/NFM_fec!N$72)</f>
        <v>1.8181106256127189</v>
      </c>
      <c r="O243" s="272">
        <f>IF(O$72=0,0,O$72/NFM_fec!O$72)</f>
        <v>1.7625579792614026</v>
      </c>
      <c r="P243" s="272">
        <f>IF(P$72=0,0,P$72/NFM_fec!P$72)</f>
        <v>1.7212529598147848</v>
      </c>
      <c r="Q243" s="272">
        <f>IF(Q$72=0,0,Q$72/NFM_fec!Q$72)</f>
        <v>1.8145790777012474</v>
      </c>
      <c r="R243" s="272">
        <f>IF(R$72=0,0,R$72/NFM_fec!R$72)</f>
        <v>1.7411808352380849</v>
      </c>
      <c r="S243" s="272">
        <f>IF(S$72=0,0,S$72/NFM_fec!S$72)</f>
        <v>1.7423707915609623</v>
      </c>
      <c r="T243" s="272">
        <f>IF(T$72=0,0,T$72/NFM_fec!T$72)</f>
        <v>1.7267033038476329</v>
      </c>
      <c r="U243" s="272">
        <f>IF(U$72=0,0,U$72/NFM_fec!U$72)</f>
        <v>1.5611195260461674</v>
      </c>
      <c r="V243" s="272">
        <f>IF(V$72=0,0,V$72/NFM_fec!V$72)</f>
        <v>1.5129719791134308</v>
      </c>
      <c r="W243" s="272">
        <f>IF(W$72=0,0,W$72/NFM_fec!W$72)</f>
        <v>1.6016815235478528</v>
      </c>
      <c r="X243" s="272">
        <f>IF(X$72=0,0,X$72/NFM_fec!X$72)</f>
        <v>1.5985404024391272</v>
      </c>
      <c r="Y243" s="272">
        <f>IF(Y$72=0,0,Y$72/NFM_fec!Y$72)</f>
        <v>2.1376001769086472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1.86749718100367</v>
      </c>
      <c r="C248" s="275">
        <f>IF(C$77=0,0,C$77/NFM_fec!C$77)</f>
        <v>1.3637132667594343</v>
      </c>
      <c r="D248" s="275">
        <f>IF(D$77=0,0,D$77/NFM_fec!D$77)</f>
        <v>1.6955801775211201</v>
      </c>
      <c r="E248" s="275">
        <f>IF(E$77=0,0,E$77/NFM_fec!E$77)</f>
        <v>1.594990227478905</v>
      </c>
      <c r="F248" s="275">
        <f>IF(F$77=0,0,F$77/NFM_fec!F$77)</f>
        <v>1.3811117068244076</v>
      </c>
      <c r="G248" s="275">
        <f>IF(G$77=0,0,G$77/NFM_fec!G$77)</f>
        <v>1.3752316931931221</v>
      </c>
      <c r="H248" s="275">
        <f>IF(H$77=0,0,H$77/NFM_fec!H$77)</f>
        <v>1.2793187405881699</v>
      </c>
      <c r="I248" s="275">
        <f>IF(I$77=0,0,I$77/NFM_fec!I$77)</f>
        <v>1.4013126734101307</v>
      </c>
      <c r="J248" s="275">
        <f>IF(J$77=0,0,J$77/NFM_fec!J$77)</f>
        <v>1.5014598832178891</v>
      </c>
      <c r="K248" s="275">
        <f>IF(K$77=0,0,K$77/NFM_fec!K$77)</f>
        <v>1.2963710535837878</v>
      </c>
      <c r="L248" s="275">
        <f>IF(L$77=0,0,L$77/NFM_fec!L$77)</f>
        <v>1.3685974551636699</v>
      </c>
      <c r="M248" s="275">
        <f>IF(M$77=0,0,M$77/NFM_fec!M$77)</f>
        <v>1.4348100497815557</v>
      </c>
      <c r="N248" s="275">
        <f>IF(N$77=0,0,N$77/NFM_fec!N$77)</f>
        <v>1.3613098226386335</v>
      </c>
      <c r="O248" s="275">
        <f>IF(O$77=0,0,O$77/NFM_fec!O$77)</f>
        <v>1.3455246990170375</v>
      </c>
      <c r="P248" s="275">
        <f>IF(P$77=0,0,P$77/NFM_fec!P$77)</f>
        <v>1.2796047853102419</v>
      </c>
      <c r="Q248" s="275">
        <f>IF(Q$77=0,0,Q$77/NFM_fec!Q$77)</f>
        <v>1.3570552656556838</v>
      </c>
      <c r="R248" s="275">
        <f>IF(R$77=0,0,R$77/NFM_fec!R$77)</f>
        <v>1.2865064846290248</v>
      </c>
      <c r="S248" s="275">
        <f>IF(S$77=0,0,S$77/NFM_fec!S$77)</f>
        <v>1.3465982449919707</v>
      </c>
      <c r="T248" s="275">
        <f>IF(T$77=0,0,T$77/NFM_fec!T$77)</f>
        <v>1.3255890058105073</v>
      </c>
      <c r="U248" s="275">
        <f>IF(U$77=0,0,U$77/NFM_fec!U$77)</f>
        <v>1.0930564793305899</v>
      </c>
      <c r="V248" s="275">
        <f>IF(V$77=0,0,V$77/NFM_fec!V$77)</f>
        <v>1.1008106940328279</v>
      </c>
      <c r="W248" s="275">
        <f>IF(W$77=0,0,W$77/NFM_fec!W$77)</f>
        <v>1.187713652185642</v>
      </c>
      <c r="X248" s="275">
        <f>IF(X$77=0,0,X$77/NFM_fec!X$77)</f>
        <v>1.1789361227970994</v>
      </c>
      <c r="Y248" s="275">
        <f>IF(Y$77=0,0,Y$77/NFM_fec!Y$77)</f>
        <v>2.0764086718938617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1.8674971810036698</v>
      </c>
      <c r="C249" s="276">
        <f>IF(C$83=0,0,C$83/NFM_fec!C$83)</f>
        <v>1.3637132667594349</v>
      </c>
      <c r="D249" s="276">
        <f>IF(D$83=0,0,D$83/NFM_fec!D$83)</f>
        <v>1.6955801775211201</v>
      </c>
      <c r="E249" s="276">
        <f>IF(E$83=0,0,E$83/NFM_fec!E$83)</f>
        <v>1.5949902274789045</v>
      </c>
      <c r="F249" s="276">
        <f>IF(F$83=0,0,F$83/NFM_fec!F$83)</f>
        <v>1.3811117068244074</v>
      </c>
      <c r="G249" s="276">
        <f>IF(G$83=0,0,G$83/NFM_fec!G$83)</f>
        <v>1.3752316931931223</v>
      </c>
      <c r="H249" s="276">
        <f>IF(H$83=0,0,H$83/NFM_fec!H$83)</f>
        <v>1.2793187405881703</v>
      </c>
      <c r="I249" s="276">
        <f>IF(I$83=0,0,I$83/NFM_fec!I$83)</f>
        <v>1.4013126734101302</v>
      </c>
      <c r="J249" s="276">
        <f>IF(J$83=0,0,J$83/NFM_fec!J$83)</f>
        <v>1.5014598832178889</v>
      </c>
      <c r="K249" s="276">
        <f>IF(K$83=0,0,K$83/NFM_fec!K$83)</f>
        <v>1.2963710535837878</v>
      </c>
      <c r="L249" s="276">
        <f>IF(L$83=0,0,L$83/NFM_fec!L$83)</f>
        <v>1.3685974551636702</v>
      </c>
      <c r="M249" s="276">
        <f>IF(M$83=0,0,M$83/NFM_fec!M$83)</f>
        <v>1.4348100497815541</v>
      </c>
      <c r="N249" s="276">
        <f>IF(N$83=0,0,N$83/NFM_fec!N$83)</f>
        <v>1.3613098226386329</v>
      </c>
      <c r="O249" s="276">
        <f>IF(O$83=0,0,O$83/NFM_fec!O$83)</f>
        <v>1.3455246990170378</v>
      </c>
      <c r="P249" s="276">
        <f>IF(P$83=0,0,P$83/NFM_fec!P$83)</f>
        <v>1.2796047853102417</v>
      </c>
      <c r="Q249" s="276">
        <f>IF(Q$83=0,0,Q$83/NFM_fec!Q$83)</f>
        <v>1.3570552656556831</v>
      </c>
      <c r="R249" s="276">
        <f>IF(R$83=0,0,R$83/NFM_fec!R$83)</f>
        <v>1.2865064846290251</v>
      </c>
      <c r="S249" s="276">
        <f>IF(S$83=0,0,S$83/NFM_fec!S$83)</f>
        <v>1.3680225420676237</v>
      </c>
      <c r="T249" s="276">
        <f>IF(T$83=0,0,T$83/NFM_fec!T$83)</f>
        <v>1.3255890058105071</v>
      </c>
      <c r="U249" s="276">
        <f>IF(U$83=0,0,U$83/NFM_fec!U$83)</f>
        <v>1.2277954295903317</v>
      </c>
      <c r="V249" s="276">
        <f>IF(V$83=0,0,V$83/NFM_fec!V$83)</f>
        <v>1.2756603169990275</v>
      </c>
      <c r="W249" s="276">
        <f>IF(W$83=0,0,W$83/NFM_fec!W$83)</f>
        <v>1.4235593234761919</v>
      </c>
      <c r="X249" s="276">
        <f>IF(X$83=0,0,X$83/NFM_fec!X$83)</f>
        <v>1.5376247598281185</v>
      </c>
      <c r="Y249" s="276">
        <f>IF(Y$83=0,0,Y$83/NFM_fec!Y$83)</f>
        <v>2.3354726816385543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1.8674971810036691</v>
      </c>
      <c r="C250" s="276">
        <f>IF(C$90=0,0,C$90/NFM_fec!C$90)</f>
        <v>1.3637132667594345</v>
      </c>
      <c r="D250" s="276">
        <f>IF(D$90=0,0,D$90/NFM_fec!D$90)</f>
        <v>1.6955801775211203</v>
      </c>
      <c r="E250" s="276">
        <f>IF(E$90=0,0,E$90/NFM_fec!E$90)</f>
        <v>1.5949902274789045</v>
      </c>
      <c r="F250" s="276">
        <f>IF(F$90=0,0,F$90/NFM_fec!F$90)</f>
        <v>1.3811117068244076</v>
      </c>
      <c r="G250" s="276">
        <f>IF(G$90=0,0,G$90/NFM_fec!G$90)</f>
        <v>1.3752316931931223</v>
      </c>
      <c r="H250" s="276">
        <f>IF(H$90=0,0,H$90/NFM_fec!H$90)</f>
        <v>1.2793187405881696</v>
      </c>
      <c r="I250" s="276">
        <f>IF(I$90=0,0,I$90/NFM_fec!I$90)</f>
        <v>1.4013126734101311</v>
      </c>
      <c r="J250" s="276">
        <f>IF(J$90=0,0,J$90/NFM_fec!J$90)</f>
        <v>1.501459883217888</v>
      </c>
      <c r="K250" s="276">
        <f>IF(K$90=0,0,K$90/NFM_fec!K$90)</f>
        <v>1.2963710535837876</v>
      </c>
      <c r="L250" s="276">
        <f>IF(L$90=0,0,L$90/NFM_fec!L$90)</f>
        <v>1.3685974551636695</v>
      </c>
      <c r="M250" s="276">
        <f>IF(M$90=0,0,M$90/NFM_fec!M$90)</f>
        <v>1.434810049781555</v>
      </c>
      <c r="N250" s="276">
        <f>IF(N$90=0,0,N$90/NFM_fec!N$90)</f>
        <v>1.3613098226386335</v>
      </c>
      <c r="O250" s="276">
        <f>IF(O$90=0,0,O$90/NFM_fec!O$90)</f>
        <v>1.3455246990170378</v>
      </c>
      <c r="P250" s="276">
        <f>IF(P$90=0,0,P$90/NFM_fec!P$90)</f>
        <v>1.2796047853102421</v>
      </c>
      <c r="Q250" s="276">
        <f>IF(Q$90=0,0,Q$90/NFM_fec!Q$90)</f>
        <v>1.3570552656556831</v>
      </c>
      <c r="R250" s="276">
        <f>IF(R$90=0,0,R$90/NFM_fec!R$90)</f>
        <v>1.2865064846290244</v>
      </c>
      <c r="S250" s="276">
        <f>IF(S$90=0,0,S$90/NFM_fec!S$90)</f>
        <v>1.3680225420676237</v>
      </c>
      <c r="T250" s="276">
        <f>IF(T$90=0,0,T$90/NFM_fec!T$90)</f>
        <v>1.3255890058105075</v>
      </c>
      <c r="U250" s="276">
        <f>IF(U$90=0,0,U$90/NFM_fec!U$90)</f>
        <v>1.2277954295903317</v>
      </c>
      <c r="V250" s="276">
        <f>IF(V$90=0,0,V$90/NFM_fec!V$90)</f>
        <v>1.2756603169990282</v>
      </c>
      <c r="W250" s="276">
        <f>IF(W$90=0,0,W$90/NFM_fec!W$90)</f>
        <v>1.4235593234761919</v>
      </c>
      <c r="X250" s="276">
        <f>IF(X$90=0,0,X$90/NFM_fec!X$90)</f>
        <v>1.5376247598281187</v>
      </c>
      <c r="Y250" s="276">
        <f>IF(Y$90=0,0,Y$90/NFM_fec!Y$90)</f>
        <v>2.3354726816385543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3.366664935744466</v>
      </c>
      <c r="C251" s="277">
        <f>IF(C$97=0,0,C$97/NFM_fec!C$97)</f>
        <v>3.0036627779321243</v>
      </c>
      <c r="D251" s="277">
        <f>IF(D$97=0,0,D$97/NFM_fec!D$97)</f>
        <v>3.4559973424427071</v>
      </c>
      <c r="E251" s="277">
        <f>IF(E$97=0,0,E$97/NFM_fec!E$97)</f>
        <v>3.3021617599828645</v>
      </c>
      <c r="F251" s="277">
        <f>IF(F$97=0,0,F$97/NFM_fec!F$97)</f>
        <v>2.9288938238247759</v>
      </c>
      <c r="G251" s="277">
        <f>IF(G$97=0,0,G$97/NFM_fec!G$97)</f>
        <v>3.0725924219985665</v>
      </c>
      <c r="H251" s="277">
        <f>IF(H$97=0,0,H$97/NFM_fec!H$97)</f>
        <v>2.8530663009535697</v>
      </c>
      <c r="I251" s="277">
        <f>IF(I$97=0,0,I$97/NFM_fec!I$97)</f>
        <v>2.7489240210040751</v>
      </c>
      <c r="J251" s="277">
        <f>IF(J$97=0,0,J$97/NFM_fec!J$97)</f>
        <v>2.7295487796004108</v>
      </c>
      <c r="K251" s="277">
        <f>IF(K$97=0,0,K$97/NFM_fec!K$97)</f>
        <v>2.7019293545104803</v>
      </c>
      <c r="L251" s="277">
        <f>IF(L$97=0,0,L$97/NFM_fec!L$97)</f>
        <v>2.503762850598426</v>
      </c>
      <c r="M251" s="277">
        <f>IF(M$97=0,0,M$97/NFM_fec!M$97)</f>
        <v>2.6720692214329365</v>
      </c>
      <c r="N251" s="277">
        <f>IF(N$97=0,0,N$97/NFM_fec!N$97)</f>
        <v>2.6007332578701794</v>
      </c>
      <c r="O251" s="277">
        <f>IF(O$97=0,0,O$97/NFM_fec!O$97)</f>
        <v>2.4870030472715436</v>
      </c>
      <c r="P251" s="277">
        <f>IF(P$97=0,0,P$97/NFM_fec!P$97)</f>
        <v>2.4893829459766419</v>
      </c>
      <c r="Q251" s="277">
        <f>IF(Q$97=0,0,Q$97/NFM_fec!Q$97)</f>
        <v>2.595810568451991</v>
      </c>
      <c r="R251" s="277">
        <f>IF(R$97=0,0,R$97/NFM_fec!R$97)</f>
        <v>2.534333054608878</v>
      </c>
      <c r="S251" s="277">
        <f>IF(S$97=0,0,S$97/NFM_fec!S$97)</f>
        <v>2.4615432288442554</v>
      </c>
      <c r="T251" s="277">
        <f>IF(T$97=0,0,T$97/NFM_fec!T$97)</f>
        <v>2.4558836815798797</v>
      </c>
      <c r="U251" s="277">
        <f>IF(U$97=0,0,U$97/NFM_fec!U$97)</f>
        <v>2.1565737737604578</v>
      </c>
      <c r="V251" s="277">
        <f>IF(V$97=0,0,V$97/NFM_fec!V$97)</f>
        <v>1.9497411678410208</v>
      </c>
      <c r="W251" s="277">
        <f>IF(W$97=0,0,W$97/NFM_fec!W$97)</f>
        <v>1.9701718956805132</v>
      </c>
      <c r="X251" s="277">
        <f>IF(X$97=0,0,X$97/NFM_fec!X$97)</f>
        <v>1.8093958147052227</v>
      </c>
      <c r="Y251" s="277">
        <f>IF(Y$97=0,0,Y$97/NFM_fec!Y$97)</f>
        <v>1.9149570797389119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3.1784587726675344</v>
      </c>
      <c r="C253" s="272">
        <f>IF(C$115=0,0,(C$115-C$158)/NFM_fec!C$115)</f>
        <v>2.4350774608601191</v>
      </c>
      <c r="D253" s="272">
        <f>IF(D$115=0,0,(D$115-D$158)/NFM_fec!D$115)</f>
        <v>3.3110193008940558</v>
      </c>
      <c r="E253" s="272">
        <f>IF(E$115=0,0,(E$115-E$158)/NFM_fec!E$115)</f>
        <v>3.0135157792281726</v>
      </c>
      <c r="F253" s="272">
        <f>IF(F$115=0,0,(F$115-F$158)/NFM_fec!F$115)</f>
        <v>2.3614653098046339</v>
      </c>
      <c r="G253" s="272">
        <f>IF(G$115=0,0,(G$115-G$158)/NFM_fec!G$115)</f>
        <v>2.513437119539554</v>
      </c>
      <c r="H253" s="272">
        <f>IF(H$115=0,0,(H$115-H$158)/NFM_fec!H$115)</f>
        <v>2.1585423614602663</v>
      </c>
      <c r="I253" s="272">
        <f>IF(I$115=0,0,(I$115-I$158)/NFM_fec!I$115)</f>
        <v>2.1161758645105575</v>
      </c>
      <c r="J253" s="272">
        <f>IF(J$115=0,0,(J$115-J$158)/NFM_fec!J$115)</f>
        <v>2.1580457190453282</v>
      </c>
      <c r="K253" s="272">
        <f>IF(K$115=0,0,(K$115-K$158)/NFM_fec!K$115)</f>
        <v>1.9517874677500542</v>
      </c>
      <c r="L253" s="272">
        <f>IF(L$115=0,0,(L$115-L$158)/NFM_fec!L$115)</f>
        <v>1.8133743081656792</v>
      </c>
      <c r="M253" s="272">
        <f>IF(M$115=0,0,(M$115-M$158)/NFM_fec!M$115)</f>
        <v>2.0259235167752352</v>
      </c>
      <c r="N253" s="272">
        <f>IF(N$115=0,0,(N$115-N$158)/NFM_fec!N$115)</f>
        <v>1.9030581758895257</v>
      </c>
      <c r="O253" s="272">
        <f>IF(O$115=0,0,(O$115-O$158)/NFM_fec!O$115)</f>
        <v>1.775784996668714</v>
      </c>
      <c r="P253" s="272">
        <f>IF(P$115=0,0,(P$115-P$158)/NFM_fec!P$115)</f>
        <v>1.7389832047008567</v>
      </c>
      <c r="Q253" s="272">
        <f>IF(Q$115=0,0,(Q$115-Q$158)/NFM_fec!Q$115)</f>
        <v>1.8961070784113072</v>
      </c>
      <c r="R253" s="272">
        <f>IF(R$115=0,0,(R$115-R$158)/NFM_fec!R$115)</f>
        <v>1.7866039521246213</v>
      </c>
      <c r="S253" s="272">
        <f>IF(S$115=0,0,(S$115-S$158)/NFM_fec!S$115)</f>
        <v>1.7532810606069402</v>
      </c>
      <c r="T253" s="272">
        <f>IF(T$115=0,0,(T$115-T$158)/NFM_fec!T$115)</f>
        <v>1.740084581088946</v>
      </c>
      <c r="U253" s="272">
        <f>IF(U$115=0,0,(U$115-U$158)/NFM_fec!U$115)</f>
        <v>1.6291732785114441</v>
      </c>
      <c r="V253" s="272">
        <f>IF(V$115=0,0,(V$115-V$158)/NFM_fec!V$115)</f>
        <v>1.6475654618166748</v>
      </c>
      <c r="W253" s="272">
        <f>IF(W$115=0,0,(W$115-W$158)/NFM_fec!W$115)</f>
        <v>1.7292121585582585</v>
      </c>
      <c r="X253" s="272">
        <f>IF(X$115=0,0,(X$115-X$158)/NFM_fec!X$115)</f>
        <v>1.7130567484884045</v>
      </c>
      <c r="Y253" s="272">
        <f>IF(Y$115=0,0,(Y$115-Y$158)/NFM_fec!Y$115)</f>
        <v>2.5284482792425873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1.8674971810036707</v>
      </c>
      <c r="C258" s="275">
        <f>IF(C$120=0,0,C$120/NFM_fec!C$120)</f>
        <v>1.3637132667594341</v>
      </c>
      <c r="D258" s="275">
        <f>IF(D$120=0,0,D$120/NFM_fec!D$120)</f>
        <v>1.6955801775211203</v>
      </c>
      <c r="E258" s="275">
        <f>IF(E$120=0,0,E$120/NFM_fec!E$120)</f>
        <v>1.5949902274789045</v>
      </c>
      <c r="F258" s="275">
        <f>IF(F$120=0,0,F$120/NFM_fec!F$120)</f>
        <v>1.3811117068244074</v>
      </c>
      <c r="G258" s="275">
        <f>IF(G$120=0,0,G$120/NFM_fec!G$120)</f>
        <v>1.3752316931931228</v>
      </c>
      <c r="H258" s="275">
        <f>IF(H$120=0,0,H$120/NFM_fec!H$120)</f>
        <v>1.2793187405881699</v>
      </c>
      <c r="I258" s="275">
        <f>IF(I$120=0,0,I$120/NFM_fec!I$120)</f>
        <v>1.4013126734101302</v>
      </c>
      <c r="J258" s="275">
        <f>IF(J$120=0,0,J$120/NFM_fec!J$120)</f>
        <v>1.5014598832178891</v>
      </c>
      <c r="K258" s="275">
        <f>IF(K$120=0,0,K$120/NFM_fec!K$120)</f>
        <v>1.296371053583788</v>
      </c>
      <c r="L258" s="275">
        <f>IF(L$120=0,0,L$120/NFM_fec!L$120)</f>
        <v>1.3685974551636693</v>
      </c>
      <c r="M258" s="275">
        <f>IF(M$120=0,0,M$120/NFM_fec!M$120)</f>
        <v>1.4348100497815539</v>
      </c>
      <c r="N258" s="275">
        <f>IF(N$120=0,0,N$120/NFM_fec!N$120)</f>
        <v>1.3613098226386329</v>
      </c>
      <c r="O258" s="275">
        <f>IF(O$120=0,0,O$120/NFM_fec!O$120)</f>
        <v>1.3455246990170378</v>
      </c>
      <c r="P258" s="275">
        <f>IF(P$120=0,0,P$120/NFM_fec!P$120)</f>
        <v>1.2796047853102428</v>
      </c>
      <c r="Q258" s="275">
        <f>IF(Q$120=0,0,Q$120/NFM_fec!Q$120)</f>
        <v>1.3570552656556834</v>
      </c>
      <c r="R258" s="275">
        <f>IF(R$120=0,0,R$120/NFM_fec!R$120)</f>
        <v>1.2865064846290246</v>
      </c>
      <c r="S258" s="275">
        <f>IF(S$120=0,0,S$120/NFM_fec!S$120)</f>
        <v>1.3465982449919705</v>
      </c>
      <c r="T258" s="275">
        <f>IF(T$120=0,0,T$120/NFM_fec!T$120)</f>
        <v>1.3255890058105078</v>
      </c>
      <c r="U258" s="275">
        <f>IF(U$120=0,0,U$120/NFM_fec!U$120)</f>
        <v>1.0930564793305897</v>
      </c>
      <c r="V258" s="275">
        <f>IF(V$120=0,0,V$120/NFM_fec!V$120)</f>
        <v>1.1008106940328279</v>
      </c>
      <c r="W258" s="275">
        <f>IF(W$120=0,0,W$120/NFM_fec!W$120)</f>
        <v>1.1877136521856417</v>
      </c>
      <c r="X258" s="275">
        <f>IF(X$120=0,0,X$120/NFM_fec!X$120)</f>
        <v>1.1789361227970996</v>
      </c>
      <c r="Y258" s="275">
        <f>IF(Y$120=0,0,Y$120/NFM_fec!Y$120)</f>
        <v>2.0764086718938617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3.5698065344818541</v>
      </c>
      <c r="C259" s="276">
        <f>IF(C$126=0,0,C$126/NFM_fec!C$126)</f>
        <v>2.7436318382521874</v>
      </c>
      <c r="D259" s="276">
        <f>IF(D$126=0,0,D$126/NFM_fec!D$126)</f>
        <v>3.6972455431665248</v>
      </c>
      <c r="E259" s="276">
        <f>IF(E$126=0,0,E$126/NFM_fec!E$126)</f>
        <v>3.4065703161960257</v>
      </c>
      <c r="F259" s="276">
        <f>IF(F$126=0,0,F$126/NFM_fec!F$126)</f>
        <v>2.6516043391828625</v>
      </c>
      <c r="G259" s="276">
        <f>IF(G$126=0,0,G$126/NFM_fec!G$126)</f>
        <v>2.8419395848136411</v>
      </c>
      <c r="H259" s="276">
        <f>IF(H$126=0,0,H$126/NFM_fec!H$126)</f>
        <v>2.3936809640929053</v>
      </c>
      <c r="I259" s="276">
        <f>IF(I$126=0,0,I$126/NFM_fec!I$126)</f>
        <v>2.3237010758754622</v>
      </c>
      <c r="J259" s="276">
        <f>IF(J$126=0,0,J$126/NFM_fec!J$126)</f>
        <v>2.3613337335028954</v>
      </c>
      <c r="K259" s="276">
        <f>IF(K$126=0,0,K$126/NFM_fec!K$126)</f>
        <v>2.0999723200193205</v>
      </c>
      <c r="L259" s="276">
        <f>IF(L$126=0,0,L$126/NFM_fec!L$126)</f>
        <v>1.9006224982976612</v>
      </c>
      <c r="M259" s="276">
        <f>IF(M$126=0,0,M$126/NFM_fec!M$126)</f>
        <v>2.1815889936453146</v>
      </c>
      <c r="N259" s="276">
        <f>IF(N$126=0,0,N$126/NFM_fec!N$126)</f>
        <v>2.0264925567954708</v>
      </c>
      <c r="O259" s="276">
        <f>IF(O$126=0,0,O$126/NFM_fec!O$126)</f>
        <v>1.8451606340635451</v>
      </c>
      <c r="P259" s="276">
        <f>IF(P$126=0,0,P$126/NFM_fec!P$126)</f>
        <v>1.8114316892740985</v>
      </c>
      <c r="Q259" s="276">
        <f>IF(Q$126=0,0,Q$126/NFM_fec!Q$126)</f>
        <v>2.0170212584297658</v>
      </c>
      <c r="R259" s="276">
        <f>IF(R$126=0,0,R$126/NFM_fec!R$126)</f>
        <v>1.8800636263770063</v>
      </c>
      <c r="S259" s="276">
        <f>IF(S$126=0,0,S$126/NFM_fec!S$126)</f>
        <v>1.8200250647387635</v>
      </c>
      <c r="T259" s="276">
        <f>IF(T$126=0,0,T$126/NFM_fec!T$126)</f>
        <v>1.8086022666180253</v>
      </c>
      <c r="U259" s="276">
        <f>IF(U$126=0,0,U$126/NFM_fec!U$126)</f>
        <v>1.7321244217255833</v>
      </c>
      <c r="V259" s="276">
        <f>IF(V$126=0,0,V$126/NFM_fec!V$126)</f>
        <v>1.7962638818778476</v>
      </c>
      <c r="W259" s="276">
        <f>IF(W$126=0,0,W$126/NFM_fec!W$126)</f>
        <v>1.8730445525212298</v>
      </c>
      <c r="X259" s="276">
        <f>IF(X$126=0,0,X$126/NFM_fec!X$126)</f>
        <v>1.8429114822600645</v>
      </c>
      <c r="Y259" s="276">
        <f>IF(Y$126=0,0,Y$126/NFM_fec!Y$126)</f>
        <v>2.8387830882617267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1.8674971810036696</v>
      </c>
      <c r="C260" s="276">
        <f>IF(C$134=0,0,C$134/NFM_fec!C$134)</f>
        <v>1.3637132667594347</v>
      </c>
      <c r="D260" s="276">
        <f>IF(D$134=0,0,D$134/NFM_fec!D$134)</f>
        <v>1.6955801775211199</v>
      </c>
      <c r="E260" s="276">
        <f>IF(E$134=0,0,E$134/NFM_fec!E$134)</f>
        <v>1.5949902274789054</v>
      </c>
      <c r="F260" s="276">
        <f>IF(F$134=0,0,F$134/NFM_fec!F$134)</f>
        <v>1.3811117068244074</v>
      </c>
      <c r="G260" s="276">
        <f>IF(G$134=0,0,G$134/NFM_fec!G$134)</f>
        <v>1.3752316931931223</v>
      </c>
      <c r="H260" s="276">
        <f>IF(H$134=0,0,H$134/NFM_fec!H$134)</f>
        <v>1.2793187405881699</v>
      </c>
      <c r="I260" s="276">
        <f>IF(I$134=0,0,I$134/NFM_fec!I$134)</f>
        <v>1.4013126734101307</v>
      </c>
      <c r="J260" s="276">
        <f>IF(J$134=0,0,J$134/NFM_fec!J$134)</f>
        <v>1.5014598832178887</v>
      </c>
      <c r="K260" s="276">
        <f>IF(K$134=0,0,K$134/NFM_fec!K$134)</f>
        <v>1.296371053583788</v>
      </c>
      <c r="L260" s="276">
        <f>IF(L$134=0,0,L$134/NFM_fec!L$134)</f>
        <v>1.3685974551636697</v>
      </c>
      <c r="M260" s="276">
        <f>IF(M$134=0,0,M$134/NFM_fec!M$134)</f>
        <v>1.4348100497815552</v>
      </c>
      <c r="N260" s="276">
        <f>IF(N$134=0,0,N$134/NFM_fec!N$134)</f>
        <v>1.3613098226386333</v>
      </c>
      <c r="O260" s="276">
        <f>IF(O$134=0,0,O$134/NFM_fec!O$134)</f>
        <v>1.3455246990170375</v>
      </c>
      <c r="P260" s="276">
        <f>IF(P$134=0,0,P$134/NFM_fec!P$134)</f>
        <v>1.2796047853102424</v>
      </c>
      <c r="Q260" s="276">
        <f>IF(Q$134=0,0,Q$134/NFM_fec!Q$134)</f>
        <v>1.3570552656556831</v>
      </c>
      <c r="R260" s="276">
        <f>IF(R$134=0,0,R$134/NFM_fec!R$134)</f>
        <v>1.2865064846290248</v>
      </c>
      <c r="S260" s="276">
        <f>IF(S$134=0,0,S$134/NFM_fec!S$134)</f>
        <v>1.3680225420676237</v>
      </c>
      <c r="T260" s="276">
        <f>IF(T$134=0,0,T$134/NFM_fec!T$134)</f>
        <v>1.3255890058105075</v>
      </c>
      <c r="U260" s="276">
        <f>IF(U$134=0,0,U$134/NFM_fec!U$134)</f>
        <v>1.2277954295903319</v>
      </c>
      <c r="V260" s="276">
        <f>IF(V$134=0,0,V$134/NFM_fec!V$134)</f>
        <v>1.2756603169990282</v>
      </c>
      <c r="W260" s="276">
        <f>IF(W$134=0,0,W$134/NFM_fec!W$134)</f>
        <v>1.4235593234761925</v>
      </c>
      <c r="X260" s="276">
        <f>IF(X$134=0,0,X$134/NFM_fec!X$134)</f>
        <v>1.5376247598281185</v>
      </c>
      <c r="Y260" s="276">
        <f>IF(Y$134=0,0,Y$134/NFM_fec!Y$134)</f>
        <v>2.3354726816385543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3.6197686200655599</v>
      </c>
      <c r="C261" s="277">
        <f>IF(C$141=0,0,C$141/NFM_fec!C$141)</f>
        <v>3.2955627463280455</v>
      </c>
      <c r="D261" s="277">
        <f>IF(D$141=0,0,D$141/NFM_fec!D$141)</f>
        <v>3.7339539415637923</v>
      </c>
      <c r="E261" s="277">
        <f>IF(E$141=0,0,E$141/NFM_fec!E$141)</f>
        <v>3.5848925922161392</v>
      </c>
      <c r="F261" s="277">
        <f>IF(F$141=0,0,F$141/NFM_fec!F$141)</f>
        <v>3.2098539182018837</v>
      </c>
      <c r="G261" s="277">
        <f>IF(G$141=0,0,G$141/NFM_fec!G$141)</f>
        <v>3.3725641331549348</v>
      </c>
      <c r="H261" s="277">
        <f>IF(H$141=0,0,H$141/NFM_fec!H$141)</f>
        <v>3.1436885618545349</v>
      </c>
      <c r="I261" s="277">
        <f>IF(I$141=0,0,I$141/NFM_fec!I$141)</f>
        <v>3.0057961709580749</v>
      </c>
      <c r="J261" s="277">
        <f>IF(J$141=0,0,J$141/NFM_fec!J$141)</f>
        <v>2.963992553308195</v>
      </c>
      <c r="K261" s="277">
        <f>IF(K$141=0,0,K$141/NFM_fec!K$141)</f>
        <v>2.9679739425132095</v>
      </c>
      <c r="L261" s="277">
        <f>IF(L$141=0,0,L$141/NFM_fec!L$141)</f>
        <v>2.725208719003966</v>
      </c>
      <c r="M261" s="277">
        <f>IF(M$141=0,0,M$141/NFM_fec!M$141)</f>
        <v>2.9076244460055038</v>
      </c>
      <c r="N261" s="277">
        <f>IF(N$141=0,0,N$141/NFM_fec!N$141)</f>
        <v>2.8395143161687475</v>
      </c>
      <c r="O261" s="277">
        <f>IF(O$141=0,0,O$141/NFM_fec!O$141)</f>
        <v>2.7074072127453275</v>
      </c>
      <c r="P261" s="277">
        <f>IF(P$141=0,0,P$141/NFM_fec!P$141)</f>
        <v>2.7242972133872061</v>
      </c>
      <c r="Q261" s="277">
        <f>IF(Q$141=0,0,Q$141/NFM_fec!Q$141)</f>
        <v>2.8341657523428743</v>
      </c>
      <c r="R261" s="277">
        <f>IF(R$141=0,0,R$141/NFM_fec!R$141)</f>
        <v>2.7772133259349778</v>
      </c>
      <c r="S261" s="277">
        <f>IF(S$141=0,0,S$141/NFM_fec!S$141)</f>
        <v>2.68105493082308</v>
      </c>
      <c r="T261" s="277">
        <f>IF(T$141=0,0,T$141/NFM_fec!T$141)</f>
        <v>2.678321613443241</v>
      </c>
      <c r="U261" s="277">
        <f>IF(U$141=0,0,U$141/NFM_fec!U$141)</f>
        <v>2.3367830978727699</v>
      </c>
      <c r="V261" s="277">
        <f>IF(V$141=0,0,V$141/NFM_fec!V$141)</f>
        <v>2.078902609878845</v>
      </c>
      <c r="W261" s="277">
        <f>IF(W$141=0,0,W$141/NFM_fec!W$141)</f>
        <v>2.0765049969894891</v>
      </c>
      <c r="X261" s="277">
        <f>IF(X$141=0,0,X$141/NFM_fec!X$141)</f>
        <v>1.8648854188557777</v>
      </c>
      <c r="Y261" s="277">
        <f>IF(Y$141=0,0,Y$141/NFM_fec!Y$141)</f>
        <v>1.8237302476005941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SK: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850.11687599818583</v>
      </c>
      <c r="C3" s="203">
        <f t="shared" si="0"/>
        <v>872.79365248294357</v>
      </c>
      <c r="D3" s="203">
        <f t="shared" si="0"/>
        <v>881.64695405497594</v>
      </c>
      <c r="E3" s="203">
        <f t="shared" si="0"/>
        <v>637.84584656084633</v>
      </c>
      <c r="F3" s="203">
        <f t="shared" si="0"/>
        <v>584.51261908691265</v>
      </c>
      <c r="G3" s="203">
        <f t="shared" si="0"/>
        <v>669.56714478569029</v>
      </c>
      <c r="H3" s="203">
        <f t="shared" si="0"/>
        <v>774.1280602835011</v>
      </c>
      <c r="I3" s="203">
        <f t="shared" si="0"/>
        <v>760.23316287878777</v>
      </c>
      <c r="J3" s="203">
        <f t="shared" si="0"/>
        <v>772.50461086824714</v>
      </c>
      <c r="K3" s="203">
        <f t="shared" si="0"/>
        <v>721.58112476027566</v>
      </c>
      <c r="L3" s="203">
        <f t="shared" si="0"/>
        <v>549.96056419410422</v>
      </c>
      <c r="M3" s="203">
        <f t="shared" si="0"/>
        <v>686.83349431818169</v>
      </c>
      <c r="N3" s="203">
        <f t="shared" si="0"/>
        <v>599.39691648907967</v>
      </c>
      <c r="O3" s="203">
        <f t="shared" si="0"/>
        <v>379.79171119535903</v>
      </c>
      <c r="P3" s="203">
        <f t="shared" si="0"/>
        <v>559.49689174491334</v>
      </c>
      <c r="Q3" s="203">
        <f t="shared" si="0"/>
        <v>708.21097600000007</v>
      </c>
      <c r="R3" s="203">
        <f t="shared" si="0"/>
        <v>639.87424061373474</v>
      </c>
      <c r="S3" s="203">
        <f t="shared" si="0"/>
        <v>585.84090476190465</v>
      </c>
      <c r="T3" s="203">
        <f t="shared" si="0"/>
        <v>505.33742829131916</v>
      </c>
      <c r="U3" s="203">
        <f t="shared" si="0"/>
        <v>574.54539915608609</v>
      </c>
      <c r="V3" s="203">
        <f t="shared" si="0"/>
        <v>544.26529155097171</v>
      </c>
      <c r="W3" s="203">
        <f t="shared" si="0"/>
        <v>526.96755077227886</v>
      </c>
      <c r="X3" s="203">
        <f t="shared" si="0"/>
        <v>605.16125933116859</v>
      </c>
      <c r="Y3" s="203">
        <f t="shared" si="0"/>
        <v>572.9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699.49947354930282</v>
      </c>
      <c r="C4" s="241">
        <f t="shared" si="1"/>
        <v>714.08110378380445</v>
      </c>
      <c r="D4" s="241">
        <f t="shared" si="1"/>
        <v>745.4441065048386</v>
      </c>
      <c r="E4" s="241">
        <f t="shared" si="1"/>
        <v>535.75560846560825</v>
      </c>
      <c r="F4" s="241">
        <f t="shared" si="1"/>
        <v>525.32898444181046</v>
      </c>
      <c r="G4" s="241">
        <f t="shared" si="1"/>
        <v>581.07073911576117</v>
      </c>
      <c r="H4" s="241">
        <f t="shared" si="1"/>
        <v>672.10444748906571</v>
      </c>
      <c r="I4" s="241">
        <f t="shared" si="1"/>
        <v>651.69535511363631</v>
      </c>
      <c r="J4" s="241">
        <f t="shared" si="1"/>
        <v>649.7177744450471</v>
      </c>
      <c r="K4" s="241">
        <f t="shared" si="1"/>
        <v>546.93004509407547</v>
      </c>
      <c r="L4" s="241">
        <f t="shared" si="1"/>
        <v>359.7885572190637</v>
      </c>
      <c r="M4" s="241">
        <f t="shared" si="1"/>
        <v>494.20956168831157</v>
      </c>
      <c r="N4" s="241">
        <f t="shared" si="1"/>
        <v>411.16965313003379</v>
      </c>
      <c r="O4" s="241">
        <f t="shared" si="1"/>
        <v>350.12253500104475</v>
      </c>
      <c r="P4" s="241">
        <f t="shared" si="1"/>
        <v>459.31403654070652</v>
      </c>
      <c r="Q4" s="241">
        <f t="shared" si="1"/>
        <v>631.95428000000004</v>
      </c>
      <c r="R4" s="241">
        <f t="shared" si="1"/>
        <v>531.63878417865783</v>
      </c>
      <c r="S4" s="241">
        <f t="shared" si="1"/>
        <v>493.30526587301574</v>
      </c>
      <c r="T4" s="241">
        <f t="shared" si="1"/>
        <v>413.7722328457304</v>
      </c>
      <c r="U4" s="241">
        <f t="shared" si="1"/>
        <v>482.05394993282738</v>
      </c>
      <c r="V4" s="241">
        <f t="shared" si="1"/>
        <v>446.65778622362836</v>
      </c>
      <c r="W4" s="241">
        <f t="shared" si="1"/>
        <v>423.3563434952942</v>
      </c>
      <c r="X4" s="241">
        <f t="shared" si="1"/>
        <v>501.92721855856462</v>
      </c>
      <c r="Y4" s="241">
        <f t="shared" si="1"/>
        <v>446.2</v>
      </c>
      <c r="DA4" s="83"/>
    </row>
    <row r="5" spans="1:105" ht="12" customHeight="1" x14ac:dyDescent="0.25">
      <c r="A5" s="99" t="s">
        <v>59</v>
      </c>
      <c r="B5" s="282">
        <v>432.09501795976479</v>
      </c>
      <c r="C5" s="282">
        <v>436.57547315038153</v>
      </c>
      <c r="D5" s="282">
        <v>446.0598209585919</v>
      </c>
      <c r="E5" s="282">
        <v>378.15419800203841</v>
      </c>
      <c r="F5" s="282">
        <v>374.45638865122072</v>
      </c>
      <c r="G5" s="282">
        <v>393.82208407391852</v>
      </c>
      <c r="H5" s="282">
        <v>423.54927977202289</v>
      </c>
      <c r="I5" s="282">
        <v>417.06896644391048</v>
      </c>
      <c r="J5" s="282">
        <v>520.54460525866864</v>
      </c>
      <c r="K5" s="282">
        <v>357.89040795369073</v>
      </c>
      <c r="L5" s="282">
        <v>258.02234610871142</v>
      </c>
      <c r="M5" s="282">
        <v>380.06860243515348</v>
      </c>
      <c r="N5" s="282">
        <v>235.14718636235349</v>
      </c>
      <c r="O5" s="282">
        <v>191.35943525613149</v>
      </c>
      <c r="P5" s="282">
        <v>141.19824151565581</v>
      </c>
      <c r="Q5" s="282">
        <v>428.23543152936293</v>
      </c>
      <c r="R5" s="282">
        <v>341.77704810337229</v>
      </c>
      <c r="S5" s="282">
        <v>315.10486214865068</v>
      </c>
      <c r="T5" s="282">
        <v>263.68801582202002</v>
      </c>
      <c r="U5" s="282">
        <v>321.65946068829379</v>
      </c>
      <c r="V5" s="282">
        <v>268.54510567860819</v>
      </c>
      <c r="W5" s="282">
        <v>251.78232592906281</v>
      </c>
      <c r="X5" s="282">
        <v>309.86895635865278</v>
      </c>
      <c r="Y5" s="282">
        <v>257.4883288888156</v>
      </c>
      <c r="DA5" s="94" t="s">
        <v>938</v>
      </c>
    </row>
    <row r="6" spans="1:105" ht="12" customHeight="1" x14ac:dyDescent="0.25">
      <c r="A6" s="99" t="s">
        <v>49</v>
      </c>
      <c r="B6" s="282">
        <v>267.40445558953797</v>
      </c>
      <c r="C6" s="282">
        <v>277.50563063342292</v>
      </c>
      <c r="D6" s="282">
        <v>299.3842855462467</v>
      </c>
      <c r="E6" s="282">
        <v>157.60141046356989</v>
      </c>
      <c r="F6" s="282">
        <v>150.8725957905898</v>
      </c>
      <c r="G6" s="282">
        <v>187.2486550418426</v>
      </c>
      <c r="H6" s="282">
        <v>248.55516771704279</v>
      </c>
      <c r="I6" s="282">
        <v>234.6263886697258</v>
      </c>
      <c r="J6" s="282">
        <v>129.17316918637849</v>
      </c>
      <c r="K6" s="282">
        <v>189.03963714038471</v>
      </c>
      <c r="L6" s="282">
        <v>101.7662111103523</v>
      </c>
      <c r="M6" s="282">
        <v>114.1409592531581</v>
      </c>
      <c r="N6" s="282">
        <v>176.0224667676803</v>
      </c>
      <c r="O6" s="282">
        <v>158.76309974491329</v>
      </c>
      <c r="P6" s="282">
        <v>318.11579502505072</v>
      </c>
      <c r="Q6" s="282">
        <v>203.71884847063711</v>
      </c>
      <c r="R6" s="282">
        <v>189.86173607528551</v>
      </c>
      <c r="S6" s="282">
        <v>178.20040372436509</v>
      </c>
      <c r="T6" s="282">
        <v>150.08421702371041</v>
      </c>
      <c r="U6" s="282">
        <v>160.39448924453359</v>
      </c>
      <c r="V6" s="282">
        <v>178.1126805450202</v>
      </c>
      <c r="W6" s="282">
        <v>171.57401756623139</v>
      </c>
      <c r="X6" s="282">
        <v>192.05826219991181</v>
      </c>
      <c r="Y6" s="282">
        <v>188.71167111118439</v>
      </c>
      <c r="DA6" s="94" t="s">
        <v>939</v>
      </c>
    </row>
    <row r="7" spans="1:105" ht="12" customHeight="1" x14ac:dyDescent="0.25">
      <c r="A7" s="49" t="s">
        <v>50</v>
      </c>
      <c r="B7" s="242">
        <v>150.61740244888301</v>
      </c>
      <c r="C7" s="242">
        <v>158.71254869913909</v>
      </c>
      <c r="D7" s="242">
        <v>136.20284755013731</v>
      </c>
      <c r="E7" s="242">
        <v>102.09023809523811</v>
      </c>
      <c r="F7" s="242">
        <v>59.183634645102238</v>
      </c>
      <c r="G7" s="242">
        <v>88.496405669929132</v>
      </c>
      <c r="H7" s="242">
        <v>102.02361279443539</v>
      </c>
      <c r="I7" s="242">
        <v>108.5378077651515</v>
      </c>
      <c r="J7" s="242">
        <v>122.7868364232</v>
      </c>
      <c r="K7" s="242">
        <v>174.65107966620019</v>
      </c>
      <c r="L7" s="242">
        <v>190.17200697504049</v>
      </c>
      <c r="M7" s="242">
        <v>192.6239326298701</v>
      </c>
      <c r="N7" s="242">
        <v>188.22726335904591</v>
      </c>
      <c r="O7" s="242">
        <v>29.669176194314261</v>
      </c>
      <c r="P7" s="242">
        <v>100.1828552042068</v>
      </c>
      <c r="Q7" s="242">
        <v>76.256695999999991</v>
      </c>
      <c r="R7" s="242">
        <v>108.2354564350769</v>
      </c>
      <c r="S7" s="242">
        <v>92.535638888888897</v>
      </c>
      <c r="T7" s="242">
        <v>91.565195445588756</v>
      </c>
      <c r="U7" s="242">
        <v>92.491449223258712</v>
      </c>
      <c r="V7" s="242">
        <v>97.607505327343318</v>
      </c>
      <c r="W7" s="242">
        <v>103.6112072769847</v>
      </c>
      <c r="X7" s="242">
        <v>103.234040772604</v>
      </c>
      <c r="Y7" s="242">
        <v>126.7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681.39589508686095</v>
      </c>
      <c r="C10" s="241">
        <v>804.73929166452638</v>
      </c>
      <c r="D10" s="241">
        <v>948.03587536218458</v>
      </c>
      <c r="E10" s="241">
        <v>861.59385681674212</v>
      </c>
      <c r="F10" s="241">
        <v>828.15390658672948</v>
      </c>
      <c r="G10" s="241">
        <v>840.95306616257369</v>
      </c>
      <c r="H10" s="241">
        <v>740.04249700871094</v>
      </c>
      <c r="I10" s="241">
        <v>760.1926025235216</v>
      </c>
      <c r="J10" s="241">
        <v>1026.6107818696689</v>
      </c>
      <c r="K10" s="241">
        <v>580.39819941856695</v>
      </c>
      <c r="L10" s="241">
        <v>481.46161483827183</v>
      </c>
      <c r="M10" s="241">
        <v>677.07088573046406</v>
      </c>
      <c r="N10" s="241">
        <v>591.11561676280348</v>
      </c>
      <c r="O10" s="241">
        <v>510.15918956236459</v>
      </c>
      <c r="P10" s="241">
        <v>354.97429377403182</v>
      </c>
      <c r="Q10" s="241">
        <v>624.01381018169434</v>
      </c>
      <c r="R10" s="241">
        <v>542.30931402721455</v>
      </c>
      <c r="S10" s="241">
        <v>587.19473851245061</v>
      </c>
      <c r="T10" s="241">
        <v>741.19346684123798</v>
      </c>
      <c r="U10" s="241">
        <v>676.30768466114762</v>
      </c>
      <c r="V10" s="241">
        <v>733.51065982082787</v>
      </c>
      <c r="W10" s="241">
        <v>719.88729594484721</v>
      </c>
      <c r="X10" s="241">
        <v>770.86055537469065</v>
      </c>
      <c r="Y10" s="241">
        <v>678.0515937903474</v>
      </c>
      <c r="DA10" s="83" t="s">
        <v>942</v>
      </c>
    </row>
    <row r="11" spans="1:105" ht="12" customHeight="1" x14ac:dyDescent="0.25">
      <c r="A11" s="107" t="s">
        <v>943</v>
      </c>
      <c r="B11" s="282">
        <v>156.9860538895866</v>
      </c>
      <c r="C11" s="282">
        <v>192.10635316736261</v>
      </c>
      <c r="D11" s="282">
        <v>235.2449737213667</v>
      </c>
      <c r="E11" s="282">
        <v>129.71378130211849</v>
      </c>
      <c r="F11" s="282">
        <v>121.7364063657926</v>
      </c>
      <c r="G11" s="282">
        <v>147.59446678534229</v>
      </c>
      <c r="H11" s="282">
        <v>171.39369688916219</v>
      </c>
      <c r="I11" s="282">
        <v>166.41441382182799</v>
      </c>
      <c r="J11" s="282">
        <v>96.562344898453247</v>
      </c>
      <c r="K11" s="282">
        <v>74.901990335117958</v>
      </c>
      <c r="L11" s="282">
        <v>71.381106223211191</v>
      </c>
      <c r="M11" s="282">
        <v>92.869732128442166</v>
      </c>
      <c r="N11" s="282">
        <v>240.03627881585211</v>
      </c>
      <c r="O11" s="282">
        <v>285.1294627224604</v>
      </c>
      <c r="P11" s="282">
        <v>707.42544928549671</v>
      </c>
      <c r="Q11" s="282">
        <v>197.09749500419551</v>
      </c>
      <c r="R11" s="282">
        <v>177.32102648062761</v>
      </c>
      <c r="S11" s="282">
        <v>183.5136719189606</v>
      </c>
      <c r="T11" s="282">
        <v>140.03013317060689</v>
      </c>
      <c r="U11" s="282">
        <v>112.8889351053386</v>
      </c>
      <c r="V11" s="282">
        <v>144.97493040405649</v>
      </c>
      <c r="W11" s="282">
        <v>225.95259093070939</v>
      </c>
      <c r="X11" s="282">
        <v>306.74005684873907</v>
      </c>
      <c r="Y11" s="282">
        <v>295.06704260686871</v>
      </c>
      <c r="DA11" s="94" t="s">
        <v>944</v>
      </c>
    </row>
    <row r="12" spans="1:105" ht="12" customHeight="1" x14ac:dyDescent="0.25">
      <c r="A12" s="49" t="s">
        <v>945</v>
      </c>
      <c r="B12" s="242">
        <v>32.769654754543119</v>
      </c>
      <c r="C12" s="242">
        <v>40.011213350887843</v>
      </c>
      <c r="D12" s="242">
        <v>40.216734669004083</v>
      </c>
      <c r="E12" s="242">
        <v>33.073044133445187</v>
      </c>
      <c r="F12" s="242">
        <v>18.42721812881808</v>
      </c>
      <c r="G12" s="242">
        <v>26.294582828694701</v>
      </c>
      <c r="H12" s="242">
        <v>23.1997182955926</v>
      </c>
      <c r="I12" s="242">
        <v>26.112420254799421</v>
      </c>
      <c r="J12" s="242">
        <v>32.814115432828586</v>
      </c>
      <c r="K12" s="242">
        <v>36.416118948932208</v>
      </c>
      <c r="L12" s="242">
        <v>47.911299489615402</v>
      </c>
      <c r="M12" s="242">
        <v>44.045969295834922</v>
      </c>
      <c r="N12" s="242">
        <v>65.771835085086252</v>
      </c>
      <c r="O12" s="242">
        <v>11.21227741640417</v>
      </c>
      <c r="P12" s="242">
        <v>32.50080544459864</v>
      </c>
      <c r="Q12" s="242">
        <v>14.407325583905401</v>
      </c>
      <c r="R12" s="242">
        <v>22.908589967339928</v>
      </c>
      <c r="S12" s="242">
        <v>23.430551615435309</v>
      </c>
      <c r="T12" s="242">
        <v>37.992313461406418</v>
      </c>
      <c r="U12" s="242">
        <v>27.690856092138549</v>
      </c>
      <c r="V12" s="242">
        <v>38.453534748719711</v>
      </c>
      <c r="W12" s="242">
        <v>43.38369739459857</v>
      </c>
      <c r="X12" s="242">
        <v>35.904928747700502</v>
      </c>
      <c r="Y12" s="242">
        <v>47.539105797032718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812.66210565206768</v>
      </c>
      <c r="C15" s="241">
        <v>880.84794808171068</v>
      </c>
      <c r="D15" s="241">
        <v>1017.219632940997</v>
      </c>
      <c r="E15" s="241">
        <v>1017.219632940997</v>
      </c>
      <c r="F15" s="241">
        <v>949.03379051135357</v>
      </c>
      <c r="G15" s="241">
        <v>949.03379051135357</v>
      </c>
      <c r="H15" s="241">
        <v>880.84794808171057</v>
      </c>
      <c r="I15" s="241">
        <v>880.84794808171057</v>
      </c>
      <c r="J15" s="241">
        <v>1085.40547537064</v>
      </c>
      <c r="K15" s="241">
        <v>1085.40547537064</v>
      </c>
      <c r="L15" s="241">
        <v>1017.219632940997</v>
      </c>
      <c r="M15" s="241">
        <v>1017.219632940997</v>
      </c>
      <c r="N15" s="241">
        <v>949.03379051135357</v>
      </c>
      <c r="O15" s="241">
        <v>949.03379051135357</v>
      </c>
      <c r="P15" s="241">
        <v>880.84794808171057</v>
      </c>
      <c r="Q15" s="241">
        <v>880.84794808171057</v>
      </c>
      <c r="R15" s="241">
        <v>880.84794808171057</v>
      </c>
      <c r="S15" s="241">
        <v>812.66210565206757</v>
      </c>
      <c r="T15" s="241">
        <v>812.66210565206757</v>
      </c>
      <c r="U15" s="241">
        <v>744.47626322242456</v>
      </c>
      <c r="V15" s="241">
        <v>812.66210565206757</v>
      </c>
      <c r="W15" s="241">
        <v>812.66210565206757</v>
      </c>
      <c r="X15" s="241">
        <v>812.66210565206757</v>
      </c>
      <c r="Y15" s="241">
        <v>744.47626322242456</v>
      </c>
      <c r="DA15" s="83" t="s">
        <v>947</v>
      </c>
    </row>
    <row r="16" spans="1:105" ht="12" customHeight="1" x14ac:dyDescent="0.25">
      <c r="A16" s="107" t="s">
        <v>943</v>
      </c>
      <c r="B16" s="282">
        <v>202.2067265439851</v>
      </c>
      <c r="C16" s="282">
        <v>221.19303767871679</v>
      </c>
      <c r="D16" s="282">
        <v>259.16565994818018</v>
      </c>
      <c r="E16" s="282">
        <v>259.16565994818018</v>
      </c>
      <c r="F16" s="282">
        <v>240.17934881344851</v>
      </c>
      <c r="G16" s="282">
        <v>240.17934881344851</v>
      </c>
      <c r="H16" s="282">
        <v>221.19303767871679</v>
      </c>
      <c r="I16" s="282">
        <v>221.19303767871679</v>
      </c>
      <c r="J16" s="282">
        <v>221.19303767871679</v>
      </c>
      <c r="K16" s="282">
        <v>202.2067265439851</v>
      </c>
      <c r="L16" s="282">
        <v>202.2067265439851</v>
      </c>
      <c r="M16" s="282">
        <v>183.22041540925341</v>
      </c>
      <c r="N16" s="282">
        <v>259.16565994818012</v>
      </c>
      <c r="O16" s="282">
        <v>316.12459335237509</v>
      </c>
      <c r="P16" s="282">
        <v>752.80974945120374</v>
      </c>
      <c r="Q16" s="282">
        <v>752.80974945120374</v>
      </c>
      <c r="R16" s="282">
        <v>733.82343831647211</v>
      </c>
      <c r="S16" s="282">
        <v>733.82343831647211</v>
      </c>
      <c r="T16" s="282">
        <v>714.83712718174047</v>
      </c>
      <c r="U16" s="282">
        <v>714.83712718174047</v>
      </c>
      <c r="V16" s="282">
        <v>695.85081604700883</v>
      </c>
      <c r="W16" s="282">
        <v>695.85081604700883</v>
      </c>
      <c r="X16" s="282">
        <v>695.85081604700883</v>
      </c>
      <c r="Y16" s="282">
        <v>676.8645049122772</v>
      </c>
      <c r="DA16" s="94" t="s">
        <v>948</v>
      </c>
    </row>
    <row r="17" spans="1:105" ht="12" customHeight="1" x14ac:dyDescent="0.25">
      <c r="A17" s="49" t="s">
        <v>945</v>
      </c>
      <c r="B17" s="242">
        <v>36.410727505047909</v>
      </c>
      <c r="C17" s="242">
        <v>42.499626053679492</v>
      </c>
      <c r="D17" s="242">
        <v>42.499626053679492</v>
      </c>
      <c r="E17" s="242">
        <v>42.499626053679492</v>
      </c>
      <c r="F17" s="242">
        <v>39.455176779363697</v>
      </c>
      <c r="G17" s="242">
        <v>39.455176779363697</v>
      </c>
      <c r="H17" s="242">
        <v>36.410727505047923</v>
      </c>
      <c r="I17" s="242">
        <v>36.410727505047923</v>
      </c>
      <c r="J17" s="242">
        <v>36.410727505047923</v>
      </c>
      <c r="K17" s="242">
        <v>39.455176779363697</v>
      </c>
      <c r="L17" s="242">
        <v>51.63297387662687</v>
      </c>
      <c r="M17" s="242">
        <v>51.63297387662687</v>
      </c>
      <c r="N17" s="242">
        <v>69.89966952252162</v>
      </c>
      <c r="O17" s="242">
        <v>69.89966952252162</v>
      </c>
      <c r="P17" s="242">
        <v>66.855220248205825</v>
      </c>
      <c r="Q17" s="242">
        <v>66.855220248205825</v>
      </c>
      <c r="R17" s="242">
        <v>66.855220248205825</v>
      </c>
      <c r="S17" s="242">
        <v>63.810770973890037</v>
      </c>
      <c r="T17" s="242">
        <v>63.810770973890037</v>
      </c>
      <c r="U17" s="242">
        <v>60.766321699574249</v>
      </c>
      <c r="V17" s="242">
        <v>60.766321699574249</v>
      </c>
      <c r="W17" s="242">
        <v>57.721872425258461</v>
      </c>
      <c r="X17" s="242">
        <v>57.721872425258461</v>
      </c>
      <c r="Y17" s="242">
        <v>54.677423150942673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68.18584242964296</v>
      </c>
      <c r="D19" s="241">
        <v>204.5575272889289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272.74336971857178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68.18584242964296</v>
      </c>
      <c r="W19" s="241">
        <v>68.18584242964296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18.986311134731679</v>
      </c>
      <c r="D20" s="282">
        <v>56.958933404195037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75.945244538926715</v>
      </c>
      <c r="O20" s="282">
        <v>75.945244538926715</v>
      </c>
      <c r="P20" s="282">
        <v>436.6851560988286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6.0888985486315823</v>
      </c>
      <c r="D21" s="242">
        <v>3.0444492743157912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3.0444492743157912</v>
      </c>
      <c r="K21" s="242">
        <v>3.0444492743157912</v>
      </c>
      <c r="L21" s="242">
        <v>15.22224637157896</v>
      </c>
      <c r="M21" s="242">
        <v>0</v>
      </c>
      <c r="N21" s="242">
        <v>21.311144920210541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68.185842429642548</v>
      </c>
      <c r="E23" s="241">
        <f t="shared" si="2"/>
        <v>0</v>
      </c>
      <c r="F23" s="241">
        <f t="shared" si="2"/>
        <v>68.185842429643458</v>
      </c>
      <c r="G23" s="241">
        <f t="shared" si="2"/>
        <v>0</v>
      </c>
      <c r="H23" s="241">
        <f t="shared" si="2"/>
        <v>68.185842429643003</v>
      </c>
      <c r="I23" s="241">
        <f t="shared" si="2"/>
        <v>0</v>
      </c>
      <c r="J23" s="241">
        <f t="shared" si="2"/>
        <v>68.185842429642435</v>
      </c>
      <c r="K23" s="241">
        <f t="shared" si="2"/>
        <v>0</v>
      </c>
      <c r="L23" s="241">
        <f t="shared" si="2"/>
        <v>68.185842429643003</v>
      </c>
      <c r="M23" s="241">
        <f t="shared" si="2"/>
        <v>0</v>
      </c>
      <c r="N23" s="241">
        <f t="shared" si="2"/>
        <v>68.185842429643458</v>
      </c>
      <c r="O23" s="241">
        <f t="shared" si="2"/>
        <v>0</v>
      </c>
      <c r="P23" s="241">
        <f t="shared" si="2"/>
        <v>68.185842429643003</v>
      </c>
      <c r="Q23" s="241">
        <f t="shared" si="2"/>
        <v>0</v>
      </c>
      <c r="R23" s="241">
        <f t="shared" si="2"/>
        <v>0</v>
      </c>
      <c r="S23" s="241">
        <f t="shared" si="2"/>
        <v>68.185842429643003</v>
      </c>
      <c r="T23" s="241">
        <f t="shared" si="2"/>
        <v>0</v>
      </c>
      <c r="U23" s="241">
        <f t="shared" si="2"/>
        <v>68.185842429643003</v>
      </c>
      <c r="V23" s="241">
        <f t="shared" si="2"/>
        <v>0</v>
      </c>
      <c r="W23" s="241">
        <f t="shared" si="2"/>
        <v>68.185842429643003</v>
      </c>
      <c r="X23" s="241">
        <f t="shared" si="2"/>
        <v>0</v>
      </c>
      <c r="Y23" s="241">
        <f t="shared" si="2"/>
        <v>68.185842429643003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18.986311134731636</v>
      </c>
      <c r="E24" s="282">
        <f t="shared" si="3"/>
        <v>0</v>
      </c>
      <c r="F24" s="282">
        <f t="shared" si="3"/>
        <v>18.986311134731665</v>
      </c>
      <c r="G24" s="282">
        <f t="shared" si="3"/>
        <v>0</v>
      </c>
      <c r="H24" s="282">
        <f t="shared" si="3"/>
        <v>18.986311134731721</v>
      </c>
      <c r="I24" s="282">
        <f t="shared" si="3"/>
        <v>0</v>
      </c>
      <c r="J24" s="282">
        <f t="shared" si="3"/>
        <v>0</v>
      </c>
      <c r="K24" s="282">
        <f t="shared" si="3"/>
        <v>18.986311134731693</v>
      </c>
      <c r="L24" s="282">
        <f t="shared" si="3"/>
        <v>0</v>
      </c>
      <c r="M24" s="282">
        <f t="shared" si="3"/>
        <v>18.986311134731693</v>
      </c>
      <c r="N24" s="282">
        <f t="shared" si="3"/>
        <v>0</v>
      </c>
      <c r="O24" s="282">
        <f t="shared" si="3"/>
        <v>18.98631113473175</v>
      </c>
      <c r="P24" s="282">
        <f t="shared" si="3"/>
        <v>0</v>
      </c>
      <c r="Q24" s="282">
        <f t="shared" si="3"/>
        <v>0</v>
      </c>
      <c r="R24" s="282">
        <f t="shared" si="3"/>
        <v>18.986311134731636</v>
      </c>
      <c r="S24" s="282">
        <f t="shared" si="3"/>
        <v>0</v>
      </c>
      <c r="T24" s="282">
        <f t="shared" si="3"/>
        <v>18.986311134731636</v>
      </c>
      <c r="U24" s="282">
        <f t="shared" si="3"/>
        <v>0</v>
      </c>
      <c r="V24" s="282">
        <f t="shared" si="3"/>
        <v>18.986311134731636</v>
      </c>
      <c r="W24" s="282">
        <f t="shared" si="3"/>
        <v>0</v>
      </c>
      <c r="X24" s="282">
        <f t="shared" si="3"/>
        <v>0</v>
      </c>
      <c r="Y24" s="282">
        <f t="shared" si="3"/>
        <v>18.986311134731636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3.044449274315788</v>
      </c>
      <c r="E25" s="242">
        <f t="shared" si="4"/>
        <v>0</v>
      </c>
      <c r="F25" s="242">
        <f t="shared" si="4"/>
        <v>3.0444492743157952</v>
      </c>
      <c r="G25" s="242">
        <f t="shared" si="4"/>
        <v>0</v>
      </c>
      <c r="H25" s="242">
        <f t="shared" si="4"/>
        <v>3.0444492743157738</v>
      </c>
      <c r="I25" s="242">
        <f t="shared" si="4"/>
        <v>0</v>
      </c>
      <c r="J25" s="242">
        <f t="shared" si="4"/>
        <v>3.044449274315788</v>
      </c>
      <c r="K25" s="242">
        <f t="shared" si="4"/>
        <v>0</v>
      </c>
      <c r="L25" s="242">
        <f t="shared" si="4"/>
        <v>3.044449274315788</v>
      </c>
      <c r="M25" s="242">
        <f t="shared" si="4"/>
        <v>0</v>
      </c>
      <c r="N25" s="242">
        <f t="shared" si="4"/>
        <v>3.0444492743157952</v>
      </c>
      <c r="O25" s="242">
        <f t="shared" si="4"/>
        <v>0</v>
      </c>
      <c r="P25" s="242">
        <f t="shared" si="4"/>
        <v>3.0444492743157952</v>
      </c>
      <c r="Q25" s="242">
        <f t="shared" si="4"/>
        <v>0</v>
      </c>
      <c r="R25" s="242">
        <f t="shared" si="4"/>
        <v>0</v>
      </c>
      <c r="S25" s="242">
        <f t="shared" si="4"/>
        <v>3.044449274315788</v>
      </c>
      <c r="T25" s="242">
        <f t="shared" si="4"/>
        <v>0</v>
      </c>
      <c r="U25" s="242">
        <f t="shared" si="4"/>
        <v>3.044449274315788</v>
      </c>
      <c r="V25" s="242">
        <f t="shared" si="4"/>
        <v>0</v>
      </c>
      <c r="W25" s="242">
        <f t="shared" si="4"/>
        <v>3.044449274315788</v>
      </c>
      <c r="X25" s="242">
        <f t="shared" si="4"/>
        <v>0</v>
      </c>
      <c r="Y25" s="242">
        <f t="shared" si="4"/>
        <v>3.044449274315788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131.26621056520673</v>
      </c>
      <c r="C27" s="241">
        <f t="shared" si="5"/>
        <v>76.108656417184307</v>
      </c>
      <c r="D27" s="241">
        <f t="shared" si="5"/>
        <v>69.183757578812447</v>
      </c>
      <c r="E27" s="241">
        <f t="shared" si="5"/>
        <v>155.62577612425491</v>
      </c>
      <c r="F27" s="241">
        <f t="shared" si="5"/>
        <v>120.8798839246241</v>
      </c>
      <c r="G27" s="241">
        <f t="shared" si="5"/>
        <v>108.08072434877988</v>
      </c>
      <c r="H27" s="241">
        <f t="shared" si="5"/>
        <v>140.80545107299963</v>
      </c>
      <c r="I27" s="241">
        <f t="shared" si="5"/>
        <v>120.65534555818897</v>
      </c>
      <c r="J27" s="241">
        <f t="shared" si="5"/>
        <v>58.794693500971107</v>
      </c>
      <c r="K27" s="241">
        <f t="shared" si="5"/>
        <v>505.00727595207309</v>
      </c>
      <c r="L27" s="241">
        <f t="shared" si="5"/>
        <v>535.75801810272515</v>
      </c>
      <c r="M27" s="241">
        <f t="shared" si="5"/>
        <v>340.14874721053297</v>
      </c>
      <c r="N27" s="241">
        <f t="shared" si="5"/>
        <v>357.91817374855009</v>
      </c>
      <c r="O27" s="241">
        <f t="shared" si="5"/>
        <v>438.87460094898898</v>
      </c>
      <c r="P27" s="241">
        <f t="shared" si="5"/>
        <v>525.87365430767875</v>
      </c>
      <c r="Q27" s="241">
        <f t="shared" si="5"/>
        <v>256.83413790001623</v>
      </c>
      <c r="R27" s="241">
        <f t="shared" si="5"/>
        <v>338.53863405449601</v>
      </c>
      <c r="S27" s="241">
        <f t="shared" si="5"/>
        <v>225.46736713961695</v>
      </c>
      <c r="T27" s="241">
        <f t="shared" si="5"/>
        <v>71.468638810829589</v>
      </c>
      <c r="U27" s="241">
        <f t="shared" si="5"/>
        <v>68.168578561276945</v>
      </c>
      <c r="V27" s="241">
        <f t="shared" si="5"/>
        <v>79.151445831239698</v>
      </c>
      <c r="W27" s="241">
        <f t="shared" si="5"/>
        <v>92.774809707220356</v>
      </c>
      <c r="X27" s="241">
        <f t="shared" si="5"/>
        <v>41.801550277376919</v>
      </c>
      <c r="Y27" s="241">
        <f t="shared" si="5"/>
        <v>66.424669432077167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45.220672654398498</v>
      </c>
      <c r="C28" s="282">
        <f t="shared" si="6"/>
        <v>29.086684511354179</v>
      </c>
      <c r="D28" s="282">
        <f t="shared" si="6"/>
        <v>23.920686226813473</v>
      </c>
      <c r="E28" s="282">
        <f t="shared" si="6"/>
        <v>129.45187864606169</v>
      </c>
      <c r="F28" s="282">
        <f t="shared" si="6"/>
        <v>118.44294244765591</v>
      </c>
      <c r="G28" s="282">
        <f t="shared" si="6"/>
        <v>92.584882028106222</v>
      </c>
      <c r="H28" s="282">
        <f t="shared" si="6"/>
        <v>49.799340789554606</v>
      </c>
      <c r="I28" s="282">
        <f t="shared" si="6"/>
        <v>54.7786238568888</v>
      </c>
      <c r="J28" s="282">
        <f t="shared" si="6"/>
        <v>124.63069278026354</v>
      </c>
      <c r="K28" s="282">
        <f t="shared" si="6"/>
        <v>127.30473620886714</v>
      </c>
      <c r="L28" s="282">
        <f t="shared" si="6"/>
        <v>130.82562032077391</v>
      </c>
      <c r="M28" s="282">
        <f t="shared" si="6"/>
        <v>90.350683280811239</v>
      </c>
      <c r="N28" s="282">
        <f t="shared" si="6"/>
        <v>19.129381132328007</v>
      </c>
      <c r="O28" s="282">
        <f t="shared" si="6"/>
        <v>30.995130629914684</v>
      </c>
      <c r="P28" s="282">
        <f t="shared" si="6"/>
        <v>45.384300165707032</v>
      </c>
      <c r="Q28" s="282">
        <f t="shared" si="6"/>
        <v>555.71225444700826</v>
      </c>
      <c r="R28" s="282">
        <f t="shared" si="6"/>
        <v>556.50241183584444</v>
      </c>
      <c r="S28" s="282">
        <f t="shared" si="6"/>
        <v>550.30976639751157</v>
      </c>
      <c r="T28" s="282">
        <f t="shared" si="6"/>
        <v>574.80699401113361</v>
      </c>
      <c r="U28" s="282">
        <f t="shared" si="6"/>
        <v>601.94819207640182</v>
      </c>
      <c r="V28" s="282">
        <f t="shared" si="6"/>
        <v>550.87588564295231</v>
      </c>
      <c r="W28" s="282">
        <f t="shared" si="6"/>
        <v>469.89822511629944</v>
      </c>
      <c r="X28" s="282">
        <f t="shared" si="6"/>
        <v>389.11075919826976</v>
      </c>
      <c r="Y28" s="282">
        <f t="shared" si="6"/>
        <v>381.79746230540849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3.6410727505047902</v>
      </c>
      <c r="C29" s="242">
        <f t="shared" si="7"/>
        <v>2.4884127027916492</v>
      </c>
      <c r="D29" s="242">
        <f t="shared" si="7"/>
        <v>2.2828913846754091</v>
      </c>
      <c r="E29" s="242">
        <f t="shared" si="7"/>
        <v>9.4265819202343053</v>
      </c>
      <c r="F29" s="242">
        <f t="shared" si="7"/>
        <v>21.027958650545617</v>
      </c>
      <c r="G29" s="242">
        <f t="shared" si="7"/>
        <v>13.160593950668996</v>
      </c>
      <c r="H29" s="242">
        <f t="shared" si="7"/>
        <v>13.211009209455323</v>
      </c>
      <c r="I29" s="242">
        <f t="shared" si="7"/>
        <v>10.298307250248502</v>
      </c>
      <c r="J29" s="242">
        <f t="shared" si="7"/>
        <v>3.5966120722193367</v>
      </c>
      <c r="K29" s="242">
        <f t="shared" si="7"/>
        <v>3.0390578304314886</v>
      </c>
      <c r="L29" s="242">
        <f t="shared" si="7"/>
        <v>3.7216743870114684</v>
      </c>
      <c r="M29" s="242">
        <f t="shared" si="7"/>
        <v>7.5870045807919482</v>
      </c>
      <c r="N29" s="242">
        <f t="shared" si="7"/>
        <v>4.1278344374353679</v>
      </c>
      <c r="O29" s="242">
        <f t="shared" si="7"/>
        <v>58.68739210611745</v>
      </c>
      <c r="P29" s="242">
        <f t="shared" si="7"/>
        <v>34.354414803607185</v>
      </c>
      <c r="Q29" s="242">
        <f t="shared" si="7"/>
        <v>52.447894664300421</v>
      </c>
      <c r="R29" s="242">
        <f t="shared" si="7"/>
        <v>43.946630280865897</v>
      </c>
      <c r="S29" s="242">
        <f t="shared" si="7"/>
        <v>40.380219358454724</v>
      </c>
      <c r="T29" s="242">
        <f t="shared" si="7"/>
        <v>25.818457512483619</v>
      </c>
      <c r="U29" s="242">
        <f t="shared" si="7"/>
        <v>33.075465607435703</v>
      </c>
      <c r="V29" s="242">
        <f t="shared" si="7"/>
        <v>22.312786950854537</v>
      </c>
      <c r="W29" s="242">
        <f t="shared" si="7"/>
        <v>14.33817503065989</v>
      </c>
      <c r="X29" s="242">
        <f t="shared" si="7"/>
        <v>21.816943677557958</v>
      </c>
      <c r="Y29" s="242">
        <f t="shared" si="7"/>
        <v>7.1383173539099545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610.10670679277712</v>
      </c>
      <c r="C32" s="210">
        <v>599.55546001719688</v>
      </c>
      <c r="D32" s="210">
        <v>655.06491831470316</v>
      </c>
      <c r="E32" s="210">
        <v>532.15975924333634</v>
      </c>
      <c r="F32" s="210">
        <v>464.06672398968169</v>
      </c>
      <c r="G32" s="210">
        <v>501.39939810834051</v>
      </c>
      <c r="H32" s="210">
        <v>414.95803955288051</v>
      </c>
      <c r="I32" s="210">
        <v>437.26354256233878</v>
      </c>
      <c r="J32" s="210">
        <v>506.70017196904553</v>
      </c>
      <c r="K32" s="210">
        <v>347.05795356835768</v>
      </c>
      <c r="L32" s="210">
        <v>335.0885640584695</v>
      </c>
      <c r="M32" s="210">
        <v>324.98503869303522</v>
      </c>
      <c r="N32" s="210">
        <v>422.40730868443683</v>
      </c>
      <c r="O32" s="210">
        <v>295.18959587274293</v>
      </c>
      <c r="P32" s="210">
        <v>271.86680997420461</v>
      </c>
      <c r="Q32" s="210">
        <v>352.39079965606192</v>
      </c>
      <c r="R32" s="210">
        <v>366.95331040412708</v>
      </c>
      <c r="S32" s="210">
        <v>368.4723129836629</v>
      </c>
      <c r="T32" s="210">
        <v>480.94462596732592</v>
      </c>
      <c r="U32" s="210">
        <v>456.72141531787952</v>
      </c>
      <c r="V32" s="210">
        <v>461.34197241748541</v>
      </c>
      <c r="W32" s="210">
        <v>482.03621636038741</v>
      </c>
      <c r="X32" s="210">
        <v>438.96617496504518</v>
      </c>
      <c r="Y32" s="210">
        <v>456.89649311804982</v>
      </c>
      <c r="DA32" s="109" t="s">
        <v>953</v>
      </c>
    </row>
    <row r="33" spans="1:105" ht="12" customHeight="1" x14ac:dyDescent="0.25">
      <c r="A33" s="24" t="s">
        <v>28</v>
      </c>
      <c r="B33" s="213">
        <v>82.030352536543418</v>
      </c>
      <c r="C33" s="213">
        <v>45.134479793637141</v>
      </c>
      <c r="D33" s="213">
        <v>12.977987962166811</v>
      </c>
      <c r="E33" s="213">
        <v>1.093035253654342</v>
      </c>
      <c r="F33" s="213">
        <v>10.407652622527941</v>
      </c>
      <c r="G33" s="213">
        <v>14.18959587274291</v>
      </c>
      <c r="H33" s="213">
        <v>6.2998280309544272</v>
      </c>
      <c r="I33" s="213">
        <v>0</v>
      </c>
      <c r="J33" s="213">
        <v>0</v>
      </c>
      <c r="K33" s="213">
        <v>0</v>
      </c>
      <c r="L33" s="213">
        <v>0.67454858125537398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0.67858985382631121</v>
      </c>
      <c r="X33" s="213">
        <v>0.67171109200343937</v>
      </c>
      <c r="Y33" s="213">
        <v>0.67248495270851238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177.6894239036973</v>
      </c>
      <c r="C34" s="204">
        <f t="shared" si="8"/>
        <v>255.68452278589854</v>
      </c>
      <c r="D34" s="204">
        <f t="shared" si="8"/>
        <v>313.16276870163369</v>
      </c>
      <c r="E34" s="204">
        <f t="shared" si="8"/>
        <v>230.51255374032675</v>
      </c>
      <c r="F34" s="204">
        <f t="shared" si="8"/>
        <v>193.04479793637142</v>
      </c>
      <c r="G34" s="204">
        <f t="shared" si="8"/>
        <v>212.96448839208944</v>
      </c>
      <c r="H34" s="204">
        <f t="shared" si="8"/>
        <v>127.19742046431639</v>
      </c>
      <c r="I34" s="204">
        <f t="shared" si="8"/>
        <v>153.70335339638862</v>
      </c>
      <c r="J34" s="204">
        <f t="shared" si="8"/>
        <v>180.52029234737745</v>
      </c>
      <c r="K34" s="204">
        <f t="shared" si="8"/>
        <v>47.979879621668097</v>
      </c>
      <c r="L34" s="204">
        <f t="shared" si="8"/>
        <v>62.382803095442817</v>
      </c>
      <c r="M34" s="204">
        <f t="shared" si="8"/>
        <v>38.737747205503005</v>
      </c>
      <c r="N34" s="204">
        <f t="shared" si="8"/>
        <v>95.651762682717106</v>
      </c>
      <c r="O34" s="204">
        <f t="shared" si="8"/>
        <v>4.6646603611349953</v>
      </c>
      <c r="P34" s="204">
        <f t="shared" si="8"/>
        <v>3.1269131556319874</v>
      </c>
      <c r="Q34" s="204">
        <f t="shared" si="8"/>
        <v>53.310404127257087</v>
      </c>
      <c r="R34" s="204">
        <f t="shared" si="8"/>
        <v>51.977644024075673</v>
      </c>
      <c r="S34" s="204">
        <f t="shared" si="8"/>
        <v>73.528718830610487</v>
      </c>
      <c r="T34" s="204">
        <f t="shared" si="8"/>
        <v>227.00395528804819</v>
      </c>
      <c r="U34" s="204">
        <f t="shared" si="8"/>
        <v>218.11169389509885</v>
      </c>
      <c r="V34" s="204">
        <f t="shared" si="8"/>
        <v>232.19638865004299</v>
      </c>
      <c r="W34" s="204">
        <f t="shared" si="8"/>
        <v>241.08865004299219</v>
      </c>
      <c r="X34" s="204">
        <f t="shared" si="8"/>
        <v>255.12089423903697</v>
      </c>
      <c r="Y34" s="204">
        <f t="shared" si="8"/>
        <v>259.05468615649181</v>
      </c>
      <c r="DA34" s="71"/>
    </row>
    <row r="35" spans="1:105" ht="12" customHeight="1" x14ac:dyDescent="0.25">
      <c r="A35" s="18" t="s">
        <v>30</v>
      </c>
      <c r="B35" s="204">
        <v>100.49441100601889</v>
      </c>
      <c r="C35" s="204">
        <v>44.926913155631993</v>
      </c>
      <c r="D35" s="204">
        <v>20.098882201203779</v>
      </c>
      <c r="E35" s="204">
        <v>43.744625967325881</v>
      </c>
      <c r="F35" s="204">
        <v>75.886156491831471</v>
      </c>
      <c r="G35" s="204">
        <v>43.890283748925192</v>
      </c>
      <c r="H35" s="204">
        <v>5.6153052450558896</v>
      </c>
      <c r="I35" s="204">
        <v>7.9249355116079103</v>
      </c>
      <c r="J35" s="204">
        <v>10.189165950128981</v>
      </c>
      <c r="K35" s="204">
        <v>3.3319002579535679</v>
      </c>
      <c r="L35" s="204">
        <v>3.3319002579535679</v>
      </c>
      <c r="M35" s="204">
        <v>3.998280309544282</v>
      </c>
      <c r="N35" s="204">
        <v>1.999140154772141</v>
      </c>
      <c r="O35" s="204">
        <v>4.6646603611349953</v>
      </c>
      <c r="P35" s="204">
        <v>2.1257093723129841</v>
      </c>
      <c r="Q35" s="204">
        <v>53.310404127257087</v>
      </c>
      <c r="R35" s="204">
        <v>51.977644024075673</v>
      </c>
      <c r="S35" s="204">
        <v>73.528718830610487</v>
      </c>
      <c r="T35" s="204">
        <v>81.298366294067065</v>
      </c>
      <c r="U35" s="204">
        <v>75.300945829750646</v>
      </c>
      <c r="V35" s="204">
        <v>82.631126397248494</v>
      </c>
      <c r="W35" s="204">
        <v>88.628546861564914</v>
      </c>
      <c r="X35" s="204">
        <v>81.298366294067065</v>
      </c>
      <c r="Y35" s="204">
        <v>87.295786758383485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3.2960447119518479</v>
      </c>
      <c r="D36" s="204">
        <v>37.355460017196897</v>
      </c>
      <c r="E36" s="204">
        <v>4.3947549441100593</v>
      </c>
      <c r="F36" s="204">
        <v>3.2960447119518479</v>
      </c>
      <c r="G36" s="204">
        <v>17.579019776440241</v>
      </c>
      <c r="H36" s="204">
        <v>0</v>
      </c>
      <c r="I36" s="204">
        <v>1.098710232158211</v>
      </c>
      <c r="J36" s="204">
        <v>32.960705073086842</v>
      </c>
      <c r="K36" s="204">
        <v>28.56595012897678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1.098710232158211</v>
      </c>
      <c r="Y36" s="204">
        <v>0</v>
      </c>
      <c r="DA36" s="71" t="s">
        <v>956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1.009458297506449</v>
      </c>
      <c r="O37" s="204">
        <v>0</v>
      </c>
      <c r="P37" s="204">
        <v>1.0012037833190031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957</v>
      </c>
    </row>
    <row r="38" spans="1:105" ht="12" customHeight="1" x14ac:dyDescent="0.25">
      <c r="A38" s="18" t="s">
        <v>32</v>
      </c>
      <c r="B38" s="204">
        <v>77.19501289767841</v>
      </c>
      <c r="C38" s="204">
        <v>207.46156491831471</v>
      </c>
      <c r="D38" s="204">
        <v>255.70842648323301</v>
      </c>
      <c r="E38" s="204">
        <v>182.3731728288908</v>
      </c>
      <c r="F38" s="204">
        <v>113.8625967325881</v>
      </c>
      <c r="G38" s="204">
        <v>151.495184866724</v>
      </c>
      <c r="H38" s="204">
        <v>121.5821152192605</v>
      </c>
      <c r="I38" s="204">
        <v>144.67970765262251</v>
      </c>
      <c r="J38" s="204">
        <v>137.37042132416161</v>
      </c>
      <c r="K38" s="204">
        <v>6.7670679277729997</v>
      </c>
      <c r="L38" s="204">
        <v>54.03516766981943</v>
      </c>
      <c r="M38" s="204">
        <v>34.739466895958721</v>
      </c>
      <c r="N38" s="204">
        <v>92.643164230438515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145.70558899398111</v>
      </c>
      <c r="U38" s="204">
        <v>142.81074806534821</v>
      </c>
      <c r="V38" s="204">
        <v>149.5652622527945</v>
      </c>
      <c r="W38" s="204">
        <v>152.46010318142729</v>
      </c>
      <c r="X38" s="204">
        <v>172.72381771281169</v>
      </c>
      <c r="Y38" s="204">
        <v>171.7588993981083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9.3149613069647454</v>
      </c>
      <c r="L39" s="204">
        <v>5.0157351676698188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226.05331040412719</v>
      </c>
      <c r="C40" s="204">
        <f t="shared" si="9"/>
        <v>196.4101461736887</v>
      </c>
      <c r="D40" s="204">
        <f t="shared" si="9"/>
        <v>194.02407566638001</v>
      </c>
      <c r="E40" s="204">
        <f t="shared" si="9"/>
        <v>102.40756663800521</v>
      </c>
      <c r="F40" s="204">
        <f t="shared" si="9"/>
        <v>73.989681857265694</v>
      </c>
      <c r="G40" s="204">
        <f t="shared" si="9"/>
        <v>72.506448839208943</v>
      </c>
      <c r="H40" s="204">
        <f t="shared" si="9"/>
        <v>76.52622527944969</v>
      </c>
      <c r="I40" s="204">
        <f t="shared" si="9"/>
        <v>78.740326741186578</v>
      </c>
      <c r="J40" s="204">
        <f t="shared" si="9"/>
        <v>133.68443680137571</v>
      </c>
      <c r="K40" s="204">
        <f t="shared" si="9"/>
        <v>113.8005159071367</v>
      </c>
      <c r="L40" s="204">
        <f t="shared" si="9"/>
        <v>122.3129836629407</v>
      </c>
      <c r="M40" s="204">
        <f t="shared" si="9"/>
        <v>128.89079965606189</v>
      </c>
      <c r="N40" s="204">
        <f t="shared" si="9"/>
        <v>122.5709372312984</v>
      </c>
      <c r="O40" s="204">
        <f t="shared" si="9"/>
        <v>101.13929492691319</v>
      </c>
      <c r="P40" s="204">
        <f t="shared" si="9"/>
        <v>94.625967325881334</v>
      </c>
      <c r="Q40" s="204">
        <f t="shared" si="9"/>
        <v>103.8907996560619</v>
      </c>
      <c r="R40" s="204">
        <f t="shared" si="9"/>
        <v>111.9948409286328</v>
      </c>
      <c r="S40" s="204">
        <f t="shared" si="9"/>
        <v>109.8667239896818</v>
      </c>
      <c r="T40" s="204">
        <f t="shared" si="9"/>
        <v>134.45563198624251</v>
      </c>
      <c r="U40" s="204">
        <f t="shared" si="9"/>
        <v>123.45331040412729</v>
      </c>
      <c r="V40" s="204">
        <f t="shared" si="9"/>
        <v>111.00730868443679</v>
      </c>
      <c r="W40" s="204">
        <f t="shared" si="9"/>
        <v>105.99681857265691</v>
      </c>
      <c r="X40" s="204">
        <f t="shared" si="9"/>
        <v>88.843250214961301</v>
      </c>
      <c r="Y40" s="204">
        <f t="shared" si="9"/>
        <v>85.834049871023211</v>
      </c>
      <c r="DA40" s="71"/>
    </row>
    <row r="41" spans="1:105" ht="12" customHeight="1" x14ac:dyDescent="0.25">
      <c r="A41" s="18" t="s">
        <v>73</v>
      </c>
      <c r="B41" s="204">
        <v>226.05331040412719</v>
      </c>
      <c r="C41" s="204">
        <v>196.4101461736887</v>
      </c>
      <c r="D41" s="204">
        <v>194.02407566638001</v>
      </c>
      <c r="E41" s="204">
        <v>102.40756663800521</v>
      </c>
      <c r="F41" s="204">
        <v>73.989681857265694</v>
      </c>
      <c r="G41" s="204">
        <v>72.506448839208943</v>
      </c>
      <c r="H41" s="204">
        <v>76.52622527944969</v>
      </c>
      <c r="I41" s="204">
        <v>78.740326741186578</v>
      </c>
      <c r="J41" s="204">
        <v>133.68443680137571</v>
      </c>
      <c r="K41" s="204">
        <v>113.8005159071367</v>
      </c>
      <c r="L41" s="204">
        <v>122.3129836629407</v>
      </c>
      <c r="M41" s="204">
        <v>128.89079965606189</v>
      </c>
      <c r="N41" s="204">
        <v>122.5709372312984</v>
      </c>
      <c r="O41" s="204">
        <v>101.13929492691319</v>
      </c>
      <c r="P41" s="204">
        <v>94.625967325881334</v>
      </c>
      <c r="Q41" s="204">
        <v>103.8907996560619</v>
      </c>
      <c r="R41" s="204">
        <v>111.9948409286328</v>
      </c>
      <c r="S41" s="204">
        <v>109.8667239896818</v>
      </c>
      <c r="T41" s="204">
        <v>134.45563198624251</v>
      </c>
      <c r="U41" s="204">
        <v>123.45331040412729</v>
      </c>
      <c r="V41" s="204">
        <v>111.00730868443679</v>
      </c>
      <c r="W41" s="204">
        <v>105.99681857265691</v>
      </c>
      <c r="X41" s="204">
        <v>88.843250214961301</v>
      </c>
      <c r="Y41" s="204">
        <v>85.834049871023211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11.440670679277734</v>
      </c>
      <c r="D43" s="204">
        <f t="shared" si="10"/>
        <v>9.6254514187446247</v>
      </c>
      <c r="E43" s="204">
        <f t="shared" si="10"/>
        <v>12.06173688736027</v>
      </c>
      <c r="F43" s="204">
        <f t="shared" si="10"/>
        <v>19.131556319862419</v>
      </c>
      <c r="G43" s="204">
        <f t="shared" si="10"/>
        <v>14.450214961306971</v>
      </c>
      <c r="H43" s="204">
        <f t="shared" si="10"/>
        <v>15.28615649183147</v>
      </c>
      <c r="I43" s="204">
        <f t="shared" si="10"/>
        <v>16.647549441100601</v>
      </c>
      <c r="J43" s="204">
        <f t="shared" si="10"/>
        <v>18.271711092003439</v>
      </c>
      <c r="K43" s="204">
        <f t="shared" si="10"/>
        <v>19.991401547721406</v>
      </c>
      <c r="L43" s="204">
        <f t="shared" si="10"/>
        <v>12.181169389509888</v>
      </c>
      <c r="M43" s="204">
        <f t="shared" si="10"/>
        <v>15.453396388650038</v>
      </c>
      <c r="N43" s="204">
        <f t="shared" si="10"/>
        <v>19.5853826311264</v>
      </c>
      <c r="O43" s="204">
        <f t="shared" si="10"/>
        <v>6.2099742046431636</v>
      </c>
      <c r="P43" s="204">
        <f t="shared" si="10"/>
        <v>13.447033533963889</v>
      </c>
      <c r="Q43" s="204">
        <f t="shared" si="10"/>
        <v>17.698452278589851</v>
      </c>
      <c r="R43" s="204">
        <f t="shared" si="10"/>
        <v>30.882803095442821</v>
      </c>
      <c r="S43" s="204">
        <f t="shared" si="10"/>
        <v>25.795356835769571</v>
      </c>
      <c r="T43" s="204">
        <f t="shared" si="10"/>
        <v>25.4609630266552</v>
      </c>
      <c r="U43" s="204">
        <f t="shared" si="10"/>
        <v>23.707055902574236</v>
      </c>
      <c r="V43" s="204">
        <f t="shared" si="10"/>
        <v>20.450312916195667</v>
      </c>
      <c r="W43" s="204">
        <f t="shared" si="10"/>
        <v>21.202510427455504</v>
      </c>
      <c r="X43" s="204">
        <f t="shared" si="10"/>
        <v>23.340551577255063</v>
      </c>
      <c r="Y43" s="204">
        <f t="shared" si="10"/>
        <v>23.124696041523578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11.369045571797081</v>
      </c>
      <c r="D44" s="204">
        <v>9.5538263112639719</v>
      </c>
      <c r="E44" s="204">
        <v>12.06173688736027</v>
      </c>
      <c r="F44" s="204">
        <v>19.131556319862419</v>
      </c>
      <c r="G44" s="204">
        <v>14.450214961306971</v>
      </c>
      <c r="H44" s="204">
        <v>15.28615649183147</v>
      </c>
      <c r="I44" s="204">
        <v>16.647549441100601</v>
      </c>
      <c r="J44" s="204">
        <v>18.271711092003439</v>
      </c>
      <c r="K44" s="204">
        <v>19.346517626827168</v>
      </c>
      <c r="L44" s="204">
        <v>11.822871883061049</v>
      </c>
      <c r="M44" s="204">
        <v>15.095098882201199</v>
      </c>
      <c r="N44" s="204">
        <v>19.5853826311264</v>
      </c>
      <c r="O44" s="204">
        <v>6.2099742046431636</v>
      </c>
      <c r="P44" s="204">
        <v>13.447033533963889</v>
      </c>
      <c r="Q44" s="204">
        <v>17.698452278589851</v>
      </c>
      <c r="R44" s="204">
        <v>30.882803095442821</v>
      </c>
      <c r="S44" s="204">
        <v>25.795356835769571</v>
      </c>
      <c r="T44" s="204">
        <v>25.4609630266552</v>
      </c>
      <c r="U44" s="204">
        <v>23.574032674118659</v>
      </c>
      <c r="V44" s="204">
        <v>20.278073946689592</v>
      </c>
      <c r="W44" s="204">
        <v>20.97067927773</v>
      </c>
      <c r="X44" s="204">
        <v>23.048581255374039</v>
      </c>
      <c r="Y44" s="204">
        <v>22.761994840928629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7.1625107480653469E-2</v>
      </c>
      <c r="D45" s="204">
        <v>7.1625107480653469E-2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0.64488392089423896</v>
      </c>
      <c r="L45" s="204">
        <v>0.35829750644883918</v>
      </c>
      <c r="M45" s="204">
        <v>0.35829750644883918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0.13302322845557901</v>
      </c>
      <c r="V49" s="204">
        <v>0.17223896950607509</v>
      </c>
      <c r="W49" s="204">
        <v>0.2318311497255045</v>
      </c>
      <c r="X49" s="204">
        <v>0.2919703218810224</v>
      </c>
      <c r="Y49" s="204">
        <v>0.36270120059494942</v>
      </c>
      <c r="DA49" s="71" t="s">
        <v>967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3.6065348237317281</v>
      </c>
      <c r="E50" s="204">
        <v>60.547463456577823</v>
      </c>
      <c r="F50" s="204">
        <v>46.598796216680988</v>
      </c>
      <c r="G50" s="204">
        <v>41.200945829750637</v>
      </c>
      <c r="H50" s="204">
        <v>35.134221840068783</v>
      </c>
      <c r="I50" s="204">
        <v>35.635769561478931</v>
      </c>
      <c r="J50" s="204">
        <v>39.74393809114359</v>
      </c>
      <c r="K50" s="204">
        <v>46.025623387790198</v>
      </c>
      <c r="L50" s="204">
        <v>68.4055030094583</v>
      </c>
      <c r="M50" s="204">
        <v>63.055288048151333</v>
      </c>
      <c r="N50" s="204">
        <v>63.962940670679266</v>
      </c>
      <c r="O50" s="204">
        <v>67.354514187446256</v>
      </c>
      <c r="P50" s="204">
        <v>57.22751504729149</v>
      </c>
      <c r="Q50" s="204">
        <v>64.67944969905416</v>
      </c>
      <c r="R50" s="204">
        <v>63.413585554600168</v>
      </c>
      <c r="S50" s="204">
        <v>64.010662080825441</v>
      </c>
      <c r="T50" s="204">
        <v>11.392949269131559</v>
      </c>
      <c r="U50" s="204">
        <v>10.365950128976779</v>
      </c>
      <c r="V50" s="204">
        <v>9.1239036973344803</v>
      </c>
      <c r="W50" s="204">
        <v>10.31814273430782</v>
      </c>
      <c r="X50" s="204">
        <v>9.3388650042992261</v>
      </c>
      <c r="Y50" s="204">
        <v>7.643078245915734</v>
      </c>
      <c r="DA50" s="71" t="s">
        <v>968</v>
      </c>
    </row>
    <row r="51" spans="1:105" ht="12" customHeight="1" x14ac:dyDescent="0.25">
      <c r="A51" s="21" t="s">
        <v>40</v>
      </c>
      <c r="B51" s="207">
        <v>124.33361994840929</v>
      </c>
      <c r="C51" s="207">
        <v>90.885640584694755</v>
      </c>
      <c r="D51" s="207">
        <v>121.66809974204639</v>
      </c>
      <c r="E51" s="207">
        <v>125.5374032674119</v>
      </c>
      <c r="F51" s="207">
        <v>120.8942390369733</v>
      </c>
      <c r="G51" s="207">
        <v>146.08770421324161</v>
      </c>
      <c r="H51" s="207">
        <v>154.51418744625971</v>
      </c>
      <c r="I51" s="207">
        <v>152.536543422184</v>
      </c>
      <c r="J51" s="207">
        <v>134.47979363714529</v>
      </c>
      <c r="K51" s="207">
        <v>119.2605331040413</v>
      </c>
      <c r="L51" s="207">
        <v>69.131556319862426</v>
      </c>
      <c r="M51" s="207">
        <v>78.847807394668948</v>
      </c>
      <c r="N51" s="207">
        <v>120.6362854686156</v>
      </c>
      <c r="O51" s="207">
        <v>115.8211521926053</v>
      </c>
      <c r="P51" s="207">
        <v>103.4393809114359</v>
      </c>
      <c r="Q51" s="207">
        <v>112.8116938950989</v>
      </c>
      <c r="R51" s="207">
        <v>108.6844368013757</v>
      </c>
      <c r="S51" s="207">
        <v>95.270851246775578</v>
      </c>
      <c r="T51" s="207">
        <v>82.631126397248494</v>
      </c>
      <c r="U51" s="207">
        <v>81.083404987102313</v>
      </c>
      <c r="V51" s="207">
        <v>88.564058469475484</v>
      </c>
      <c r="W51" s="207">
        <v>102.75150472914871</v>
      </c>
      <c r="X51" s="207">
        <v>61.650902837489248</v>
      </c>
      <c r="Y51" s="207">
        <v>80.567497850386928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610.10670679277712</v>
      </c>
      <c r="C52" s="284">
        <f t="shared" si="11"/>
        <v>599.55546001719688</v>
      </c>
      <c r="D52" s="284">
        <f t="shared" si="11"/>
        <v>655.06491831470294</v>
      </c>
      <c r="E52" s="284">
        <f t="shared" si="11"/>
        <v>532.15975924333623</v>
      </c>
      <c r="F52" s="284">
        <f t="shared" si="11"/>
        <v>464.06672398968169</v>
      </c>
      <c r="G52" s="284">
        <f t="shared" si="11"/>
        <v>501.39939810834051</v>
      </c>
      <c r="H52" s="284">
        <f t="shared" si="11"/>
        <v>414.95803955288056</v>
      </c>
      <c r="I52" s="284">
        <f t="shared" si="11"/>
        <v>437.26354256233839</v>
      </c>
      <c r="J52" s="284">
        <f t="shared" si="11"/>
        <v>506.70017196904547</v>
      </c>
      <c r="K52" s="284">
        <f t="shared" si="11"/>
        <v>347.05795356835785</v>
      </c>
      <c r="L52" s="284">
        <f t="shared" si="11"/>
        <v>335.0885640584695</v>
      </c>
      <c r="M52" s="284">
        <f t="shared" si="11"/>
        <v>324.98503869303505</v>
      </c>
      <c r="N52" s="284">
        <f t="shared" si="11"/>
        <v>422.40730868443677</v>
      </c>
      <c r="O52" s="284">
        <f t="shared" si="11"/>
        <v>295.18959587274281</v>
      </c>
      <c r="P52" s="284">
        <f t="shared" si="11"/>
        <v>271.86680997420461</v>
      </c>
      <c r="Q52" s="284">
        <f t="shared" si="11"/>
        <v>352.39079965606174</v>
      </c>
      <c r="R52" s="284">
        <f t="shared" si="11"/>
        <v>366.95331040412725</v>
      </c>
      <c r="S52" s="284">
        <f t="shared" si="11"/>
        <v>368.47231298366296</v>
      </c>
      <c r="T52" s="284">
        <f t="shared" si="11"/>
        <v>480.94462596732609</v>
      </c>
      <c r="U52" s="284">
        <f t="shared" si="11"/>
        <v>456.72141531787975</v>
      </c>
      <c r="V52" s="284">
        <f t="shared" si="11"/>
        <v>461.34197241748547</v>
      </c>
      <c r="W52" s="284">
        <f t="shared" si="11"/>
        <v>482.03621636038719</v>
      </c>
      <c r="X52" s="284">
        <f t="shared" si="11"/>
        <v>438.96617496504535</v>
      </c>
      <c r="Y52" s="284">
        <f t="shared" si="11"/>
        <v>456.89649311804982</v>
      </c>
      <c r="DA52" s="118"/>
    </row>
    <row r="53" spans="1:105" ht="12" customHeight="1" x14ac:dyDescent="0.25">
      <c r="A53" s="51" t="s">
        <v>48</v>
      </c>
      <c r="B53" s="237">
        <f>CHI_fec!B5-B58</f>
        <v>475.31834960241792</v>
      </c>
      <c r="C53" s="237">
        <f>CHI_fec!C5-C58</f>
        <v>463.99245960743974</v>
      </c>
      <c r="D53" s="237">
        <f>CHI_fec!D5-D58</f>
        <v>506.61991945744694</v>
      </c>
      <c r="E53" s="237">
        <f>CHI_fec!E5-E58</f>
        <v>446.11999962406549</v>
      </c>
      <c r="F53" s="237">
        <f>CHI_fec!F5-F58</f>
        <v>396.58923069215621</v>
      </c>
      <c r="G53" s="237">
        <f>CHI_fec!G5-G58</f>
        <v>414.80724692876788</v>
      </c>
      <c r="H53" s="237">
        <f>CHI_fec!H5-H58</f>
        <v>328.3815453206937</v>
      </c>
      <c r="I53" s="237">
        <f>CHI_fec!I5-I58</f>
        <v>348.46456770454142</v>
      </c>
      <c r="J53" s="237">
        <f>CHI_fec!J5-J58</f>
        <v>448.81062975488385</v>
      </c>
      <c r="K53" s="237">
        <f>CHI_fec!K5-K58</f>
        <v>289.25917567962301</v>
      </c>
      <c r="L53" s="237">
        <f>CHI_fec!L5-L58</f>
        <v>266.0808922347137</v>
      </c>
      <c r="M53" s="237">
        <f>CHI_fec!M5-M58</f>
        <v>268.91487893974863</v>
      </c>
      <c r="N53" s="237">
        <f>CHI_fec!N5-N58</f>
        <v>273.96486386770721</v>
      </c>
      <c r="O53" s="237">
        <f>CHI_fec!O5-O58</f>
        <v>187.59977337816997</v>
      </c>
      <c r="P53" s="237">
        <f>CHI_fec!P5-P58</f>
        <v>84.207073057018079</v>
      </c>
      <c r="Q53" s="237">
        <f>CHI_fec!Q5-Q58</f>
        <v>258.42710046371371</v>
      </c>
      <c r="R53" s="237">
        <f>CHI_fec!R5-R58</f>
        <v>262.36681708551498</v>
      </c>
      <c r="S53" s="237">
        <f>CHI_fec!S5-S58</f>
        <v>266.92399568006169</v>
      </c>
      <c r="T53" s="237">
        <f>CHI_fec!T5-T58</f>
        <v>380.83579806145099</v>
      </c>
      <c r="U53" s="237">
        <f>CHI_fec!U5-U58</f>
        <v>372.23098701171352</v>
      </c>
      <c r="V53" s="237">
        <f>CHI_fec!V5-V58</f>
        <v>359.97944660037399</v>
      </c>
      <c r="W53" s="237">
        <f>CHI_fec!W5-W58</f>
        <v>337.47645323376366</v>
      </c>
      <c r="X53" s="237">
        <f>CHI_fec!X5-X58</f>
        <v>291.67671841580795</v>
      </c>
      <c r="Y53" s="237">
        <f>CHI_fec!Y5-Y58</f>
        <v>289.77485082220255</v>
      </c>
      <c r="DA53" s="83"/>
    </row>
    <row r="54" spans="1:105" ht="12" customHeight="1" x14ac:dyDescent="0.25">
      <c r="A54" s="99" t="s">
        <v>49</v>
      </c>
      <c r="B54" s="238">
        <f>CHI_fec!B61</f>
        <v>107.4187554776213</v>
      </c>
      <c r="C54" s="238">
        <f>CHI_fec!C61</f>
        <v>106.722380573791</v>
      </c>
      <c r="D54" s="238">
        <f>CHI_fec!D61</f>
        <v>123.69475334128271</v>
      </c>
      <c r="E54" s="238">
        <f>CHI_fec!E61</f>
        <v>67.488323264673213</v>
      </c>
      <c r="F54" s="238">
        <f>CHI_fec!F61</f>
        <v>56.722876089873218</v>
      </c>
      <c r="G54" s="238">
        <f>CHI_fec!G61</f>
        <v>70.510932563305047</v>
      </c>
      <c r="H54" s="238">
        <f>CHI_fec!H61</f>
        <v>68.037164765089216</v>
      </c>
      <c r="I54" s="238">
        <f>CHI_fec!I61</f>
        <v>69.075911513147346</v>
      </c>
      <c r="J54" s="238">
        <f>CHI_fec!J61</f>
        <v>35.577201449882317</v>
      </c>
      <c r="K54" s="238">
        <f>CHI_fec!K61</f>
        <v>26.061870921521361</v>
      </c>
      <c r="L54" s="238">
        <f>CHI_fec!L61</f>
        <v>34.450363018849721</v>
      </c>
      <c r="M54" s="238">
        <f>CHI_fec!M61</f>
        <v>21.0672966663995</v>
      </c>
      <c r="N54" s="238">
        <f>CHI_fec!N61</f>
        <v>114.23852716940389</v>
      </c>
      <c r="O54" s="238">
        <f>CHI_fec!O61</f>
        <v>102.1984565409672</v>
      </c>
      <c r="P54" s="238">
        <f>CHI_fec!P61</f>
        <v>169.45490267623879</v>
      </c>
      <c r="Q54" s="238">
        <f>CHI_fec!Q61</f>
        <v>77.445863611507448</v>
      </c>
      <c r="R54" s="238">
        <f>CHI_fec!R61</f>
        <v>80.014445738740307</v>
      </c>
      <c r="S54" s="238">
        <f>CHI_fec!S61</f>
        <v>76.874553776223038</v>
      </c>
      <c r="T54" s="238">
        <f>CHI_fec!T61</f>
        <v>67.903656573484326</v>
      </c>
      <c r="U54" s="238">
        <f>CHI_fec!U61</f>
        <v>53.907299527254409</v>
      </c>
      <c r="V54" s="238">
        <f>CHI_fec!V61</f>
        <v>70.469993782586613</v>
      </c>
      <c r="W54" s="238">
        <f>CHI_fec!W61</f>
        <v>112.2814963613383</v>
      </c>
      <c r="X54" s="238">
        <f>CHI_fec!X61</f>
        <v>117.8952599815146</v>
      </c>
      <c r="Y54" s="238">
        <f>CHI_fec!Y61</f>
        <v>136.17110366538239</v>
      </c>
      <c r="DA54" s="94"/>
    </row>
    <row r="55" spans="1:105" ht="12" customHeight="1" x14ac:dyDescent="0.25">
      <c r="A55" s="52" t="s">
        <v>50</v>
      </c>
      <c r="B55" s="239">
        <f>CHI_fec!B110</f>
        <v>27.369601712737879</v>
      </c>
      <c r="C55" s="239">
        <f>CHI_fec!C110</f>
        <v>28.840619835966141</v>
      </c>
      <c r="D55" s="239">
        <f>CHI_fec!D110</f>
        <v>24.750245515973329</v>
      </c>
      <c r="E55" s="239">
        <f>CHI_fec!E110</f>
        <v>18.55143635459747</v>
      </c>
      <c r="F55" s="239">
        <f>CHI_fec!F110</f>
        <v>10.754617207652259</v>
      </c>
      <c r="G55" s="239">
        <f>CHI_fec!G110</f>
        <v>16.081218616267542</v>
      </c>
      <c r="H55" s="239">
        <f>CHI_fec!H110</f>
        <v>18.539329467097669</v>
      </c>
      <c r="I55" s="239">
        <f>CHI_fec!I110</f>
        <v>19.723063344649631</v>
      </c>
      <c r="J55" s="239">
        <f>CHI_fec!J110</f>
        <v>22.312340764279352</v>
      </c>
      <c r="K55" s="239">
        <f>CHI_fec!K110</f>
        <v>31.736906967213461</v>
      </c>
      <c r="L55" s="239">
        <f>CHI_fec!L110</f>
        <v>34.557308804906079</v>
      </c>
      <c r="M55" s="239">
        <f>CHI_fec!M110</f>
        <v>35.002863086886919</v>
      </c>
      <c r="N55" s="239">
        <f>CHI_fec!N110</f>
        <v>34.203917647325703</v>
      </c>
      <c r="O55" s="239">
        <f>CHI_fec!O110</f>
        <v>5.3913659536056313</v>
      </c>
      <c r="P55" s="239">
        <f>CHI_fec!P110</f>
        <v>18.20483424094774</v>
      </c>
      <c r="Q55" s="239">
        <f>CHI_fec!Q110</f>
        <v>16.51783558084059</v>
      </c>
      <c r="R55" s="239">
        <f>CHI_fec!R110</f>
        <v>24.572047579872009</v>
      </c>
      <c r="S55" s="239">
        <f>CHI_fec!S110</f>
        <v>24.673763527378242</v>
      </c>
      <c r="T55" s="239">
        <f>CHI_fec!T110</f>
        <v>32.205171332390748</v>
      </c>
      <c r="U55" s="239">
        <f>CHI_fec!U110</f>
        <v>30.583128778911821</v>
      </c>
      <c r="V55" s="239">
        <f>CHI_fec!V110</f>
        <v>30.892532034524901</v>
      </c>
      <c r="W55" s="239">
        <f>CHI_fec!W110</f>
        <v>32.278266765285203</v>
      </c>
      <c r="X55" s="239">
        <f>CHI_fec!X110</f>
        <v>29.394196567722801</v>
      </c>
      <c r="Y55" s="239">
        <f>CHI_fec!Y110</f>
        <v>30.950538630464891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531.28882201203783</v>
      </c>
      <c r="C58" s="210">
        <v>1064.084350816853</v>
      </c>
      <c r="D58" s="210">
        <v>1049.052966466036</v>
      </c>
      <c r="E58" s="210">
        <v>1054.67067927773</v>
      </c>
      <c r="F58" s="210">
        <v>1102.2570937231301</v>
      </c>
      <c r="G58" s="210">
        <v>1010.09845227859</v>
      </c>
      <c r="H58" s="210">
        <v>978.83112639724845</v>
      </c>
      <c r="I58" s="210">
        <v>1015.539036973345</v>
      </c>
      <c r="J58" s="210">
        <v>947.24178847807389</v>
      </c>
      <c r="K58" s="210">
        <v>901.4306104901118</v>
      </c>
      <c r="L58" s="210">
        <v>778.84780739466896</v>
      </c>
      <c r="M58" s="210">
        <v>933.9877901977643</v>
      </c>
      <c r="N58" s="210">
        <v>694.36835769561458</v>
      </c>
      <c r="O58" s="210">
        <v>805.21848667239897</v>
      </c>
      <c r="P58" s="210">
        <v>685.81762682717113</v>
      </c>
      <c r="Q58" s="210">
        <v>781.58486672398976</v>
      </c>
      <c r="R58" s="210">
        <v>734.00988822012039</v>
      </c>
      <c r="S58" s="210">
        <v>826.73645743766122</v>
      </c>
      <c r="T58" s="210">
        <v>949.90498710232168</v>
      </c>
      <c r="U58" s="210">
        <v>799.63791917454841</v>
      </c>
      <c r="V58" s="210">
        <v>962.2775580395529</v>
      </c>
      <c r="W58" s="210">
        <v>1003.82562338779</v>
      </c>
      <c r="X58" s="210">
        <v>858.56990541702498</v>
      </c>
      <c r="Y58" s="210">
        <v>854.82828890799647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531.28882201203783</v>
      </c>
      <c r="C60" s="204">
        <f t="shared" si="12"/>
        <v>711.24686156491816</v>
      </c>
      <c r="D60" s="204">
        <f t="shared" si="12"/>
        <v>702.68581255374033</v>
      </c>
      <c r="E60" s="204">
        <f t="shared" si="12"/>
        <v>744.24505588993975</v>
      </c>
      <c r="F60" s="204">
        <f t="shared" si="12"/>
        <v>745.5288048151333</v>
      </c>
      <c r="G60" s="204">
        <f t="shared" si="12"/>
        <v>624.67282889079956</v>
      </c>
      <c r="H60" s="204">
        <f t="shared" si="12"/>
        <v>657.87239896818573</v>
      </c>
      <c r="I60" s="204">
        <f t="shared" si="12"/>
        <v>688.45391229578661</v>
      </c>
      <c r="J60" s="204">
        <f t="shared" si="12"/>
        <v>655.73276010318136</v>
      </c>
      <c r="K60" s="204">
        <f t="shared" si="12"/>
        <v>637.78056749785037</v>
      </c>
      <c r="L60" s="204">
        <f t="shared" si="12"/>
        <v>568.70163370593286</v>
      </c>
      <c r="M60" s="204">
        <f t="shared" si="12"/>
        <v>551.01272570937226</v>
      </c>
      <c r="N60" s="204">
        <f t="shared" si="12"/>
        <v>374.48443680137564</v>
      </c>
      <c r="O60" s="204">
        <f t="shared" si="12"/>
        <v>414.54780739466889</v>
      </c>
      <c r="P60" s="204">
        <f t="shared" si="12"/>
        <v>398.82278589853826</v>
      </c>
      <c r="Q60" s="204">
        <f t="shared" si="12"/>
        <v>395.62184006878766</v>
      </c>
      <c r="R60" s="204">
        <f t="shared" si="12"/>
        <v>391.6195184866724</v>
      </c>
      <c r="S60" s="204">
        <f t="shared" si="12"/>
        <v>441.48280309544282</v>
      </c>
      <c r="T60" s="204">
        <f t="shared" si="12"/>
        <v>498.75331040412732</v>
      </c>
      <c r="U60" s="204">
        <f t="shared" si="12"/>
        <v>436.9091143594153</v>
      </c>
      <c r="V60" s="204">
        <f t="shared" si="12"/>
        <v>573.98847807394668</v>
      </c>
      <c r="W60" s="204">
        <f t="shared" si="12"/>
        <v>597.57257093723138</v>
      </c>
      <c r="X60" s="204">
        <f t="shared" si="12"/>
        <v>533.31289767841781</v>
      </c>
      <c r="Y60" s="204">
        <f t="shared" si="12"/>
        <v>555.02175408426478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13.29896818572657</v>
      </c>
      <c r="D61" s="204">
        <v>21.05666380051591</v>
      </c>
      <c r="E61" s="204">
        <v>19.948409286328459</v>
      </c>
      <c r="F61" s="204">
        <v>1.108254514187446</v>
      </c>
      <c r="G61" s="204">
        <v>4.4330180567497841</v>
      </c>
      <c r="H61" s="204">
        <v>15.51539122957867</v>
      </c>
      <c r="I61" s="204">
        <v>13.585554600171969</v>
      </c>
      <c r="J61" s="204">
        <v>11.321324161650899</v>
      </c>
      <c r="K61" s="204">
        <v>2.2642304385210661</v>
      </c>
      <c r="L61" s="204">
        <v>1.132158211521926</v>
      </c>
      <c r="M61" s="204">
        <v>1.132158211521926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142.82983662940671</v>
      </c>
      <c r="D62" s="204">
        <v>101.0796216680997</v>
      </c>
      <c r="E62" s="204">
        <v>153.8167669819432</v>
      </c>
      <c r="F62" s="204">
        <v>152.71805674978501</v>
      </c>
      <c r="G62" s="204">
        <v>99.980911435941522</v>
      </c>
      <c r="H62" s="204">
        <v>95.58615649183146</v>
      </c>
      <c r="I62" s="204">
        <v>108.7704213241616</v>
      </c>
      <c r="J62" s="204">
        <v>97.783490971625099</v>
      </c>
      <c r="K62" s="204">
        <v>96.684780739466888</v>
      </c>
      <c r="L62" s="204">
        <v>67.020120378331896</v>
      </c>
      <c r="M62" s="204">
        <v>70.31625107480653</v>
      </c>
      <c r="N62" s="204">
        <v>59.329320722269991</v>
      </c>
      <c r="O62" s="204">
        <v>62.625365434221827</v>
      </c>
      <c r="P62" s="204">
        <v>61.526741186586413</v>
      </c>
      <c r="Q62" s="204">
        <v>75.809716251074803</v>
      </c>
      <c r="R62" s="204">
        <v>70.31625107480653</v>
      </c>
      <c r="S62" s="204">
        <v>94.487446259673249</v>
      </c>
      <c r="T62" s="204">
        <v>127.4481513327601</v>
      </c>
      <c r="U62" s="204">
        <v>58.230610490111772</v>
      </c>
      <c r="V62" s="204">
        <v>74.711006018916592</v>
      </c>
      <c r="W62" s="204">
        <v>60.428030954428202</v>
      </c>
      <c r="X62" s="204">
        <v>62.625365434221827</v>
      </c>
      <c r="Y62" s="204">
        <v>52.737145313843499</v>
      </c>
      <c r="DA62" s="71" t="s">
        <v>974</v>
      </c>
    </row>
    <row r="63" spans="1:105" ht="12" customHeight="1" x14ac:dyDescent="0.25">
      <c r="A63" s="18" t="s">
        <v>71</v>
      </c>
      <c r="B63" s="204">
        <v>4.1081685296646597</v>
      </c>
      <c r="C63" s="204">
        <v>13.351504729148751</v>
      </c>
      <c r="D63" s="204">
        <v>13.351504729148751</v>
      </c>
      <c r="E63" s="204">
        <v>21.56775580395529</v>
      </c>
      <c r="F63" s="204">
        <v>15.40558899398108</v>
      </c>
      <c r="G63" s="204">
        <v>15.40558899398108</v>
      </c>
      <c r="H63" s="204">
        <v>15.40558899398108</v>
      </c>
      <c r="I63" s="204">
        <v>14.378503869303531</v>
      </c>
      <c r="J63" s="204">
        <v>11.297420464316421</v>
      </c>
      <c r="K63" s="204">
        <v>11.297420464316421</v>
      </c>
      <c r="L63" s="204">
        <v>11.297420464316421</v>
      </c>
      <c r="M63" s="204">
        <v>12.32441960447119</v>
      </c>
      <c r="N63" s="204">
        <v>11.10429922613929</v>
      </c>
      <c r="O63" s="204">
        <v>13.050300945829751</v>
      </c>
      <c r="P63" s="204">
        <v>9.0105760963026658</v>
      </c>
      <c r="Q63" s="204">
        <v>16.09785038693035</v>
      </c>
      <c r="R63" s="204">
        <v>12.072484952708511</v>
      </c>
      <c r="S63" s="204">
        <v>13.080395528804811</v>
      </c>
      <c r="T63" s="204">
        <v>13.075752364574379</v>
      </c>
      <c r="U63" s="204">
        <v>8.0466036113499566</v>
      </c>
      <c r="V63" s="204">
        <v>15.078073946689599</v>
      </c>
      <c r="W63" s="204">
        <v>14.378503869303531</v>
      </c>
      <c r="X63" s="204">
        <v>17.097420464316421</v>
      </c>
      <c r="Y63" s="204">
        <v>23.11203783319003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56.931298366294072</v>
      </c>
      <c r="D64" s="204">
        <v>57.896216680997412</v>
      </c>
      <c r="E64" s="204">
        <v>55.001461736887357</v>
      </c>
      <c r="F64" s="204">
        <v>40.527343078245913</v>
      </c>
      <c r="G64" s="204">
        <v>2.894840928632846</v>
      </c>
      <c r="H64" s="204">
        <v>51.141702493551158</v>
      </c>
      <c r="I64" s="204">
        <v>34.723129836629397</v>
      </c>
      <c r="J64" s="204">
        <v>37.728546861564922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0</v>
      </c>
      <c r="C65" s="204">
        <v>99.015563198624235</v>
      </c>
      <c r="D65" s="204">
        <v>108.6019776440241</v>
      </c>
      <c r="E65" s="204">
        <v>124.0338779019777</v>
      </c>
      <c r="F65" s="204">
        <v>108.4981083404987</v>
      </c>
      <c r="G65" s="204">
        <v>76.812811693895085</v>
      </c>
      <c r="H65" s="204">
        <v>91.215219260533104</v>
      </c>
      <c r="I65" s="204">
        <v>104.6145313843508</v>
      </c>
      <c r="J65" s="204">
        <v>106.0475494411006</v>
      </c>
      <c r="K65" s="204">
        <v>97.449097162510753</v>
      </c>
      <c r="L65" s="204">
        <v>83.118400687876175</v>
      </c>
      <c r="M65" s="204">
        <v>67.354514187446256</v>
      </c>
      <c r="N65" s="204">
        <v>43.708770421324161</v>
      </c>
      <c r="O65" s="204">
        <v>63.950988822012043</v>
      </c>
      <c r="P65" s="204">
        <v>59.249441100601892</v>
      </c>
      <c r="Q65" s="204">
        <v>89.326225279449702</v>
      </c>
      <c r="R65" s="204">
        <v>59.111349957007739</v>
      </c>
      <c r="S65" s="204">
        <v>66.980825451418738</v>
      </c>
      <c r="T65" s="204">
        <v>25.087188306104899</v>
      </c>
      <c r="U65" s="204">
        <v>54.304385210662069</v>
      </c>
      <c r="V65" s="204">
        <v>60.677815993121243</v>
      </c>
      <c r="W65" s="204">
        <v>64.564058469475484</v>
      </c>
      <c r="X65" s="204">
        <v>62.647119518486669</v>
      </c>
      <c r="Y65" s="204">
        <v>78.771281169389511</v>
      </c>
      <c r="DA65" s="71" t="s">
        <v>977</v>
      </c>
    </row>
    <row r="66" spans="1:105" ht="12" customHeight="1" x14ac:dyDescent="0.25">
      <c r="A66" s="18" t="s">
        <v>83</v>
      </c>
      <c r="B66" s="204">
        <v>527.18065348237315</v>
      </c>
      <c r="C66" s="204">
        <v>385.81969045571788</v>
      </c>
      <c r="D66" s="204">
        <v>400.69982803095439</v>
      </c>
      <c r="E66" s="204">
        <v>369.8767841788478</v>
      </c>
      <c r="F66" s="204">
        <v>427.27145313843511</v>
      </c>
      <c r="G66" s="204">
        <v>425.14565778159931</v>
      </c>
      <c r="H66" s="204">
        <v>389.00834049871031</v>
      </c>
      <c r="I66" s="204">
        <v>412.38177128116928</v>
      </c>
      <c r="J66" s="204">
        <v>391.55442820292348</v>
      </c>
      <c r="K66" s="204">
        <v>430.08503869303519</v>
      </c>
      <c r="L66" s="204">
        <v>406.13353396388652</v>
      </c>
      <c r="M66" s="204">
        <v>399.88538263112639</v>
      </c>
      <c r="N66" s="204">
        <v>260.34204643164219</v>
      </c>
      <c r="O66" s="204">
        <v>274.92115219260529</v>
      </c>
      <c r="P66" s="204">
        <v>269.03602751504729</v>
      </c>
      <c r="Q66" s="204">
        <v>214.38804815133281</v>
      </c>
      <c r="R66" s="204">
        <v>250.11943250214961</v>
      </c>
      <c r="S66" s="204">
        <v>266.934135855546</v>
      </c>
      <c r="T66" s="204">
        <v>333.14221840068791</v>
      </c>
      <c r="U66" s="204">
        <v>316.32751504729151</v>
      </c>
      <c r="V66" s="204">
        <v>423.52158211521919</v>
      </c>
      <c r="W66" s="204">
        <v>458.20197764402411</v>
      </c>
      <c r="X66" s="204">
        <v>390.94299226139287</v>
      </c>
      <c r="Y66" s="204">
        <v>400.40128976784177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0</v>
      </c>
      <c r="C67" s="204">
        <f t="shared" si="13"/>
        <v>352.83748925193458</v>
      </c>
      <c r="D67" s="204">
        <f t="shared" si="13"/>
        <v>346.36715391229569</v>
      </c>
      <c r="E67" s="204">
        <f t="shared" si="13"/>
        <v>310.42562338779021</v>
      </c>
      <c r="F67" s="204">
        <f t="shared" si="13"/>
        <v>356.72828890799661</v>
      </c>
      <c r="G67" s="204">
        <f t="shared" si="13"/>
        <v>385.42562338779021</v>
      </c>
      <c r="H67" s="204">
        <f t="shared" si="13"/>
        <v>320.95872742906272</v>
      </c>
      <c r="I67" s="204">
        <f t="shared" si="13"/>
        <v>327.08512467755799</v>
      </c>
      <c r="J67" s="204">
        <f t="shared" si="13"/>
        <v>291.50902837489252</v>
      </c>
      <c r="K67" s="204">
        <f t="shared" si="13"/>
        <v>263.65004299226138</v>
      </c>
      <c r="L67" s="204">
        <f t="shared" si="13"/>
        <v>210.14617368873601</v>
      </c>
      <c r="M67" s="204">
        <f t="shared" si="13"/>
        <v>382.97506448839198</v>
      </c>
      <c r="N67" s="204">
        <f t="shared" si="13"/>
        <v>319.883920894239</v>
      </c>
      <c r="O67" s="204">
        <f t="shared" si="13"/>
        <v>390.67067927773002</v>
      </c>
      <c r="P67" s="204">
        <f t="shared" si="13"/>
        <v>286.99484092863281</v>
      </c>
      <c r="Q67" s="204">
        <f t="shared" si="13"/>
        <v>385.96302665520199</v>
      </c>
      <c r="R67" s="204">
        <f t="shared" si="13"/>
        <v>342.39036973344798</v>
      </c>
      <c r="S67" s="204">
        <f t="shared" si="13"/>
        <v>385.2536543422184</v>
      </c>
      <c r="T67" s="204">
        <f t="shared" si="13"/>
        <v>451.15167669819431</v>
      </c>
      <c r="U67" s="204">
        <f t="shared" si="13"/>
        <v>362.72880481513317</v>
      </c>
      <c r="V67" s="204">
        <f t="shared" si="13"/>
        <v>388.28907996560622</v>
      </c>
      <c r="W67" s="204">
        <f t="shared" si="13"/>
        <v>406.25305245055893</v>
      </c>
      <c r="X67" s="204">
        <f t="shared" si="13"/>
        <v>325.25700773860711</v>
      </c>
      <c r="Y67" s="204">
        <f t="shared" si="13"/>
        <v>299.80653482373168</v>
      </c>
      <c r="DA67" s="71"/>
    </row>
    <row r="68" spans="1:105" ht="12" customHeight="1" x14ac:dyDescent="0.25">
      <c r="A68" s="18" t="s">
        <v>73</v>
      </c>
      <c r="B68" s="204">
        <v>0</v>
      </c>
      <c r="C68" s="204">
        <v>352.83748925193458</v>
      </c>
      <c r="D68" s="204">
        <v>346.36715391229569</v>
      </c>
      <c r="E68" s="204">
        <v>310.42562338779021</v>
      </c>
      <c r="F68" s="204">
        <v>356.72828890799661</v>
      </c>
      <c r="G68" s="204">
        <v>385.42562338779021</v>
      </c>
      <c r="H68" s="204">
        <v>320.95872742906272</v>
      </c>
      <c r="I68" s="204">
        <v>327.08512467755799</v>
      </c>
      <c r="J68" s="204">
        <v>291.50902837489252</v>
      </c>
      <c r="K68" s="204">
        <v>263.65004299226138</v>
      </c>
      <c r="L68" s="204">
        <v>210.14617368873601</v>
      </c>
      <c r="M68" s="204">
        <v>382.97506448839198</v>
      </c>
      <c r="N68" s="204">
        <v>319.883920894239</v>
      </c>
      <c r="O68" s="204">
        <v>390.67067927773002</v>
      </c>
      <c r="P68" s="204">
        <v>286.99484092863281</v>
      </c>
      <c r="Q68" s="204">
        <v>385.96302665520199</v>
      </c>
      <c r="R68" s="204">
        <v>342.39036973344798</v>
      </c>
      <c r="S68" s="204">
        <v>385.2536543422184</v>
      </c>
      <c r="T68" s="204">
        <v>451.15167669819431</v>
      </c>
      <c r="U68" s="204">
        <v>362.72880481513317</v>
      </c>
      <c r="V68" s="204">
        <v>388.28907996560622</v>
      </c>
      <c r="W68" s="204">
        <v>406.25305245055893</v>
      </c>
      <c r="X68" s="204">
        <v>325.25700773860711</v>
      </c>
      <c r="Y68" s="204">
        <v>299.80653482373168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531.28882201203783</v>
      </c>
      <c r="C71" s="284">
        <f t="shared" si="14"/>
        <v>1064.084350816853</v>
      </c>
      <c r="D71" s="284">
        <f t="shared" si="14"/>
        <v>1049.052966466036</v>
      </c>
      <c r="E71" s="284">
        <f t="shared" si="14"/>
        <v>1054.67067927773</v>
      </c>
      <c r="F71" s="284">
        <f t="shared" si="14"/>
        <v>1102.2570937231301</v>
      </c>
      <c r="G71" s="284">
        <f t="shared" si="14"/>
        <v>1010.09845227859</v>
      </c>
      <c r="H71" s="284">
        <f t="shared" si="14"/>
        <v>978.83112639724845</v>
      </c>
      <c r="I71" s="284">
        <f t="shared" si="14"/>
        <v>1015.539036973345</v>
      </c>
      <c r="J71" s="284">
        <f t="shared" si="14"/>
        <v>947.24178847807389</v>
      </c>
      <c r="K71" s="284">
        <f t="shared" si="14"/>
        <v>901.4306104901118</v>
      </c>
      <c r="L71" s="284">
        <f t="shared" si="14"/>
        <v>778.84780739466896</v>
      </c>
      <c r="M71" s="284">
        <f t="shared" si="14"/>
        <v>933.9877901977643</v>
      </c>
      <c r="N71" s="284">
        <f t="shared" si="14"/>
        <v>694.36835769561458</v>
      </c>
      <c r="O71" s="284">
        <f t="shared" si="14"/>
        <v>805.21848667239897</v>
      </c>
      <c r="P71" s="284">
        <f t="shared" si="14"/>
        <v>685.81762682717113</v>
      </c>
      <c r="Q71" s="284">
        <f t="shared" si="14"/>
        <v>781.58486672398976</v>
      </c>
      <c r="R71" s="284">
        <f t="shared" si="14"/>
        <v>734.00988822012039</v>
      </c>
      <c r="S71" s="284">
        <f t="shared" si="14"/>
        <v>826.73645743766122</v>
      </c>
      <c r="T71" s="284">
        <f t="shared" si="14"/>
        <v>949.90498710232168</v>
      </c>
      <c r="U71" s="284">
        <f t="shared" si="14"/>
        <v>799.63791917454841</v>
      </c>
      <c r="V71" s="284">
        <f t="shared" si="14"/>
        <v>962.2775580395529</v>
      </c>
      <c r="W71" s="284">
        <f t="shared" si="14"/>
        <v>1003.82562338779</v>
      </c>
      <c r="X71" s="284">
        <f t="shared" si="14"/>
        <v>858.56990541702498</v>
      </c>
      <c r="Y71" s="284">
        <f t="shared" si="14"/>
        <v>854.82828890799647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531.28882201203783</v>
      </c>
      <c r="C72" s="241">
        <f>CHI_fec!C16</f>
        <v>1064.084350816853</v>
      </c>
      <c r="D72" s="241">
        <f>CHI_fec!D16</f>
        <v>1049.052966466036</v>
      </c>
      <c r="E72" s="241">
        <f>CHI_fec!E16</f>
        <v>1054.67067927773</v>
      </c>
      <c r="F72" s="241">
        <f>CHI_fec!F16</f>
        <v>1102.2570937231301</v>
      </c>
      <c r="G72" s="241">
        <f>CHI_fec!G16</f>
        <v>1010.09845227859</v>
      </c>
      <c r="H72" s="241">
        <f>CHI_fec!H16</f>
        <v>978.83112639724845</v>
      </c>
      <c r="I72" s="241">
        <f>CHI_fec!I16</f>
        <v>1015.539036973345</v>
      </c>
      <c r="J72" s="241">
        <f>CHI_fec!J16</f>
        <v>947.24178847807389</v>
      </c>
      <c r="K72" s="241">
        <f>CHI_fec!K16</f>
        <v>901.4306104901118</v>
      </c>
      <c r="L72" s="241">
        <f>CHI_fec!L16</f>
        <v>778.84780739466896</v>
      </c>
      <c r="M72" s="241">
        <f>CHI_fec!M16</f>
        <v>933.9877901977643</v>
      </c>
      <c r="N72" s="241">
        <f>CHI_fec!N16</f>
        <v>694.36835769561458</v>
      </c>
      <c r="O72" s="241">
        <f>CHI_fec!O16</f>
        <v>805.21848667239897</v>
      </c>
      <c r="P72" s="241">
        <f>CHI_fec!P16</f>
        <v>685.81762682717113</v>
      </c>
      <c r="Q72" s="241">
        <f>CHI_fec!Q16</f>
        <v>781.58486672398976</v>
      </c>
      <c r="R72" s="241">
        <f>CHI_fec!R16</f>
        <v>734.00988822012039</v>
      </c>
      <c r="S72" s="241">
        <f>CHI_fec!S16</f>
        <v>826.73645743766122</v>
      </c>
      <c r="T72" s="241">
        <f>CHI_fec!T16</f>
        <v>949.90498710232168</v>
      </c>
      <c r="U72" s="241">
        <f>CHI_fec!U16</f>
        <v>799.63791917454841</v>
      </c>
      <c r="V72" s="241">
        <f>CHI_fec!V16</f>
        <v>962.2775580395529</v>
      </c>
      <c r="W72" s="241">
        <f>CHI_fec!W16</f>
        <v>1003.82562338779</v>
      </c>
      <c r="X72" s="241">
        <f>CHI_fec!X16</f>
        <v>858.56990541702498</v>
      </c>
      <c r="Y72" s="241">
        <f>CHI_fec!Y16</f>
        <v>854.82828890799647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2523.6753340266855</v>
      </c>
      <c r="C76" s="203">
        <f t="shared" si="15"/>
        <v>2580.3945744001103</v>
      </c>
      <c r="D76" s="203">
        <f t="shared" si="15"/>
        <v>2617.8958551630694</v>
      </c>
      <c r="E76" s="203">
        <f t="shared" si="15"/>
        <v>2014.7521999892547</v>
      </c>
      <c r="F76" s="203">
        <f t="shared" si="15"/>
        <v>2036.251959499449</v>
      </c>
      <c r="G76" s="203">
        <f t="shared" si="15"/>
        <v>2085.6467244000269</v>
      </c>
      <c r="H76" s="203">
        <f t="shared" si="15"/>
        <v>1736.3331604120708</v>
      </c>
      <c r="I76" s="203">
        <f t="shared" si="15"/>
        <v>1857.9937371983519</v>
      </c>
      <c r="J76" s="203">
        <f t="shared" si="15"/>
        <v>1996.2571737985431</v>
      </c>
      <c r="K76" s="203">
        <f t="shared" si="15"/>
        <v>1598.9260181984566</v>
      </c>
      <c r="L76" s="203">
        <f t="shared" si="15"/>
        <v>1548.5774720933614</v>
      </c>
      <c r="M76" s="203">
        <f t="shared" si="15"/>
        <v>1741.3191015986763</v>
      </c>
      <c r="N76" s="203">
        <f t="shared" si="15"/>
        <v>1719.8203983986516</v>
      </c>
      <c r="O76" s="203">
        <f t="shared" si="15"/>
        <v>1386.5991655986682</v>
      </c>
      <c r="P76" s="203">
        <f t="shared" si="15"/>
        <v>1177.0192145586616</v>
      </c>
      <c r="Q76" s="203">
        <f t="shared" si="15"/>
        <v>1497.4182283989267</v>
      </c>
      <c r="R76" s="203">
        <f t="shared" si="15"/>
        <v>1538.4923115980416</v>
      </c>
      <c r="S76" s="203">
        <f t="shared" si="15"/>
        <v>1638.3829242384923</v>
      </c>
      <c r="T76" s="203">
        <f t="shared" si="15"/>
        <v>2392.328944678155</v>
      </c>
      <c r="U76" s="203">
        <f t="shared" si="15"/>
        <v>2169.5938828774861</v>
      </c>
      <c r="V76" s="203">
        <f t="shared" si="15"/>
        <v>2196.3869999580202</v>
      </c>
      <c r="W76" s="203">
        <f t="shared" si="15"/>
        <v>2296.3539103202797</v>
      </c>
      <c r="X76" s="203">
        <f t="shared" si="15"/>
        <v>2130.1632405868058</v>
      </c>
      <c r="Y76" s="203">
        <f t="shared" si="15"/>
        <v>2025.8621388070251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1383.2049340266856</v>
      </c>
      <c r="C77" s="213">
        <f>(CHI_emi!C5-CHI_emi!C59)+(CHI_emi!C61-CHI_emi!C108)+CHI_emi!C110</f>
        <v>1516.7075744001102</v>
      </c>
      <c r="D77" s="213">
        <f>(CHI_emi!D5-CHI_emi!D59)+(CHI_emi!D61-CHI_emi!D108)+CHI_emi!D110</f>
        <v>1545.6888851630697</v>
      </c>
      <c r="E77" s="213">
        <f>(CHI_emi!E5-CHI_emi!E59)+(CHI_emi!E61-CHI_emi!E108)+CHI_emi!E110</f>
        <v>1025.6424199892547</v>
      </c>
      <c r="F77" s="213">
        <f>(CHI_emi!F5-CHI_emi!F59)+(CHI_emi!F61-CHI_emi!F108)+CHI_emi!F110</f>
        <v>897.07351949944905</v>
      </c>
      <c r="G77" s="213">
        <f>(CHI_emi!G5-CHI_emi!G59)+(CHI_emi!G61-CHI_emi!G108)+CHI_emi!G110</f>
        <v>965.00719440002717</v>
      </c>
      <c r="H77" s="213">
        <f>(CHI_emi!H5-CHI_emi!H59)+(CHI_emi!H61-CHI_emi!H108)+CHI_emi!H110</f>
        <v>707.16916041207094</v>
      </c>
      <c r="I77" s="213">
        <f>(CHI_emi!I5-CHI_emi!I59)+(CHI_emi!I61-CHI_emi!I108)+CHI_emi!I110</f>
        <v>776.80404719835212</v>
      </c>
      <c r="J77" s="213">
        <f>(CHI_emi!J5-CHI_emi!J59)+(CHI_emi!J61-CHI_emi!J108)+CHI_emi!J110</f>
        <v>981.90907379854298</v>
      </c>
      <c r="K77" s="213">
        <f>(CHI_emi!K5-CHI_emi!K59)+(CHI_emi!K61-CHI_emi!K108)+CHI_emi!K110</f>
        <v>517.14296819845663</v>
      </c>
      <c r="L77" s="213">
        <f>(CHI_emi!L5-CHI_emi!L59)+(CHI_emi!L61-CHI_emi!L108)+CHI_emi!L110</f>
        <v>559.69627209336124</v>
      </c>
      <c r="M77" s="213">
        <f>(CHI_emi!M5-CHI_emi!M59)+(CHI_emi!M61-CHI_emi!M108)+CHI_emi!M110</f>
        <v>515.33264159867633</v>
      </c>
      <c r="N77" s="213">
        <f>(CHI_emi!N5-CHI_emi!N59)+(CHI_emi!N61-CHI_emi!N108)+CHI_emi!N110</f>
        <v>713.3248583986516</v>
      </c>
      <c r="O77" s="213">
        <f>(CHI_emi!O5-CHI_emi!O59)+(CHI_emi!O61-CHI_emi!O108)+CHI_emi!O110</f>
        <v>285.98461559866814</v>
      </c>
      <c r="P77" s="213">
        <f>(CHI_emi!P5-CHI_emi!P59)+(CHI_emi!P61-CHI_emi!P108)+CHI_emi!P110</f>
        <v>310.99854455866148</v>
      </c>
      <c r="Q77" s="213">
        <f>(CHI_emi!Q5-CHI_emi!Q59)+(CHI_emi!Q61-CHI_emi!Q108)+CHI_emi!Q110</f>
        <v>478.54419839892677</v>
      </c>
      <c r="R77" s="213">
        <f>(CHI_emi!R5-CHI_emi!R59)+(CHI_emi!R61-CHI_emi!R108)+CHI_emi!R110</f>
        <v>573.30119159804167</v>
      </c>
      <c r="S77" s="213">
        <f>(CHI_emi!S5-CHI_emi!S59)+(CHI_emi!S61-CHI_emi!S108)+CHI_emi!S110</f>
        <v>588.24278423849239</v>
      </c>
      <c r="T77" s="213">
        <f>(CHI_emi!T5-CHI_emi!T59)+(CHI_emi!T61-CHI_emi!T108)+CHI_emi!T110</f>
        <v>1134.188824678155</v>
      </c>
      <c r="U77" s="213">
        <f>(CHI_emi!U5-CHI_emi!U59)+(CHI_emi!U61-CHI_emi!U108)+CHI_emi!U110</f>
        <v>1075.0639528774859</v>
      </c>
      <c r="V77" s="213">
        <f>(CHI_emi!V5-CHI_emi!V59)+(CHI_emi!V61-CHI_emi!V108)+CHI_emi!V110</f>
        <v>1065.8061399580199</v>
      </c>
      <c r="W77" s="213">
        <f>(CHI_emi!W5-CHI_emi!W59)+(CHI_emi!W61-CHI_emi!W108)+CHI_emi!W110</f>
        <v>1084.6720503202798</v>
      </c>
      <c r="X77" s="213">
        <f>(CHI_emi!X5-CHI_emi!X59)+(CHI_emi!X61-CHI_emi!X108)+CHI_emi!X110</f>
        <v>1107.2335605868061</v>
      </c>
      <c r="Y77" s="213">
        <f>(CHI_emi!Y5-CHI_emi!Y59)+(CHI_emi!Y61-CHI_emi!Y108)+CHI_emi!Y110</f>
        <v>1107.6613688070249</v>
      </c>
      <c r="DA77" s="85"/>
    </row>
    <row r="78" spans="1:105" ht="12" customHeight="1" x14ac:dyDescent="0.25">
      <c r="A78" s="14" t="s">
        <v>146</v>
      </c>
      <c r="B78" s="204">
        <f>CHI_emi!B59+CHI_emi!B108</f>
        <v>1140.4703999999999</v>
      </c>
      <c r="C78" s="204">
        <f>CHI_emi!C59+CHI_emi!C108</f>
        <v>1063.6869999999999</v>
      </c>
      <c r="D78" s="204">
        <f>CHI_emi!D59+CHI_emi!D108</f>
        <v>1072.20697</v>
      </c>
      <c r="E78" s="204">
        <f>CHI_emi!E59+CHI_emi!E108</f>
        <v>989.10978</v>
      </c>
      <c r="F78" s="204">
        <f>CHI_emi!F59+CHI_emi!F108</f>
        <v>1139.1784399999999</v>
      </c>
      <c r="G78" s="204">
        <f>CHI_emi!G59+CHI_emi!G108</f>
        <v>1120.6395299999999</v>
      </c>
      <c r="H78" s="204">
        <f>CHI_emi!H59+CHI_emi!H108</f>
        <v>1029.164</v>
      </c>
      <c r="I78" s="204">
        <f>CHI_emi!I59+CHI_emi!I108</f>
        <v>1081.1896899999999</v>
      </c>
      <c r="J78" s="204">
        <f>CHI_emi!J59+CHI_emi!J108</f>
        <v>1014.3481</v>
      </c>
      <c r="K78" s="204">
        <f>CHI_emi!K59+CHI_emi!K108</f>
        <v>1081.78305</v>
      </c>
      <c r="L78" s="204">
        <f>CHI_emi!L59+CHI_emi!L108</f>
        <v>988.88120000000004</v>
      </c>
      <c r="M78" s="204">
        <f>CHI_emi!M59+CHI_emi!M108</f>
        <v>1225.9864600000001</v>
      </c>
      <c r="N78" s="204">
        <f>CHI_emi!N59+CHI_emi!N108</f>
        <v>1006.49554</v>
      </c>
      <c r="O78" s="204">
        <f>CHI_emi!O59+CHI_emi!O108</f>
        <v>1100.61455</v>
      </c>
      <c r="P78" s="204">
        <f>CHI_emi!P59+CHI_emi!P108</f>
        <v>866.02067</v>
      </c>
      <c r="Q78" s="204">
        <f>CHI_emi!Q59+CHI_emi!Q108</f>
        <v>1018.8740299999999</v>
      </c>
      <c r="R78" s="204">
        <f>CHI_emi!R59+CHI_emi!R108</f>
        <v>965.19111999999996</v>
      </c>
      <c r="S78" s="204">
        <f>CHI_emi!S59+CHI_emi!S108</f>
        <v>1050.14014</v>
      </c>
      <c r="T78" s="204">
        <f>CHI_emi!T59+CHI_emi!T108</f>
        <v>1258.14012</v>
      </c>
      <c r="U78" s="204">
        <f>CHI_emi!U59+CHI_emi!U108</f>
        <v>1094.5299299999999</v>
      </c>
      <c r="V78" s="204">
        <f>CHI_emi!V59+CHI_emi!V108</f>
        <v>1130.58086</v>
      </c>
      <c r="W78" s="204">
        <f>CHI_emi!W59+CHI_emi!W108</f>
        <v>1211.6818599999999</v>
      </c>
      <c r="X78" s="204">
        <f>CHI_emi!X59+CHI_emi!X108</f>
        <v>1022.92968</v>
      </c>
      <c r="Y78" s="204">
        <f>CHI_emi!Y59+CHI_emi!Y108</f>
        <v>918.20077000000003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2523.6753340266851</v>
      </c>
      <c r="C79" s="210">
        <f t="shared" si="16"/>
        <v>2580.3945744001098</v>
      </c>
      <c r="D79" s="210">
        <f t="shared" si="16"/>
        <v>2617.8958551630699</v>
      </c>
      <c r="E79" s="210">
        <f t="shared" si="16"/>
        <v>2014.7521999892547</v>
      </c>
      <c r="F79" s="210">
        <f t="shared" si="16"/>
        <v>2036.2519594994492</v>
      </c>
      <c r="G79" s="210">
        <f t="shared" si="16"/>
        <v>2085.6467244000269</v>
      </c>
      <c r="H79" s="210">
        <f t="shared" si="16"/>
        <v>1736.3331604120708</v>
      </c>
      <c r="I79" s="210">
        <f t="shared" si="16"/>
        <v>1857.9937371983522</v>
      </c>
      <c r="J79" s="210">
        <f t="shared" si="16"/>
        <v>1996.2571737985429</v>
      </c>
      <c r="K79" s="210">
        <f t="shared" si="16"/>
        <v>1598.9260181984564</v>
      </c>
      <c r="L79" s="210">
        <f t="shared" si="16"/>
        <v>1548.5774720933614</v>
      </c>
      <c r="M79" s="210">
        <f t="shared" si="16"/>
        <v>1741.3191015986763</v>
      </c>
      <c r="N79" s="210">
        <f t="shared" si="16"/>
        <v>1719.8203983986516</v>
      </c>
      <c r="O79" s="210">
        <f t="shared" si="16"/>
        <v>1386.5991655986682</v>
      </c>
      <c r="P79" s="210">
        <f t="shared" si="16"/>
        <v>1177.0192145586616</v>
      </c>
      <c r="Q79" s="210">
        <f t="shared" si="16"/>
        <v>1497.4182283989269</v>
      </c>
      <c r="R79" s="210">
        <f t="shared" si="16"/>
        <v>1538.4923115980414</v>
      </c>
      <c r="S79" s="210">
        <f t="shared" si="16"/>
        <v>1638.3829242384925</v>
      </c>
      <c r="T79" s="210">
        <f t="shared" si="16"/>
        <v>2392.3289446781555</v>
      </c>
      <c r="U79" s="210">
        <f t="shared" si="16"/>
        <v>2169.5938828774861</v>
      </c>
      <c r="V79" s="210">
        <f t="shared" si="16"/>
        <v>2196.3869999580202</v>
      </c>
      <c r="W79" s="210">
        <f t="shared" si="16"/>
        <v>2296.3539103202797</v>
      </c>
      <c r="X79" s="210">
        <f t="shared" si="16"/>
        <v>2130.1632405868063</v>
      </c>
      <c r="Y79" s="210">
        <f t="shared" si="16"/>
        <v>2025.8621388070251</v>
      </c>
      <c r="DA79" s="109"/>
    </row>
    <row r="80" spans="1:105" ht="12" customHeight="1" x14ac:dyDescent="0.25">
      <c r="A80" s="51" t="s">
        <v>48</v>
      </c>
      <c r="B80" s="241">
        <f>CHI_emi!B$5</f>
        <v>2213.6567181378632</v>
      </c>
      <c r="C80" s="241">
        <f>CHI_emi!C$5</f>
        <v>2230.3702379956426</v>
      </c>
      <c r="D80" s="241">
        <f>CHI_emi!D$5</f>
        <v>2261.9843383613288</v>
      </c>
      <c r="E80" s="241">
        <f>CHI_emi!E$5</f>
        <v>1847.2639761728547</v>
      </c>
      <c r="F80" s="241">
        <f>CHI_emi!F$5</f>
        <v>1905.3650173337583</v>
      </c>
      <c r="G80" s="241">
        <f>CHI_emi!G$5</f>
        <v>1919.3621716195062</v>
      </c>
      <c r="H80" s="241">
        <f>CHI_emi!H$5</f>
        <v>1590.7563069667895</v>
      </c>
      <c r="I80" s="241">
        <f>CHI_emi!I$5</f>
        <v>1701.4601671645382</v>
      </c>
      <c r="J80" s="241">
        <f>CHI_emi!J$5</f>
        <v>1882.3171418581296</v>
      </c>
      <c r="K80" s="241">
        <f>CHI_emi!K$5</f>
        <v>1511.0838875498575</v>
      </c>
      <c r="L80" s="241">
        <f>CHI_emi!L$5</f>
        <v>1427.9057576738564</v>
      </c>
      <c r="M80" s="241">
        <f>CHI_emi!M$5</f>
        <v>1647.6072823146126</v>
      </c>
      <c r="N80" s="241">
        <f>CHI_emi!N$5</f>
        <v>1466.7546809511828</v>
      </c>
      <c r="O80" s="241">
        <f>CHI_emi!O$5</f>
        <v>1281.3057568974461</v>
      </c>
      <c r="P80" s="241">
        <f>CHI_emi!P$5</f>
        <v>960.31756314175595</v>
      </c>
      <c r="Q80" s="241">
        <f>CHI_emi!Q$5</f>
        <v>1368.3776722231673</v>
      </c>
      <c r="R80" s="241">
        <f>CHI_emi!R$5</f>
        <v>1372.7015024707057</v>
      </c>
      <c r="S80" s="241">
        <f>CHI_emi!S$5</f>
        <v>1472.5895244052692</v>
      </c>
      <c r="T80" s="241">
        <f>CHI_emi!T$5</f>
        <v>2150.9340337635094</v>
      </c>
      <c r="U80" s="241">
        <f>CHI_emi!U$5</f>
        <v>1966.0962987053256</v>
      </c>
      <c r="V80" s="241">
        <f>CHI_emi!V$5</f>
        <v>1957.8245604717872</v>
      </c>
      <c r="W80" s="241">
        <f>CHI_emi!W$5</f>
        <v>1967.1556875697192</v>
      </c>
      <c r="X80" s="241">
        <f>CHI_emi!X$5</f>
        <v>1751.7093272140671</v>
      </c>
      <c r="Y80" s="241">
        <f>CHI_emi!Y$5</f>
        <v>1615.1791204590304</v>
      </c>
      <c r="DA80" s="83"/>
    </row>
    <row r="81" spans="1:105" ht="12" customHeight="1" x14ac:dyDescent="0.25">
      <c r="A81" s="99" t="s">
        <v>49</v>
      </c>
      <c r="B81" s="282">
        <f>CHI_emi!B$61</f>
        <v>245.11473255323489</v>
      </c>
      <c r="C81" s="282">
        <f>CHI_emi!C$61</f>
        <v>274.52283128922772</v>
      </c>
      <c r="D81" s="282">
        <f>CHI_emi!D$61</f>
        <v>295.0609079505935</v>
      </c>
      <c r="E81" s="282">
        <f>CHI_emi!E$61</f>
        <v>130.06093316733785</v>
      </c>
      <c r="F81" s="282">
        <f>CHI_emi!F$61</f>
        <v>109.36135730598235</v>
      </c>
      <c r="G81" s="282">
        <f>CHI_emi!G$61</f>
        <v>134.55352785577685</v>
      </c>
      <c r="H81" s="282">
        <f>CHI_emi!H$61</f>
        <v>113.52593174992577</v>
      </c>
      <c r="I81" s="282">
        <f>CHI_emi!I$61</f>
        <v>120.77662702775619</v>
      </c>
      <c r="J81" s="282">
        <f>CHI_emi!J$61</f>
        <v>68.651886054109184</v>
      </c>
      <c r="K81" s="282">
        <f>CHI_emi!K$61</f>
        <v>38.142543371906072</v>
      </c>
      <c r="L81" s="282">
        <f>CHI_emi!L$61</f>
        <v>58.076536214238303</v>
      </c>
      <c r="M81" s="282">
        <f>CHI_emi!M$61</f>
        <v>33.469924364515762</v>
      </c>
      <c r="N81" s="282">
        <f>CHI_emi!N$61</f>
        <v>191.86743310062093</v>
      </c>
      <c r="O81" s="282">
        <f>CHI_emi!O$61</f>
        <v>99.492722321915195</v>
      </c>
      <c r="P81" s="282">
        <f>CHI_emi!P$61</f>
        <v>193.9951441317998</v>
      </c>
      <c r="Q81" s="282">
        <f>CHI_emi!Q$61</f>
        <v>105.05057450218754</v>
      </c>
      <c r="R81" s="282">
        <f>CHI_emi!R$61</f>
        <v>125.00582806323415</v>
      </c>
      <c r="S81" s="282">
        <f>CHI_emi!S$61</f>
        <v>123.62337253364436</v>
      </c>
      <c r="T81" s="282">
        <f>CHI_emi!T$61</f>
        <v>162.27059086200896</v>
      </c>
      <c r="U81" s="282">
        <f>CHI_emi!U$61</f>
        <v>128.50684771378803</v>
      </c>
      <c r="V81" s="282">
        <f>CHI_emi!V$61</f>
        <v>164.28606924848273</v>
      </c>
      <c r="W81" s="282">
        <f>CHI_emi!W$61</f>
        <v>253.76479720442055</v>
      </c>
      <c r="X81" s="282">
        <f>CHI_emi!X$61</f>
        <v>301.96927054578282</v>
      </c>
      <c r="Y81" s="282">
        <f>CHI_emi!Y$61</f>
        <v>333.15170852717887</v>
      </c>
      <c r="DA81" s="94"/>
    </row>
    <row r="82" spans="1:105" ht="12" customHeight="1" x14ac:dyDescent="0.25">
      <c r="A82" s="52" t="s">
        <v>50</v>
      </c>
      <c r="B82" s="242">
        <f>CHI_emi!B$110</f>
        <v>64.903883335587338</v>
      </c>
      <c r="C82" s="242">
        <f>CHI_emi!C$110</f>
        <v>75.501505115239709</v>
      </c>
      <c r="D82" s="242">
        <f>CHI_emi!D$110</f>
        <v>60.850608851147491</v>
      </c>
      <c r="E82" s="242">
        <f>CHI_emi!E$110</f>
        <v>37.427290649062087</v>
      </c>
      <c r="F82" s="242">
        <f>CHI_emi!F$110</f>
        <v>21.525584859708381</v>
      </c>
      <c r="G82" s="242">
        <f>CHI_emi!G$110</f>
        <v>31.73102492474408</v>
      </c>
      <c r="H82" s="242">
        <f>CHI_emi!H$110</f>
        <v>32.050921695355619</v>
      </c>
      <c r="I82" s="242">
        <f>CHI_emi!I$110</f>
        <v>35.756943006057718</v>
      </c>
      <c r="J82" s="242">
        <f>CHI_emi!J$110</f>
        <v>45.2881458863042</v>
      </c>
      <c r="K82" s="242">
        <f>CHI_emi!K$110</f>
        <v>49.699587276692981</v>
      </c>
      <c r="L82" s="242">
        <f>CHI_emi!L$110</f>
        <v>62.595178205266507</v>
      </c>
      <c r="M82" s="242">
        <f>CHI_emi!M$110</f>
        <v>60.241894919548052</v>
      </c>
      <c r="N82" s="242">
        <f>CHI_emi!N$110</f>
        <v>61.198284346847963</v>
      </c>
      <c r="O82" s="242">
        <f>CHI_emi!O$110</f>
        <v>5.8006863793067787</v>
      </c>
      <c r="P82" s="242">
        <f>CHI_emi!P$110</f>
        <v>22.70650728510574</v>
      </c>
      <c r="Q82" s="242">
        <f>CHI_emi!Q$110</f>
        <v>23.98998167357184</v>
      </c>
      <c r="R82" s="242">
        <f>CHI_emi!R$110</f>
        <v>40.784981064101743</v>
      </c>
      <c r="S82" s="242">
        <f>CHI_emi!S$110</f>
        <v>42.170027299578827</v>
      </c>
      <c r="T82" s="242">
        <f>CHI_emi!T$110</f>
        <v>79.124320052636733</v>
      </c>
      <c r="U82" s="242">
        <f>CHI_emi!U$110</f>
        <v>74.990736458372297</v>
      </c>
      <c r="V82" s="242">
        <f>CHI_emi!V$110</f>
        <v>74.276370237750029</v>
      </c>
      <c r="W82" s="242">
        <f>CHI_emi!W$110</f>
        <v>75.433425546139986</v>
      </c>
      <c r="X82" s="242">
        <f>CHI_emi!X$110</f>
        <v>76.484642826956204</v>
      </c>
      <c r="Y82" s="242">
        <f>CHI_emi!Y$110</f>
        <v>77.531309820815764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634.13211185354066</v>
      </c>
      <c r="C85" s="287">
        <f t="shared" si="17"/>
        <v>542.50547683258617</v>
      </c>
      <c r="D85" s="287">
        <f t="shared" si="17"/>
        <v>470.50943171130587</v>
      </c>
      <c r="E85" s="287">
        <f t="shared" si="17"/>
        <v>438.90075934289126</v>
      </c>
      <c r="F85" s="287">
        <f t="shared" si="17"/>
        <v>452.15796927718208</v>
      </c>
      <c r="G85" s="287">
        <f t="shared" si="17"/>
        <v>468.30447491083231</v>
      </c>
      <c r="H85" s="287">
        <f t="shared" si="17"/>
        <v>572.33102353450022</v>
      </c>
      <c r="I85" s="287">
        <f t="shared" si="17"/>
        <v>548.63591813366236</v>
      </c>
      <c r="J85" s="287">
        <f t="shared" si="17"/>
        <v>507.05156662260077</v>
      </c>
      <c r="K85" s="287">
        <f t="shared" si="17"/>
        <v>616.62908036623696</v>
      </c>
      <c r="L85" s="287">
        <f t="shared" si="17"/>
        <v>535.91467763299033</v>
      </c>
      <c r="M85" s="287">
        <f t="shared" si="17"/>
        <v>561.34240955452253</v>
      </c>
      <c r="N85" s="287">
        <f t="shared" si="17"/>
        <v>397.80235827657185</v>
      </c>
      <c r="O85" s="287">
        <f t="shared" si="17"/>
        <v>375.0974973523214</v>
      </c>
      <c r="P85" s="287">
        <f t="shared" si="17"/>
        <v>397.7703287031236</v>
      </c>
      <c r="Q85" s="287">
        <f t="shared" si="17"/>
        <v>686.25954192371705</v>
      </c>
      <c r="R85" s="287">
        <f t="shared" si="17"/>
        <v>630.22529627108895</v>
      </c>
      <c r="S85" s="287">
        <f t="shared" si="17"/>
        <v>536.62752998589633</v>
      </c>
      <c r="T85" s="287">
        <f t="shared" si="17"/>
        <v>355.76138703135848</v>
      </c>
      <c r="U85" s="287">
        <f t="shared" si="17"/>
        <v>475.61112786919722</v>
      </c>
      <c r="V85" s="287">
        <f t="shared" si="17"/>
        <v>366.10934290198969</v>
      </c>
      <c r="W85" s="287">
        <f t="shared" si="17"/>
        <v>349.75242284085624</v>
      </c>
      <c r="X85" s="287">
        <f t="shared" si="17"/>
        <v>401.97796371619432</v>
      </c>
      <c r="Y85" s="287">
        <f t="shared" si="17"/>
        <v>379.74739864475657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1703.3644006212949</v>
      </c>
      <c r="C86" s="288">
        <f t="shared" si="18"/>
        <v>1444.5416617307844</v>
      </c>
      <c r="D86" s="288">
        <f t="shared" si="18"/>
        <v>1272.6490211894989</v>
      </c>
      <c r="E86" s="288">
        <f t="shared" si="18"/>
        <v>1214.9935718587824</v>
      </c>
      <c r="F86" s="288">
        <f t="shared" si="18"/>
        <v>1239.3383400627829</v>
      </c>
      <c r="G86" s="288">
        <f t="shared" si="18"/>
        <v>1268.6698839067751</v>
      </c>
      <c r="H86" s="288">
        <f t="shared" si="18"/>
        <v>1450.2001662160296</v>
      </c>
      <c r="I86" s="288">
        <f t="shared" si="18"/>
        <v>1409.8922279708843</v>
      </c>
      <c r="J86" s="288">
        <f t="shared" si="18"/>
        <v>1337.717816631518</v>
      </c>
      <c r="K86" s="288">
        <f t="shared" si="18"/>
        <v>2523.8266205558098</v>
      </c>
      <c r="L86" s="288">
        <f t="shared" si="18"/>
        <v>1425.6743344958236</v>
      </c>
      <c r="M86" s="288">
        <f t="shared" si="18"/>
        <v>1229.0437006461596</v>
      </c>
      <c r="N86" s="288">
        <f t="shared" si="18"/>
        <v>733.31609553370436</v>
      </c>
      <c r="O86" s="288">
        <f t="shared" si="18"/>
        <v>556.81057379696415</v>
      </c>
      <c r="P86" s="288">
        <f t="shared" si="18"/>
        <v>449.68101634787001</v>
      </c>
      <c r="Q86" s="288">
        <f t="shared" si="18"/>
        <v>1033.5943055303705</v>
      </c>
      <c r="R86" s="288">
        <f t="shared" si="18"/>
        <v>1070.7231953455218</v>
      </c>
      <c r="S86" s="288">
        <f t="shared" si="18"/>
        <v>971.04701715661906</v>
      </c>
      <c r="T86" s="288">
        <f t="shared" si="18"/>
        <v>1071.7994307757606</v>
      </c>
      <c r="U86" s="288">
        <f t="shared" si="18"/>
        <v>1420.8167443059565</v>
      </c>
      <c r="V86" s="288">
        <f t="shared" si="18"/>
        <v>1228.5757271868054</v>
      </c>
      <c r="W86" s="288">
        <f t="shared" si="18"/>
        <v>759.33635839053625</v>
      </c>
      <c r="X86" s="288">
        <f t="shared" si="18"/>
        <v>626.12709984148046</v>
      </c>
      <c r="Y86" s="288">
        <f t="shared" si="18"/>
        <v>639.55523274964173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4596.2462399150463</v>
      </c>
      <c r="C87" s="289">
        <f t="shared" si="19"/>
        <v>3966.7017170229678</v>
      </c>
      <c r="D87" s="289">
        <f t="shared" si="19"/>
        <v>3386.7206940376445</v>
      </c>
      <c r="E87" s="289">
        <f t="shared" si="19"/>
        <v>3086.8110502111031</v>
      </c>
      <c r="F87" s="289">
        <f t="shared" si="19"/>
        <v>3211.7509127731951</v>
      </c>
      <c r="G87" s="289">
        <f t="shared" si="19"/>
        <v>3365.5755729790453</v>
      </c>
      <c r="H87" s="289">
        <f t="shared" si="19"/>
        <v>4397.6229148358871</v>
      </c>
      <c r="I87" s="289">
        <f t="shared" si="19"/>
        <v>4156.5587067787183</v>
      </c>
      <c r="J87" s="289">
        <f t="shared" si="19"/>
        <v>3741.8907931419967</v>
      </c>
      <c r="K87" s="289">
        <f t="shared" si="19"/>
        <v>4795.9827874881566</v>
      </c>
      <c r="L87" s="289">
        <f t="shared" si="19"/>
        <v>3969.2517005567665</v>
      </c>
      <c r="M87" s="289">
        <f t="shared" si="19"/>
        <v>4373.2476707712049</v>
      </c>
      <c r="N87" s="289">
        <f t="shared" si="19"/>
        <v>2861.8216766423539</v>
      </c>
      <c r="O87" s="289">
        <f t="shared" si="19"/>
        <v>2646.1329034640767</v>
      </c>
      <c r="P87" s="289">
        <f t="shared" si="19"/>
        <v>3082.4729982455356</v>
      </c>
      <c r="Q87" s="289">
        <f t="shared" si="19"/>
        <v>5292.9112732197345</v>
      </c>
      <c r="R87" s="289">
        <f t="shared" si="19"/>
        <v>4724.6668864991198</v>
      </c>
      <c r="S87" s="289">
        <f t="shared" si="19"/>
        <v>3949.3581033717246</v>
      </c>
      <c r="T87" s="289">
        <f t="shared" si="19"/>
        <v>2410.0979146374721</v>
      </c>
      <c r="U87" s="289">
        <f t="shared" si="19"/>
        <v>3340.1440863909256</v>
      </c>
      <c r="V87" s="289">
        <f t="shared" si="19"/>
        <v>2538.3233548014232</v>
      </c>
      <c r="W87" s="289">
        <f t="shared" si="19"/>
        <v>2388.2521200206575</v>
      </c>
      <c r="X87" s="289">
        <f t="shared" si="19"/>
        <v>2875.2052816485684</v>
      </c>
      <c r="Y87" s="289">
        <f t="shared" si="19"/>
        <v>2665.1742365736363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1.4772721392548727</v>
      </c>
      <c r="C89" s="252">
        <f t="shared" si="20"/>
        <v>1.8988470256791015</v>
      </c>
      <c r="D89" s="252">
        <f t="shared" si="20"/>
        <v>1.640943055376632</v>
      </c>
      <c r="E89" s="252">
        <f t="shared" si="20"/>
        <v>1.7418771814908705</v>
      </c>
      <c r="F89" s="252">
        <f t="shared" si="20"/>
        <v>1.8098644617796267</v>
      </c>
      <c r="G89" s="252">
        <f t="shared" si="20"/>
        <v>1.6943938449614906</v>
      </c>
      <c r="H89" s="252">
        <f t="shared" si="20"/>
        <v>1.7664021687967402</v>
      </c>
      <c r="I89" s="252">
        <f t="shared" si="20"/>
        <v>1.7942868690776059</v>
      </c>
      <c r="J89" s="252">
        <f t="shared" si="20"/>
        <v>1.3598653383422097</v>
      </c>
      <c r="K89" s="252">
        <f t="shared" si="20"/>
        <v>2.0515049622182624</v>
      </c>
      <c r="L89" s="252">
        <f t="shared" si="20"/>
        <v>2.170326080886813</v>
      </c>
      <c r="M89" s="252">
        <f t="shared" si="20"/>
        <v>1.7766273731291082</v>
      </c>
      <c r="N89" s="252">
        <f t="shared" si="20"/>
        <v>1.6381452191473467</v>
      </c>
      <c r="O89" s="252">
        <f t="shared" si="20"/>
        <v>1.9460950235989065</v>
      </c>
      <c r="P89" s="252">
        <f t="shared" si="20"/>
        <v>2.1692407404981515</v>
      </c>
      <c r="Q89" s="252">
        <f t="shared" si="20"/>
        <v>1.6666489590749325</v>
      </c>
      <c r="R89" s="252">
        <f t="shared" si="20"/>
        <v>1.8372848843522436</v>
      </c>
      <c r="S89" s="252">
        <f t="shared" si="20"/>
        <v>1.8625174603715109</v>
      </c>
      <c r="T89" s="252">
        <f t="shared" si="20"/>
        <v>1.7954027452980972</v>
      </c>
      <c r="U89" s="252">
        <f t="shared" si="20"/>
        <v>1.732745217546074</v>
      </c>
      <c r="V89" s="252">
        <f t="shared" si="20"/>
        <v>1.8026418388560435</v>
      </c>
      <c r="W89" s="252">
        <f t="shared" si="20"/>
        <v>1.8632112056667198</v>
      </c>
      <c r="X89" s="252">
        <f t="shared" si="20"/>
        <v>1.4921591406032377</v>
      </c>
      <c r="Y89" s="252">
        <f t="shared" si="20"/>
        <v>1.6880767632029321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0.77970651987023165</v>
      </c>
      <c r="C90" s="291">
        <f t="shared" si="21"/>
        <v>1.3222721468165126</v>
      </c>
      <c r="D90" s="291">
        <f t="shared" si="21"/>
        <v>1.1065540806303973</v>
      </c>
      <c r="E90" s="291">
        <f t="shared" si="21"/>
        <v>1.2240926173433182</v>
      </c>
      <c r="F90" s="291">
        <f t="shared" si="21"/>
        <v>1.3309809746187495</v>
      </c>
      <c r="G90" s="291">
        <f t="shared" si="21"/>
        <v>1.2011353462183787</v>
      </c>
      <c r="H90" s="291">
        <f t="shared" si="21"/>
        <v>1.3226688066614189</v>
      </c>
      <c r="I90" s="291">
        <f t="shared" si="21"/>
        <v>1.3358970260986229</v>
      </c>
      <c r="J90" s="291">
        <f t="shared" si="21"/>
        <v>0.92268833057933819</v>
      </c>
      <c r="K90" s="291">
        <f t="shared" si="21"/>
        <v>1.5531244090576946</v>
      </c>
      <c r="L90" s="291">
        <f t="shared" si="21"/>
        <v>1.6176737322170374</v>
      </c>
      <c r="M90" s="291">
        <f t="shared" si="21"/>
        <v>1.3794534809898422</v>
      </c>
      <c r="N90" s="291">
        <f t="shared" si="21"/>
        <v>1.1746743581201022</v>
      </c>
      <c r="O90" s="291">
        <f t="shared" si="21"/>
        <v>1.5783671119658715</v>
      </c>
      <c r="P90" s="291">
        <f t="shared" si="21"/>
        <v>1.9320205402359256</v>
      </c>
      <c r="Q90" s="291">
        <f t="shared" si="21"/>
        <v>1.2525121302947051</v>
      </c>
      <c r="R90" s="291">
        <f t="shared" si="21"/>
        <v>1.3534893634212704</v>
      </c>
      <c r="S90" s="291">
        <f t="shared" si="21"/>
        <v>1.4079425499146081</v>
      </c>
      <c r="T90" s="291">
        <f t="shared" si="21"/>
        <v>1.281588451056584</v>
      </c>
      <c r="U90" s="291">
        <f t="shared" si="21"/>
        <v>1.1823581741130049</v>
      </c>
      <c r="V90" s="291">
        <f t="shared" si="21"/>
        <v>1.3118794459982424</v>
      </c>
      <c r="W90" s="291">
        <f t="shared" si="21"/>
        <v>1.3944205281054107</v>
      </c>
      <c r="X90" s="291">
        <f t="shared" si="21"/>
        <v>1.1137810845694416</v>
      </c>
      <c r="Y90" s="291">
        <f t="shared" si="21"/>
        <v>1.2607127492016605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0.6975656193846409</v>
      </c>
      <c r="C91" s="291">
        <f t="shared" si="22"/>
        <v>0.57657487886258874</v>
      </c>
      <c r="D91" s="291">
        <f t="shared" si="22"/>
        <v>0.5343889747462347</v>
      </c>
      <c r="E91" s="291">
        <f t="shared" si="22"/>
        <v>0.51778456414755236</v>
      </c>
      <c r="F91" s="291">
        <f t="shared" si="22"/>
        <v>0.47888348716087703</v>
      </c>
      <c r="G91" s="291">
        <f t="shared" si="22"/>
        <v>0.49325849874311184</v>
      </c>
      <c r="H91" s="291">
        <f t="shared" si="22"/>
        <v>0.44373336213532122</v>
      </c>
      <c r="I91" s="291">
        <f t="shared" si="22"/>
        <v>0.45838984297898289</v>
      </c>
      <c r="J91" s="291">
        <f t="shared" si="22"/>
        <v>0.43717700776287149</v>
      </c>
      <c r="K91" s="291">
        <f t="shared" si="22"/>
        <v>0.49838055316056795</v>
      </c>
      <c r="L91" s="291">
        <f t="shared" si="22"/>
        <v>0.55265234866977542</v>
      </c>
      <c r="M91" s="291">
        <f t="shared" si="22"/>
        <v>0.39717389213926602</v>
      </c>
      <c r="N91" s="291">
        <f t="shared" si="22"/>
        <v>0.4634708610272445</v>
      </c>
      <c r="O91" s="291">
        <f t="shared" si="22"/>
        <v>0.36772791163303503</v>
      </c>
      <c r="P91" s="291">
        <f t="shared" si="22"/>
        <v>0.23722020026222601</v>
      </c>
      <c r="Q91" s="291">
        <f t="shared" si="22"/>
        <v>0.41413682878022745</v>
      </c>
      <c r="R91" s="291">
        <f t="shared" si="22"/>
        <v>0.48379552093097317</v>
      </c>
      <c r="S91" s="291">
        <f t="shared" si="22"/>
        <v>0.45457491045690279</v>
      </c>
      <c r="T91" s="291">
        <f t="shared" si="22"/>
        <v>0.51381429424151304</v>
      </c>
      <c r="U91" s="291">
        <f t="shared" si="22"/>
        <v>0.55038704343306921</v>
      </c>
      <c r="V91" s="291">
        <f t="shared" si="22"/>
        <v>0.49076239285780104</v>
      </c>
      <c r="W91" s="291">
        <f t="shared" si="22"/>
        <v>0.46879067756130921</v>
      </c>
      <c r="X91" s="291">
        <f t="shared" si="22"/>
        <v>0.37837805603379621</v>
      </c>
      <c r="Y91" s="291">
        <f t="shared" si="22"/>
        <v>0.42736401400127161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0.684256676412622</v>
      </c>
      <c r="C92" s="291">
        <f t="shared" si="23"/>
        <v>0.55553800701642964</v>
      </c>
      <c r="D92" s="291">
        <f t="shared" si="23"/>
        <v>0.52581252378973919</v>
      </c>
      <c r="E92" s="291">
        <f t="shared" si="23"/>
        <v>0.52028645366127335</v>
      </c>
      <c r="F92" s="291">
        <f t="shared" si="23"/>
        <v>0.46594833692915794</v>
      </c>
      <c r="G92" s="291">
        <f t="shared" si="23"/>
        <v>0.47773425453580443</v>
      </c>
      <c r="H92" s="291">
        <f t="shared" si="23"/>
        <v>0.39696421747112359</v>
      </c>
      <c r="I92" s="291">
        <f t="shared" si="23"/>
        <v>0.41508370535201139</v>
      </c>
      <c r="J92" s="291">
        <f t="shared" si="23"/>
        <v>0.36843762946411424</v>
      </c>
      <c r="K92" s="291">
        <f t="shared" si="23"/>
        <v>0.3479463069661875</v>
      </c>
      <c r="L92" s="291">
        <f t="shared" si="23"/>
        <v>0.48262579331738348</v>
      </c>
      <c r="M92" s="291">
        <f t="shared" si="23"/>
        <v>0.22684782418950744</v>
      </c>
      <c r="N92" s="291">
        <f t="shared" si="23"/>
        <v>0.47592192202347844</v>
      </c>
      <c r="O92" s="291">
        <f t="shared" si="23"/>
        <v>0.3584282576944538</v>
      </c>
      <c r="P92" s="291">
        <f t="shared" si="23"/>
        <v>0.2395374704817152</v>
      </c>
      <c r="Q92" s="291">
        <f t="shared" si="23"/>
        <v>0.39293174989290908</v>
      </c>
      <c r="R92" s="291">
        <f t="shared" si="23"/>
        <v>0.4512405963738424</v>
      </c>
      <c r="S92" s="291">
        <f t="shared" si="23"/>
        <v>0.41890368696982283</v>
      </c>
      <c r="T92" s="291">
        <f t="shared" si="23"/>
        <v>0.48492174531287019</v>
      </c>
      <c r="U92" s="291">
        <f t="shared" si="23"/>
        <v>0.47752509559021511</v>
      </c>
      <c r="V92" s="291">
        <f t="shared" si="23"/>
        <v>0.48608399801387192</v>
      </c>
      <c r="W92" s="291">
        <f t="shared" si="23"/>
        <v>0.49692502262906352</v>
      </c>
      <c r="X92" s="291">
        <f t="shared" si="23"/>
        <v>0.38434908434424525</v>
      </c>
      <c r="Y92" s="291">
        <f t="shared" si="23"/>
        <v>0.46149208146844567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0.83521178107448357</v>
      </c>
      <c r="C93" s="253">
        <f t="shared" si="24"/>
        <v>0.72081342755195832</v>
      </c>
      <c r="D93" s="253">
        <f t="shared" si="24"/>
        <v>0.61542155820643696</v>
      </c>
      <c r="E93" s="253">
        <f t="shared" si="24"/>
        <v>0.56092315783648383</v>
      </c>
      <c r="F93" s="253">
        <f t="shared" si="24"/>
        <v>0.58362673803883924</v>
      </c>
      <c r="G93" s="253">
        <f t="shared" si="24"/>
        <v>0.61157915001102281</v>
      </c>
      <c r="H93" s="253">
        <f t="shared" si="24"/>
        <v>0.79911873199855643</v>
      </c>
      <c r="I93" s="253">
        <f t="shared" si="24"/>
        <v>0.75531349266732806</v>
      </c>
      <c r="J93" s="253">
        <f t="shared" si="24"/>
        <v>0.67996167106662797</v>
      </c>
      <c r="K93" s="253">
        <f t="shared" si="24"/>
        <v>0.87150712056162283</v>
      </c>
      <c r="L93" s="253">
        <f t="shared" si="24"/>
        <v>0.7212768005258603</v>
      </c>
      <c r="M93" s="253">
        <f t="shared" si="24"/>
        <v>0.79468935856059963</v>
      </c>
      <c r="N93" s="253">
        <f t="shared" si="24"/>
        <v>0.52003897417606693</v>
      </c>
      <c r="O93" s="253">
        <f t="shared" si="24"/>
        <v>0.48084485902192986</v>
      </c>
      <c r="P93" s="253">
        <f t="shared" si="24"/>
        <v>0.56013486410298274</v>
      </c>
      <c r="Q93" s="253">
        <f t="shared" si="24"/>
        <v>1.1464886723524084</v>
      </c>
      <c r="R93" s="253">
        <f t="shared" si="24"/>
        <v>1.072612832780351</v>
      </c>
      <c r="S93" s="253">
        <f t="shared" si="24"/>
        <v>1.0530594384779206</v>
      </c>
      <c r="T93" s="253">
        <f t="shared" si="24"/>
        <v>0.84767597438112319</v>
      </c>
      <c r="U93" s="253">
        <f t="shared" si="24"/>
        <v>1.1044486554388036</v>
      </c>
      <c r="V93" s="253">
        <f t="shared" si="24"/>
        <v>0.80337301203638889</v>
      </c>
      <c r="W93" s="253">
        <f t="shared" si="24"/>
        <v>0.74401834568632141</v>
      </c>
      <c r="X93" s="253">
        <f t="shared" si="24"/>
        <v>0.81866745299154298</v>
      </c>
      <c r="Y93" s="253">
        <f t="shared" si="24"/>
        <v>0.65105428702440493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1.1230404297585002</v>
      </c>
      <c r="C95" s="252">
        <f t="shared" si="25"/>
        <v>1.6029909109359795</v>
      </c>
      <c r="D95" s="252">
        <f t="shared" si="25"/>
        <v>1.3674614710158892</v>
      </c>
      <c r="E95" s="252">
        <f t="shared" si="25"/>
        <v>1.4812748623950516</v>
      </c>
      <c r="F95" s="252">
        <f t="shared" si="25"/>
        <v>1.5699321964470392</v>
      </c>
      <c r="G95" s="252">
        <f t="shared" si="25"/>
        <v>1.4433286349804526</v>
      </c>
      <c r="H95" s="252">
        <f t="shared" si="25"/>
        <v>1.5391946495953452</v>
      </c>
      <c r="I95" s="252">
        <f t="shared" si="25"/>
        <v>1.559472542253904</v>
      </c>
      <c r="J95" s="252">
        <f t="shared" si="25"/>
        <v>1.1456466129027199</v>
      </c>
      <c r="K95" s="252">
        <f t="shared" si="25"/>
        <v>1.8147628834465059</v>
      </c>
      <c r="L95" s="252">
        <f t="shared" si="25"/>
        <v>1.9132641329337008</v>
      </c>
      <c r="M95" s="252">
        <f t="shared" si="25"/>
        <v>1.5917861352109361</v>
      </c>
      <c r="N95" s="252">
        <f t="shared" si="25"/>
        <v>1.4152996469559009</v>
      </c>
      <c r="O95" s="252">
        <f t="shared" si="25"/>
        <v>1.7772672403768228</v>
      </c>
      <c r="P95" s="252">
        <f t="shared" si="25"/>
        <v>2.059728006506881</v>
      </c>
      <c r="Q95" s="252">
        <f t="shared" si="25"/>
        <v>1.4755398045743948</v>
      </c>
      <c r="R95" s="252">
        <f t="shared" si="25"/>
        <v>1.6131495111426306</v>
      </c>
      <c r="S95" s="252">
        <f t="shared" si="25"/>
        <v>1.6540979535869045</v>
      </c>
      <c r="T95" s="252">
        <f t="shared" si="25"/>
        <v>1.544243520259174</v>
      </c>
      <c r="U95" s="252">
        <f t="shared" si="25"/>
        <v>1.4630587017715719</v>
      </c>
      <c r="V95" s="252">
        <f t="shared" si="25"/>
        <v>1.5674610015877848</v>
      </c>
      <c r="W95" s="252">
        <f t="shared" si="25"/>
        <v>1.6437835856029757</v>
      </c>
      <c r="X95" s="252">
        <f t="shared" si="25"/>
        <v>1.315407402582776</v>
      </c>
      <c r="Y95" s="252">
        <f t="shared" si="25"/>
        <v>1.4873581592457326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0.77970651987023165</v>
      </c>
      <c r="C96" s="291">
        <f>IF(CHI_ued!C$16=0,"",CHI_ued!C$16/C$10)</f>
        <v>1.3222721468165126</v>
      </c>
      <c r="D96" s="291">
        <f>IF(CHI_ued!D$16=0,"",CHI_ued!D$16/D$10)</f>
        <v>1.1065540806303973</v>
      </c>
      <c r="E96" s="291">
        <f>IF(CHI_ued!E$16=0,"",CHI_ued!E$16/E$10)</f>
        <v>1.2240926173433182</v>
      </c>
      <c r="F96" s="291">
        <f>IF(CHI_ued!F$16=0,"",CHI_ued!F$16/F$10)</f>
        <v>1.3309809746187495</v>
      </c>
      <c r="G96" s="291">
        <f>IF(CHI_ued!G$16=0,"",CHI_ued!G$16/G$10)</f>
        <v>1.2011353462183787</v>
      </c>
      <c r="H96" s="291">
        <f>IF(CHI_ued!H$16=0,"",CHI_ued!H$16/H$10)</f>
        <v>1.3226688066614189</v>
      </c>
      <c r="I96" s="291">
        <f>IF(CHI_ued!I$16=0,"",CHI_ued!I$16/I$10)</f>
        <v>1.3358970260986229</v>
      </c>
      <c r="J96" s="291">
        <f>IF(CHI_ued!J$16=0,"",CHI_ued!J$16/J$10)</f>
        <v>0.92268833057933819</v>
      </c>
      <c r="K96" s="291">
        <f>IF(CHI_ued!K$16=0,"",CHI_ued!K$16/K$10)</f>
        <v>1.5531244090576946</v>
      </c>
      <c r="L96" s="291">
        <f>IF(CHI_ued!L$16=0,"",CHI_ued!L$16/L$10)</f>
        <v>1.6176737322170374</v>
      </c>
      <c r="M96" s="291">
        <f>IF(CHI_ued!M$16=0,"",CHI_ued!M$16/M$10)</f>
        <v>1.3794534809898422</v>
      </c>
      <c r="N96" s="291">
        <f>IF(CHI_ued!N$16=0,"",CHI_ued!N$16/N$10)</f>
        <v>1.1746743581201022</v>
      </c>
      <c r="O96" s="291">
        <f>IF(CHI_ued!O$16=0,"",CHI_ued!O$16/O$10)</f>
        <v>1.5783671119658715</v>
      </c>
      <c r="P96" s="291">
        <f>IF(CHI_ued!P$16=0,"",CHI_ued!P$16/P$10)</f>
        <v>1.9320205402359256</v>
      </c>
      <c r="Q96" s="291">
        <f>IF(CHI_ued!Q$16=0,"",CHI_ued!Q$16/Q$10)</f>
        <v>1.2525121302947051</v>
      </c>
      <c r="R96" s="291">
        <f>IF(CHI_ued!R$16=0,"",CHI_ued!R$16/R$10)</f>
        <v>1.3534893634212704</v>
      </c>
      <c r="S96" s="291">
        <f>IF(CHI_ued!S$16=0,"",CHI_ued!S$16/S$10)</f>
        <v>1.4079425499146081</v>
      </c>
      <c r="T96" s="291">
        <f>IF(CHI_ued!T$16=0,"",CHI_ued!T$16/T$10)</f>
        <v>1.281588451056584</v>
      </c>
      <c r="U96" s="291">
        <f>IF(CHI_ued!U$16=0,"",CHI_ued!U$16/U$10)</f>
        <v>1.1823581741130049</v>
      </c>
      <c r="V96" s="291">
        <f>IF(CHI_ued!V$16=0,"",CHI_ued!V$16/V$10)</f>
        <v>1.3118794459982424</v>
      </c>
      <c r="W96" s="291">
        <f>IF(CHI_ued!W$16=0,"",CHI_ued!W$16/W$10)</f>
        <v>1.3944205281054107</v>
      </c>
      <c r="X96" s="291">
        <f>IF(CHI_ued!X$16=0,"",CHI_ued!X$16/X$10)</f>
        <v>1.1137810845694416</v>
      </c>
      <c r="Y96" s="291">
        <f>IF(CHI_ued!Y$16=0,"",CHI_ued!Y$16/Y$10)</f>
        <v>1.2607127492016605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0.34333390988826851</v>
      </c>
      <c r="C97" s="291">
        <f>IF((CHI_ued!C$5-CHI_ued!C$16)=0,"",(CHI_ued!C$5-CHI_ued!C$16)/C$10)</f>
        <v>0.28071876411946678</v>
      </c>
      <c r="D97" s="291">
        <f>IF((CHI_ued!D$5-CHI_ued!D$16)=0,"",(CHI_ued!D$5-CHI_ued!D$16)/D$10)</f>
        <v>0.26090739038549199</v>
      </c>
      <c r="E97" s="291">
        <f>IF((CHI_ued!E$5-CHI_ued!E$16)=0,"",(CHI_ued!E$5-CHI_ued!E$16)/E$10)</f>
        <v>0.25718224505173337</v>
      </c>
      <c r="F97" s="291">
        <f>IF((CHI_ued!F$5-CHI_ued!F$16)=0,"",(CHI_ued!F$5-CHI_ued!F$16)/F$10)</f>
        <v>0.23895122182828968</v>
      </c>
      <c r="G97" s="291">
        <f>IF((CHI_ued!G$5-CHI_ued!G$16)=0,"",(CHI_ued!G$5-CHI_ued!G$16)/G$10)</f>
        <v>0.24219328876207394</v>
      </c>
      <c r="H97" s="291">
        <f>IF((CHI_ued!H$5-CHI_ued!H$16)=0,"",(CHI_ued!H$5-CHI_ued!H$16)/H$10)</f>
        <v>0.21652584293392632</v>
      </c>
      <c r="I97" s="291">
        <f>IF((CHI_ued!I$5-CHI_ued!I$16)=0,"",(CHI_ued!I$5-CHI_ued!I$16)/I$10)</f>
        <v>0.2235755161552811</v>
      </c>
      <c r="J97" s="291">
        <f>IF((CHI_ued!J$5-CHI_ued!J$16)=0,"",(CHI_ued!J$5-CHI_ued!J$16)/J$10)</f>
        <v>0.22295828232338158</v>
      </c>
      <c r="K97" s="291">
        <f>IF((CHI_ued!K$5-CHI_ued!K$16)=0,"",(CHI_ued!K$5-CHI_ued!K$16)/K$10)</f>
        <v>0.26163847438881144</v>
      </c>
      <c r="L97" s="291">
        <f>IF((CHI_ued!L$5-CHI_ued!L$16)=0,"",(CHI_ued!L$5-CHI_ued!L$16)/L$10)</f>
        <v>0.29559040071666343</v>
      </c>
      <c r="M97" s="291">
        <f>IF((CHI_ued!M$5-CHI_ued!M$16)=0,"",(CHI_ued!M$5-CHI_ued!M$16)/M$10)</f>
        <v>0.21233265422109399</v>
      </c>
      <c r="N97" s="291">
        <f>IF((CHI_ued!N$5-CHI_ued!N$16)=0,"",(CHI_ued!N$5-CHI_ued!N$16)/N$10)</f>
        <v>0.24062528883579865</v>
      </c>
      <c r="O97" s="291">
        <f>IF((CHI_ued!O$5-CHI_ued!O$16)=0,"",(CHI_ued!O$5-CHI_ued!O$16)/O$10)</f>
        <v>0.1989001284109512</v>
      </c>
      <c r="P97" s="291">
        <f>IF((CHI_ued!P$5-CHI_ued!P$16)=0,"",(CHI_ued!P$5-CHI_ued!P$16)/P$10)</f>
        <v>0.1277074662709555</v>
      </c>
      <c r="Q97" s="291">
        <f>IF((CHI_ued!Q$5-CHI_ued!Q$16)=0,"",(CHI_ued!Q$5-CHI_ued!Q$16)/Q$10)</f>
        <v>0.22302767427968981</v>
      </c>
      <c r="R97" s="291">
        <f>IF((CHI_ued!R$5-CHI_ued!R$16)=0,"",(CHI_ued!R$5-CHI_ued!R$16)/R$10)</f>
        <v>0.25966014772136026</v>
      </c>
      <c r="S97" s="291">
        <f>IF((CHI_ued!S$5-CHI_ued!S$16)=0,"",(CHI_ued!S$5-CHI_ued!S$16)/S$10)</f>
        <v>0.24615540367229638</v>
      </c>
      <c r="T97" s="291">
        <f>IF((CHI_ued!T$5-CHI_ued!T$16)=0,"",(CHI_ued!T$5-CHI_ued!T$16)/T$10)</f>
        <v>0.26265506920258991</v>
      </c>
      <c r="U97" s="291">
        <f>IF((CHI_ued!U$5-CHI_ued!U$16)=0,"",(CHI_ued!U$5-CHI_ued!U$16)/U$10)</f>
        <v>0.28070052765856696</v>
      </c>
      <c r="V97" s="291">
        <f>IF((CHI_ued!V$5-CHI_ued!V$16)=0,"",(CHI_ued!V$5-CHI_ued!V$16)/V$10)</f>
        <v>0.25558155558954243</v>
      </c>
      <c r="W97" s="291">
        <f>IF((CHI_ued!W$5-CHI_ued!W$16)=0,"",(CHI_ued!W$5-CHI_ued!W$16)/W$10)</f>
        <v>0.24936305749756488</v>
      </c>
      <c r="X97" s="291">
        <f>IF((CHI_ued!X$5-CHI_ued!X$16)=0,"",(CHI_ued!X$5-CHI_ued!X$16)/X$10)</f>
        <v>0.20162631801333444</v>
      </c>
      <c r="Y97" s="291">
        <f>IF((CHI_ued!Y$5-CHI_ued!Y$16)=0,"",(CHI_ued!Y$5-CHI_ued!Y$16)/Y$10)</f>
        <v>0.22664541004407199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0.3747648525782068</v>
      </c>
      <c r="C98" s="291">
        <f>IF(CHI_ued!C$61=0,"",CHI_ued!C$61/C$11)</f>
        <v>0.30134403103376844</v>
      </c>
      <c r="D98" s="291">
        <f>IF(CHI_ued!D$61=0,"",CHI_ued!D$61/D$11)</f>
        <v>0.28598498941394201</v>
      </c>
      <c r="E98" s="291">
        <f>IF(CHI_ued!E$61=0,"",CHI_ued!E$61/E$11)</f>
        <v>0.28853575261882314</v>
      </c>
      <c r="F98" s="291">
        <f>IF(CHI_ued!F$61=0,"",CHI_ued!F$61/F$11)</f>
        <v>0.25941546690279799</v>
      </c>
      <c r="G98" s="291">
        <f>IF(CHI_ued!G$61=0,"",CHI_ued!G$61/G$11)</f>
        <v>0.26154992943494826</v>
      </c>
      <c r="H98" s="291">
        <f>IF(CHI_ued!H$61=0,"",CHI_ued!H$61/H$11)</f>
        <v>0.21575025975298703</v>
      </c>
      <c r="I98" s="291">
        <f>IF(CHI_ued!I$61=0,"",CHI_ued!I$61/I$11)</f>
        <v>0.22544175668908398</v>
      </c>
      <c r="J98" s="291">
        <f>IF(CHI_ued!J$61=0,"",CHI_ued!J$61/J$11)</f>
        <v>0.2034136346274083</v>
      </c>
      <c r="K98" s="291">
        <f>IF(CHI_ued!K$61=0,"",CHI_ued!K$61/K$11)</f>
        <v>0.19737168138213465</v>
      </c>
      <c r="L98" s="291">
        <f>IF(CHI_ued!L$61=0,"",CHI_ued!L$61/L$11)</f>
        <v>0.27990635474988645</v>
      </c>
      <c r="M98" s="291">
        <f>IF(CHI_ued!M$61=0,"",CHI_ued!M$61/M$11)</f>
        <v>0.1313396732827691</v>
      </c>
      <c r="N98" s="291">
        <f>IF(CHI_ued!N$61=0,"",CHI_ued!N$61/N$11)</f>
        <v>0.27708027812031344</v>
      </c>
      <c r="O98" s="291">
        <f>IF(CHI_ued!O$61=0,"",CHI_ued!O$61/O$11)</f>
        <v>0.22107112939172222</v>
      </c>
      <c r="P98" s="291">
        <f>IF(CHI_ued!P$61=0,"",CHI_ued!P$61/P$11)</f>
        <v>0.15124298082428644</v>
      </c>
      <c r="Q98" s="291">
        <f>IF(CHI_ued!Q$61=0,"",CHI_ued!Q$61/Q$11)</f>
        <v>0.25525845092819555</v>
      </c>
      <c r="R98" s="291">
        <f>IF(CHI_ued!R$61=0,"",CHI_ued!R$61/R$11)</f>
        <v>0.29675052619587794</v>
      </c>
      <c r="S98" s="291">
        <f>IF(CHI_ued!S$61=0,"",CHI_ued!S$61/S$11)</f>
        <v>0.28001368415469147</v>
      </c>
      <c r="T98" s="291">
        <f>IF(CHI_ued!T$61=0,"",CHI_ued!T$61/T$11)</f>
        <v>0.31176969895997059</v>
      </c>
      <c r="U98" s="291">
        <f>IF(CHI_ued!U$61=0,"",CHI_ued!U$61/U$11)</f>
        <v>0.306455171745174</v>
      </c>
      <c r="V98" s="291">
        <f>IF(CHI_ued!V$61=0,"",CHI_ued!V$61/V$11)</f>
        <v>0.31073513314192952</v>
      </c>
      <c r="W98" s="291">
        <f>IF(CHI_ued!W$61=0,"",CHI_ued!W$61/W$11)</f>
        <v>0.31678557958210163</v>
      </c>
      <c r="X98" s="291">
        <f>IF(CHI_ued!X$61=0,"",CHI_ued!X$61/X$11)</f>
        <v>0.24613494218240817</v>
      </c>
      <c r="Y98" s="291">
        <f>IF(CHI_ued!Y$61=0,"",CHI_ued!Y$61/Y$11)</f>
        <v>0.29387490039857811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0.21040056864295525</v>
      </c>
      <c r="C99" s="253">
        <f>IF(CHI_ued!C$110=0,"",CHI_ued!C$110/C$12)</f>
        <v>0.17842447006512918</v>
      </c>
      <c r="D99" s="253">
        <f>IF(CHI_ued!D$110=0,"",CHI_ued!D$110/D$12)</f>
        <v>0.15309361832019461</v>
      </c>
      <c r="E99" s="253">
        <f>IF(CHI_ued!E$110=0,"",CHI_ued!E$110/E$12)</f>
        <v>0.14389417282467445</v>
      </c>
      <c r="F99" s="253">
        <f>IF(CHI_ued!F$110=0,"",CHI_ued!F$110/F$12)</f>
        <v>0.1514739550792826</v>
      </c>
      <c r="G99" s="253">
        <f>IF(CHI_ued!G$110=0,"",CHI_ued!G$110/G$12)</f>
        <v>0.15774410135299979</v>
      </c>
      <c r="H99" s="253">
        <f>IF(CHI_ued!H$110=0,"",CHI_ued!H$110/H$12)</f>
        <v>0.20907294522873524</v>
      </c>
      <c r="I99" s="253">
        <f>IF(CHI_ued!I$110=0,"",CHI_ued!I$110/I$12)</f>
        <v>0.19621139433063947</v>
      </c>
      <c r="J99" s="253">
        <f>IF(CHI_ued!J$110=0,"",CHI_ued!J$110/J$12)</f>
        <v>0.17656737367366823</v>
      </c>
      <c r="K99" s="253">
        <f>IF(CHI_ued!K$110=0,"",CHI_ued!K$110/K$12)</f>
        <v>0.23881667388572825</v>
      </c>
      <c r="L99" s="253">
        <f>IF(CHI_ued!L$110=0,"",CHI_ued!L$110/L$12)</f>
        <v>0.20240301638891914</v>
      </c>
      <c r="M99" s="253">
        <f>IF(CHI_ued!M$110=0,"",CHI_ued!M$110/M$12)</f>
        <v>0.22446172328662092</v>
      </c>
      <c r="N99" s="253">
        <f>IF(CHI_ued!N$110=0,"",CHI_ued!N$110/N$12)</f>
        <v>0.15017233926023971</v>
      </c>
      <c r="O99" s="253">
        <f>IF(CHI_ued!O$110=0,"",CHI_ued!O$110/O$12)</f>
        <v>0.1466668248864966</v>
      </c>
      <c r="P99" s="253">
        <f>IF(CHI_ued!P$110=0,"",CHI_ued!P$110/P$12)</f>
        <v>0.16953335857037852</v>
      </c>
      <c r="Q99" s="253">
        <f>IF(CHI_ued!Q$110=0,"",CHI_ued!Q$110/Q$12)</f>
        <v>0.3449408311882351</v>
      </c>
      <c r="R99" s="253">
        <f>IF(CHI_ued!R$110=0,"",CHI_ued!R$110/R$12)</f>
        <v>0.32006190522776284</v>
      </c>
      <c r="S99" s="253">
        <f>IF(CHI_ued!S$110=0,"",CHI_ued!S$110/S$12)</f>
        <v>0.31406958423570608</v>
      </c>
      <c r="T99" s="253">
        <f>IF(CHI_ued!T$110=0,"",CHI_ued!T$110/T$12)</f>
        <v>0.23529553769482106</v>
      </c>
      <c r="U99" s="253">
        <f>IF(CHI_ued!U$110=0,"",CHI_ued!U$110/U$12)</f>
        <v>0.30627182322689483</v>
      </c>
      <c r="V99" s="253">
        <f>IF(CHI_ued!V$110=0,"",CHI_ued!V$110/V$12)</f>
        <v>0.22265435263934638</v>
      </c>
      <c r="W99" s="253">
        <f>IF(CHI_ued!W$110=0,"",CHI_ued!W$110/W$12)</f>
        <v>0.20679355543284747</v>
      </c>
      <c r="X99" s="253">
        <f>IF(CHI_ued!X$110=0,"",CHI_ued!X$110/X$12)</f>
        <v>0.22459757735479763</v>
      </c>
      <c r="Y99" s="253">
        <f>IF(CHI_ued!Y$110=0,"",CHI_ued!Y$110/Y$12)</f>
        <v>0.17904313650495438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4.1364490931319198</v>
      </c>
      <c r="C100" s="313">
        <f t="shared" si="26"/>
        <v>4.3038463436328263</v>
      </c>
      <c r="D100" s="313">
        <f t="shared" si="26"/>
        <v>3.9963914750589553</v>
      </c>
      <c r="E100" s="313">
        <f t="shared" si="26"/>
        <v>3.7859912648299021</v>
      </c>
      <c r="F100" s="313">
        <f t="shared" si="26"/>
        <v>4.387843071344034</v>
      </c>
      <c r="G100" s="313">
        <f t="shared" si="26"/>
        <v>4.1596514321091549</v>
      </c>
      <c r="H100" s="313">
        <f t="shared" si="26"/>
        <v>4.1843584047268463</v>
      </c>
      <c r="I100" s="313">
        <f t="shared" si="26"/>
        <v>4.2491393778466398</v>
      </c>
      <c r="J100" s="313">
        <f t="shared" si="26"/>
        <v>3.9397207347316532</v>
      </c>
      <c r="K100" s="313">
        <f t="shared" si="26"/>
        <v>4.6070865161242471</v>
      </c>
      <c r="L100" s="313">
        <f t="shared" si="26"/>
        <v>4.6213975593125598</v>
      </c>
      <c r="M100" s="313">
        <f t="shared" si="26"/>
        <v>5.3581515893826763</v>
      </c>
      <c r="N100" s="313">
        <f t="shared" si="26"/>
        <v>4.0714740560596194</v>
      </c>
      <c r="O100" s="313">
        <f t="shared" si="26"/>
        <v>4.6973171987959752</v>
      </c>
      <c r="P100" s="313">
        <f t="shared" si="26"/>
        <v>4.3293964962855895</v>
      </c>
      <c r="Q100" s="313">
        <f t="shared" si="26"/>
        <v>4.2493113607404833</v>
      </c>
      <c r="R100" s="313">
        <f t="shared" si="26"/>
        <v>4.1926105255834676</v>
      </c>
      <c r="S100" s="313">
        <f t="shared" si="26"/>
        <v>4.4464207119711974</v>
      </c>
      <c r="T100" s="313">
        <f t="shared" si="26"/>
        <v>4.974229496517304</v>
      </c>
      <c r="U100" s="313">
        <f t="shared" si="26"/>
        <v>4.7503660001741785</v>
      </c>
      <c r="V100" s="313">
        <f t="shared" si="26"/>
        <v>4.7608653261022349</v>
      </c>
      <c r="W100" s="313">
        <f t="shared" si="26"/>
        <v>4.7638617854461067</v>
      </c>
      <c r="X100" s="313">
        <f t="shared" si="26"/>
        <v>4.852681965202513</v>
      </c>
      <c r="Y100" s="313">
        <f t="shared" si="26"/>
        <v>4.4339629857557181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4.6572086265751906</v>
      </c>
      <c r="C101" s="255">
        <f t="shared" si="27"/>
        <v>4.8069105258362272</v>
      </c>
      <c r="D101" s="255">
        <f t="shared" si="27"/>
        <v>4.4648547194586214</v>
      </c>
      <c r="E101" s="255">
        <f t="shared" si="27"/>
        <v>4.1407333850298107</v>
      </c>
      <c r="F101" s="255">
        <f t="shared" si="27"/>
        <v>4.804379115409608</v>
      </c>
      <c r="G101" s="255">
        <f t="shared" si="27"/>
        <v>4.6271182237785391</v>
      </c>
      <c r="H101" s="255">
        <f t="shared" si="27"/>
        <v>4.8442317469858871</v>
      </c>
      <c r="I101" s="255">
        <f t="shared" si="27"/>
        <v>4.8827350751115226</v>
      </c>
      <c r="J101" s="255">
        <f t="shared" si="27"/>
        <v>4.1940119441603905</v>
      </c>
      <c r="K101" s="255">
        <f t="shared" si="27"/>
        <v>5.2239790976363016</v>
      </c>
      <c r="L101" s="255">
        <f t="shared" si="27"/>
        <v>5.3664347923723916</v>
      </c>
      <c r="M101" s="255">
        <f t="shared" si="27"/>
        <v>6.1268728930531395</v>
      </c>
      <c r="N101" s="255">
        <f t="shared" si="27"/>
        <v>5.3538058137975408</v>
      </c>
      <c r="O101" s="255">
        <f t="shared" si="27"/>
        <v>6.8299962938363823</v>
      </c>
      <c r="P101" s="255">
        <f t="shared" si="27"/>
        <v>11.404238721033662</v>
      </c>
      <c r="Q101" s="255">
        <f t="shared" si="27"/>
        <v>5.2950238955890931</v>
      </c>
      <c r="R101" s="255">
        <f t="shared" si="27"/>
        <v>5.2319935795207355</v>
      </c>
      <c r="S101" s="255">
        <f t="shared" si="27"/>
        <v>5.5168870099274727</v>
      </c>
      <c r="T101" s="255">
        <f t="shared" si="27"/>
        <v>5.6479302752322633</v>
      </c>
      <c r="U101" s="255">
        <f t="shared" si="27"/>
        <v>5.2819253831854027</v>
      </c>
      <c r="V101" s="255">
        <f t="shared" si="27"/>
        <v>5.4387120680399237</v>
      </c>
      <c r="W101" s="255">
        <f t="shared" si="27"/>
        <v>5.8290161245919787</v>
      </c>
      <c r="X101" s="255">
        <f t="shared" si="27"/>
        <v>6.0056535767687453</v>
      </c>
      <c r="Y101" s="255">
        <f t="shared" si="27"/>
        <v>5.5739106270821877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2.2818615935678008</v>
      </c>
      <c r="C102" s="293">
        <f t="shared" si="28"/>
        <v>2.5723079808870506</v>
      </c>
      <c r="D102" s="293">
        <f t="shared" si="28"/>
        <v>2.3853954996498459</v>
      </c>
      <c r="E102" s="293">
        <f t="shared" si="28"/>
        <v>1.9271620167131682</v>
      </c>
      <c r="F102" s="293">
        <f t="shared" si="28"/>
        <v>1.9279938685180091</v>
      </c>
      <c r="G102" s="293">
        <f t="shared" si="28"/>
        <v>1.9082647607159933</v>
      </c>
      <c r="H102" s="293">
        <f t="shared" si="28"/>
        <v>1.6685870456521059</v>
      </c>
      <c r="I102" s="293">
        <f t="shared" si="28"/>
        <v>1.748462298680902</v>
      </c>
      <c r="J102" s="293">
        <f t="shared" si="28"/>
        <v>1.9296595363415319</v>
      </c>
      <c r="K102" s="293">
        <f t="shared" si="28"/>
        <v>1.4635381890564403</v>
      </c>
      <c r="L102" s="293">
        <f t="shared" si="28"/>
        <v>1.6858033159900632</v>
      </c>
      <c r="M102" s="293">
        <f t="shared" si="28"/>
        <v>1.5887147218986748</v>
      </c>
      <c r="N102" s="293">
        <f t="shared" si="28"/>
        <v>1.6795334976273057</v>
      </c>
      <c r="O102" s="293">
        <f t="shared" si="28"/>
        <v>0.97352470564986093</v>
      </c>
      <c r="P102" s="293">
        <f t="shared" si="28"/>
        <v>1.1448187161775289</v>
      </c>
      <c r="Q102" s="293">
        <f t="shared" si="28"/>
        <v>1.3564388025828458</v>
      </c>
      <c r="R102" s="293">
        <f t="shared" si="28"/>
        <v>1.5622907452411499</v>
      </c>
      <c r="S102" s="293">
        <f t="shared" si="28"/>
        <v>1.6081182453885088</v>
      </c>
      <c r="T102" s="293">
        <f t="shared" si="28"/>
        <v>2.3897180071061732</v>
      </c>
      <c r="U102" s="293">
        <f t="shared" si="28"/>
        <v>2.3838487336732133</v>
      </c>
      <c r="V102" s="293">
        <f t="shared" si="28"/>
        <v>2.3312910989510889</v>
      </c>
      <c r="W102" s="293">
        <f t="shared" si="28"/>
        <v>2.2600767306107881</v>
      </c>
      <c r="X102" s="293">
        <f t="shared" si="28"/>
        <v>2.5613351257135371</v>
      </c>
      <c r="Y102" s="293">
        <f t="shared" si="28"/>
        <v>2.446566852728485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2.3713857445496154</v>
      </c>
      <c r="C103" s="256">
        <f t="shared" si="29"/>
        <v>2.6178877411325394</v>
      </c>
      <c r="D103" s="256">
        <f t="shared" si="29"/>
        <v>2.4585860698584057</v>
      </c>
      <c r="E103" s="256">
        <f t="shared" si="29"/>
        <v>2.0174874836463403</v>
      </c>
      <c r="F103" s="256">
        <f t="shared" si="29"/>
        <v>2.0015203185839314</v>
      </c>
      <c r="G103" s="256">
        <f t="shared" si="29"/>
        <v>1.9731729094613146</v>
      </c>
      <c r="H103" s="256">
        <f t="shared" si="29"/>
        <v>1.7288069534681605</v>
      </c>
      <c r="I103" s="256">
        <f t="shared" si="29"/>
        <v>1.8129507765211164</v>
      </c>
      <c r="J103" s="256">
        <f t="shared" si="29"/>
        <v>2.0297353094753583</v>
      </c>
      <c r="K103" s="256">
        <f t="shared" si="29"/>
        <v>1.5659871117256725</v>
      </c>
      <c r="L103" s="256">
        <f t="shared" si="29"/>
        <v>1.8113441228496332</v>
      </c>
      <c r="M103" s="256">
        <f t="shared" si="29"/>
        <v>1.7210562110308172</v>
      </c>
      <c r="N103" s="256">
        <f t="shared" si="29"/>
        <v>1.789218561974665</v>
      </c>
      <c r="O103" s="256">
        <f t="shared" si="29"/>
        <v>1.0759214694798083</v>
      </c>
      <c r="P103" s="256">
        <f t="shared" si="29"/>
        <v>1.24727899109526</v>
      </c>
      <c r="Q103" s="256">
        <f t="shared" si="29"/>
        <v>1.4523683539626924</v>
      </c>
      <c r="R103" s="256">
        <f t="shared" si="29"/>
        <v>1.6598120661914404</v>
      </c>
      <c r="S103" s="256">
        <f t="shared" si="29"/>
        <v>1.7091039740567573</v>
      </c>
      <c r="T103" s="256">
        <f t="shared" si="29"/>
        <v>2.4568824440022921</v>
      </c>
      <c r="U103" s="256">
        <f t="shared" si="29"/>
        <v>2.4520295814233739</v>
      </c>
      <c r="V103" s="256">
        <f t="shared" si="29"/>
        <v>2.4043471138830634</v>
      </c>
      <c r="W103" s="256">
        <f t="shared" si="29"/>
        <v>2.3369726167350322</v>
      </c>
      <c r="X103" s="256">
        <f t="shared" si="29"/>
        <v>2.602032093333094</v>
      </c>
      <c r="Y103" s="256">
        <f t="shared" si="29"/>
        <v>2.5050068028380288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SK: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1006.6071716144558</v>
      </c>
      <c r="C5" s="223">
        <f t="shared" si="0"/>
        <v>1528.0768104242927</v>
      </c>
      <c r="D5" s="223">
        <f t="shared" si="0"/>
        <v>1555.6728859234829</v>
      </c>
      <c r="E5" s="223">
        <f t="shared" si="0"/>
        <v>1500.7906789017954</v>
      </c>
      <c r="F5" s="223">
        <f t="shared" si="0"/>
        <v>1498.8463244152863</v>
      </c>
      <c r="G5" s="223">
        <f t="shared" si="0"/>
        <v>1424.9056992073579</v>
      </c>
      <c r="H5" s="223">
        <f t="shared" si="0"/>
        <v>1307.2126717179422</v>
      </c>
      <c r="I5" s="223">
        <f t="shared" si="0"/>
        <v>1364.0036046778864</v>
      </c>
      <c r="J5" s="223">
        <f t="shared" si="0"/>
        <v>1396.0524182329577</v>
      </c>
      <c r="K5" s="223">
        <f t="shared" si="0"/>
        <v>1190.6897861697348</v>
      </c>
      <c r="L5" s="223">
        <f t="shared" si="0"/>
        <v>1044.9286996293827</v>
      </c>
      <c r="M5" s="223">
        <f t="shared" si="0"/>
        <v>1202.9026691375129</v>
      </c>
      <c r="N5" s="223">
        <f t="shared" si="0"/>
        <v>968.33322156332179</v>
      </c>
      <c r="O5" s="223">
        <f t="shared" si="0"/>
        <v>992.81826005056894</v>
      </c>
      <c r="P5" s="223">
        <f t="shared" si="0"/>
        <v>770.0246998841892</v>
      </c>
      <c r="Q5" s="223">
        <f t="shared" si="0"/>
        <v>1040.0119671877035</v>
      </c>
      <c r="R5" s="223">
        <f t="shared" si="0"/>
        <v>996.37670530563537</v>
      </c>
      <c r="S5" s="223">
        <f t="shared" si="0"/>
        <v>1093.6604531177229</v>
      </c>
      <c r="T5" s="223">
        <f t="shared" si="0"/>
        <v>1330.7407851637727</v>
      </c>
      <c r="U5" s="223">
        <f t="shared" si="0"/>
        <v>1171.8689061862619</v>
      </c>
      <c r="V5" s="223">
        <f t="shared" si="0"/>
        <v>1322.2570046399269</v>
      </c>
      <c r="W5" s="223">
        <f t="shared" si="0"/>
        <v>1341.3020766215536</v>
      </c>
      <c r="X5" s="223">
        <f t="shared" si="0"/>
        <v>1150.2466238328329</v>
      </c>
      <c r="Y5" s="223">
        <f t="shared" si="0"/>
        <v>1144.603139730199</v>
      </c>
      <c r="DA5" s="89"/>
    </row>
    <row r="6" spans="1:105" ht="12" customHeight="1" x14ac:dyDescent="0.25">
      <c r="A6" s="55" t="s">
        <v>91</v>
      </c>
      <c r="B6" s="259">
        <v>2.276701273867717</v>
      </c>
      <c r="C6" s="259">
        <v>1.546098347118531</v>
      </c>
      <c r="D6" s="259">
        <v>2.163587026577801</v>
      </c>
      <c r="E6" s="259">
        <v>2.4475334513440599</v>
      </c>
      <c r="F6" s="259">
        <v>2.3838849666518649</v>
      </c>
      <c r="G6" s="259">
        <v>2.811366095521854</v>
      </c>
      <c r="H6" s="259">
        <v>2.8697080960731629</v>
      </c>
      <c r="I6" s="259">
        <v>2.8463863841892709</v>
      </c>
      <c r="J6" s="259">
        <v>2.843499279477455</v>
      </c>
      <c r="K6" s="259">
        <v>2.3791967247984132</v>
      </c>
      <c r="L6" s="259">
        <v>1.234660202876898</v>
      </c>
      <c r="M6" s="259">
        <v>1.519391862190423</v>
      </c>
      <c r="N6" s="259">
        <v>1.8462450162581969</v>
      </c>
      <c r="O6" s="259">
        <v>1.589705963474521</v>
      </c>
      <c r="P6" s="259">
        <v>0.69814883088148549</v>
      </c>
      <c r="Q6" s="259">
        <v>1.8693362952036441</v>
      </c>
      <c r="R6" s="259">
        <v>1.7810015438278011</v>
      </c>
      <c r="S6" s="259">
        <v>1.5570020161762539</v>
      </c>
      <c r="T6" s="259">
        <v>1.482227954723508</v>
      </c>
      <c r="U6" s="259">
        <v>1.5026382134291509</v>
      </c>
      <c r="V6" s="259">
        <v>1.594214094194836</v>
      </c>
      <c r="W6" s="259">
        <v>1.6841109190531169</v>
      </c>
      <c r="X6" s="259">
        <v>0.89553532164650185</v>
      </c>
      <c r="Y6" s="259">
        <v>1.1700227478259511</v>
      </c>
      <c r="DA6" s="67" t="s">
        <v>987</v>
      </c>
    </row>
    <row r="7" spans="1:105" ht="12" customHeight="1" x14ac:dyDescent="0.25">
      <c r="A7" s="173" t="s">
        <v>92</v>
      </c>
      <c r="B7" s="224">
        <v>18.01394212865717</v>
      </c>
      <c r="C7" s="224">
        <v>12.23319302795101</v>
      </c>
      <c r="D7" s="224">
        <v>17.118948337422719</v>
      </c>
      <c r="E7" s="224">
        <v>19.365617464413202</v>
      </c>
      <c r="F7" s="224">
        <v>18.862011597019759</v>
      </c>
      <c r="G7" s="224">
        <v>22.244370277513219</v>
      </c>
      <c r="H7" s="224">
        <v>22.705989653609919</v>
      </c>
      <c r="I7" s="224">
        <v>22.521461286608169</v>
      </c>
      <c r="J7" s="224">
        <v>22.498617649722199</v>
      </c>
      <c r="K7" s="224">
        <v>18.824916823804401</v>
      </c>
      <c r="L7" s="224">
        <v>9.7690011853846883</v>
      </c>
      <c r="M7" s="224">
        <v>12.021883323214251</v>
      </c>
      <c r="N7" s="224">
        <v>14.60804333881585</v>
      </c>
      <c r="O7" s="224">
        <v>12.578229544784399</v>
      </c>
      <c r="P7" s="224">
        <v>5.5239625773668672</v>
      </c>
      <c r="Q7" s="224">
        <v>14.790748451416469</v>
      </c>
      <c r="R7" s="224">
        <v>14.091817450894609</v>
      </c>
      <c r="S7" s="224">
        <v>12.31946612212035</v>
      </c>
      <c r="T7" s="224">
        <v>11.727831360373081</v>
      </c>
      <c r="U7" s="224">
        <v>11.889323438132481</v>
      </c>
      <c r="V7" s="224">
        <v>12.613899224788669</v>
      </c>
      <c r="W7" s="224">
        <v>13.32518981839212</v>
      </c>
      <c r="X7" s="224">
        <v>7.0857435902878976</v>
      </c>
      <c r="Y7" s="224">
        <v>9.2575702884126976</v>
      </c>
      <c r="DA7" s="177" t="s">
        <v>988</v>
      </c>
    </row>
    <row r="8" spans="1:105" ht="12" customHeight="1" x14ac:dyDescent="0.25">
      <c r="A8" s="173" t="s">
        <v>93</v>
      </c>
      <c r="B8" s="224">
        <v>19.880755387399191</v>
      </c>
      <c r="C8" s="224">
        <v>13.500938132172219</v>
      </c>
      <c r="D8" s="224">
        <v>18.893011976784631</v>
      </c>
      <c r="E8" s="224">
        <v>21.372506971889781</v>
      </c>
      <c r="F8" s="224">
        <v>20.816711633490169</v>
      </c>
      <c r="G8" s="224">
        <v>24.549589483273149</v>
      </c>
      <c r="H8" s="224">
        <v>25.059047204005079</v>
      </c>
      <c r="I8" s="224">
        <v>24.85539587104325</v>
      </c>
      <c r="J8" s="224">
        <v>24.83018491200691</v>
      </c>
      <c r="K8" s="224">
        <v>20.775772670370479</v>
      </c>
      <c r="L8" s="224">
        <v>10.78137819910512</v>
      </c>
      <c r="M8" s="224">
        <v>13.267730069170179</v>
      </c>
      <c r="N8" s="224">
        <v>16.121897929577329</v>
      </c>
      <c r="O8" s="224">
        <v>13.88173132790323</v>
      </c>
      <c r="P8" s="224">
        <v>6.0964195391230724</v>
      </c>
      <c r="Q8" s="224">
        <v>16.323537061406331</v>
      </c>
      <c r="R8" s="224">
        <v>15.552174738001259</v>
      </c>
      <c r="S8" s="224">
        <v>13.59615184327691</v>
      </c>
      <c r="T8" s="224">
        <v>12.943205037243381</v>
      </c>
      <c r="U8" s="224">
        <v>13.12143279394467</v>
      </c>
      <c r="V8" s="224">
        <v>13.9210975131528</v>
      </c>
      <c r="W8" s="224">
        <v>14.706100273780759</v>
      </c>
      <c r="X8" s="224">
        <v>7.8200503837660733</v>
      </c>
      <c r="Y8" s="224">
        <v>10.216946910959511</v>
      </c>
      <c r="DA8" s="177" t="s">
        <v>989</v>
      </c>
    </row>
    <row r="9" spans="1:105" ht="12" customHeight="1" x14ac:dyDescent="0.25">
      <c r="A9" s="173" t="s">
        <v>94</v>
      </c>
      <c r="B9" s="224">
        <v>32.346608263466877</v>
      </c>
      <c r="C9" s="224">
        <v>21.9664468698947</v>
      </c>
      <c r="D9" s="224">
        <v>30.739518968046021</v>
      </c>
      <c r="E9" s="224">
        <v>34.773734556691487</v>
      </c>
      <c r="F9" s="224">
        <v>33.869438229135028</v>
      </c>
      <c r="G9" s="224">
        <v>39.942946762861773</v>
      </c>
      <c r="H9" s="224">
        <v>40.771850343143157</v>
      </c>
      <c r="I9" s="224">
        <v>40.440503281057978</v>
      </c>
      <c r="J9" s="224">
        <v>40.39948426543188</v>
      </c>
      <c r="K9" s="224">
        <v>33.802829260967513</v>
      </c>
      <c r="L9" s="224">
        <v>17.54163814961348</v>
      </c>
      <c r="M9" s="224">
        <v>21.587010087397459</v>
      </c>
      <c r="N9" s="224">
        <v>26.23083009824494</v>
      </c>
      <c r="O9" s="224">
        <v>22.586009260341481</v>
      </c>
      <c r="P9" s="224">
        <v>9.9190644821648775</v>
      </c>
      <c r="Q9" s="224">
        <v>26.558903246410711</v>
      </c>
      <c r="R9" s="224">
        <v>25.303872719743929</v>
      </c>
      <c r="S9" s="224">
        <v>22.121362543590191</v>
      </c>
      <c r="T9" s="224">
        <v>21.058997752107711</v>
      </c>
      <c r="U9" s="224">
        <v>21.348979863720398</v>
      </c>
      <c r="V9" s="224">
        <v>22.650059269925219</v>
      </c>
      <c r="W9" s="224">
        <v>23.927283212827639</v>
      </c>
      <c r="X9" s="224">
        <v>12.723465554260629</v>
      </c>
      <c r="Y9" s="224">
        <v>16.623290862826689</v>
      </c>
      <c r="DA9" s="177" t="s">
        <v>990</v>
      </c>
    </row>
    <row r="10" spans="1:105" ht="12" customHeight="1" x14ac:dyDescent="0.25">
      <c r="A10" s="56" t="s">
        <v>95</v>
      </c>
      <c r="B10" s="260">
        <v>12.960128676786351</v>
      </c>
      <c r="C10" s="260">
        <v>13.408613655683279</v>
      </c>
      <c r="D10" s="260">
        <v>13.84009144578037</v>
      </c>
      <c r="E10" s="260">
        <v>10.28404787170269</v>
      </c>
      <c r="F10" s="260">
        <v>8.6058934642773472</v>
      </c>
      <c r="G10" s="260">
        <v>9.3644159476523718</v>
      </c>
      <c r="H10" s="260">
        <v>8.3335434291360304</v>
      </c>
      <c r="I10" s="260">
        <v>8.5843498283607804</v>
      </c>
      <c r="J10" s="260">
        <v>11.17182742774915</v>
      </c>
      <c r="K10" s="260">
        <v>7.2477848756713819</v>
      </c>
      <c r="L10" s="260">
        <v>6.8706506667645986</v>
      </c>
      <c r="M10" s="260">
        <v>6.8579965450008507</v>
      </c>
      <c r="N10" s="260">
        <v>6.7163289651425764</v>
      </c>
      <c r="O10" s="260">
        <v>4.5295178099292723</v>
      </c>
      <c r="P10" s="260">
        <v>2.0143949153177569</v>
      </c>
      <c r="Q10" s="260">
        <v>5.7852505481586762</v>
      </c>
      <c r="R10" s="260">
        <v>5.8309745589422999</v>
      </c>
      <c r="S10" s="260">
        <v>5.6982715918051836</v>
      </c>
      <c r="T10" s="260">
        <v>9.8637587129738549</v>
      </c>
      <c r="U10" s="260">
        <v>9.5728389985114415</v>
      </c>
      <c r="V10" s="260">
        <v>8.8737478511750236</v>
      </c>
      <c r="W10" s="260">
        <v>8.0215763470810444</v>
      </c>
      <c r="X10" s="260">
        <v>7.2754731922979774</v>
      </c>
      <c r="Y10" s="260">
        <v>6.8090195741461912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4.202979876474329E-2</v>
      </c>
      <c r="O11" s="226">
        <v>0</v>
      </c>
      <c r="P11" s="226">
        <v>1.130455925213753E-2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992</v>
      </c>
    </row>
    <row r="12" spans="1:105" ht="12" customHeight="1" x14ac:dyDescent="0.25">
      <c r="A12" s="37" t="s">
        <v>35</v>
      </c>
      <c r="B12" s="226">
        <v>11.84747622274983</v>
      </c>
      <c r="C12" s="226">
        <v>12.96657100663028</v>
      </c>
      <c r="D12" s="226">
        <v>12.81835184805562</v>
      </c>
      <c r="E12" s="226">
        <v>7.7689645719315576</v>
      </c>
      <c r="F12" s="226">
        <v>5.3943020793408989</v>
      </c>
      <c r="G12" s="226">
        <v>4.9421455304676876</v>
      </c>
      <c r="H12" s="226">
        <v>3.1522019425961858</v>
      </c>
      <c r="I12" s="226">
        <v>3.7041448803844488</v>
      </c>
      <c r="J12" s="226">
        <v>8.3263556989585243</v>
      </c>
      <c r="K12" s="226">
        <v>4.123155699804455</v>
      </c>
      <c r="L12" s="226">
        <v>6.2436985102725169</v>
      </c>
      <c r="M12" s="226">
        <v>5.8580370845713681</v>
      </c>
      <c r="N12" s="226">
        <v>4.7088337498575674</v>
      </c>
      <c r="O12" s="226">
        <v>2.19442034867446</v>
      </c>
      <c r="P12" s="226">
        <v>1.0173668916711709</v>
      </c>
      <c r="Q12" s="226">
        <v>3.3200118363681592</v>
      </c>
      <c r="R12" s="226">
        <v>3.730539235369092</v>
      </c>
      <c r="S12" s="226">
        <v>4.1492192391940446</v>
      </c>
      <c r="T12" s="226">
        <v>9.1990766463441815</v>
      </c>
      <c r="U12" s="226">
        <v>8.7404678487151415</v>
      </c>
      <c r="V12" s="226">
        <v>7.7550634218284786</v>
      </c>
      <c r="W12" s="226">
        <v>6.5114820262843294</v>
      </c>
      <c r="X12" s="226">
        <v>6.747563880584881</v>
      </c>
      <c r="Y12" s="226">
        <v>5.8412893079010173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9.9778580523253058E-2</v>
      </c>
      <c r="V14" s="226">
        <v>0.123079837256484</v>
      </c>
      <c r="W14" s="226">
        <v>0.14714135387329119</v>
      </c>
      <c r="X14" s="226">
        <v>0.1745648221958723</v>
      </c>
      <c r="Y14" s="226">
        <v>0.2062178034825379</v>
      </c>
      <c r="DA14" s="69" t="s">
        <v>995</v>
      </c>
    </row>
    <row r="15" spans="1:105" ht="12" customHeight="1" x14ac:dyDescent="0.25">
      <c r="A15" s="37" t="s">
        <v>40</v>
      </c>
      <c r="B15" s="226">
        <v>1.112652454036517</v>
      </c>
      <c r="C15" s="226">
        <v>0.442042649053006</v>
      </c>
      <c r="D15" s="226">
        <v>1.0217395977247501</v>
      </c>
      <c r="E15" s="226">
        <v>2.5150832997711352</v>
      </c>
      <c r="F15" s="226">
        <v>3.2115913849364488</v>
      </c>
      <c r="G15" s="226">
        <v>4.4222704171846843</v>
      </c>
      <c r="H15" s="226">
        <v>5.1813414865398437</v>
      </c>
      <c r="I15" s="226">
        <v>4.8802049479763312</v>
      </c>
      <c r="J15" s="226">
        <v>2.8454717287906259</v>
      </c>
      <c r="K15" s="226">
        <v>3.1246291758669269</v>
      </c>
      <c r="L15" s="226">
        <v>0.62695215649208191</v>
      </c>
      <c r="M15" s="226">
        <v>0.99995946042948236</v>
      </c>
      <c r="N15" s="226">
        <v>1.965465416520267</v>
      </c>
      <c r="O15" s="226">
        <v>2.3350974612548119</v>
      </c>
      <c r="P15" s="226">
        <v>0.9857234643944488</v>
      </c>
      <c r="Q15" s="226">
        <v>2.465238711790517</v>
      </c>
      <c r="R15" s="226">
        <v>2.1004353235732078</v>
      </c>
      <c r="S15" s="226">
        <v>1.5490523526111379</v>
      </c>
      <c r="T15" s="226">
        <v>0.66468206662967277</v>
      </c>
      <c r="U15" s="226">
        <v>0.73259256927304628</v>
      </c>
      <c r="V15" s="226">
        <v>0.99560459209006136</v>
      </c>
      <c r="W15" s="226">
        <v>1.362952966923423</v>
      </c>
      <c r="X15" s="226">
        <v>0.35334448951722408</v>
      </c>
      <c r="Y15" s="226">
        <v>0.76151246276263607</v>
      </c>
      <c r="DA15" s="69" t="s">
        <v>996</v>
      </c>
    </row>
    <row r="16" spans="1:105" ht="12" customHeight="1" x14ac:dyDescent="0.25">
      <c r="A16" s="134" t="s">
        <v>997</v>
      </c>
      <c r="B16" s="314">
        <v>531.28882201203783</v>
      </c>
      <c r="C16" s="314">
        <v>1064.084350816853</v>
      </c>
      <c r="D16" s="314">
        <v>1049.052966466036</v>
      </c>
      <c r="E16" s="314">
        <v>1054.67067927773</v>
      </c>
      <c r="F16" s="314">
        <v>1102.2570937231301</v>
      </c>
      <c r="G16" s="314">
        <v>1010.09845227859</v>
      </c>
      <c r="H16" s="314">
        <v>978.83112639724845</v>
      </c>
      <c r="I16" s="314">
        <v>1015.539036973345</v>
      </c>
      <c r="J16" s="314">
        <v>947.24178847807389</v>
      </c>
      <c r="K16" s="314">
        <v>901.4306104901118</v>
      </c>
      <c r="L16" s="314">
        <v>778.84780739466896</v>
      </c>
      <c r="M16" s="314">
        <v>933.9877901977643</v>
      </c>
      <c r="N16" s="314">
        <v>694.36835769561458</v>
      </c>
      <c r="O16" s="314">
        <v>805.21848667239897</v>
      </c>
      <c r="P16" s="314">
        <v>685.81762682717113</v>
      </c>
      <c r="Q16" s="314">
        <v>781.58486672398976</v>
      </c>
      <c r="R16" s="314">
        <v>734.00988822012039</v>
      </c>
      <c r="S16" s="314">
        <v>826.73645743766122</v>
      </c>
      <c r="T16" s="314">
        <v>949.90498710232168</v>
      </c>
      <c r="U16" s="314">
        <v>799.63791917454841</v>
      </c>
      <c r="V16" s="314">
        <v>962.2775580395529</v>
      </c>
      <c r="W16" s="314">
        <v>1003.82562338779</v>
      </c>
      <c r="X16" s="314">
        <v>858.56990541702498</v>
      </c>
      <c r="Y16" s="314">
        <v>854.82828890799647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13.29896818572657</v>
      </c>
      <c r="D18" s="315">
        <v>21.05666380051591</v>
      </c>
      <c r="E18" s="315">
        <v>19.948409286328459</v>
      </c>
      <c r="F18" s="315">
        <v>1.108254514187446</v>
      </c>
      <c r="G18" s="315">
        <v>4.4330180567497841</v>
      </c>
      <c r="H18" s="315">
        <v>15.51539122957867</v>
      </c>
      <c r="I18" s="315">
        <v>13.585554600171969</v>
      </c>
      <c r="J18" s="315">
        <v>11.321324161650899</v>
      </c>
      <c r="K18" s="315">
        <v>2.2642304385210661</v>
      </c>
      <c r="L18" s="315">
        <v>1.132158211521926</v>
      </c>
      <c r="M18" s="315">
        <v>1.132158211521926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142.82983662940671</v>
      </c>
      <c r="D19" s="315">
        <v>101.0796216680997</v>
      </c>
      <c r="E19" s="315">
        <v>153.8167669819432</v>
      </c>
      <c r="F19" s="315">
        <v>152.71805674978501</v>
      </c>
      <c r="G19" s="315">
        <v>99.980911435941522</v>
      </c>
      <c r="H19" s="315">
        <v>95.58615649183146</v>
      </c>
      <c r="I19" s="315">
        <v>108.7704213241616</v>
      </c>
      <c r="J19" s="315">
        <v>97.783490971625099</v>
      </c>
      <c r="K19" s="315">
        <v>96.684780739466888</v>
      </c>
      <c r="L19" s="315">
        <v>67.020120378331896</v>
      </c>
      <c r="M19" s="315">
        <v>70.31625107480653</v>
      </c>
      <c r="N19" s="315">
        <v>59.329320722269991</v>
      </c>
      <c r="O19" s="315">
        <v>62.625365434221827</v>
      </c>
      <c r="P19" s="315">
        <v>61.526741186586413</v>
      </c>
      <c r="Q19" s="315">
        <v>75.809716251074803</v>
      </c>
      <c r="R19" s="315">
        <v>70.31625107480653</v>
      </c>
      <c r="S19" s="315">
        <v>94.487446259673249</v>
      </c>
      <c r="T19" s="315">
        <v>127.4481513327601</v>
      </c>
      <c r="U19" s="315">
        <v>58.230610490111772</v>
      </c>
      <c r="V19" s="315">
        <v>74.711006018916592</v>
      </c>
      <c r="W19" s="315">
        <v>60.428030954428202</v>
      </c>
      <c r="X19" s="315">
        <v>62.625365434221827</v>
      </c>
      <c r="Y19" s="315">
        <v>52.737145313843499</v>
      </c>
      <c r="DA19" s="137" t="s">
        <v>974</v>
      </c>
    </row>
    <row r="20" spans="1:105" ht="12" customHeight="1" x14ac:dyDescent="0.25">
      <c r="A20" s="135" t="s">
        <v>82</v>
      </c>
      <c r="B20" s="315">
        <v>4.1081685296646597</v>
      </c>
      <c r="C20" s="315">
        <v>13.351504729148751</v>
      </c>
      <c r="D20" s="315">
        <v>13.351504729148751</v>
      </c>
      <c r="E20" s="315">
        <v>21.56775580395529</v>
      </c>
      <c r="F20" s="315">
        <v>15.40558899398108</v>
      </c>
      <c r="G20" s="315">
        <v>15.40558899398108</v>
      </c>
      <c r="H20" s="315">
        <v>15.40558899398108</v>
      </c>
      <c r="I20" s="315">
        <v>14.378503869303531</v>
      </c>
      <c r="J20" s="315">
        <v>11.297420464316421</v>
      </c>
      <c r="K20" s="315">
        <v>11.297420464316421</v>
      </c>
      <c r="L20" s="315">
        <v>11.297420464316421</v>
      </c>
      <c r="M20" s="315">
        <v>12.32441960447119</v>
      </c>
      <c r="N20" s="315">
        <v>11.10429922613929</v>
      </c>
      <c r="O20" s="315">
        <v>13.050300945829751</v>
      </c>
      <c r="P20" s="315">
        <v>9.0105760963026658</v>
      </c>
      <c r="Q20" s="315">
        <v>16.09785038693035</v>
      </c>
      <c r="R20" s="315">
        <v>12.072484952708511</v>
      </c>
      <c r="S20" s="315">
        <v>13.080395528804811</v>
      </c>
      <c r="T20" s="315">
        <v>13.075752364574379</v>
      </c>
      <c r="U20" s="315">
        <v>8.0466036113499566</v>
      </c>
      <c r="V20" s="315">
        <v>15.078073946689599</v>
      </c>
      <c r="W20" s="315">
        <v>14.378503869303531</v>
      </c>
      <c r="X20" s="315">
        <v>17.097420464316421</v>
      </c>
      <c r="Y20" s="315">
        <v>23.11203783319003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56.931298366294072</v>
      </c>
      <c r="D21" s="315">
        <v>57.896216680997412</v>
      </c>
      <c r="E21" s="315">
        <v>55.001461736887357</v>
      </c>
      <c r="F21" s="315">
        <v>40.527343078245913</v>
      </c>
      <c r="G21" s="315">
        <v>2.894840928632846</v>
      </c>
      <c r="H21" s="315">
        <v>51.141702493551158</v>
      </c>
      <c r="I21" s="315">
        <v>34.723129836629397</v>
      </c>
      <c r="J21" s="315">
        <v>37.728546861564922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0</v>
      </c>
      <c r="C22" s="315">
        <v>99.015563198624235</v>
      </c>
      <c r="D22" s="315">
        <v>108.6019776440241</v>
      </c>
      <c r="E22" s="315">
        <v>124.0338779019777</v>
      </c>
      <c r="F22" s="315">
        <v>108.4981083404987</v>
      </c>
      <c r="G22" s="315">
        <v>76.812811693895085</v>
      </c>
      <c r="H22" s="315">
        <v>91.215219260533104</v>
      </c>
      <c r="I22" s="315">
        <v>104.6145313843508</v>
      </c>
      <c r="J22" s="315">
        <v>106.0475494411006</v>
      </c>
      <c r="K22" s="315">
        <v>97.449097162510753</v>
      </c>
      <c r="L22" s="315">
        <v>83.118400687876175</v>
      </c>
      <c r="M22" s="315">
        <v>67.354514187446256</v>
      </c>
      <c r="N22" s="315">
        <v>43.708770421324161</v>
      </c>
      <c r="O22" s="315">
        <v>63.950988822012043</v>
      </c>
      <c r="P22" s="315">
        <v>59.249441100601892</v>
      </c>
      <c r="Q22" s="315">
        <v>89.326225279449702</v>
      </c>
      <c r="R22" s="315">
        <v>59.111349957007739</v>
      </c>
      <c r="S22" s="315">
        <v>66.980825451418738</v>
      </c>
      <c r="T22" s="315">
        <v>25.087188306104899</v>
      </c>
      <c r="U22" s="315">
        <v>54.304385210662069</v>
      </c>
      <c r="V22" s="315">
        <v>60.677815993121243</v>
      </c>
      <c r="W22" s="315">
        <v>64.564058469475484</v>
      </c>
      <c r="X22" s="315">
        <v>62.647119518486669</v>
      </c>
      <c r="Y22" s="315">
        <v>78.771281169389511</v>
      </c>
      <c r="DA22" s="137" t="s">
        <v>977</v>
      </c>
    </row>
    <row r="23" spans="1:105" ht="12" customHeight="1" x14ac:dyDescent="0.25">
      <c r="A23" s="135" t="s">
        <v>83</v>
      </c>
      <c r="B23" s="315">
        <v>527.18065348237315</v>
      </c>
      <c r="C23" s="315">
        <v>385.81969045571788</v>
      </c>
      <c r="D23" s="315">
        <v>400.69982803095439</v>
      </c>
      <c r="E23" s="315">
        <v>369.8767841788478</v>
      </c>
      <c r="F23" s="315">
        <v>427.27145313843511</v>
      </c>
      <c r="G23" s="315">
        <v>425.14565778159931</v>
      </c>
      <c r="H23" s="315">
        <v>389.00834049871031</v>
      </c>
      <c r="I23" s="315">
        <v>412.38177128116928</v>
      </c>
      <c r="J23" s="315">
        <v>391.55442820292348</v>
      </c>
      <c r="K23" s="315">
        <v>430.08503869303519</v>
      </c>
      <c r="L23" s="315">
        <v>406.13353396388652</v>
      </c>
      <c r="M23" s="315">
        <v>399.88538263112639</v>
      </c>
      <c r="N23" s="315">
        <v>260.34204643164219</v>
      </c>
      <c r="O23" s="315">
        <v>274.92115219260529</v>
      </c>
      <c r="P23" s="315">
        <v>269.03602751504729</v>
      </c>
      <c r="Q23" s="315">
        <v>214.38804815133281</v>
      </c>
      <c r="R23" s="315">
        <v>250.11943250214961</v>
      </c>
      <c r="S23" s="315">
        <v>266.934135855546</v>
      </c>
      <c r="T23" s="315">
        <v>333.14221840068791</v>
      </c>
      <c r="U23" s="315">
        <v>316.32751504729151</v>
      </c>
      <c r="V23" s="315">
        <v>423.52158211521919</v>
      </c>
      <c r="W23" s="315">
        <v>458.20197764402411</v>
      </c>
      <c r="X23" s="315">
        <v>390.94299226139287</v>
      </c>
      <c r="Y23" s="315">
        <v>400.40128976784177</v>
      </c>
      <c r="DA23" s="137" t="s">
        <v>978</v>
      </c>
    </row>
    <row r="24" spans="1:105" ht="12" customHeight="1" x14ac:dyDescent="0.25">
      <c r="A24" s="135" t="s">
        <v>73</v>
      </c>
      <c r="B24" s="315">
        <v>0</v>
      </c>
      <c r="C24" s="315">
        <v>352.83748925193458</v>
      </c>
      <c r="D24" s="315">
        <v>346.36715391229569</v>
      </c>
      <c r="E24" s="315">
        <v>310.42562338779021</v>
      </c>
      <c r="F24" s="315">
        <v>356.72828890799661</v>
      </c>
      <c r="G24" s="315">
        <v>385.42562338779021</v>
      </c>
      <c r="H24" s="315">
        <v>320.95872742906272</v>
      </c>
      <c r="I24" s="315">
        <v>327.08512467755799</v>
      </c>
      <c r="J24" s="315">
        <v>291.50902837489252</v>
      </c>
      <c r="K24" s="315">
        <v>263.65004299226138</v>
      </c>
      <c r="L24" s="315">
        <v>210.14617368873601</v>
      </c>
      <c r="M24" s="315">
        <v>382.97506448839198</v>
      </c>
      <c r="N24" s="315">
        <v>319.883920894239</v>
      </c>
      <c r="O24" s="315">
        <v>390.67067927773002</v>
      </c>
      <c r="P24" s="315">
        <v>286.99484092863281</v>
      </c>
      <c r="Q24" s="315">
        <v>385.96302665520199</v>
      </c>
      <c r="R24" s="315">
        <v>342.39036973344798</v>
      </c>
      <c r="S24" s="315">
        <v>385.2536543422184</v>
      </c>
      <c r="T24" s="315">
        <v>451.15167669819431</v>
      </c>
      <c r="U24" s="315">
        <v>362.72880481513317</v>
      </c>
      <c r="V24" s="315">
        <v>388.28907996560622</v>
      </c>
      <c r="W24" s="315">
        <v>406.25305245055893</v>
      </c>
      <c r="X24" s="315">
        <v>325.25700773860711</v>
      </c>
      <c r="Y24" s="315">
        <v>299.80653482373168</v>
      </c>
      <c r="DA24" s="137" t="s">
        <v>979</v>
      </c>
    </row>
    <row r="25" spans="1:105" ht="12" customHeight="1" x14ac:dyDescent="0.25">
      <c r="A25" s="57" t="s">
        <v>998</v>
      </c>
      <c r="B25" s="294">
        <v>227.17619334196189</v>
      </c>
      <c r="C25" s="294">
        <v>230.6482585091116</v>
      </c>
      <c r="D25" s="294">
        <v>241.6379705928949</v>
      </c>
      <c r="E25" s="294">
        <v>212.25739485265379</v>
      </c>
      <c r="F25" s="294">
        <v>190.55528703860529</v>
      </c>
      <c r="G25" s="294">
        <v>185.9181840913522</v>
      </c>
      <c r="H25" s="294">
        <v>130.6356545072021</v>
      </c>
      <c r="I25" s="294">
        <v>142.76942433305709</v>
      </c>
      <c r="J25" s="294">
        <v>200.6896008561713</v>
      </c>
      <c r="K25" s="294">
        <v>121.2006245213405</v>
      </c>
      <c r="L25" s="294">
        <v>130.13373761943231</v>
      </c>
      <c r="M25" s="294">
        <v>126.1636775981341</v>
      </c>
      <c r="N25" s="294">
        <v>121.45667036528209</v>
      </c>
      <c r="O25" s="294">
        <v>75.032686371669882</v>
      </c>
      <c r="P25" s="294">
        <v>33.689631710367259</v>
      </c>
      <c r="Q25" s="294">
        <v>121.0076244099848</v>
      </c>
      <c r="R25" s="294">
        <v>126.5350753508876</v>
      </c>
      <c r="S25" s="294">
        <v>136.75508602741971</v>
      </c>
      <c r="T25" s="294">
        <v>193.15491293942131</v>
      </c>
      <c r="U25" s="294">
        <v>187.53344040112381</v>
      </c>
      <c r="V25" s="294">
        <v>179.24620827028701</v>
      </c>
      <c r="W25" s="294">
        <v>164.96986941020509</v>
      </c>
      <c r="X25" s="294">
        <v>153.28490419613809</v>
      </c>
      <c r="Y25" s="294">
        <v>147.35416301658771</v>
      </c>
      <c r="DA25" s="70" t="s">
        <v>999</v>
      </c>
    </row>
    <row r="26" spans="1:105" ht="12" customHeight="1" x14ac:dyDescent="0.25">
      <c r="A26" s="46" t="s">
        <v>28</v>
      </c>
      <c r="B26" s="229">
        <v>35.254334098717827</v>
      </c>
      <c r="C26" s="229">
        <v>20.492171541443469</v>
      </c>
      <c r="D26" s="229">
        <v>6.0642833078149447</v>
      </c>
      <c r="E26" s="229">
        <v>0.47459274348474451</v>
      </c>
      <c r="F26" s="229">
        <v>4.0219232379014871</v>
      </c>
      <c r="G26" s="229">
        <v>6.1753683635491754</v>
      </c>
      <c r="H26" s="229">
        <v>2.812486432161986</v>
      </c>
      <c r="I26" s="229">
        <v>0</v>
      </c>
      <c r="J26" s="229">
        <v>0</v>
      </c>
      <c r="K26" s="229">
        <v>0</v>
      </c>
      <c r="L26" s="229">
        <v>0.26294395515331209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0.2388138305411151</v>
      </c>
      <c r="X26" s="229">
        <v>0.22554149949405219</v>
      </c>
      <c r="Y26" s="229">
        <v>0.2141632503086732</v>
      </c>
      <c r="DA26" s="73" t="s">
        <v>1000</v>
      </c>
    </row>
    <row r="27" spans="1:105" ht="12" customHeight="1" x14ac:dyDescent="0.25">
      <c r="A27" s="46" t="s">
        <v>30</v>
      </c>
      <c r="B27" s="229">
        <v>76.113716825309382</v>
      </c>
      <c r="C27" s="229">
        <v>33.746421277314198</v>
      </c>
      <c r="D27" s="229">
        <v>15.086229316820861</v>
      </c>
      <c r="E27" s="229">
        <v>35.687532116932807</v>
      </c>
      <c r="F27" s="229">
        <v>63.128812571867392</v>
      </c>
      <c r="G27" s="229">
        <v>35.363689503035388</v>
      </c>
      <c r="H27" s="229">
        <v>4.3399454359253768</v>
      </c>
      <c r="I27" s="229">
        <v>6.1609945251269629</v>
      </c>
      <c r="J27" s="229">
        <v>8.8046316132476115</v>
      </c>
      <c r="K27" s="229">
        <v>2.714641690647162</v>
      </c>
      <c r="L27" s="229">
        <v>2.577173830742824</v>
      </c>
      <c r="M27" s="229">
        <v>3.2297859139938989</v>
      </c>
      <c r="N27" s="229">
        <v>1.259359756376647</v>
      </c>
      <c r="O27" s="229">
        <v>2.854608725784181</v>
      </c>
      <c r="P27" s="229">
        <v>0.62392584019817066</v>
      </c>
      <c r="Q27" s="229">
        <v>37.981723068962289</v>
      </c>
      <c r="R27" s="229">
        <v>36.116403953058693</v>
      </c>
      <c r="S27" s="229">
        <v>51.658004941350526</v>
      </c>
      <c r="T27" s="229">
        <v>62.637895102103379</v>
      </c>
      <c r="U27" s="229">
        <v>59.768082917795162</v>
      </c>
      <c r="V27" s="229">
        <v>62.71486841669072</v>
      </c>
      <c r="W27" s="229">
        <v>60.227104437746682</v>
      </c>
      <c r="X27" s="229">
        <v>52.192296916590522</v>
      </c>
      <c r="Y27" s="229">
        <v>53.510172266528393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1.496485922833364</v>
      </c>
      <c r="D28" s="229">
        <v>17.455255259784771</v>
      </c>
      <c r="E28" s="229">
        <v>1.9081898766715519</v>
      </c>
      <c r="F28" s="229">
        <v>1.2737203383851561</v>
      </c>
      <c r="G28" s="229">
        <v>7.6504590802450982</v>
      </c>
      <c r="H28" s="229">
        <v>0</v>
      </c>
      <c r="I28" s="229">
        <v>0.49214644723370921</v>
      </c>
      <c r="J28" s="229">
        <v>16.477867366815239</v>
      </c>
      <c r="K28" s="229">
        <v>11.9326609131142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0.36891567851190449</v>
      </c>
      <c r="Y28" s="229">
        <v>0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0.31880611522218011</v>
      </c>
      <c r="O29" s="229">
        <v>0</v>
      </c>
      <c r="P29" s="229">
        <v>0.13540927637132161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1003</v>
      </c>
    </row>
    <row r="30" spans="1:105" ht="12" customHeight="1" x14ac:dyDescent="0.25">
      <c r="A30" s="46" t="s">
        <v>32</v>
      </c>
      <c r="B30" s="229">
        <v>33.176241370378293</v>
      </c>
      <c r="C30" s="229">
        <v>94.192688073514702</v>
      </c>
      <c r="D30" s="229">
        <v>119.48603642648089</v>
      </c>
      <c r="E30" s="229">
        <v>79.185903786276199</v>
      </c>
      <c r="F30" s="229">
        <v>44.000952024028102</v>
      </c>
      <c r="G30" s="229">
        <v>65.931304897350657</v>
      </c>
      <c r="H30" s="229">
        <v>54.278949801098001</v>
      </c>
      <c r="I30" s="229">
        <v>64.806535903632849</v>
      </c>
      <c r="J30" s="229">
        <v>68.674853213359185</v>
      </c>
      <c r="K30" s="229">
        <v>2.8267614622842592</v>
      </c>
      <c r="L30" s="229">
        <v>21.063302331808899</v>
      </c>
      <c r="M30" s="229">
        <v>14.1730427114568</v>
      </c>
      <c r="N30" s="229">
        <v>31.52954444696099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58.726161922385977</v>
      </c>
      <c r="U30" s="229">
        <v>59.607593185737038</v>
      </c>
      <c r="V30" s="229">
        <v>59.331961297374427</v>
      </c>
      <c r="W30" s="229">
        <v>53.65476810499073</v>
      </c>
      <c r="X30" s="229">
        <v>57.995750418671683</v>
      </c>
      <c r="Y30" s="229">
        <v>54.699282142129128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7.5892975038162351</v>
      </c>
      <c r="L31" s="229">
        <v>3.879594350160545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1005</v>
      </c>
    </row>
    <row r="32" spans="1:105" ht="12" customHeight="1" x14ac:dyDescent="0.25">
      <c r="A32" s="46" t="s">
        <v>35</v>
      </c>
      <c r="B32" s="229">
        <v>82.631901047556468</v>
      </c>
      <c r="C32" s="229">
        <v>72.180741810505324</v>
      </c>
      <c r="D32" s="229">
        <v>73.667993755422231</v>
      </c>
      <c r="E32" s="229">
        <v>35.765484813842171</v>
      </c>
      <c r="F32" s="229">
        <v>23.4495616993668</v>
      </c>
      <c r="G32" s="229">
        <v>25.957589008142591</v>
      </c>
      <c r="H32" s="229">
        <v>30.235475725548589</v>
      </c>
      <c r="I32" s="229">
        <v>30.663707920395598</v>
      </c>
      <c r="J32" s="229">
        <v>56.599939368625648</v>
      </c>
      <c r="K32" s="229">
        <v>42.87578281517299</v>
      </c>
      <c r="L32" s="229">
        <v>40.295303646597013</v>
      </c>
      <c r="M32" s="229">
        <v>45.631453497758699</v>
      </c>
      <c r="N32" s="229">
        <v>35.717634610196328</v>
      </c>
      <c r="O32" s="229">
        <v>27.159187906009471</v>
      </c>
      <c r="P32" s="229">
        <v>12.18631452431773</v>
      </c>
      <c r="Q32" s="229">
        <v>24.33464376870851</v>
      </c>
      <c r="R32" s="229">
        <v>24.897301052106801</v>
      </c>
      <c r="S32" s="229">
        <v>22.00336963920045</v>
      </c>
      <c r="T32" s="229">
        <v>43.396048027456857</v>
      </c>
      <c r="U32" s="229">
        <v>41.218823703269059</v>
      </c>
      <c r="V32" s="229">
        <v>34.884044861377632</v>
      </c>
      <c r="W32" s="229">
        <v>29.587013930210951</v>
      </c>
      <c r="X32" s="229">
        <v>21.710158846926522</v>
      </c>
      <c r="Y32" s="229">
        <v>20.292982663369472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8.5397498835005532</v>
      </c>
      <c r="D34" s="229">
        <v>7.1711059919627056</v>
      </c>
      <c r="E34" s="229">
        <v>9.8401486590645675</v>
      </c>
      <c r="F34" s="229">
        <v>15.915319591323939</v>
      </c>
      <c r="G34" s="229">
        <v>11.64296221156898</v>
      </c>
      <c r="H34" s="229">
        <v>11.81433282865191</v>
      </c>
      <c r="I34" s="229">
        <v>12.942119316071439</v>
      </c>
      <c r="J34" s="229">
        <v>15.78889635287018</v>
      </c>
      <c r="K34" s="229">
        <v>15.762435623112561</v>
      </c>
      <c r="L34" s="229">
        <v>9.1448103671519565</v>
      </c>
      <c r="M34" s="229">
        <v>12.193726793916399</v>
      </c>
      <c r="N34" s="229">
        <v>12.3378256596972</v>
      </c>
      <c r="O34" s="229">
        <v>3.800286661632907</v>
      </c>
      <c r="P34" s="229">
        <v>3.9468950013248021</v>
      </c>
      <c r="Q34" s="229">
        <v>12.60950323298986</v>
      </c>
      <c r="R34" s="229">
        <v>21.458760063868031</v>
      </c>
      <c r="S34" s="229">
        <v>18.122669510342948</v>
      </c>
      <c r="T34" s="229">
        <v>19.616890276656729</v>
      </c>
      <c r="U34" s="229">
        <v>18.711248896648851</v>
      </c>
      <c r="V34" s="229">
        <v>15.39052890549619</v>
      </c>
      <c r="W34" s="229">
        <v>14.250524641491721</v>
      </c>
      <c r="X34" s="229">
        <v>14.79683358009167</v>
      </c>
      <c r="Y34" s="229">
        <v>13.95254353384874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2.7070665346084888</v>
      </c>
      <c r="E35" s="229">
        <v>49.395542856381773</v>
      </c>
      <c r="F35" s="229">
        <v>38.764997575732423</v>
      </c>
      <c r="G35" s="229">
        <v>33.196811027460313</v>
      </c>
      <c r="H35" s="229">
        <v>27.154464283816239</v>
      </c>
      <c r="I35" s="229">
        <v>27.703920220596519</v>
      </c>
      <c r="J35" s="229">
        <v>34.343412941253462</v>
      </c>
      <c r="K35" s="229">
        <v>37.499044513193077</v>
      </c>
      <c r="L35" s="229">
        <v>52.910609137817787</v>
      </c>
      <c r="M35" s="229">
        <v>50.935668681008337</v>
      </c>
      <c r="N35" s="229">
        <v>40.293499776828703</v>
      </c>
      <c r="O35" s="229">
        <v>41.218603078243312</v>
      </c>
      <c r="P35" s="229">
        <v>16.797087068155228</v>
      </c>
      <c r="Q35" s="229">
        <v>46.081754339324092</v>
      </c>
      <c r="R35" s="229">
        <v>44.062610281854028</v>
      </c>
      <c r="S35" s="229">
        <v>44.971041936525808</v>
      </c>
      <c r="T35" s="229">
        <v>8.7779176108182941</v>
      </c>
      <c r="U35" s="229">
        <v>8.2276916976736629</v>
      </c>
      <c r="V35" s="229">
        <v>6.924804789348042</v>
      </c>
      <c r="W35" s="229">
        <v>7.0116444652239593</v>
      </c>
      <c r="X35" s="229">
        <v>5.995407255851732</v>
      </c>
      <c r="Y35" s="229">
        <v>4.6850191604032911</v>
      </c>
      <c r="DA35" s="73" t="s">
        <v>1009</v>
      </c>
    </row>
    <row r="36" spans="1:105" ht="12" customHeight="1" x14ac:dyDescent="0.25">
      <c r="A36" s="57" t="s">
        <v>1010</v>
      </c>
      <c r="B36" s="261">
        <v>120.7976742603857</v>
      </c>
      <c r="C36" s="261">
        <v>128.872121614771</v>
      </c>
      <c r="D36" s="261">
        <v>137.5904396850201</v>
      </c>
      <c r="E36" s="261">
        <v>108.1512472705993</v>
      </c>
      <c r="F36" s="261">
        <v>88.655713306377038</v>
      </c>
      <c r="G36" s="261">
        <v>95.613704224614708</v>
      </c>
      <c r="H36" s="261">
        <v>70.333516228522527</v>
      </c>
      <c r="I36" s="261">
        <v>76.628659834644452</v>
      </c>
      <c r="J36" s="261">
        <v>108.212651106679</v>
      </c>
      <c r="K36" s="261">
        <v>60.002977759360157</v>
      </c>
      <c r="L36" s="261">
        <v>63.516449132157263</v>
      </c>
      <c r="M36" s="261">
        <v>61.571862297025262</v>
      </c>
      <c r="N36" s="261">
        <v>61.967769685967603</v>
      </c>
      <c r="O36" s="261">
        <v>35.250515070548808</v>
      </c>
      <c r="P36" s="261">
        <v>15.82417064454304</v>
      </c>
      <c r="Q36" s="261">
        <v>47.739432043285561</v>
      </c>
      <c r="R36" s="261">
        <v>49.221498534570941</v>
      </c>
      <c r="S36" s="261">
        <v>49.73704780566532</v>
      </c>
      <c r="T36" s="261">
        <v>97.281240079065654</v>
      </c>
      <c r="U36" s="261">
        <v>94.833283960840532</v>
      </c>
      <c r="V36" s="261">
        <v>90.151611438340794</v>
      </c>
      <c r="W36" s="261">
        <v>82.223582868189396</v>
      </c>
      <c r="X36" s="261">
        <v>77.280895129843799</v>
      </c>
      <c r="Y36" s="261">
        <v>73.73875946526104</v>
      </c>
      <c r="DA36" s="70" t="s">
        <v>1011</v>
      </c>
    </row>
    <row r="37" spans="1:105" ht="12" customHeight="1" x14ac:dyDescent="0.25">
      <c r="A37" s="60" t="s">
        <v>1012</v>
      </c>
      <c r="B37" s="262">
        <v>120.18028643202339</v>
      </c>
      <c r="C37" s="262">
        <v>128.70398632556271</v>
      </c>
      <c r="D37" s="262">
        <v>137.21856739040911</v>
      </c>
      <c r="E37" s="262">
        <v>107.0944400707243</v>
      </c>
      <c r="F37" s="262">
        <v>86.986312518178153</v>
      </c>
      <c r="G37" s="262">
        <v>93.55809749781001</v>
      </c>
      <c r="H37" s="262">
        <v>66.546294231761379</v>
      </c>
      <c r="I37" s="262">
        <v>73.532981115860821</v>
      </c>
      <c r="J37" s="262">
        <v>106.755931126799</v>
      </c>
      <c r="K37" s="262">
        <v>56.800786159478371</v>
      </c>
      <c r="L37" s="262">
        <v>63.102107895057912</v>
      </c>
      <c r="M37" s="262">
        <v>60.780230759165043</v>
      </c>
      <c r="N37" s="262">
        <v>60.629961291839351</v>
      </c>
      <c r="O37" s="262">
        <v>31.86024496246543</v>
      </c>
      <c r="P37" s="262">
        <v>14.440418846981521</v>
      </c>
      <c r="Q37" s="262">
        <v>44.439616603250677</v>
      </c>
      <c r="R37" s="262">
        <v>46.597861872299532</v>
      </c>
      <c r="S37" s="262">
        <v>47.947013819135428</v>
      </c>
      <c r="T37" s="262">
        <v>96.983458814738</v>
      </c>
      <c r="U37" s="262">
        <v>94.509448563043804</v>
      </c>
      <c r="V37" s="262">
        <v>89.725112753951592</v>
      </c>
      <c r="W37" s="262">
        <v>81.61809828370788</v>
      </c>
      <c r="X37" s="262">
        <v>77.171636813537447</v>
      </c>
      <c r="Y37" s="262">
        <v>73.480277641394039</v>
      </c>
      <c r="DA37" s="72" t="s">
        <v>1013</v>
      </c>
    </row>
    <row r="38" spans="1:105" ht="12" customHeight="1" x14ac:dyDescent="0.25">
      <c r="A38" s="59" t="s">
        <v>28</v>
      </c>
      <c r="B38" s="230">
        <v>28.04717668909063</v>
      </c>
      <c r="C38" s="230">
        <v>14.0018843652662</v>
      </c>
      <c r="D38" s="230">
        <v>3.840488124834319</v>
      </c>
      <c r="E38" s="230">
        <v>0.43317512363649052</v>
      </c>
      <c r="F38" s="230">
        <v>4.8092199599627943</v>
      </c>
      <c r="G38" s="230">
        <v>5.4652342461641368</v>
      </c>
      <c r="H38" s="230">
        <v>2.1432173134184631</v>
      </c>
      <c r="I38" s="230">
        <v>0</v>
      </c>
      <c r="J38" s="230">
        <v>0</v>
      </c>
      <c r="K38" s="230">
        <v>0</v>
      </c>
      <c r="L38" s="230">
        <v>0.26926161134095983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0.23348576385296321</v>
      </c>
      <c r="X38" s="230">
        <v>0.21675376410093539</v>
      </c>
      <c r="Y38" s="230">
        <v>0.20924773985525719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1.022518418967201</v>
      </c>
      <c r="D39" s="295">
        <v>11.054348409937591</v>
      </c>
      <c r="E39" s="295">
        <v>1.7416625034758231</v>
      </c>
      <c r="F39" s="295">
        <v>1.523052756712634</v>
      </c>
      <c r="G39" s="295">
        <v>6.7706974714302728</v>
      </c>
      <c r="H39" s="295">
        <v>0</v>
      </c>
      <c r="I39" s="295">
        <v>0.377116444352594</v>
      </c>
      <c r="J39" s="295">
        <v>12.40971474089892</v>
      </c>
      <c r="K39" s="295">
        <v>11.759904707517981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0.35454167917073087</v>
      </c>
      <c r="Y39" s="295">
        <v>0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0.28607889570777828</v>
      </c>
      <c r="O40" s="295">
        <v>0</v>
      </c>
      <c r="P40" s="295">
        <v>0.15869262273669971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1016</v>
      </c>
    </row>
    <row r="41" spans="1:105" ht="12" customHeight="1" x14ac:dyDescent="0.25">
      <c r="A41" s="59" t="s">
        <v>32</v>
      </c>
      <c r="B41" s="295">
        <v>26.39391517052535</v>
      </c>
      <c r="C41" s="295">
        <v>64.359949544226779</v>
      </c>
      <c r="D41" s="295">
        <v>75.670063664087621</v>
      </c>
      <c r="E41" s="295">
        <v>72.275364791771267</v>
      </c>
      <c r="F41" s="295">
        <v>52.614195799950878</v>
      </c>
      <c r="G41" s="295">
        <v>58.34955976815565</v>
      </c>
      <c r="H41" s="295">
        <v>41.362540859782783</v>
      </c>
      <c r="I41" s="295">
        <v>49.65922344488839</v>
      </c>
      <c r="J41" s="295">
        <v>51.720002308503148</v>
      </c>
      <c r="K41" s="295">
        <v>2.785836760920025</v>
      </c>
      <c r="L41" s="295">
        <v>21.569382428730162</v>
      </c>
      <c r="M41" s="295">
        <v>14.404281637090429</v>
      </c>
      <c r="N41" s="295">
        <v>28.292861481875299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55.771083576674208</v>
      </c>
      <c r="U41" s="295">
        <v>55.873063190927667</v>
      </c>
      <c r="V41" s="295">
        <v>56.503848277647329</v>
      </c>
      <c r="W41" s="295">
        <v>52.457700992282241</v>
      </c>
      <c r="X41" s="295">
        <v>55.736071779716923</v>
      </c>
      <c r="Y41" s="295">
        <v>53.443815143115721</v>
      </c>
      <c r="DA41" s="122" t="s">
        <v>1017</v>
      </c>
    </row>
    <row r="42" spans="1:105" ht="12" customHeight="1" x14ac:dyDescent="0.25">
      <c r="A42" s="59" t="s">
        <v>35</v>
      </c>
      <c r="B42" s="295">
        <v>65.739194572407413</v>
      </c>
      <c r="C42" s="295">
        <v>49.319633997102457</v>
      </c>
      <c r="D42" s="295">
        <v>46.653667191549573</v>
      </c>
      <c r="E42" s="295">
        <v>32.644237651840761</v>
      </c>
      <c r="F42" s="295">
        <v>28.039844001551842</v>
      </c>
      <c r="G42" s="295">
        <v>22.972606012059948</v>
      </c>
      <c r="H42" s="295">
        <v>23.040536058560139</v>
      </c>
      <c r="I42" s="295">
        <v>23.49664122661984</v>
      </c>
      <c r="J42" s="295">
        <v>42.626214077396909</v>
      </c>
      <c r="K42" s="295">
        <v>42.255044691040368</v>
      </c>
      <c r="L42" s="295">
        <v>41.263463854986803</v>
      </c>
      <c r="M42" s="295">
        <v>46.375949122074609</v>
      </c>
      <c r="N42" s="295">
        <v>32.05102091425627</v>
      </c>
      <c r="O42" s="295">
        <v>31.86024496246543</v>
      </c>
      <c r="P42" s="295">
        <v>14.281726224244821</v>
      </c>
      <c r="Q42" s="295">
        <v>44.439616603250677</v>
      </c>
      <c r="R42" s="295">
        <v>46.597861872299532</v>
      </c>
      <c r="S42" s="295">
        <v>47.947013819135428</v>
      </c>
      <c r="T42" s="295">
        <v>41.212375238063792</v>
      </c>
      <c r="U42" s="295">
        <v>38.636385372116131</v>
      </c>
      <c r="V42" s="295">
        <v>33.221264476304263</v>
      </c>
      <c r="W42" s="295">
        <v>28.926911527572681</v>
      </c>
      <c r="X42" s="295">
        <v>20.864269590548862</v>
      </c>
      <c r="Y42" s="295">
        <v>19.827214758423061</v>
      </c>
      <c r="DA42" s="122" t="s">
        <v>1018</v>
      </c>
    </row>
    <row r="43" spans="1:105" ht="12" customHeight="1" x14ac:dyDescent="0.25">
      <c r="A43" s="60" t="s">
        <v>1019</v>
      </c>
      <c r="B43" s="262">
        <v>0.61738782836228423</v>
      </c>
      <c r="C43" s="262">
        <v>0.1681352892083498</v>
      </c>
      <c r="D43" s="262">
        <v>0.37187229461101767</v>
      </c>
      <c r="E43" s="262">
        <v>1.056807199874924</v>
      </c>
      <c r="F43" s="262">
        <v>1.6694007881988839</v>
      </c>
      <c r="G43" s="262">
        <v>2.0556067268047018</v>
      </c>
      <c r="H43" s="262">
        <v>3.787221996761144</v>
      </c>
      <c r="I43" s="262">
        <v>3.0956787187836321</v>
      </c>
      <c r="J43" s="262">
        <v>1.456719979880049</v>
      </c>
      <c r="K43" s="262">
        <v>3.2021915998817931</v>
      </c>
      <c r="L43" s="262">
        <v>0.41434123709935272</v>
      </c>
      <c r="M43" s="262">
        <v>0.79163153786022855</v>
      </c>
      <c r="N43" s="262">
        <v>1.337808394128247</v>
      </c>
      <c r="O43" s="262">
        <v>3.390270108083385</v>
      </c>
      <c r="P43" s="262">
        <v>1.3837517975615261</v>
      </c>
      <c r="Q43" s="262">
        <v>3.299815440034882</v>
      </c>
      <c r="R43" s="262">
        <v>2.6236366622714131</v>
      </c>
      <c r="S43" s="262">
        <v>1.790033986529892</v>
      </c>
      <c r="T43" s="262">
        <v>0.29778126432765539</v>
      </c>
      <c r="U43" s="262">
        <v>0.32383539779673137</v>
      </c>
      <c r="V43" s="262">
        <v>0.4264986843892053</v>
      </c>
      <c r="W43" s="262">
        <v>0.60548458448151954</v>
      </c>
      <c r="X43" s="262">
        <v>0.1092583163063466</v>
      </c>
      <c r="Y43" s="262">
        <v>0.25848182386699692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18.100428789777506</v>
      </c>
      <c r="C44" s="261">
        <f t="shared" si="1"/>
        <v>18.617166470372965</v>
      </c>
      <c r="D44" s="261">
        <f t="shared" si="1"/>
        <v>19.305355452053394</v>
      </c>
      <c r="E44" s="261">
        <f t="shared" si="1"/>
        <v>15.161917203574019</v>
      </c>
      <c r="F44" s="261">
        <f t="shared" si="1"/>
        <v>13.010828921998618</v>
      </c>
      <c r="G44" s="261">
        <f t="shared" si="1"/>
        <v>13.62230769954423</v>
      </c>
      <c r="H44" s="261">
        <f t="shared" si="1"/>
        <v>11.253158592972746</v>
      </c>
      <c r="I44" s="261">
        <f t="shared" si="1"/>
        <v>11.796688172367656</v>
      </c>
      <c r="J44" s="261">
        <f t="shared" si="1"/>
        <v>15.724232769905866</v>
      </c>
      <c r="K44" s="261">
        <f t="shared" si="1"/>
        <v>9.9764553088388332</v>
      </c>
      <c r="L44" s="261">
        <f t="shared" si="1"/>
        <v>9.8379585095384101</v>
      </c>
      <c r="M44" s="261">
        <f t="shared" si="1"/>
        <v>9.7266704465333458</v>
      </c>
      <c r="N44" s="261">
        <f t="shared" si="1"/>
        <v>9.4664023277471276</v>
      </c>
      <c r="O44" s="261">
        <f t="shared" si="1"/>
        <v>6.2170260079908379</v>
      </c>
      <c r="P44" s="261">
        <f t="shared" si="1"/>
        <v>2.7723166299862152</v>
      </c>
      <c r="Q44" s="261">
        <f t="shared" si="1"/>
        <v>8.5693143076259943</v>
      </c>
      <c r="R44" s="261">
        <f t="shared" si="1"/>
        <v>8.7512076338984208</v>
      </c>
      <c r="S44" s="261">
        <f t="shared" si="1"/>
        <v>8.8792197921340108</v>
      </c>
      <c r="T44" s="261">
        <f t="shared" si="1"/>
        <v>14.281834322475497</v>
      </c>
      <c r="U44" s="261">
        <f t="shared" si="1"/>
        <v>13.817499991432822</v>
      </c>
      <c r="V44" s="261">
        <f t="shared" si="1"/>
        <v>12.929636608496358</v>
      </c>
      <c r="W44" s="261">
        <f t="shared" si="1"/>
        <v>11.744917722550836</v>
      </c>
      <c r="X44" s="261">
        <f t="shared" si="1"/>
        <v>10.72681512678191</v>
      </c>
      <c r="Y44" s="261">
        <f t="shared" si="1"/>
        <v>10.116335415076851</v>
      </c>
      <c r="DA44" s="70"/>
    </row>
    <row r="45" spans="1:105" ht="12" customHeight="1" x14ac:dyDescent="0.25">
      <c r="A45" s="60" t="s">
        <v>1022</v>
      </c>
      <c r="B45" s="262">
        <v>11.359706750714659</v>
      </c>
      <c r="C45" s="262">
        <v>12.432727563934391</v>
      </c>
      <c r="D45" s="262">
        <v>12.29061069916173</v>
      </c>
      <c r="E45" s="262">
        <v>7.44911048011795</v>
      </c>
      <c r="F45" s="262">
        <v>5.172214621407381</v>
      </c>
      <c r="G45" s="262">
        <v>4.7386736963999203</v>
      </c>
      <c r="H45" s="262">
        <v>3.0224234270389299</v>
      </c>
      <c r="I45" s="262">
        <v>3.551642460571403</v>
      </c>
      <c r="J45" s="262">
        <v>7.9835533968564727</v>
      </c>
      <c r="K45" s="262">
        <v>3.9534022906395121</v>
      </c>
      <c r="L45" s="262">
        <v>5.986640764922976</v>
      </c>
      <c r="M45" s="262">
        <v>5.6168573090494727</v>
      </c>
      <c r="N45" s="262">
        <v>4.5385508465942674</v>
      </c>
      <c r="O45" s="262">
        <v>2.1040744188940059</v>
      </c>
      <c r="P45" s="262">
        <v>0.9806991731529332</v>
      </c>
      <c r="Q45" s="262">
        <v>3.1833244617637528</v>
      </c>
      <c r="R45" s="262">
        <v>3.5769501401870891</v>
      </c>
      <c r="S45" s="262">
        <v>3.978392774586033</v>
      </c>
      <c r="T45" s="262">
        <v>8.8203437690093285</v>
      </c>
      <c r="U45" s="262">
        <v>8.4273757207185067</v>
      </c>
      <c r="V45" s="262">
        <v>7.4911224036454618</v>
      </c>
      <c r="W45" s="262">
        <v>6.3049595582538407</v>
      </c>
      <c r="X45" s="262">
        <v>6.5551528342949528</v>
      </c>
      <c r="Y45" s="262">
        <v>5.6937834804046208</v>
      </c>
      <c r="DA45" s="72" t="s">
        <v>1023</v>
      </c>
    </row>
    <row r="46" spans="1:105" ht="12" customHeight="1" x14ac:dyDescent="0.25">
      <c r="A46" s="60" t="s">
        <v>1024</v>
      </c>
      <c r="B46" s="262">
        <v>5.6738783201408918</v>
      </c>
      <c r="C46" s="262">
        <v>5.760595484418543</v>
      </c>
      <c r="D46" s="262">
        <v>6.0350709398766256</v>
      </c>
      <c r="E46" s="262">
        <v>5.301271287397725</v>
      </c>
      <c r="F46" s="262">
        <v>4.7592465390468384</v>
      </c>
      <c r="G46" s="262">
        <v>4.6434317721311986</v>
      </c>
      <c r="H46" s="262">
        <v>3.2627133901751129</v>
      </c>
      <c r="I46" s="262">
        <v>3.5657624577015992</v>
      </c>
      <c r="J46" s="262">
        <v>5.0123578471161512</v>
      </c>
      <c r="K46" s="262">
        <v>3.0270671664263191</v>
      </c>
      <c r="L46" s="262">
        <v>3.250177678108916</v>
      </c>
      <c r="M46" s="262">
        <v>3.1510227571943168</v>
      </c>
      <c r="N46" s="262">
        <v>3.0334620836996948</v>
      </c>
      <c r="O46" s="262">
        <v>1.873991839740508</v>
      </c>
      <c r="P46" s="262">
        <v>0.84142122536250885</v>
      </c>
      <c r="Q46" s="262">
        <v>3.0222468587545639</v>
      </c>
      <c r="R46" s="262">
        <v>3.1602986660230412</v>
      </c>
      <c r="S46" s="262">
        <v>3.415550310819722</v>
      </c>
      <c r="T46" s="262">
        <v>4.8241739454890853</v>
      </c>
      <c r="U46" s="262">
        <v>4.6837738855483746</v>
      </c>
      <c r="V46" s="262">
        <v>4.4767946857061141</v>
      </c>
      <c r="W46" s="262">
        <v>4.1202335145834308</v>
      </c>
      <c r="X46" s="262">
        <v>3.8283936442855011</v>
      </c>
      <c r="Y46" s="262">
        <v>3.6802693918891922</v>
      </c>
      <c r="DA46" s="72" t="s">
        <v>1025</v>
      </c>
    </row>
    <row r="47" spans="1:105" ht="12" customHeight="1" x14ac:dyDescent="0.25">
      <c r="A47" s="64" t="s">
        <v>28</v>
      </c>
      <c r="B47" s="229">
        <v>0.88050072056899509</v>
      </c>
      <c r="C47" s="229">
        <v>0.5118057756456289</v>
      </c>
      <c r="D47" s="229">
        <v>0.15145955692465579</v>
      </c>
      <c r="E47" s="229">
        <v>1.185327317330699E-2</v>
      </c>
      <c r="F47" s="229">
        <v>0.10045023965363289</v>
      </c>
      <c r="G47" s="229">
        <v>0.154233980952764</v>
      </c>
      <c r="H47" s="229">
        <v>7.0243741469484033E-2</v>
      </c>
      <c r="I47" s="229">
        <v>0</v>
      </c>
      <c r="J47" s="229">
        <v>0</v>
      </c>
      <c r="K47" s="229">
        <v>0</v>
      </c>
      <c r="L47" s="229">
        <v>6.5672022433739064E-3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5.9645361414142053E-3</v>
      </c>
      <c r="X47" s="229">
        <v>5.6330507411270917E-3</v>
      </c>
      <c r="Y47" s="229">
        <v>5.348871310068031E-3</v>
      </c>
      <c r="DA47" s="73" t="s">
        <v>1026</v>
      </c>
    </row>
    <row r="48" spans="1:105" ht="12" customHeight="1" x14ac:dyDescent="0.25">
      <c r="A48" s="64" t="s">
        <v>30</v>
      </c>
      <c r="B48" s="229">
        <v>1.9009913028624399</v>
      </c>
      <c r="C48" s="229">
        <v>0.84283958301684903</v>
      </c>
      <c r="D48" s="229">
        <v>0.37678873034260407</v>
      </c>
      <c r="E48" s="229">
        <v>0.891320132619703</v>
      </c>
      <c r="F48" s="229">
        <v>1.576684580186579</v>
      </c>
      <c r="G48" s="229">
        <v>0.88323194538890237</v>
      </c>
      <c r="H48" s="229">
        <v>0.1083930580808047</v>
      </c>
      <c r="I48" s="229">
        <v>0.15387498466445909</v>
      </c>
      <c r="J48" s="229">
        <v>0.21990160012952911</v>
      </c>
      <c r="K48" s="229">
        <v>6.780000319984468E-2</v>
      </c>
      <c r="L48" s="229">
        <v>6.4366650881746312E-2</v>
      </c>
      <c r="M48" s="229">
        <v>8.0666076874180578E-2</v>
      </c>
      <c r="N48" s="229">
        <v>3.1453357474863233E-2</v>
      </c>
      <c r="O48" s="229">
        <v>7.1295774101344508E-2</v>
      </c>
      <c r="P48" s="229">
        <v>1.558296776611319E-2</v>
      </c>
      <c r="Q48" s="229">
        <v>0.94861909565580482</v>
      </c>
      <c r="R48" s="229">
        <v>0.90203149536117955</v>
      </c>
      <c r="S48" s="229">
        <v>1.29019343966761</v>
      </c>
      <c r="T48" s="229">
        <v>1.5644235859877731</v>
      </c>
      <c r="U48" s="229">
        <v>1.492748095277739</v>
      </c>
      <c r="V48" s="229">
        <v>1.5663460463232579</v>
      </c>
      <c r="W48" s="229">
        <v>1.504212466663744</v>
      </c>
      <c r="X48" s="229">
        <v>1.3035377413320719</v>
      </c>
      <c r="Y48" s="229">
        <v>1.3364525651375969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3.7375743069957917E-2</v>
      </c>
      <c r="D49" s="229">
        <v>0.43595674764185088</v>
      </c>
      <c r="E49" s="229">
        <v>4.7658326397175363E-2</v>
      </c>
      <c r="F49" s="229">
        <v>3.1812022675314217E-2</v>
      </c>
      <c r="G49" s="229">
        <v>0.19107536435029171</v>
      </c>
      <c r="H49" s="229">
        <v>0</v>
      </c>
      <c r="I49" s="229">
        <v>1.229168873822274E-2</v>
      </c>
      <c r="J49" s="229">
        <v>0.41154582722493738</v>
      </c>
      <c r="K49" s="229">
        <v>0.2980262370828517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9.2139173540862693E-3</v>
      </c>
      <c r="Y49" s="229">
        <v>0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7.9623972867818478E-3</v>
      </c>
      <c r="O50" s="229">
        <v>0</v>
      </c>
      <c r="P50" s="229">
        <v>3.381937808917827E-3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1029</v>
      </c>
    </row>
    <row r="51" spans="1:105" ht="12" customHeight="1" x14ac:dyDescent="0.25">
      <c r="A51" s="64" t="s">
        <v>32</v>
      </c>
      <c r="B51" s="229">
        <v>0.82859895610541101</v>
      </c>
      <c r="C51" s="229">
        <v>2.3525257770810262</v>
      </c>
      <c r="D51" s="229">
        <v>2.98424417482547</v>
      </c>
      <c r="E51" s="229">
        <v>1.977721239819392</v>
      </c>
      <c r="F51" s="229">
        <v>1.0989533897986059</v>
      </c>
      <c r="G51" s="229">
        <v>1.6466787121156461</v>
      </c>
      <c r="H51" s="229">
        <v>1.3556533014570049</v>
      </c>
      <c r="I51" s="229">
        <v>1.618586849518864</v>
      </c>
      <c r="J51" s="229">
        <v>1.715200677738284</v>
      </c>
      <c r="K51" s="229">
        <v>7.0600269953999165E-2</v>
      </c>
      <c r="L51" s="229">
        <v>0.52607015151067171</v>
      </c>
      <c r="M51" s="229">
        <v>0.35398128029162579</v>
      </c>
      <c r="N51" s="229">
        <v>0.78747159220264484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1.4667254171960931</v>
      </c>
      <c r="U51" s="229">
        <v>1.488739756208693</v>
      </c>
      <c r="V51" s="229">
        <v>1.4818556642943339</v>
      </c>
      <c r="W51" s="229">
        <v>1.3400639435173689</v>
      </c>
      <c r="X51" s="229">
        <v>1.4484828983179461</v>
      </c>
      <c r="Y51" s="229">
        <v>1.366151384561342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0.18954781281674249</v>
      </c>
      <c r="L52" s="229">
        <v>9.6895479893804037E-2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1031</v>
      </c>
    </row>
    <row r="53" spans="1:105" ht="12" customHeight="1" x14ac:dyDescent="0.25">
      <c r="A53" s="64" t="s">
        <v>35</v>
      </c>
      <c r="B53" s="229">
        <v>2.063787340604045</v>
      </c>
      <c r="C53" s="229">
        <v>1.802762604943543</v>
      </c>
      <c r="D53" s="229">
        <v>1.839907723200495</v>
      </c>
      <c r="E53" s="229">
        <v>0.89326705368781334</v>
      </c>
      <c r="F53" s="229">
        <v>0.58566858518738885</v>
      </c>
      <c r="G53" s="229">
        <v>0.64830825514683654</v>
      </c>
      <c r="H53" s="229">
        <v>0.75515135496659747</v>
      </c>
      <c r="I53" s="229">
        <v>0.76584674223665083</v>
      </c>
      <c r="J53" s="229">
        <v>1.4136215779508601</v>
      </c>
      <c r="K53" s="229">
        <v>1.070851531559422</v>
      </c>
      <c r="L53" s="229">
        <v>1.0064023276407741</v>
      </c>
      <c r="M53" s="229">
        <v>1.1396762614457769</v>
      </c>
      <c r="N53" s="229">
        <v>0.89207196264818245</v>
      </c>
      <c r="O53" s="229">
        <v>0.6783189963068913</v>
      </c>
      <c r="P53" s="229">
        <v>0.30436140673360262</v>
      </c>
      <c r="Q53" s="229">
        <v>0.60777410553662714</v>
      </c>
      <c r="R53" s="229">
        <v>0.62182684986242653</v>
      </c>
      <c r="S53" s="229">
        <v>0.54954896518571761</v>
      </c>
      <c r="T53" s="229">
        <v>1.0838455053789311</v>
      </c>
      <c r="U53" s="229">
        <v>1.0294678625926661</v>
      </c>
      <c r="V53" s="229">
        <v>0.87125249765875579</v>
      </c>
      <c r="W53" s="229">
        <v>0.73895558520797866</v>
      </c>
      <c r="X53" s="229">
        <v>0.54222582831542854</v>
      </c>
      <c r="Y53" s="229">
        <v>0.50683089935999648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0.21328600066153849</v>
      </c>
      <c r="D55" s="229">
        <v>0.17910319836191271</v>
      </c>
      <c r="E55" s="229">
        <v>0.24576433526019981</v>
      </c>
      <c r="F55" s="229">
        <v>0.3974958179328153</v>
      </c>
      <c r="G55" s="229">
        <v>0.29079081704217791</v>
      </c>
      <c r="H55" s="229">
        <v>0.29507091353764281</v>
      </c>
      <c r="I55" s="229">
        <v>0.32323814007042218</v>
      </c>
      <c r="J55" s="229">
        <v>0.39433831246856482</v>
      </c>
      <c r="K55" s="229">
        <v>0.3936774379345821</v>
      </c>
      <c r="L55" s="229">
        <v>0.2283977934513578</v>
      </c>
      <c r="M55" s="229">
        <v>0.30454653315534708</v>
      </c>
      <c r="N55" s="229">
        <v>0.30814549930793111</v>
      </c>
      <c r="O55" s="229">
        <v>9.4914716998106982E-2</v>
      </c>
      <c r="P55" s="229">
        <v>9.8576358950516779E-2</v>
      </c>
      <c r="Q55" s="229">
        <v>0.31493082954213097</v>
      </c>
      <c r="R55" s="229">
        <v>0.53594697451511786</v>
      </c>
      <c r="S55" s="229">
        <v>0.45262586772475932</v>
      </c>
      <c r="T55" s="229">
        <v>0.48994503698617192</v>
      </c>
      <c r="U55" s="229">
        <v>0.46732603401646211</v>
      </c>
      <c r="V55" s="229">
        <v>0.38438881736586789</v>
      </c>
      <c r="W55" s="229">
        <v>0.35591644364021691</v>
      </c>
      <c r="X55" s="229">
        <v>0.36956087705210838</v>
      </c>
      <c r="Y55" s="229">
        <v>0.348474164933125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6.7610808579637152E-2</v>
      </c>
      <c r="E56" s="229">
        <v>1.233686926440134</v>
      </c>
      <c r="F56" s="229">
        <v>0.96818190361250178</v>
      </c>
      <c r="G56" s="229">
        <v>0.8291126971345808</v>
      </c>
      <c r="H56" s="229">
        <v>0.67820102066357879</v>
      </c>
      <c r="I56" s="229">
        <v>0.6919240524729795</v>
      </c>
      <c r="J56" s="229">
        <v>0.8577498516039761</v>
      </c>
      <c r="K56" s="229">
        <v>0.93656387387887652</v>
      </c>
      <c r="L56" s="229">
        <v>1.3214780724871891</v>
      </c>
      <c r="M56" s="229">
        <v>1.272152605427386</v>
      </c>
      <c r="N56" s="229">
        <v>1.006357274779291</v>
      </c>
      <c r="O56" s="229">
        <v>1.0294623523341659</v>
      </c>
      <c r="P56" s="229">
        <v>0.41951855410335842</v>
      </c>
      <c r="Q56" s="229">
        <v>1.150922828020001</v>
      </c>
      <c r="R56" s="229">
        <v>1.1004933462843169</v>
      </c>
      <c r="S56" s="229">
        <v>1.123182038241636</v>
      </c>
      <c r="T56" s="229">
        <v>0.21923439994011629</v>
      </c>
      <c r="U56" s="229">
        <v>0.2054921374528153</v>
      </c>
      <c r="V56" s="229">
        <v>0.17295166006389931</v>
      </c>
      <c r="W56" s="229">
        <v>0.1751205394127083</v>
      </c>
      <c r="X56" s="229">
        <v>0.1497393311727315</v>
      </c>
      <c r="Y56" s="229">
        <v>0.1170115065870632</v>
      </c>
      <c r="DA56" s="73" t="s">
        <v>1035</v>
      </c>
    </row>
    <row r="57" spans="1:105" ht="12" customHeight="1" x14ac:dyDescent="0.25">
      <c r="A57" s="60" t="s">
        <v>1036</v>
      </c>
      <c r="B57" s="262">
        <v>1.0668437189219551</v>
      </c>
      <c r="C57" s="262">
        <v>0.42384342202002989</v>
      </c>
      <c r="D57" s="262">
        <v>0.97967381301503831</v>
      </c>
      <c r="E57" s="262">
        <v>2.4115354360583439</v>
      </c>
      <c r="F57" s="262">
        <v>3.0793677615443991</v>
      </c>
      <c r="G57" s="262">
        <v>4.2402022310131118</v>
      </c>
      <c r="H57" s="262">
        <v>4.9680217757587037</v>
      </c>
      <c r="I57" s="262">
        <v>4.6792832540946536</v>
      </c>
      <c r="J57" s="262">
        <v>2.7283215259332412</v>
      </c>
      <c r="K57" s="262">
        <v>2.995985851773002</v>
      </c>
      <c r="L57" s="262">
        <v>0.60114006650651763</v>
      </c>
      <c r="M57" s="262">
        <v>0.95879038028955643</v>
      </c>
      <c r="N57" s="262">
        <v>1.894389397453166</v>
      </c>
      <c r="O57" s="262">
        <v>2.238959749356324</v>
      </c>
      <c r="P57" s="262">
        <v>0.95019623147077314</v>
      </c>
      <c r="Q57" s="262">
        <v>2.3637429871076781</v>
      </c>
      <c r="R57" s="262">
        <v>2.0139588276882892</v>
      </c>
      <c r="S57" s="262">
        <v>1.485276706728256</v>
      </c>
      <c r="T57" s="262">
        <v>0.63731660797708345</v>
      </c>
      <c r="U57" s="262">
        <v>0.7063503851659404</v>
      </c>
      <c r="V57" s="262">
        <v>0.96171951914478038</v>
      </c>
      <c r="W57" s="262">
        <v>1.3197246497135651</v>
      </c>
      <c r="X57" s="262">
        <v>0.34326864820145492</v>
      </c>
      <c r="Y57" s="262">
        <v>0.74228254278303729</v>
      </c>
      <c r="DA57" s="72" t="s">
        <v>1037</v>
      </c>
    </row>
    <row r="58" spans="1:105" ht="12" customHeight="1" x14ac:dyDescent="0.25">
      <c r="A58" s="132" t="s">
        <v>1038</v>
      </c>
      <c r="B58" s="316">
        <v>23.765917480115391</v>
      </c>
      <c r="C58" s="316">
        <v>23.19962298036446</v>
      </c>
      <c r="D58" s="316">
        <v>25.330995972867161</v>
      </c>
      <c r="E58" s="316">
        <v>22.305999981197299</v>
      </c>
      <c r="F58" s="316">
        <v>19.829461534601219</v>
      </c>
      <c r="G58" s="316">
        <v>20.740362346434299</v>
      </c>
      <c r="H58" s="316">
        <v>16.419077266028921</v>
      </c>
      <c r="I58" s="316">
        <v>18.021698713213109</v>
      </c>
      <c r="J58" s="316">
        <v>22.440531487739921</v>
      </c>
      <c r="K58" s="316">
        <v>15.04861773447125</v>
      </c>
      <c r="L58" s="316">
        <v>16.395418569840899</v>
      </c>
      <c r="M58" s="316">
        <v>16.198656711082879</v>
      </c>
      <c r="N58" s="316">
        <v>15.5506761406715</v>
      </c>
      <c r="O58" s="316">
        <v>15.934352021527539</v>
      </c>
      <c r="P58" s="316">
        <v>7.6689637272673616</v>
      </c>
      <c r="Q58" s="316">
        <v>15.782954100221639</v>
      </c>
      <c r="R58" s="316">
        <v>15.29919455474802</v>
      </c>
      <c r="S58" s="316">
        <v>16.260387937873741</v>
      </c>
      <c r="T58" s="316">
        <v>19.041789903066942</v>
      </c>
      <c r="U58" s="316">
        <v>18.611549350577949</v>
      </c>
      <c r="V58" s="316">
        <v>17.998972330013139</v>
      </c>
      <c r="W58" s="316">
        <v>16.873822661683779</v>
      </c>
      <c r="X58" s="316">
        <v>14.583835920784949</v>
      </c>
      <c r="Y58" s="316">
        <v>14.48874254110587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107.4187554776213</v>
      </c>
      <c r="C61" s="223">
        <v>106.722380573791</v>
      </c>
      <c r="D61" s="223">
        <v>123.69475334128271</v>
      </c>
      <c r="E61" s="223">
        <v>67.488323264673213</v>
      </c>
      <c r="F61" s="223">
        <v>56.722876089873218</v>
      </c>
      <c r="G61" s="223">
        <v>70.510932563305047</v>
      </c>
      <c r="H61" s="223">
        <v>68.037164765089216</v>
      </c>
      <c r="I61" s="223">
        <v>69.075911513147346</v>
      </c>
      <c r="J61" s="223">
        <v>35.577201449882317</v>
      </c>
      <c r="K61" s="223">
        <v>26.061870921521361</v>
      </c>
      <c r="L61" s="223">
        <v>34.450363018849721</v>
      </c>
      <c r="M61" s="223">
        <v>21.0672966663995</v>
      </c>
      <c r="N61" s="223">
        <v>114.23852716940389</v>
      </c>
      <c r="O61" s="223">
        <v>102.1984565409672</v>
      </c>
      <c r="P61" s="223">
        <v>169.45490267623879</v>
      </c>
      <c r="Q61" s="223">
        <v>77.445863611507448</v>
      </c>
      <c r="R61" s="223">
        <v>80.014445738740307</v>
      </c>
      <c r="S61" s="223">
        <v>76.874553776223038</v>
      </c>
      <c r="T61" s="223">
        <v>67.903656573484326</v>
      </c>
      <c r="U61" s="223">
        <v>53.907299527254409</v>
      </c>
      <c r="V61" s="223">
        <v>70.469993782586613</v>
      </c>
      <c r="W61" s="223">
        <v>112.2814963613383</v>
      </c>
      <c r="X61" s="223">
        <v>117.8952599815146</v>
      </c>
      <c r="Y61" s="223">
        <v>136.17110366538239</v>
      </c>
      <c r="DA61" s="89" t="s">
        <v>1040</v>
      </c>
    </row>
    <row r="62" spans="1:105" ht="12" customHeight="1" x14ac:dyDescent="0.25">
      <c r="A62" s="55" t="s">
        <v>91</v>
      </c>
      <c r="B62" s="259">
        <v>0.58659750656798915</v>
      </c>
      <c r="C62" s="259">
        <v>0.41018611692548668</v>
      </c>
      <c r="D62" s="259">
        <v>0.60534646057329877</v>
      </c>
      <c r="E62" s="259">
        <v>0.42027992505136691</v>
      </c>
      <c r="F62" s="259">
        <v>0.38517268272507021</v>
      </c>
      <c r="G62" s="259">
        <v>0.5372080046630896</v>
      </c>
      <c r="H62" s="259">
        <v>0.65803274875501672</v>
      </c>
      <c r="I62" s="259">
        <v>0.62840591721907746</v>
      </c>
      <c r="J62" s="259">
        <v>0.25418257025030477</v>
      </c>
      <c r="K62" s="259">
        <v>0.23843431689213371</v>
      </c>
      <c r="L62" s="259">
        <v>0.184491785050235</v>
      </c>
      <c r="M62" s="259">
        <v>0.13611637607993521</v>
      </c>
      <c r="N62" s="259">
        <v>0.87073585677995569</v>
      </c>
      <c r="O62" s="259">
        <v>0.99313981163580101</v>
      </c>
      <c r="P62" s="259">
        <v>1.623676274678586</v>
      </c>
      <c r="Q62" s="259">
        <v>0.63242843507975255</v>
      </c>
      <c r="R62" s="259">
        <v>0.61350465165331158</v>
      </c>
      <c r="S62" s="259">
        <v>0.51129599116355195</v>
      </c>
      <c r="T62" s="259">
        <v>0.30336414005923779</v>
      </c>
      <c r="U62" s="259">
        <v>0.2495518207257757</v>
      </c>
      <c r="V62" s="259">
        <v>0.35691163607685061</v>
      </c>
      <c r="W62" s="259">
        <v>0.63813504772419505</v>
      </c>
      <c r="X62" s="259">
        <v>0.41840854705376679</v>
      </c>
      <c r="Y62" s="259">
        <v>0.6309995122441584</v>
      </c>
      <c r="DA62" s="67" t="s">
        <v>1041</v>
      </c>
    </row>
    <row r="63" spans="1:105" ht="12" customHeight="1" x14ac:dyDescent="0.25">
      <c r="A63" s="173" t="s">
        <v>92</v>
      </c>
      <c r="B63" s="224">
        <v>4.655279313511282</v>
      </c>
      <c r="C63" s="224">
        <v>3.255266044318609</v>
      </c>
      <c r="D63" s="224">
        <v>4.8040723389735787</v>
      </c>
      <c r="E63" s="224">
        <v>3.33537121973588</v>
      </c>
      <c r="F63" s="224">
        <v>3.056757660820089</v>
      </c>
      <c r="G63" s="224">
        <v>4.2633207321192286</v>
      </c>
      <c r="H63" s="224">
        <v>5.2221944495039248</v>
      </c>
      <c r="I63" s="224">
        <v>4.9870738183558689</v>
      </c>
      <c r="J63" s="224">
        <v>2.0172108607560602</v>
      </c>
      <c r="K63" s="224">
        <v>1.892231607927048</v>
      </c>
      <c r="L63" s="224">
        <v>1.4641398588310961</v>
      </c>
      <c r="M63" s="224">
        <v>1.080229190714435</v>
      </c>
      <c r="N63" s="224">
        <v>6.9102213633948164</v>
      </c>
      <c r="O63" s="224">
        <v>7.8816278091300926</v>
      </c>
      <c r="P63" s="224">
        <v>12.885609789877609</v>
      </c>
      <c r="Q63" s="224">
        <v>5.0189968046886806</v>
      </c>
      <c r="R63" s="224">
        <v>4.8688163205712147</v>
      </c>
      <c r="S63" s="224">
        <v>4.057681159728987</v>
      </c>
      <c r="T63" s="224">
        <v>2.407519278323464</v>
      </c>
      <c r="U63" s="224">
        <v>1.9804609049069151</v>
      </c>
      <c r="V63" s="224">
        <v>2.8324759951693581</v>
      </c>
      <c r="W63" s="224">
        <v>5.0642848863740664</v>
      </c>
      <c r="X63" s="224">
        <v>3.3205198315481641</v>
      </c>
      <c r="Y63" s="224">
        <v>5.0076567719700531</v>
      </c>
      <c r="DA63" s="177" t="s">
        <v>1042</v>
      </c>
    </row>
    <row r="64" spans="1:105" ht="12" customHeight="1" x14ac:dyDescent="0.25">
      <c r="A64" s="173" t="s">
        <v>93</v>
      </c>
      <c r="B64" s="224">
        <v>5.2110361187189902</v>
      </c>
      <c r="C64" s="224">
        <v>3.6438863901786069</v>
      </c>
      <c r="D64" s="224">
        <v>5.3775923611440417</v>
      </c>
      <c r="E64" s="224">
        <v>3.733554685952865</v>
      </c>
      <c r="F64" s="224">
        <v>3.4216796681722572</v>
      </c>
      <c r="G64" s="224">
        <v>4.7722847168970306</v>
      </c>
      <c r="H64" s="224">
        <v>5.845630747946065</v>
      </c>
      <c r="I64" s="224">
        <v>5.5824409329735234</v>
      </c>
      <c r="J64" s="224">
        <v>2.258029636151623</v>
      </c>
      <c r="K64" s="224">
        <v>2.118130103444257</v>
      </c>
      <c r="L64" s="224">
        <v>1.638931882149562</v>
      </c>
      <c r="M64" s="224">
        <v>1.2091891700181789</v>
      </c>
      <c r="N64" s="224">
        <v>7.735177781595576</v>
      </c>
      <c r="O64" s="224">
        <v>8.8225527238447174</v>
      </c>
      <c r="P64" s="224">
        <v>14.42392035036128</v>
      </c>
      <c r="Q64" s="224">
        <v>5.6181749509764476</v>
      </c>
      <c r="R64" s="224">
        <v>5.4500656122324864</v>
      </c>
      <c r="S64" s="224">
        <v>4.5420954700234164</v>
      </c>
      <c r="T64" s="224">
        <v>2.6949338742025279</v>
      </c>
      <c r="U64" s="224">
        <v>2.2168923950981352</v>
      </c>
      <c r="V64" s="224">
        <v>3.170622796658594</v>
      </c>
      <c r="W64" s="224">
        <v>5.6688696168636463</v>
      </c>
      <c r="X64" s="224">
        <v>3.716930308542322</v>
      </c>
      <c r="Y64" s="224">
        <v>5.6054811218623266</v>
      </c>
      <c r="DA64" s="177" t="s">
        <v>1043</v>
      </c>
    </row>
    <row r="65" spans="1:105" ht="12" customHeight="1" x14ac:dyDescent="0.25">
      <c r="A65" s="173" t="s">
        <v>94</v>
      </c>
      <c r="B65" s="224">
        <v>8.3893256355963324</v>
      </c>
      <c r="C65" s="224">
        <v>5.8663476533033148</v>
      </c>
      <c r="D65" s="224">
        <v>8.6574670421250151</v>
      </c>
      <c r="E65" s="224">
        <v>6.0107059949653463</v>
      </c>
      <c r="F65" s="224">
        <v>5.5086137004271709</v>
      </c>
      <c r="G65" s="224">
        <v>7.6829731369566483</v>
      </c>
      <c r="H65" s="224">
        <v>9.410969099563566</v>
      </c>
      <c r="I65" s="224">
        <v>8.9872558472517063</v>
      </c>
      <c r="J65" s="224">
        <v>3.6352359647738992</v>
      </c>
      <c r="K65" s="224">
        <v>3.410009597231781</v>
      </c>
      <c r="L65" s="224">
        <v>2.638541153941083</v>
      </c>
      <c r="M65" s="224">
        <v>1.9466918806950599</v>
      </c>
      <c r="N65" s="224">
        <v>12.452979365452441</v>
      </c>
      <c r="O65" s="224">
        <v>14.203560683771579</v>
      </c>
      <c r="P65" s="224">
        <v>23.22128690039327</v>
      </c>
      <c r="Q65" s="224">
        <v>9.0447845817423218</v>
      </c>
      <c r="R65" s="224">
        <v>8.7741428220274518</v>
      </c>
      <c r="S65" s="224">
        <v>7.3123879969115722</v>
      </c>
      <c r="T65" s="224">
        <v>4.338614686601332</v>
      </c>
      <c r="U65" s="224">
        <v>3.569008500007723</v>
      </c>
      <c r="V65" s="224">
        <v>5.1044334567676932</v>
      </c>
      <c r="W65" s="224">
        <v>9.1263986888846116</v>
      </c>
      <c r="X65" s="224">
        <v>5.9839421590584907</v>
      </c>
      <c r="Y65" s="224">
        <v>9.0243485948147999</v>
      </c>
      <c r="DA65" s="177" t="s">
        <v>1044</v>
      </c>
    </row>
    <row r="66" spans="1:105" ht="12" customHeight="1" x14ac:dyDescent="0.25">
      <c r="A66" s="56" t="s">
        <v>95</v>
      </c>
      <c r="B66" s="260">
        <v>3.3392080260437909</v>
      </c>
      <c r="C66" s="260">
        <v>3.5573591932422848</v>
      </c>
      <c r="D66" s="260">
        <v>3.872296453896634</v>
      </c>
      <c r="E66" s="260">
        <v>1.76593250088998</v>
      </c>
      <c r="F66" s="260">
        <v>1.390484490339063</v>
      </c>
      <c r="G66" s="260">
        <v>1.789393140255457</v>
      </c>
      <c r="H66" s="260">
        <v>1.9109067215050679</v>
      </c>
      <c r="I66" s="260">
        <v>1.895194643139428</v>
      </c>
      <c r="J66" s="260">
        <v>0.99865817813746371</v>
      </c>
      <c r="K66" s="260">
        <v>0.72634625703693145</v>
      </c>
      <c r="L66" s="260">
        <v>1.026661913143708</v>
      </c>
      <c r="M66" s="260">
        <v>0.61438109555785203</v>
      </c>
      <c r="N66" s="260">
        <v>3.1675906525841251</v>
      </c>
      <c r="O66" s="260">
        <v>2.829733653840123</v>
      </c>
      <c r="P66" s="260">
        <v>4.6848538408422282</v>
      </c>
      <c r="Q66" s="260">
        <v>1.957249190583823</v>
      </c>
      <c r="R66" s="260">
        <v>2.0086057914889262</v>
      </c>
      <c r="S66" s="260">
        <v>1.8712264924397799</v>
      </c>
      <c r="T66" s="260">
        <v>2.0187925009627312</v>
      </c>
      <c r="U66" s="260">
        <v>1.589816750461533</v>
      </c>
      <c r="V66" s="260">
        <v>1.9866490173616931</v>
      </c>
      <c r="W66" s="260">
        <v>3.0394963580818741</v>
      </c>
      <c r="X66" s="260">
        <v>3.3992184271651351</v>
      </c>
      <c r="Y66" s="260">
        <v>3.6721405956684281</v>
      </c>
      <c r="DA66" s="68" t="s">
        <v>1045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1.982231638565465E-2</v>
      </c>
      <c r="O67" s="226">
        <v>0</v>
      </c>
      <c r="P67" s="226">
        <v>2.6290876445670009E-2</v>
      </c>
      <c r="Q67" s="226">
        <v>0</v>
      </c>
      <c r="R67" s="226">
        <v>0</v>
      </c>
      <c r="S67" s="226">
        <v>0</v>
      </c>
      <c r="T67" s="226">
        <v>0</v>
      </c>
      <c r="U67" s="226">
        <v>0</v>
      </c>
      <c r="V67" s="226">
        <v>0</v>
      </c>
      <c r="W67" s="226">
        <v>0</v>
      </c>
      <c r="X67" s="226">
        <v>0</v>
      </c>
      <c r="Y67" s="226">
        <v>0</v>
      </c>
      <c r="DA67" s="69" t="s">
        <v>1046</v>
      </c>
    </row>
    <row r="68" spans="1:105" ht="12" customHeight="1" x14ac:dyDescent="0.25">
      <c r="A68" s="37" t="s">
        <v>35</v>
      </c>
      <c r="B68" s="226">
        <v>3.052530470799228</v>
      </c>
      <c r="C68" s="226">
        <v>3.4400834985437969</v>
      </c>
      <c r="D68" s="226">
        <v>3.5864256100098619</v>
      </c>
      <c r="E68" s="226">
        <v>1.334053206188087</v>
      </c>
      <c r="F68" s="226">
        <v>0.87157636899205126</v>
      </c>
      <c r="G68" s="226">
        <v>0.9443665637876828</v>
      </c>
      <c r="H68" s="226">
        <v>0.72280944245020518</v>
      </c>
      <c r="I68" s="226">
        <v>0.81777603139193833</v>
      </c>
      <c r="J68" s="226">
        <v>0.74429928913802723</v>
      </c>
      <c r="K68" s="226">
        <v>0.41320745042891949</v>
      </c>
      <c r="L68" s="226">
        <v>0.93297822412319842</v>
      </c>
      <c r="M68" s="226">
        <v>0.52479863736021115</v>
      </c>
      <c r="N68" s="226">
        <v>2.220805122565173</v>
      </c>
      <c r="O68" s="226">
        <v>1.3709240965348271</v>
      </c>
      <c r="P68" s="226">
        <v>2.3660778498537689</v>
      </c>
      <c r="Q68" s="226">
        <v>1.123216777798586</v>
      </c>
      <c r="R68" s="226">
        <v>1.2850652387168431</v>
      </c>
      <c r="S68" s="226">
        <v>1.3625410509542051</v>
      </c>
      <c r="T68" s="226">
        <v>1.882753571921264</v>
      </c>
      <c r="U68" s="226">
        <v>1.45158005842557</v>
      </c>
      <c r="V68" s="226">
        <v>1.7361986597932331</v>
      </c>
      <c r="W68" s="226">
        <v>2.4672988260977831</v>
      </c>
      <c r="X68" s="226">
        <v>3.15257068167596</v>
      </c>
      <c r="Y68" s="226">
        <v>3.150238498363688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1.6570806077257669E-2</v>
      </c>
      <c r="V70" s="226">
        <v>2.7555035577245219E-2</v>
      </c>
      <c r="W70" s="226">
        <v>5.5754079980033927E-2</v>
      </c>
      <c r="X70" s="226">
        <v>8.155950062068644E-2</v>
      </c>
      <c r="Y70" s="226">
        <v>0.11121436199025141</v>
      </c>
      <c r="DA70" s="69" t="s">
        <v>1049</v>
      </c>
    </row>
    <row r="71" spans="1:105" ht="12" customHeight="1" x14ac:dyDescent="0.25">
      <c r="A71" s="37" t="s">
        <v>40</v>
      </c>
      <c r="B71" s="226">
        <v>0.28667755524456262</v>
      </c>
      <c r="C71" s="226">
        <v>0.1172756946984875</v>
      </c>
      <c r="D71" s="226">
        <v>0.28587084388677148</v>
      </c>
      <c r="E71" s="226">
        <v>0.43187929470189312</v>
      </c>
      <c r="F71" s="226">
        <v>0.51890812134701136</v>
      </c>
      <c r="G71" s="226">
        <v>0.84502657646777435</v>
      </c>
      <c r="H71" s="226">
        <v>1.188097279054863</v>
      </c>
      <c r="I71" s="226">
        <v>1.07741861174749</v>
      </c>
      <c r="J71" s="226">
        <v>0.25435888899943648</v>
      </c>
      <c r="K71" s="226">
        <v>0.31313880660801191</v>
      </c>
      <c r="L71" s="226">
        <v>9.3683689020510011E-2</v>
      </c>
      <c r="M71" s="226">
        <v>8.9582458197640838E-2</v>
      </c>
      <c r="N71" s="226">
        <v>0.92696321363329715</v>
      </c>
      <c r="O71" s="226">
        <v>1.4588095573052959</v>
      </c>
      <c r="P71" s="226">
        <v>2.29248511454279</v>
      </c>
      <c r="Q71" s="226">
        <v>0.83403241278523688</v>
      </c>
      <c r="R71" s="226">
        <v>0.72354055277208251</v>
      </c>
      <c r="S71" s="226">
        <v>0.50868544148557482</v>
      </c>
      <c r="T71" s="226">
        <v>0.13603892904146611</v>
      </c>
      <c r="U71" s="226">
        <v>0.1216658859587053</v>
      </c>
      <c r="V71" s="226">
        <v>0.22289532199121509</v>
      </c>
      <c r="W71" s="226">
        <v>0.51644345200405706</v>
      </c>
      <c r="X71" s="226">
        <v>0.16508824486848769</v>
      </c>
      <c r="Y71" s="226">
        <v>0.41068773531448788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53.14232986941758</v>
      </c>
      <c r="C72" s="261">
        <f t="shared" si="2"/>
        <v>55.548241953394516</v>
      </c>
      <c r="D72" s="261">
        <f t="shared" si="2"/>
        <v>61.378570341636333</v>
      </c>
      <c r="E72" s="261">
        <f t="shared" si="2"/>
        <v>33.093832218159804</v>
      </c>
      <c r="F72" s="261">
        <f t="shared" si="2"/>
        <v>27.956658893783686</v>
      </c>
      <c r="G72" s="261">
        <f t="shared" si="2"/>
        <v>32.262199911103139</v>
      </c>
      <c r="H72" s="261">
        <f t="shared" si="2"/>
        <v>27.211804600909193</v>
      </c>
      <c r="I72" s="261">
        <f t="shared" si="2"/>
        <v>28.630326081484604</v>
      </c>
      <c r="J72" s="261">
        <f t="shared" si="2"/>
        <v>16.290905611562533</v>
      </c>
      <c r="K72" s="261">
        <f t="shared" si="2"/>
        <v>11.032697775043667</v>
      </c>
      <c r="L72" s="261">
        <f t="shared" si="2"/>
        <v>17.654371611187742</v>
      </c>
      <c r="M72" s="261">
        <f t="shared" si="2"/>
        <v>10.262650244932498</v>
      </c>
      <c r="N72" s="261">
        <f t="shared" si="2"/>
        <v>52.019612130196734</v>
      </c>
      <c r="O72" s="261">
        <f t="shared" si="2"/>
        <v>42.580827439688541</v>
      </c>
      <c r="P72" s="261">
        <f t="shared" si="2"/>
        <v>71.171857653112525</v>
      </c>
      <c r="Q72" s="261">
        <f t="shared" si="2"/>
        <v>37.178369891976459</v>
      </c>
      <c r="R72" s="261">
        <f t="shared" si="2"/>
        <v>39.581323349703972</v>
      </c>
      <c r="S72" s="261">
        <f t="shared" si="2"/>
        <v>40.7753753162024</v>
      </c>
      <c r="T72" s="261">
        <f t="shared" si="2"/>
        <v>35.888142970635087</v>
      </c>
      <c r="U72" s="261">
        <f t="shared" si="2"/>
        <v>28.274041632110212</v>
      </c>
      <c r="V72" s="261">
        <f t="shared" si="2"/>
        <v>36.432147896314305</v>
      </c>
      <c r="W72" s="261">
        <f t="shared" si="2"/>
        <v>56.753668261316037</v>
      </c>
      <c r="X72" s="261">
        <f t="shared" si="2"/>
        <v>65.009383177743771</v>
      </c>
      <c r="Y72" s="261">
        <f t="shared" si="2"/>
        <v>72.14371746083836</v>
      </c>
      <c r="DA72" s="70"/>
    </row>
    <row r="73" spans="1:105" ht="12" customHeight="1" x14ac:dyDescent="0.25">
      <c r="A73" s="60" t="s">
        <v>1052</v>
      </c>
      <c r="B73" s="262">
        <v>53.117456766330982</v>
      </c>
      <c r="C73" s="262">
        <v>55.530849104879579</v>
      </c>
      <c r="D73" s="262">
        <v>61.352902239149778</v>
      </c>
      <c r="E73" s="262">
        <v>33.076011368626723</v>
      </c>
      <c r="F73" s="262">
        <v>27.940326673246961</v>
      </c>
      <c r="G73" s="262">
        <v>32.239421038146268</v>
      </c>
      <c r="H73" s="262">
        <v>27.183902476861821</v>
      </c>
      <c r="I73" s="262">
        <v>28.6036802042277</v>
      </c>
      <c r="J73" s="262">
        <v>16.280127677456331</v>
      </c>
      <c r="K73" s="262">
        <v>11.02258760362794</v>
      </c>
      <c r="L73" s="262">
        <v>17.64654872899543</v>
      </c>
      <c r="M73" s="262">
        <v>10.25687859296313</v>
      </c>
      <c r="N73" s="262">
        <v>51.982690898032629</v>
      </c>
      <c r="O73" s="262">
        <v>42.538715994212502</v>
      </c>
      <c r="P73" s="262">
        <v>71.103009990265093</v>
      </c>
      <c r="Q73" s="262">
        <v>37.151553450575832</v>
      </c>
      <c r="R73" s="262">
        <v>39.55530932087872</v>
      </c>
      <c r="S73" s="262">
        <v>40.753695173082832</v>
      </c>
      <c r="T73" s="262">
        <v>35.87527962320523</v>
      </c>
      <c r="U73" s="262">
        <v>28.263460052589569</v>
      </c>
      <c r="V73" s="262">
        <v>36.417014010101788</v>
      </c>
      <c r="W73" s="262">
        <v>56.726609846223077</v>
      </c>
      <c r="X73" s="262">
        <v>64.991641679004587</v>
      </c>
      <c r="Y73" s="262">
        <v>72.116961609100315</v>
      </c>
      <c r="DA73" s="72" t="s">
        <v>1053</v>
      </c>
    </row>
    <row r="74" spans="1:105" ht="12" customHeight="1" x14ac:dyDescent="0.25">
      <c r="A74" s="64" t="s">
        <v>28</v>
      </c>
      <c r="B74" s="229">
        <v>8.2430317180974555</v>
      </c>
      <c r="C74" s="229">
        <v>4.9336929446369551</v>
      </c>
      <c r="D74" s="229">
        <v>1.5397471681374</v>
      </c>
      <c r="E74" s="229">
        <v>7.3955656479559803E-2</v>
      </c>
      <c r="F74" s="229">
        <v>0.58971782346256529</v>
      </c>
      <c r="G74" s="229">
        <v>1.070848995815739</v>
      </c>
      <c r="H74" s="229">
        <v>0.58524877590117208</v>
      </c>
      <c r="I74" s="229">
        <v>0</v>
      </c>
      <c r="J74" s="229">
        <v>0</v>
      </c>
      <c r="K74" s="229">
        <v>0</v>
      </c>
      <c r="L74" s="229">
        <v>3.5656036647293173E-2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8.2118625900723649E-2</v>
      </c>
      <c r="X74" s="229">
        <v>9.5627892359880173E-2</v>
      </c>
      <c r="Y74" s="229">
        <v>0.1048141605531165</v>
      </c>
      <c r="DA74" s="73" t="s">
        <v>1054</v>
      </c>
    </row>
    <row r="75" spans="1:105" ht="12" customHeight="1" x14ac:dyDescent="0.25">
      <c r="A75" s="64" t="s">
        <v>30</v>
      </c>
      <c r="B75" s="229">
        <v>17.796614175620789</v>
      </c>
      <c r="C75" s="229">
        <v>8.1247846391443819</v>
      </c>
      <c r="D75" s="229">
        <v>3.830457399394835</v>
      </c>
      <c r="E75" s="229">
        <v>5.5611782988164871</v>
      </c>
      <c r="F75" s="229">
        <v>9.2563143912916548</v>
      </c>
      <c r="G75" s="229">
        <v>6.1322935189084724</v>
      </c>
      <c r="H75" s="229">
        <v>0.90309689135130233</v>
      </c>
      <c r="I75" s="229">
        <v>1.234347746094578</v>
      </c>
      <c r="J75" s="229">
        <v>0.71423993174099565</v>
      </c>
      <c r="K75" s="229">
        <v>0.2468830170289297</v>
      </c>
      <c r="L75" s="229">
        <v>0.34947296849563481</v>
      </c>
      <c r="M75" s="229">
        <v>0.2625757478837778</v>
      </c>
      <c r="N75" s="229">
        <v>0.53899805377722421</v>
      </c>
      <c r="O75" s="229">
        <v>1.618379878593591</v>
      </c>
      <c r="P75" s="229">
        <v>1.3168147883060211</v>
      </c>
      <c r="Q75" s="229">
        <v>11.661083519503331</v>
      </c>
      <c r="R75" s="229">
        <v>11.290114823573481</v>
      </c>
      <c r="S75" s="229">
        <v>15.39434216148493</v>
      </c>
      <c r="T75" s="229">
        <v>11.633936551754831</v>
      </c>
      <c r="U75" s="229">
        <v>9.0077418744824662</v>
      </c>
      <c r="V75" s="229">
        <v>12.74162652483237</v>
      </c>
      <c r="W75" s="229">
        <v>20.709717888619739</v>
      </c>
      <c r="X75" s="229">
        <v>22.129139704891621</v>
      </c>
      <c r="Y75" s="229">
        <v>26.188544388848818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0.36029378459474948</v>
      </c>
      <c r="D76" s="229">
        <v>4.4319631011851808</v>
      </c>
      <c r="E76" s="229">
        <v>0.29735270282621001</v>
      </c>
      <c r="F76" s="229">
        <v>0.18676029879784961</v>
      </c>
      <c r="G76" s="229">
        <v>1.326639309804895</v>
      </c>
      <c r="H76" s="229">
        <v>0</v>
      </c>
      <c r="I76" s="229">
        <v>9.8600941035386566E-2</v>
      </c>
      <c r="J76" s="229">
        <v>1.336699975681346</v>
      </c>
      <c r="K76" s="229">
        <v>1.085215532334401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0.15641746141507271</v>
      </c>
      <c r="Y76" s="229">
        <v>0</v>
      </c>
      <c r="DA76" s="73" t="s">
        <v>1056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0.13644701187802619</v>
      </c>
      <c r="O77" s="229">
        <v>0</v>
      </c>
      <c r="P77" s="229">
        <v>0.28578546697623392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1057</v>
      </c>
    </row>
    <row r="78" spans="1:105" ht="12" customHeight="1" x14ac:dyDescent="0.25">
      <c r="A78" s="64" t="s">
        <v>32</v>
      </c>
      <c r="B78" s="229">
        <v>7.7571401331114984</v>
      </c>
      <c r="C78" s="229">
        <v>22.677821120364989</v>
      </c>
      <c r="D78" s="229">
        <v>30.338009766553331</v>
      </c>
      <c r="E78" s="229">
        <v>12.339517573406731</v>
      </c>
      <c r="F78" s="229">
        <v>6.4516760074788326</v>
      </c>
      <c r="G78" s="229">
        <v>11.43291662710981</v>
      </c>
      <c r="H78" s="229">
        <v>11.29487721790516</v>
      </c>
      <c r="I78" s="229">
        <v>12.98391050318261</v>
      </c>
      <c r="J78" s="229">
        <v>5.5709681706194871</v>
      </c>
      <c r="K78" s="229">
        <v>0.25707974670626771</v>
      </c>
      <c r="L78" s="229">
        <v>2.856250790850452</v>
      </c>
      <c r="M78" s="229">
        <v>1.152242714795779</v>
      </c>
      <c r="N78" s="229">
        <v>13.49444668796597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10.90739783990885</v>
      </c>
      <c r="U78" s="229">
        <v>8.9835542142914484</v>
      </c>
      <c r="V78" s="229">
        <v>12.054329554102329</v>
      </c>
      <c r="W78" s="229">
        <v>18.449751506520261</v>
      </c>
      <c r="X78" s="229">
        <v>24.58976015858876</v>
      </c>
      <c r="Y78" s="229">
        <v>26.770509563718349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0.69020846151729143</v>
      </c>
      <c r="L79" s="229">
        <v>0.52608533345176411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1059</v>
      </c>
    </row>
    <row r="80" spans="1:105" ht="12" customHeight="1" x14ac:dyDescent="0.25">
      <c r="A80" s="64" t="s">
        <v>35</v>
      </c>
      <c r="B80" s="229">
        <v>19.320670739501239</v>
      </c>
      <c r="C80" s="229">
        <v>17.378227382536689</v>
      </c>
      <c r="D80" s="229">
        <v>18.70461504018116</v>
      </c>
      <c r="E80" s="229">
        <v>5.5733256461019796</v>
      </c>
      <c r="F80" s="229">
        <v>3.438311391969048</v>
      </c>
      <c r="G80" s="229">
        <v>4.5012145813422464</v>
      </c>
      <c r="H80" s="229">
        <v>6.2916837410534203</v>
      </c>
      <c r="I80" s="229">
        <v>6.1434365189056512</v>
      </c>
      <c r="J80" s="229">
        <v>4.5914398928816134</v>
      </c>
      <c r="K80" s="229">
        <v>3.8993369384095549</v>
      </c>
      <c r="L80" s="229">
        <v>5.4641713390944666</v>
      </c>
      <c r="M80" s="229">
        <v>3.7097545621472579</v>
      </c>
      <c r="N80" s="229">
        <v>15.28692293281768</v>
      </c>
      <c r="O80" s="229">
        <v>15.397515893865179</v>
      </c>
      <c r="P80" s="229">
        <v>25.719593814984769</v>
      </c>
      <c r="Q80" s="229">
        <v>7.4711806225599977</v>
      </c>
      <c r="R80" s="229">
        <v>7.7829838219969583</v>
      </c>
      <c r="S80" s="229">
        <v>6.5571134873685528</v>
      </c>
      <c r="T80" s="229">
        <v>8.0600867657729669</v>
      </c>
      <c r="U80" s="229">
        <v>6.2121538145955979</v>
      </c>
      <c r="V80" s="229">
        <v>7.087306128842636</v>
      </c>
      <c r="W80" s="229">
        <v>10.17380326319164</v>
      </c>
      <c r="X80" s="229">
        <v>9.2049433828674978</v>
      </c>
      <c r="Y80" s="229">
        <v>9.9316383175656284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2.0560292336018162</v>
      </c>
      <c r="D82" s="229">
        <v>1.8207741266488111</v>
      </c>
      <c r="E82" s="229">
        <v>1.533387654843005</v>
      </c>
      <c r="F82" s="229">
        <v>2.333596907235794</v>
      </c>
      <c r="G82" s="229">
        <v>2.0189652922038119</v>
      </c>
      <c r="H82" s="229">
        <v>2.4584381090658112</v>
      </c>
      <c r="I82" s="229">
        <v>2.592937835332791</v>
      </c>
      <c r="J82" s="229">
        <v>1.2808100041768899</v>
      </c>
      <c r="K82" s="229">
        <v>1.433514292426044</v>
      </c>
      <c r="L82" s="229">
        <v>1.2400653720812851</v>
      </c>
      <c r="M82" s="229">
        <v>0.99132791388138664</v>
      </c>
      <c r="N82" s="229">
        <v>5.2805117717534893</v>
      </c>
      <c r="O82" s="229">
        <v>2.1545185546873058</v>
      </c>
      <c r="P82" s="229">
        <v>8.3300440064877588</v>
      </c>
      <c r="Q82" s="229">
        <v>3.8713480710805279</v>
      </c>
      <c r="R82" s="229">
        <v>6.7080838227269082</v>
      </c>
      <c r="S82" s="229">
        <v>5.400645565744842</v>
      </c>
      <c r="T82" s="229">
        <v>3.6435077591503719</v>
      </c>
      <c r="U82" s="229">
        <v>2.8200017799136279</v>
      </c>
      <c r="V82" s="229">
        <v>3.1268561392896119</v>
      </c>
      <c r="W82" s="229">
        <v>4.900191497586782</v>
      </c>
      <c r="X82" s="229">
        <v>6.2737456833365659</v>
      </c>
      <c r="Y82" s="229">
        <v>6.8285484833339964</v>
      </c>
      <c r="DA82" s="73" t="s">
        <v>1062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0.68733563704905654</v>
      </c>
      <c r="E83" s="229">
        <v>7.6972938361527454</v>
      </c>
      <c r="F83" s="229">
        <v>5.6839498530112129</v>
      </c>
      <c r="G83" s="229">
        <v>5.7565427129612923</v>
      </c>
      <c r="H83" s="229">
        <v>5.6505577415849526</v>
      </c>
      <c r="I83" s="229">
        <v>5.5504466596766884</v>
      </c>
      <c r="J83" s="229">
        <v>2.7859697023560019</v>
      </c>
      <c r="K83" s="229">
        <v>3.410349615205456</v>
      </c>
      <c r="L83" s="229">
        <v>7.174846888374538</v>
      </c>
      <c r="M83" s="229">
        <v>4.1409776542549332</v>
      </c>
      <c r="N83" s="229">
        <v>17.245364439840241</v>
      </c>
      <c r="O83" s="229">
        <v>23.368301667066419</v>
      </c>
      <c r="P83" s="229">
        <v>35.450771913510323</v>
      </c>
      <c r="Q83" s="229">
        <v>14.147941237431979</v>
      </c>
      <c r="R83" s="229">
        <v>13.77412685258137</v>
      </c>
      <c r="S83" s="229">
        <v>13.40159395848451</v>
      </c>
      <c r="T83" s="229">
        <v>1.6303507066182079</v>
      </c>
      <c r="U83" s="229">
        <v>1.2400083693064321</v>
      </c>
      <c r="V83" s="229">
        <v>1.406895663034847</v>
      </c>
      <c r="W83" s="229">
        <v>2.4110270644039451</v>
      </c>
      <c r="X83" s="229">
        <v>2.5420073955451969</v>
      </c>
      <c r="Y83" s="229">
        <v>2.292906695080406</v>
      </c>
      <c r="DA83" s="73" t="s">
        <v>1063</v>
      </c>
    </row>
    <row r="84" spans="1:105" ht="12" customHeight="1" x14ac:dyDescent="0.25">
      <c r="A84" s="60" t="s">
        <v>1064</v>
      </c>
      <c r="B84" s="262">
        <v>2.4873103086595419E-2</v>
      </c>
      <c r="C84" s="262">
        <v>1.7392848514938889E-2</v>
      </c>
      <c r="D84" s="262">
        <v>2.566810248655595E-2</v>
      </c>
      <c r="E84" s="262">
        <v>1.782084953308204E-2</v>
      </c>
      <c r="F84" s="262">
        <v>1.6332220536724631E-2</v>
      </c>
      <c r="G84" s="262">
        <v>2.277887295687054E-2</v>
      </c>
      <c r="H84" s="262">
        <v>2.7902124047372211E-2</v>
      </c>
      <c r="I84" s="262">
        <v>2.6645877256904121E-2</v>
      </c>
      <c r="J84" s="262">
        <v>1.077793410620103E-2</v>
      </c>
      <c r="K84" s="262">
        <v>1.011017141572629E-2</v>
      </c>
      <c r="L84" s="262">
        <v>7.8228821923105544E-3</v>
      </c>
      <c r="M84" s="262">
        <v>5.7716519693688951E-3</v>
      </c>
      <c r="N84" s="262">
        <v>3.6921232164106678E-2</v>
      </c>
      <c r="O84" s="262">
        <v>4.2111445476040572E-2</v>
      </c>
      <c r="P84" s="262">
        <v>6.8847662847436208E-2</v>
      </c>
      <c r="Q84" s="262">
        <v>2.6816441400624461E-2</v>
      </c>
      <c r="R84" s="262">
        <v>2.60140288252486E-2</v>
      </c>
      <c r="S84" s="262">
        <v>2.1680143119565051E-2</v>
      </c>
      <c r="T84" s="262">
        <v>1.2863347429853461E-2</v>
      </c>
      <c r="U84" s="262">
        <v>1.0581579520642511E-2</v>
      </c>
      <c r="V84" s="262">
        <v>1.513388621251493E-2</v>
      </c>
      <c r="W84" s="262">
        <v>2.705841509296239E-2</v>
      </c>
      <c r="X84" s="262">
        <v>1.7741498739178019E-2</v>
      </c>
      <c r="Y84" s="262">
        <v>2.6755851738045639E-2</v>
      </c>
      <c r="DA84" s="72" t="s">
        <v>1065</v>
      </c>
    </row>
    <row r="85" spans="1:105" ht="12" customHeight="1" x14ac:dyDescent="0.25">
      <c r="A85" s="57" t="s">
        <v>1010</v>
      </c>
      <c r="B85" s="261">
        <v>25.75687412271828</v>
      </c>
      <c r="C85" s="261">
        <v>28.294579258796411</v>
      </c>
      <c r="D85" s="261">
        <v>31.85798606428293</v>
      </c>
      <c r="E85" s="261">
        <v>15.36887091683441</v>
      </c>
      <c r="F85" s="261">
        <v>11.854338725882659</v>
      </c>
      <c r="G85" s="261">
        <v>15.119785730714471</v>
      </c>
      <c r="H85" s="261">
        <v>13.346658107272839</v>
      </c>
      <c r="I85" s="261">
        <v>14.000323258615939</v>
      </c>
      <c r="J85" s="261">
        <v>8.0051800054879543</v>
      </c>
      <c r="K85" s="261">
        <v>4.9763581914230599</v>
      </c>
      <c r="L85" s="261">
        <v>7.8544578760321171</v>
      </c>
      <c r="M85" s="261">
        <v>4.5648161635891222</v>
      </c>
      <c r="N85" s="261">
        <v>24.185962723293802</v>
      </c>
      <c r="O85" s="261">
        <v>18.224661728496741</v>
      </c>
      <c r="P85" s="261">
        <v>30.455996082627241</v>
      </c>
      <c r="Q85" s="261">
        <v>13.366004977249681</v>
      </c>
      <c r="R85" s="261">
        <v>14.03165235576494</v>
      </c>
      <c r="S85" s="261">
        <v>13.51648096183213</v>
      </c>
      <c r="T85" s="261">
        <v>16.477023515902189</v>
      </c>
      <c r="U85" s="261">
        <v>13.033694109414229</v>
      </c>
      <c r="V85" s="261">
        <v>16.702749870361959</v>
      </c>
      <c r="W85" s="261">
        <v>25.783313174140929</v>
      </c>
      <c r="X85" s="261">
        <v>29.880674181443212</v>
      </c>
      <c r="Y85" s="261">
        <v>32.910233658575521</v>
      </c>
      <c r="DA85" s="70" t="s">
        <v>1066</v>
      </c>
    </row>
    <row r="86" spans="1:105" ht="12" customHeight="1" x14ac:dyDescent="0.25">
      <c r="A86" s="60" t="s">
        <v>1012</v>
      </c>
      <c r="B86" s="262">
        <v>25.625232676164039</v>
      </c>
      <c r="C86" s="262">
        <v>28.257664236314451</v>
      </c>
      <c r="D86" s="262">
        <v>31.771881954095239</v>
      </c>
      <c r="E86" s="262">
        <v>15.218692959124679</v>
      </c>
      <c r="F86" s="262">
        <v>11.63111969493114</v>
      </c>
      <c r="G86" s="262">
        <v>14.79472423970803</v>
      </c>
      <c r="H86" s="262">
        <v>12.62798570359433</v>
      </c>
      <c r="I86" s="262">
        <v>13.43473196599367</v>
      </c>
      <c r="J86" s="262">
        <v>7.8974171373087572</v>
      </c>
      <c r="K86" s="262">
        <v>4.7107838317223516</v>
      </c>
      <c r="L86" s="262">
        <v>7.8032203487841993</v>
      </c>
      <c r="M86" s="262">
        <v>4.5061261661646679</v>
      </c>
      <c r="N86" s="262">
        <v>23.663817354576061</v>
      </c>
      <c r="O86" s="262">
        <v>16.471878094998139</v>
      </c>
      <c r="P86" s="262">
        <v>27.792757656264879</v>
      </c>
      <c r="Q86" s="262">
        <v>12.44212826343538</v>
      </c>
      <c r="R86" s="262">
        <v>13.28372800057743</v>
      </c>
      <c r="S86" s="262">
        <v>13.03002345445254</v>
      </c>
      <c r="T86" s="262">
        <v>16.426586773001571</v>
      </c>
      <c r="U86" s="262">
        <v>12.98918682947625</v>
      </c>
      <c r="V86" s="262">
        <v>16.623730752104009</v>
      </c>
      <c r="W86" s="262">
        <v>25.593447953978629</v>
      </c>
      <c r="X86" s="262">
        <v>29.83842943071048</v>
      </c>
      <c r="Y86" s="262">
        <v>32.794871028641857</v>
      </c>
      <c r="DA86" s="72" t="s">
        <v>1067</v>
      </c>
    </row>
    <row r="87" spans="1:105" ht="12" customHeight="1" x14ac:dyDescent="0.25">
      <c r="A87" s="59" t="s">
        <v>28</v>
      </c>
      <c r="B87" s="230">
        <v>5.9803104977117254</v>
      </c>
      <c r="C87" s="230">
        <v>3.0741903057186719</v>
      </c>
      <c r="D87" s="230">
        <v>0.88923487301230286</v>
      </c>
      <c r="E87" s="230">
        <v>6.155650283806588E-2</v>
      </c>
      <c r="F87" s="230">
        <v>0.64305074412586161</v>
      </c>
      <c r="G87" s="230">
        <v>0.86423982252631504</v>
      </c>
      <c r="H87" s="230">
        <v>0.40670209973355298</v>
      </c>
      <c r="I87" s="230">
        <v>0</v>
      </c>
      <c r="J87" s="230">
        <v>0</v>
      </c>
      <c r="K87" s="230">
        <v>0</v>
      </c>
      <c r="L87" s="230">
        <v>3.3296949259705409E-2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7.3215449401846613E-2</v>
      </c>
      <c r="X87" s="230">
        <v>8.3807887988609817E-2</v>
      </c>
      <c r="Y87" s="230">
        <v>9.3389040731144651E-2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0.22449951228032369</v>
      </c>
      <c r="D88" s="295">
        <v>2.5595475848447449</v>
      </c>
      <c r="E88" s="295">
        <v>0.2474995607737874</v>
      </c>
      <c r="F88" s="295">
        <v>0.20365053308033371</v>
      </c>
      <c r="G88" s="295">
        <v>1.0706780565161029</v>
      </c>
      <c r="H88" s="295">
        <v>0</v>
      </c>
      <c r="I88" s="295">
        <v>6.890048890936161E-2</v>
      </c>
      <c r="J88" s="295">
        <v>0.91802575116396556</v>
      </c>
      <c r="K88" s="295">
        <v>0.97530989805722845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</v>
      </c>
      <c r="U88" s="295">
        <v>0</v>
      </c>
      <c r="V88" s="295">
        <v>0</v>
      </c>
      <c r="W88" s="295">
        <v>0</v>
      </c>
      <c r="X88" s="295">
        <v>0.1370836140192595</v>
      </c>
      <c r="Y88" s="295">
        <v>0</v>
      </c>
      <c r="DA88" s="122" t="s">
        <v>1069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0.11165632622527941</v>
      </c>
      <c r="O89" s="295">
        <v>0</v>
      </c>
      <c r="P89" s="295">
        <v>0.30542781703870681</v>
      </c>
      <c r="Q89" s="295">
        <v>0</v>
      </c>
      <c r="R89" s="295">
        <v>0</v>
      </c>
      <c r="S89" s="295">
        <v>0</v>
      </c>
      <c r="T89" s="295">
        <v>0</v>
      </c>
      <c r="U89" s="295">
        <v>0</v>
      </c>
      <c r="V89" s="295">
        <v>0</v>
      </c>
      <c r="W89" s="295">
        <v>0</v>
      </c>
      <c r="X89" s="295">
        <v>0</v>
      </c>
      <c r="Y89" s="295">
        <v>0</v>
      </c>
      <c r="DA89" s="122" t="s">
        <v>1070</v>
      </c>
    </row>
    <row r="90" spans="1:105" ht="12" customHeight="1" x14ac:dyDescent="0.25">
      <c r="A90" s="59" t="s">
        <v>32</v>
      </c>
      <c r="B90" s="295">
        <v>5.6277966841276106</v>
      </c>
      <c r="C90" s="295">
        <v>14.1305789852267</v>
      </c>
      <c r="D90" s="295">
        <v>17.520809143517589</v>
      </c>
      <c r="E90" s="295">
        <v>10.270716057232359</v>
      </c>
      <c r="F90" s="295">
        <v>7.03515290263495</v>
      </c>
      <c r="G90" s="295">
        <v>9.2270543049299594</v>
      </c>
      <c r="H90" s="295">
        <v>7.849055768944325</v>
      </c>
      <c r="I90" s="295">
        <v>9.0729132220312003</v>
      </c>
      <c r="J90" s="295">
        <v>3.826058451850145</v>
      </c>
      <c r="K90" s="295">
        <v>0.23104389320093779</v>
      </c>
      <c r="L90" s="295">
        <v>2.6672745094107611</v>
      </c>
      <c r="M90" s="295">
        <v>1.06790496809542</v>
      </c>
      <c r="N90" s="295">
        <v>11.042677453193971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9.4462350074211088</v>
      </c>
      <c r="U90" s="295">
        <v>7.6790804258896266</v>
      </c>
      <c r="V90" s="295">
        <v>10.4686941191275</v>
      </c>
      <c r="W90" s="295">
        <v>16.44945751449033</v>
      </c>
      <c r="X90" s="295">
        <v>21.55036375038193</v>
      </c>
      <c r="Y90" s="295">
        <v>23.85242790522214</v>
      </c>
      <c r="DA90" s="122" t="s">
        <v>1071</v>
      </c>
    </row>
    <row r="91" spans="1:105" ht="12" customHeight="1" x14ac:dyDescent="0.25">
      <c r="A91" s="59" t="s">
        <v>35</v>
      </c>
      <c r="B91" s="295">
        <v>14.0171254943247</v>
      </c>
      <c r="C91" s="295">
        <v>10.82839543308876</v>
      </c>
      <c r="D91" s="295">
        <v>10.802290352720609</v>
      </c>
      <c r="E91" s="295">
        <v>4.6389208382804661</v>
      </c>
      <c r="F91" s="295">
        <v>3.7492655150899932</v>
      </c>
      <c r="G91" s="295">
        <v>3.6327520557356499</v>
      </c>
      <c r="H91" s="295">
        <v>4.3722278349164494</v>
      </c>
      <c r="I91" s="295">
        <v>4.2929182550531069</v>
      </c>
      <c r="J91" s="295">
        <v>3.153332934294645</v>
      </c>
      <c r="K91" s="295">
        <v>3.5044300404641859</v>
      </c>
      <c r="L91" s="295">
        <v>5.1026488901137323</v>
      </c>
      <c r="M91" s="295">
        <v>3.4382211980692481</v>
      </c>
      <c r="N91" s="295">
        <v>12.509483575156811</v>
      </c>
      <c r="O91" s="295">
        <v>16.471878094998139</v>
      </c>
      <c r="P91" s="295">
        <v>27.487329839226181</v>
      </c>
      <c r="Q91" s="295">
        <v>12.44212826343538</v>
      </c>
      <c r="R91" s="295">
        <v>13.28372800057743</v>
      </c>
      <c r="S91" s="295">
        <v>13.03002345445254</v>
      </c>
      <c r="T91" s="295">
        <v>6.9803517655804566</v>
      </c>
      <c r="U91" s="295">
        <v>5.3101064035866274</v>
      </c>
      <c r="V91" s="295">
        <v>6.1550366329765058</v>
      </c>
      <c r="W91" s="295">
        <v>9.0707749900864556</v>
      </c>
      <c r="X91" s="295">
        <v>8.0671741783206752</v>
      </c>
      <c r="Y91" s="295">
        <v>8.8490540826885891</v>
      </c>
      <c r="DA91" s="122" t="s">
        <v>1072</v>
      </c>
    </row>
    <row r="92" spans="1:105" ht="12" customHeight="1" x14ac:dyDescent="0.25">
      <c r="A92" s="60" t="s">
        <v>1019</v>
      </c>
      <c r="B92" s="262">
        <v>0.13164144655424581</v>
      </c>
      <c r="C92" s="262">
        <v>3.6915022481953427E-2</v>
      </c>
      <c r="D92" s="262">
        <v>8.6104110187682964E-2</v>
      </c>
      <c r="E92" s="262">
        <v>0.150177957709733</v>
      </c>
      <c r="F92" s="262">
        <v>0.22321903095151779</v>
      </c>
      <c r="G92" s="262">
        <v>0.32506149100644433</v>
      </c>
      <c r="H92" s="262">
        <v>0.71867240367851559</v>
      </c>
      <c r="I92" s="262">
        <v>0.56559129262227104</v>
      </c>
      <c r="J92" s="262">
        <v>0.1077628681791979</v>
      </c>
      <c r="K92" s="262">
        <v>0.26557435970070759</v>
      </c>
      <c r="L92" s="262">
        <v>5.1237527247917927E-2</v>
      </c>
      <c r="M92" s="262">
        <v>5.8689997424454597E-2</v>
      </c>
      <c r="N92" s="262">
        <v>0.52214536871773642</v>
      </c>
      <c r="O92" s="262">
        <v>1.752783633498602</v>
      </c>
      <c r="P92" s="262">
        <v>2.663238426362359</v>
      </c>
      <c r="Q92" s="262">
        <v>0.92387671381429615</v>
      </c>
      <c r="R92" s="262">
        <v>0.7479243551875101</v>
      </c>
      <c r="S92" s="262">
        <v>0.4864575073795962</v>
      </c>
      <c r="T92" s="262">
        <v>5.0436742900625553E-2</v>
      </c>
      <c r="U92" s="262">
        <v>4.4507279937979947E-2</v>
      </c>
      <c r="V92" s="262">
        <v>7.9019118257953727E-2</v>
      </c>
      <c r="W92" s="262">
        <v>0.18986522016229651</v>
      </c>
      <c r="X92" s="262">
        <v>4.2244750732736563E-2</v>
      </c>
      <c r="Y92" s="262">
        <v>0.1153626299336539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4.7469169954890695</v>
      </c>
      <c r="C93" s="261">
        <f t="shared" si="3"/>
        <v>5.0338546454302469</v>
      </c>
      <c r="D93" s="261">
        <f t="shared" si="3"/>
        <v>5.4993765040505078</v>
      </c>
      <c r="E93" s="261">
        <f t="shared" si="3"/>
        <v>2.6197363049978666</v>
      </c>
      <c r="F93" s="261">
        <f t="shared" si="3"/>
        <v>2.104361687259753</v>
      </c>
      <c r="G93" s="261">
        <f t="shared" si="3"/>
        <v>2.6265518740926512</v>
      </c>
      <c r="H93" s="261">
        <f t="shared" si="3"/>
        <v>2.6460071722950396</v>
      </c>
      <c r="I93" s="261">
        <f t="shared" si="3"/>
        <v>2.6602948062988707</v>
      </c>
      <c r="J93" s="261">
        <f t="shared" si="3"/>
        <v>1.4283101353576229</v>
      </c>
      <c r="K93" s="261">
        <f t="shared" si="3"/>
        <v>1.0208928540237112</v>
      </c>
      <c r="L93" s="261">
        <f t="shared" si="3"/>
        <v>1.4883197139556907</v>
      </c>
      <c r="M93" s="261">
        <f t="shared" si="3"/>
        <v>0.88399709335063514</v>
      </c>
      <c r="N93" s="261">
        <f t="shared" si="3"/>
        <v>4.5343137133703646</v>
      </c>
      <c r="O93" s="261">
        <f t="shared" si="3"/>
        <v>3.9683895843088575</v>
      </c>
      <c r="P93" s="261">
        <f t="shared" si="3"/>
        <v>6.5833632116388179</v>
      </c>
      <c r="Q93" s="261">
        <f t="shared" si="3"/>
        <v>2.9143472026461028</v>
      </c>
      <c r="R93" s="261">
        <f t="shared" si="3"/>
        <v>3.0221593811441863</v>
      </c>
      <c r="S93" s="261">
        <f t="shared" si="3"/>
        <v>2.9010832700768532</v>
      </c>
      <c r="T93" s="261">
        <f t="shared" si="3"/>
        <v>2.9523685770905757</v>
      </c>
      <c r="U93" s="261">
        <f t="shared" si="3"/>
        <v>2.3169061679767236</v>
      </c>
      <c r="V93" s="261">
        <f t="shared" si="3"/>
        <v>2.9158546532893799</v>
      </c>
      <c r="W93" s="261">
        <f t="shared" si="3"/>
        <v>4.4763431545125556</v>
      </c>
      <c r="X93" s="261">
        <f t="shared" si="3"/>
        <v>5.0312200981700022</v>
      </c>
      <c r="Y93" s="261">
        <f t="shared" si="3"/>
        <v>5.4648944287187842</v>
      </c>
      <c r="DA93" s="70"/>
    </row>
    <row r="94" spans="1:105" ht="12" customHeight="1" x14ac:dyDescent="0.25">
      <c r="A94" s="60" t="s">
        <v>1022</v>
      </c>
      <c r="B94" s="262">
        <v>3.2743318344853272</v>
      </c>
      <c r="C94" s="262">
        <v>3.6900450365104551</v>
      </c>
      <c r="D94" s="262">
        <v>3.8470205815158018</v>
      </c>
      <c r="E94" s="262">
        <v>1.430987478652485</v>
      </c>
      <c r="F94" s="262">
        <v>0.93490639273736698</v>
      </c>
      <c r="G94" s="262">
        <v>1.0129856303855089</v>
      </c>
      <c r="H94" s="262">
        <v>0.77532984201845845</v>
      </c>
      <c r="I94" s="262">
        <v>0.87719684330116343</v>
      </c>
      <c r="J94" s="262">
        <v>0.79838117264439723</v>
      </c>
      <c r="K94" s="262">
        <v>0.44323171287842561</v>
      </c>
      <c r="L94" s="262">
        <v>1.0007697971736651</v>
      </c>
      <c r="M94" s="262">
        <v>0.5629312799466174</v>
      </c>
      <c r="N94" s="262">
        <v>2.3946150436983329</v>
      </c>
      <c r="O94" s="262">
        <v>1.470537462242506</v>
      </c>
      <c r="P94" s="262">
        <v>2.5515768135687269</v>
      </c>
      <c r="Q94" s="262">
        <v>1.2048313645861839</v>
      </c>
      <c r="R94" s="262">
        <v>1.3784399732525381</v>
      </c>
      <c r="S94" s="262">
        <v>1.461545292212707</v>
      </c>
      <c r="T94" s="262">
        <v>2.019557221788737</v>
      </c>
      <c r="U94" s="262">
        <v>1.565741557059074</v>
      </c>
      <c r="V94" s="262">
        <v>1.876213965951923</v>
      </c>
      <c r="W94" s="262">
        <v>2.6726717267613891</v>
      </c>
      <c r="X94" s="262">
        <v>3.4262737388267732</v>
      </c>
      <c r="Y94" s="262">
        <v>3.4352399229466428</v>
      </c>
      <c r="DA94" s="72" t="s">
        <v>1074</v>
      </c>
    </row>
    <row r="95" spans="1:105" ht="12" customHeight="1" x14ac:dyDescent="0.25">
      <c r="A95" s="60" t="s">
        <v>1024</v>
      </c>
      <c r="B95" s="262">
        <v>1.165077192009111</v>
      </c>
      <c r="C95" s="262">
        <v>1.2180124893706139</v>
      </c>
      <c r="D95" s="262">
        <v>1.345713281734281</v>
      </c>
      <c r="E95" s="262">
        <v>0.72548854546529318</v>
      </c>
      <c r="F95" s="262">
        <v>0.61284254416558659</v>
      </c>
      <c r="G95" s="262">
        <v>0.70713879055541606</v>
      </c>
      <c r="H95" s="262">
        <v>0.59625115157371145</v>
      </c>
      <c r="I95" s="262">
        <v>0.62739252671810708</v>
      </c>
      <c r="J95" s="262">
        <v>0.35708798189342972</v>
      </c>
      <c r="K95" s="262">
        <v>0.24176920725710291</v>
      </c>
      <c r="L95" s="262">
        <v>0.38705903281991899</v>
      </c>
      <c r="M95" s="262">
        <v>0.22497416174191739</v>
      </c>
      <c r="N95" s="262">
        <v>1.1401872610540049</v>
      </c>
      <c r="O95" s="262">
        <v>0.93304331192348799</v>
      </c>
      <c r="P95" s="262">
        <v>1.559571942370612</v>
      </c>
      <c r="Q95" s="262">
        <v>0.81488140073019366</v>
      </c>
      <c r="R95" s="262">
        <v>0.86760533199760848</v>
      </c>
      <c r="S95" s="262">
        <v>0.89389070235657486</v>
      </c>
      <c r="T95" s="262">
        <v>0.78688763714379006</v>
      </c>
      <c r="U95" s="262">
        <v>0.61993014498776189</v>
      </c>
      <c r="V95" s="262">
        <v>0.79877002791932705</v>
      </c>
      <c r="W95" s="262">
        <v>1.244240280602559</v>
      </c>
      <c r="X95" s="262">
        <v>1.425525316931834</v>
      </c>
      <c r="Y95" s="262">
        <v>1.5818119360906131</v>
      </c>
      <c r="DA95" s="72" t="s">
        <v>1075</v>
      </c>
    </row>
    <row r="96" spans="1:105" ht="12" customHeight="1" x14ac:dyDescent="0.25">
      <c r="A96" s="64" t="s">
        <v>28</v>
      </c>
      <c r="B96" s="229">
        <v>0.1808024862713393</v>
      </c>
      <c r="C96" s="229">
        <v>0.1082155184398116</v>
      </c>
      <c r="D96" s="229">
        <v>3.3772782363228587E-2</v>
      </c>
      <c r="E96" s="229">
        <v>1.622141831139248E-3</v>
      </c>
      <c r="F96" s="229">
        <v>1.293485847524601E-2</v>
      </c>
      <c r="G96" s="229">
        <v>2.3487979603375779E-2</v>
      </c>
      <c r="H96" s="229">
        <v>1.2836834478978871E-2</v>
      </c>
      <c r="I96" s="229">
        <v>0</v>
      </c>
      <c r="J96" s="229">
        <v>0</v>
      </c>
      <c r="K96" s="229">
        <v>0</v>
      </c>
      <c r="L96" s="229">
        <v>7.8207876626981286E-4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1.8011882326547299E-3</v>
      </c>
      <c r="X96" s="229">
        <v>2.0975002022126082E-3</v>
      </c>
      <c r="Y96" s="229">
        <v>2.298991617712803E-3</v>
      </c>
      <c r="DA96" s="73" t="s">
        <v>1076</v>
      </c>
    </row>
    <row r="97" spans="1:105" ht="12" customHeight="1" x14ac:dyDescent="0.25">
      <c r="A97" s="64" t="s">
        <v>30</v>
      </c>
      <c r="B97" s="229">
        <v>0.39035056520523259</v>
      </c>
      <c r="C97" s="229">
        <v>0.17820885730081129</v>
      </c>
      <c r="D97" s="229">
        <v>8.4017172934872653E-2</v>
      </c>
      <c r="E97" s="229">
        <v>0.12197876914833811</v>
      </c>
      <c r="F97" s="229">
        <v>0.20302780735156259</v>
      </c>
      <c r="G97" s="229">
        <v>0.13450559850813909</v>
      </c>
      <c r="H97" s="229">
        <v>1.9808508432856021E-2</v>
      </c>
      <c r="I97" s="229">
        <v>2.707415779164726E-2</v>
      </c>
      <c r="J97" s="229">
        <v>1.5666123808492291E-2</v>
      </c>
      <c r="K97" s="229">
        <v>5.4151269609942036E-3</v>
      </c>
      <c r="L97" s="229">
        <v>7.6653328228633612E-3</v>
      </c>
      <c r="M97" s="229">
        <v>5.7593309931968546E-3</v>
      </c>
      <c r="N97" s="229">
        <v>1.1822372101805751E-2</v>
      </c>
      <c r="O97" s="229">
        <v>3.5497510599020857E-2</v>
      </c>
      <c r="P97" s="229">
        <v>2.888298818041515E-2</v>
      </c>
      <c r="Q97" s="229">
        <v>0.25577396339687553</v>
      </c>
      <c r="R97" s="229">
        <v>0.2476371437355249</v>
      </c>
      <c r="S97" s="229">
        <v>0.33765918080812518</v>
      </c>
      <c r="T97" s="229">
        <v>0.25517852237086558</v>
      </c>
      <c r="U97" s="229">
        <v>0.1975756229375254</v>
      </c>
      <c r="V97" s="229">
        <v>0.27947457120330621</v>
      </c>
      <c r="W97" s="229">
        <v>0.45424652146124522</v>
      </c>
      <c r="X97" s="229">
        <v>0.48538009005910687</v>
      </c>
      <c r="Y97" s="229">
        <v>0.57441898797206847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7.9026763781367936E-3</v>
      </c>
      <c r="D98" s="229">
        <v>9.7210586488203327E-2</v>
      </c>
      <c r="E98" s="229">
        <v>6.5221279996348384E-3</v>
      </c>
      <c r="F98" s="229">
        <v>4.0963965097083263E-3</v>
      </c>
      <c r="G98" s="229">
        <v>2.9098479030647221E-2</v>
      </c>
      <c r="H98" s="229">
        <v>0</v>
      </c>
      <c r="I98" s="229">
        <v>2.1627109900295609E-3</v>
      </c>
      <c r="J98" s="229">
        <v>2.931914946674586E-2</v>
      </c>
      <c r="K98" s="229">
        <v>2.3803094916589881E-2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>
        <v>0</v>
      </c>
      <c r="X98" s="229">
        <v>3.430857345605822E-3</v>
      </c>
      <c r="Y98" s="229">
        <v>0</v>
      </c>
      <c r="DA98" s="73" t="s">
        <v>1078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2.992825920793145E-3</v>
      </c>
      <c r="O99" s="229">
        <v>0</v>
      </c>
      <c r="P99" s="229">
        <v>6.268412489069587E-3</v>
      </c>
      <c r="Q99" s="229">
        <v>0</v>
      </c>
      <c r="R99" s="229">
        <v>0</v>
      </c>
      <c r="S99" s="229">
        <v>0</v>
      </c>
      <c r="T99" s="229">
        <v>0</v>
      </c>
      <c r="U99" s="229">
        <v>0</v>
      </c>
      <c r="V99" s="229">
        <v>0</v>
      </c>
      <c r="W99" s="229">
        <v>0</v>
      </c>
      <c r="X99" s="229">
        <v>0</v>
      </c>
      <c r="Y99" s="229">
        <v>0</v>
      </c>
      <c r="DA99" s="73" t="s">
        <v>1079</v>
      </c>
    </row>
    <row r="100" spans="1:105" ht="12" customHeight="1" x14ac:dyDescent="0.25">
      <c r="A100" s="64" t="s">
        <v>32</v>
      </c>
      <c r="B100" s="229">
        <v>0.17014495035152619</v>
      </c>
      <c r="C100" s="229">
        <v>0.4974148568149675</v>
      </c>
      <c r="D100" s="229">
        <v>0.66543327526865703</v>
      </c>
      <c r="E100" s="229">
        <v>0.27065472182554628</v>
      </c>
      <c r="F100" s="229">
        <v>0.1415109273701245</v>
      </c>
      <c r="G100" s="229">
        <v>0.25076935552438812</v>
      </c>
      <c r="H100" s="229">
        <v>0.2477416019937505</v>
      </c>
      <c r="I100" s="229">
        <v>0.28478882294557001</v>
      </c>
      <c r="J100" s="229">
        <v>0.1221934999928615</v>
      </c>
      <c r="K100" s="229">
        <v>5.6387818176717392E-3</v>
      </c>
      <c r="L100" s="229">
        <v>6.2648945443999002E-2</v>
      </c>
      <c r="M100" s="229">
        <v>2.527326774270839E-2</v>
      </c>
      <c r="N100" s="229">
        <v>0.29598691300479629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0.23924263737533269</v>
      </c>
      <c r="U100" s="229">
        <v>0.1970450913019354</v>
      </c>
      <c r="V100" s="229">
        <v>0.26439941374128528</v>
      </c>
      <c r="W100" s="229">
        <v>0.40467646583764061</v>
      </c>
      <c r="X100" s="229">
        <v>0.53935128791605691</v>
      </c>
      <c r="Y100" s="229">
        <v>0.58718380001430936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1.513901804039704E-2</v>
      </c>
      <c r="L101" s="229">
        <v>1.153914476273776E-2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1081</v>
      </c>
    </row>
    <row r="102" spans="1:105" ht="12" customHeight="1" x14ac:dyDescent="0.25">
      <c r="A102" s="64" t="s">
        <v>35</v>
      </c>
      <c r="B102" s="229">
        <v>0.42377919018101262</v>
      </c>
      <c r="C102" s="229">
        <v>0.38117367798707241</v>
      </c>
      <c r="D102" s="229">
        <v>0.4102666372844665</v>
      </c>
      <c r="E102" s="229">
        <v>0.1222452088110652</v>
      </c>
      <c r="F102" s="229">
        <v>7.5415850563602546E-2</v>
      </c>
      <c r="G102" s="229">
        <v>9.8729547013719512E-2</v>
      </c>
      <c r="H102" s="229">
        <v>0.13800166032576841</v>
      </c>
      <c r="I102" s="229">
        <v>0.1347500088383321</v>
      </c>
      <c r="J102" s="229">
        <v>0.1007085471205745</v>
      </c>
      <c r="K102" s="229">
        <v>8.5527975311108076E-2</v>
      </c>
      <c r="L102" s="229">
        <v>0.1198510205112852</v>
      </c>
      <c r="M102" s="229">
        <v>8.1369679412986395E-2</v>
      </c>
      <c r="N102" s="229">
        <v>0.33530304968057573</v>
      </c>
      <c r="O102" s="229">
        <v>0.33772879338814832</v>
      </c>
      <c r="P102" s="229">
        <v>0.56413303583787444</v>
      </c>
      <c r="Q102" s="229">
        <v>0.1638727203942964</v>
      </c>
      <c r="R102" s="229">
        <v>0.17071180528605909</v>
      </c>
      <c r="S102" s="229">
        <v>0.14382359086120289</v>
      </c>
      <c r="T102" s="229">
        <v>0.1767897754918285</v>
      </c>
      <c r="U102" s="229">
        <v>0.13625725257285609</v>
      </c>
      <c r="V102" s="229">
        <v>0.155452825232681</v>
      </c>
      <c r="W102" s="229">
        <v>0.22315198918645809</v>
      </c>
      <c r="X102" s="229">
        <v>0.20190103672116921</v>
      </c>
      <c r="Y102" s="229">
        <v>0.21784034830549201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4.5096902449814118E-2</v>
      </c>
      <c r="D104" s="229">
        <v>3.9936821826595241E-2</v>
      </c>
      <c r="E104" s="229">
        <v>3.3633292930890561E-2</v>
      </c>
      <c r="F104" s="229">
        <v>5.1185066030623207E-2</v>
      </c>
      <c r="G104" s="229">
        <v>4.4283942730022938E-2</v>
      </c>
      <c r="H104" s="229">
        <v>5.3923330355193692E-2</v>
      </c>
      <c r="I104" s="229">
        <v>5.6873444553892573E-2</v>
      </c>
      <c r="J104" s="229">
        <v>2.8093259994131741E-2</v>
      </c>
      <c r="K104" s="229">
        <v>3.1442672676740543E-2</v>
      </c>
      <c r="L104" s="229">
        <v>2.7199568081128059E-2</v>
      </c>
      <c r="M104" s="229">
        <v>2.1743765846057351E-2</v>
      </c>
      <c r="N104" s="229">
        <v>0.1158226353808649</v>
      </c>
      <c r="O104" s="229">
        <v>4.7257165170184072E-2</v>
      </c>
      <c r="P104" s="229">
        <v>0.18271101199526521</v>
      </c>
      <c r="Q104" s="229">
        <v>8.4914068077208166E-2</v>
      </c>
      <c r="R104" s="229">
        <v>0.14713497105716669</v>
      </c>
      <c r="S104" s="229">
        <v>0.11845764751980389</v>
      </c>
      <c r="T104" s="229">
        <v>7.9916623413812157E-2</v>
      </c>
      <c r="U104" s="229">
        <v>6.1853860391994982E-2</v>
      </c>
      <c r="V104" s="229">
        <v>6.8584397528783023E-2</v>
      </c>
      <c r="W104" s="229">
        <v>0.1074806983969552</v>
      </c>
      <c r="X104" s="229">
        <v>0.1376082073408714</v>
      </c>
      <c r="Y104" s="229">
        <v>0.14977724041757401</v>
      </c>
      <c r="DA104" s="73" t="s">
        <v>1084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1.507600556825796E-2</v>
      </c>
      <c r="E105" s="229">
        <v>0.1688322829186788</v>
      </c>
      <c r="F105" s="229">
        <v>0.1246716378647194</v>
      </c>
      <c r="G105" s="229">
        <v>0.12626388814512349</v>
      </c>
      <c r="H105" s="229">
        <v>0.12393921598716399</v>
      </c>
      <c r="I105" s="229">
        <v>0.12174338159863569</v>
      </c>
      <c r="J105" s="229">
        <v>6.110740151062382E-2</v>
      </c>
      <c r="K105" s="229">
        <v>7.4802537533601443E-2</v>
      </c>
      <c r="L105" s="229">
        <v>0.1573729424316358</v>
      </c>
      <c r="M105" s="229">
        <v>9.082811774696839E-2</v>
      </c>
      <c r="N105" s="229">
        <v>0.37825946496516888</v>
      </c>
      <c r="O105" s="229">
        <v>0.51255984276613475</v>
      </c>
      <c r="P105" s="229">
        <v>0.77757649386798733</v>
      </c>
      <c r="Q105" s="229">
        <v>0.3103206488618136</v>
      </c>
      <c r="R105" s="229">
        <v>0.30212141191885772</v>
      </c>
      <c r="S105" s="229">
        <v>0.29395028316744293</v>
      </c>
      <c r="T105" s="229">
        <v>3.5760078491951029E-2</v>
      </c>
      <c r="U105" s="229">
        <v>2.719831778344995E-2</v>
      </c>
      <c r="V105" s="229">
        <v>3.0858820213271611E-2</v>
      </c>
      <c r="W105" s="229">
        <v>5.2883417487605507E-2</v>
      </c>
      <c r="X105" s="229">
        <v>5.575633734681084E-2</v>
      </c>
      <c r="Y105" s="229">
        <v>5.0292567763456482E-2</v>
      </c>
      <c r="DA105" s="73" t="s">
        <v>1085</v>
      </c>
    </row>
    <row r="106" spans="1:105" ht="12" customHeight="1" x14ac:dyDescent="0.25">
      <c r="A106" s="60" t="s">
        <v>1036</v>
      </c>
      <c r="B106" s="262">
        <v>0.30750796899463162</v>
      </c>
      <c r="C106" s="262">
        <v>0.12579711954917819</v>
      </c>
      <c r="D106" s="262">
        <v>0.30664264080042541</v>
      </c>
      <c r="E106" s="262">
        <v>0.46326028088008853</v>
      </c>
      <c r="F106" s="262">
        <v>0.55661275035679936</v>
      </c>
      <c r="G106" s="262">
        <v>0.90642745315172635</v>
      </c>
      <c r="H106" s="262">
        <v>1.2744261787028699</v>
      </c>
      <c r="I106" s="262">
        <v>1.1557054362796</v>
      </c>
      <c r="J106" s="262">
        <v>0.2728409808197958</v>
      </c>
      <c r="K106" s="262">
        <v>0.33589193388818261</v>
      </c>
      <c r="L106" s="262">
        <v>0.10049088396210649</v>
      </c>
      <c r="M106" s="262">
        <v>9.6091651662100333E-2</v>
      </c>
      <c r="N106" s="262">
        <v>0.99951140861802679</v>
      </c>
      <c r="O106" s="262">
        <v>1.564808810142863</v>
      </c>
      <c r="P106" s="262">
        <v>2.4722144556994792</v>
      </c>
      <c r="Q106" s="262">
        <v>0.89463443732972503</v>
      </c>
      <c r="R106" s="262">
        <v>0.77611407589403958</v>
      </c>
      <c r="S106" s="262">
        <v>0.54564727550757097</v>
      </c>
      <c r="T106" s="262">
        <v>0.14592371815804889</v>
      </c>
      <c r="U106" s="262">
        <v>0.1312344659298878</v>
      </c>
      <c r="V106" s="262">
        <v>0.24087065941812941</v>
      </c>
      <c r="W106" s="262">
        <v>0.55943114714860775</v>
      </c>
      <c r="X106" s="262">
        <v>0.179421042411395</v>
      </c>
      <c r="Y106" s="262">
        <v>0.44784256968152819</v>
      </c>
      <c r="DA106" s="72" t="s">
        <v>1086</v>
      </c>
    </row>
    <row r="107" spans="1:105" ht="12" customHeight="1" x14ac:dyDescent="0.25">
      <c r="A107" s="132" t="s">
        <v>1038</v>
      </c>
      <c r="B107" s="316">
        <v>1.591187889558048</v>
      </c>
      <c r="C107" s="316">
        <v>1.1126593182015621</v>
      </c>
      <c r="D107" s="316">
        <v>1.6420457746003381</v>
      </c>
      <c r="E107" s="316">
        <v>1.1400394980857089</v>
      </c>
      <c r="F107" s="316">
        <v>1.044808580463477</v>
      </c>
      <c r="G107" s="316">
        <v>1.457215316503355</v>
      </c>
      <c r="H107" s="316">
        <v>1.7849611173384989</v>
      </c>
      <c r="I107" s="316">
        <v>1.7045962078083241</v>
      </c>
      <c r="J107" s="316">
        <v>0.68948848740485569</v>
      </c>
      <c r="K107" s="316">
        <v>0.6467702184987647</v>
      </c>
      <c r="L107" s="316">
        <v>0.500447224558489</v>
      </c>
      <c r="M107" s="316">
        <v>0.36922545146178232</v>
      </c>
      <c r="N107" s="316">
        <v>2.3619335827361381</v>
      </c>
      <c r="O107" s="316">
        <v>2.6939631062507532</v>
      </c>
      <c r="P107" s="316">
        <v>4.4043385727072524</v>
      </c>
      <c r="Q107" s="316">
        <v>1.7155075765641949</v>
      </c>
      <c r="R107" s="316">
        <v>1.664175454153813</v>
      </c>
      <c r="S107" s="316">
        <v>1.3869271178443481</v>
      </c>
      <c r="T107" s="316">
        <v>0.82289702970720391</v>
      </c>
      <c r="U107" s="316">
        <v>0.67692724655315506</v>
      </c>
      <c r="V107" s="316">
        <v>0.96814846058676518</v>
      </c>
      <c r="W107" s="316">
        <v>1.7309871734403579</v>
      </c>
      <c r="X107" s="316">
        <v>1.134963250789691</v>
      </c>
      <c r="Y107" s="316">
        <v>1.711631520690017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27.369601712737879</v>
      </c>
      <c r="C110" s="223">
        <v>28.840619835966141</v>
      </c>
      <c r="D110" s="223">
        <v>24.750245515973329</v>
      </c>
      <c r="E110" s="223">
        <v>18.55143635459747</v>
      </c>
      <c r="F110" s="223">
        <v>10.754617207652259</v>
      </c>
      <c r="G110" s="223">
        <v>16.081218616267542</v>
      </c>
      <c r="H110" s="223">
        <v>18.539329467097669</v>
      </c>
      <c r="I110" s="223">
        <v>19.723063344649631</v>
      </c>
      <c r="J110" s="223">
        <v>22.312340764279352</v>
      </c>
      <c r="K110" s="223">
        <v>31.736906967213461</v>
      </c>
      <c r="L110" s="223">
        <v>34.557308804906079</v>
      </c>
      <c r="M110" s="223">
        <v>35.002863086886919</v>
      </c>
      <c r="N110" s="223">
        <v>34.203917647325703</v>
      </c>
      <c r="O110" s="223">
        <v>5.3913659536056313</v>
      </c>
      <c r="P110" s="223">
        <v>18.20483424094774</v>
      </c>
      <c r="Q110" s="223">
        <v>16.51783558084059</v>
      </c>
      <c r="R110" s="223">
        <v>24.572047579872009</v>
      </c>
      <c r="S110" s="223">
        <v>24.673763527378242</v>
      </c>
      <c r="T110" s="223">
        <v>32.205171332390748</v>
      </c>
      <c r="U110" s="223">
        <v>30.583128778911821</v>
      </c>
      <c r="V110" s="223">
        <v>30.892532034524901</v>
      </c>
      <c r="W110" s="223">
        <v>32.278266765285203</v>
      </c>
      <c r="X110" s="223">
        <v>29.394196567722801</v>
      </c>
      <c r="Y110" s="223">
        <v>30.950538630464891</v>
      </c>
      <c r="DA110" s="89" t="s">
        <v>1088</v>
      </c>
    </row>
    <row r="111" spans="1:105" ht="12" customHeight="1" x14ac:dyDescent="0.25">
      <c r="A111" s="55" t="s">
        <v>91</v>
      </c>
      <c r="B111" s="259">
        <v>6.7449322890663396E-2</v>
      </c>
      <c r="C111" s="259">
        <v>4.8966725186265873E-2</v>
      </c>
      <c r="D111" s="259">
        <v>5.4345502259386939E-2</v>
      </c>
      <c r="E111" s="259">
        <v>5.3412274195408803E-2</v>
      </c>
      <c r="F111" s="259">
        <v>3.4144333920421398E-2</v>
      </c>
      <c r="G111" s="259">
        <v>5.7485201938733688E-2</v>
      </c>
      <c r="H111" s="259">
        <v>8.477202199795178E-2</v>
      </c>
      <c r="I111" s="259">
        <v>8.4610726703060926E-2</v>
      </c>
      <c r="J111" s="259">
        <v>7.3749368450149774E-2</v>
      </c>
      <c r="K111" s="259">
        <v>0.1368071764277555</v>
      </c>
      <c r="L111" s="259">
        <v>8.3856512473413539E-2</v>
      </c>
      <c r="M111" s="259">
        <v>0.103662362782554</v>
      </c>
      <c r="N111" s="259">
        <v>0.1212937436067045</v>
      </c>
      <c r="O111" s="259">
        <v>2.482949258568563E-2</v>
      </c>
      <c r="P111" s="259">
        <v>8.2584788575601586E-2</v>
      </c>
      <c r="Q111" s="259">
        <v>6.3681504946626319E-2</v>
      </c>
      <c r="R111" s="259">
        <v>8.8627991574584911E-2</v>
      </c>
      <c r="S111" s="259">
        <v>7.6764554529815648E-2</v>
      </c>
      <c r="T111" s="259">
        <v>6.4723183743304991E-2</v>
      </c>
      <c r="U111" s="259">
        <v>6.3850375107375665E-2</v>
      </c>
      <c r="V111" s="259">
        <v>7.1155178100629046E-2</v>
      </c>
      <c r="W111" s="259">
        <v>8.4213330293463978E-2</v>
      </c>
      <c r="X111" s="259">
        <v>4.6760306126427342E-2</v>
      </c>
      <c r="Y111" s="259">
        <v>6.5310055639748885E-2</v>
      </c>
      <c r="DA111" s="67" t="s">
        <v>1089</v>
      </c>
    </row>
    <row r="112" spans="1:105" ht="12" customHeight="1" x14ac:dyDescent="0.25">
      <c r="A112" s="173" t="s">
        <v>92</v>
      </c>
      <c r="B112" s="224">
        <v>0.53825396203201004</v>
      </c>
      <c r="C112" s="224">
        <v>0.39076054005708322</v>
      </c>
      <c r="D112" s="224">
        <v>0.4336838482004049</v>
      </c>
      <c r="E112" s="224">
        <v>0.42623657250677122</v>
      </c>
      <c r="F112" s="224">
        <v>0.27247601941686461</v>
      </c>
      <c r="G112" s="224">
        <v>0.4587390410410872</v>
      </c>
      <c r="H112" s="224">
        <v>0.67649124934623139</v>
      </c>
      <c r="I112" s="224">
        <v>0.67520409288844352</v>
      </c>
      <c r="J112" s="224">
        <v>0.58852910695633509</v>
      </c>
      <c r="K112" s="224">
        <v>1.091738235326966</v>
      </c>
      <c r="L112" s="224">
        <v>0.66918536979485976</v>
      </c>
      <c r="M112" s="224">
        <v>0.8272385116712988</v>
      </c>
      <c r="N112" s="224">
        <v>0.96793911737015759</v>
      </c>
      <c r="O112" s="224">
        <v>0.19814243029769071</v>
      </c>
      <c r="P112" s="224">
        <v>0.65903685536547607</v>
      </c>
      <c r="Q112" s="224">
        <v>0.50818630753708238</v>
      </c>
      <c r="R112" s="224">
        <v>0.70726236480223215</v>
      </c>
      <c r="S112" s="224">
        <v>0.61259066582883459</v>
      </c>
      <c r="T112" s="224">
        <v>0.51649903352820781</v>
      </c>
      <c r="U112" s="224">
        <v>0.50953391236388945</v>
      </c>
      <c r="V112" s="224">
        <v>0.56782714622415387</v>
      </c>
      <c r="W112" s="224">
        <v>0.67203282025299271</v>
      </c>
      <c r="X112" s="224">
        <v>0.37315304230968288</v>
      </c>
      <c r="Y112" s="224">
        <v>0.52118234404828889</v>
      </c>
      <c r="DA112" s="177" t="s">
        <v>1090</v>
      </c>
    </row>
    <row r="113" spans="1:105" ht="12" customHeight="1" x14ac:dyDescent="0.25">
      <c r="A113" s="173" t="s">
        <v>93</v>
      </c>
      <c r="B113" s="224">
        <v>0.65994861744026923</v>
      </c>
      <c r="C113" s="224">
        <v>0.47910818377877312</v>
      </c>
      <c r="D113" s="224">
        <v>0.53173608782281845</v>
      </c>
      <c r="E113" s="224">
        <v>0.52260504626177573</v>
      </c>
      <c r="F113" s="224">
        <v>0.33408053629727652</v>
      </c>
      <c r="G113" s="224">
        <v>0.56245604724956266</v>
      </c>
      <c r="H113" s="224">
        <v>0.82944018290372667</v>
      </c>
      <c r="I113" s="224">
        <v>0.82786201128834358</v>
      </c>
      <c r="J113" s="224">
        <v>0.72159054620408281</v>
      </c>
      <c r="K113" s="224">
        <v>1.3385709903383161</v>
      </c>
      <c r="L113" s="224">
        <v>0.8204825059534061</v>
      </c>
      <c r="M113" s="224">
        <v>1.014270122619837</v>
      </c>
      <c r="N113" s="224">
        <v>1.186781941861119</v>
      </c>
      <c r="O113" s="224">
        <v>0.2429407531670697</v>
      </c>
      <c r="P113" s="224">
        <v>0.80803949849005163</v>
      </c>
      <c r="Q113" s="224">
        <v>0.62308292129436904</v>
      </c>
      <c r="R113" s="224">
        <v>0.86716838656732553</v>
      </c>
      <c r="S113" s="224">
        <v>0.751092219450325</v>
      </c>
      <c r="T113" s="224">
        <v>0.63327508412451772</v>
      </c>
      <c r="U113" s="224">
        <v>0.62473520814229022</v>
      </c>
      <c r="V113" s="224">
        <v>0.69620804774196599</v>
      </c>
      <c r="W113" s="224">
        <v>0.82397374080838104</v>
      </c>
      <c r="X113" s="224">
        <v>0.45751978013542299</v>
      </c>
      <c r="Y113" s="224">
        <v>0.63901725142989674</v>
      </c>
      <c r="DA113" s="177" t="s">
        <v>1091</v>
      </c>
    </row>
    <row r="114" spans="1:105" ht="12" customHeight="1" x14ac:dyDescent="0.25">
      <c r="A114" s="173" t="s">
        <v>94</v>
      </c>
      <c r="B114" s="224">
        <v>1.2220464370176429</v>
      </c>
      <c r="C114" s="224">
        <v>0.88717884007967596</v>
      </c>
      <c r="D114" s="224">
        <v>0.98463149158182528</v>
      </c>
      <c r="E114" s="224">
        <v>0.96772327098548172</v>
      </c>
      <c r="F114" s="224">
        <v>0.61862684195407225</v>
      </c>
      <c r="G114" s="224">
        <v>1.041516551979996</v>
      </c>
      <c r="H114" s="224">
        <v>1.535898997967825</v>
      </c>
      <c r="I114" s="224">
        <v>1.532976650759853</v>
      </c>
      <c r="J114" s="224">
        <v>1.3361906255590059</v>
      </c>
      <c r="K114" s="224">
        <v>2.4786716211071842</v>
      </c>
      <c r="L114" s="224">
        <v>1.5193118017652589</v>
      </c>
      <c r="M114" s="224">
        <v>1.8781540816443989</v>
      </c>
      <c r="N114" s="224">
        <v>2.197599336132444</v>
      </c>
      <c r="O114" s="224">
        <v>0.44986060121729221</v>
      </c>
      <c r="P114" s="224">
        <v>1.4962707156344091</v>
      </c>
      <c r="Q114" s="224">
        <v>1.1537811335793029</v>
      </c>
      <c r="R114" s="224">
        <v>1.6057614321691509</v>
      </c>
      <c r="S114" s="224">
        <v>1.390819749287554</v>
      </c>
      <c r="T114" s="224">
        <v>1.1726542639154149</v>
      </c>
      <c r="U114" s="224">
        <v>1.1568407221625261</v>
      </c>
      <c r="V114" s="224">
        <v>1.2891891000030511</v>
      </c>
      <c r="W114" s="224">
        <v>1.5257766249387079</v>
      </c>
      <c r="X114" s="224">
        <v>0.84720295247863464</v>
      </c>
      <c r="Y114" s="224">
        <v>1.183287205497314</v>
      </c>
      <c r="DA114" s="177" t="s">
        <v>1092</v>
      </c>
    </row>
    <row r="115" spans="1:105" ht="12" customHeight="1" x14ac:dyDescent="0.25">
      <c r="A115" s="56" t="s">
        <v>95</v>
      </c>
      <c r="B115" s="260">
        <v>1.5099765063008199</v>
      </c>
      <c r="C115" s="260">
        <v>1.670079536825622</v>
      </c>
      <c r="D115" s="260">
        <v>1.3671542938711969</v>
      </c>
      <c r="E115" s="260">
        <v>0.88260392850597158</v>
      </c>
      <c r="F115" s="260">
        <v>0.48475092734347203</v>
      </c>
      <c r="G115" s="260">
        <v>0.7530237730472672</v>
      </c>
      <c r="H115" s="260">
        <v>0.96813039478781504</v>
      </c>
      <c r="I115" s="260">
        <v>1.003525268613084</v>
      </c>
      <c r="J115" s="260">
        <v>1.139511557843909</v>
      </c>
      <c r="K115" s="260">
        <v>1.638978111319696</v>
      </c>
      <c r="L115" s="260">
        <v>1.835171041219041</v>
      </c>
      <c r="M115" s="260">
        <v>1.840085073633426</v>
      </c>
      <c r="N115" s="260">
        <v>1.7352831789963721</v>
      </c>
      <c r="O115" s="260">
        <v>0.27822256207343488</v>
      </c>
      <c r="P115" s="260">
        <v>0.93710012472310988</v>
      </c>
      <c r="Q115" s="260">
        <v>0.77506367818722999</v>
      </c>
      <c r="R115" s="260">
        <v>1.1411351718668341</v>
      </c>
      <c r="S115" s="260">
        <v>1.104851823580431</v>
      </c>
      <c r="T115" s="260">
        <v>1.693856618195922</v>
      </c>
      <c r="U115" s="260">
        <v>1.5997020876258461</v>
      </c>
      <c r="V115" s="260">
        <v>1.557601234246389</v>
      </c>
      <c r="W115" s="260">
        <v>1.5774630850914431</v>
      </c>
      <c r="X115" s="260">
        <v>1.493981444608798</v>
      </c>
      <c r="Y115" s="260">
        <v>1.494719374577101</v>
      </c>
      <c r="DA115" s="68" t="s">
        <v>1093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1.0859146892831399E-2</v>
      </c>
      <c r="O116" s="226">
        <v>0</v>
      </c>
      <c r="P116" s="226">
        <v>5.2589012236693459E-3</v>
      </c>
      <c r="Q116" s="226">
        <v>0</v>
      </c>
      <c r="R116" s="226">
        <v>0</v>
      </c>
      <c r="S116" s="226">
        <v>0</v>
      </c>
      <c r="T116" s="226">
        <v>0</v>
      </c>
      <c r="U116" s="226">
        <v>0</v>
      </c>
      <c r="V116" s="226">
        <v>0</v>
      </c>
      <c r="W116" s="226">
        <v>0</v>
      </c>
      <c r="X116" s="226">
        <v>0</v>
      </c>
      <c r="Y116" s="226">
        <v>0</v>
      </c>
      <c r="DA116" s="69" t="s">
        <v>1094</v>
      </c>
    </row>
    <row r="117" spans="1:105" ht="12" customHeight="1" x14ac:dyDescent="0.25">
      <c r="A117" s="37" t="s">
        <v>35</v>
      </c>
      <c r="B117" s="226">
        <v>1.380342063065517</v>
      </c>
      <c r="C117" s="226">
        <v>1.6150219147966141</v>
      </c>
      <c r="D117" s="226">
        <v>1.2662246371763699</v>
      </c>
      <c r="E117" s="226">
        <v>0.66675289119159176</v>
      </c>
      <c r="F117" s="226">
        <v>0.30384909436604302</v>
      </c>
      <c r="G117" s="226">
        <v>0.3974143283580272</v>
      </c>
      <c r="H117" s="226">
        <v>0.36619986888973938</v>
      </c>
      <c r="I117" s="226">
        <v>0.43302091135531018</v>
      </c>
      <c r="J117" s="226">
        <v>0.84927722121056193</v>
      </c>
      <c r="K117" s="226">
        <v>0.93238997258683864</v>
      </c>
      <c r="L117" s="226">
        <v>1.6677102725629189</v>
      </c>
      <c r="M117" s="226">
        <v>1.5717836148471711</v>
      </c>
      <c r="N117" s="226">
        <v>1.216611044698104</v>
      </c>
      <c r="O117" s="226">
        <v>0.1347907828811081</v>
      </c>
      <c r="P117" s="226">
        <v>0.47328090128932249</v>
      </c>
      <c r="Q117" s="226">
        <v>0.44478982614497958</v>
      </c>
      <c r="R117" s="226">
        <v>0.73007513383510225</v>
      </c>
      <c r="S117" s="226">
        <v>0.80450227213657144</v>
      </c>
      <c r="T117" s="226">
        <v>1.57971391151394</v>
      </c>
      <c r="U117" s="226">
        <v>1.46060585230676</v>
      </c>
      <c r="V117" s="226">
        <v>1.361239530363664</v>
      </c>
      <c r="W117" s="226">
        <v>1.280499253670718</v>
      </c>
      <c r="X117" s="226">
        <v>1.3855779503906489</v>
      </c>
      <c r="Y117" s="226">
        <v>1.2822827436392761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1.6673841854878319E-2</v>
      </c>
      <c r="V119" s="226">
        <v>2.1604096672203602E-2</v>
      </c>
      <c r="W119" s="226">
        <v>2.8935715872099841E-2</v>
      </c>
      <c r="X119" s="226">
        <v>3.5845999064109527E-2</v>
      </c>
      <c r="Y119" s="226">
        <v>4.526903512195201E-2</v>
      </c>
      <c r="DA119" s="69" t="s">
        <v>1097</v>
      </c>
    </row>
    <row r="120" spans="1:105" ht="12" customHeight="1" x14ac:dyDescent="0.25">
      <c r="A120" s="37" t="s">
        <v>40</v>
      </c>
      <c r="B120" s="226">
        <v>0.1296344432353039</v>
      </c>
      <c r="C120" s="226">
        <v>5.5057622029008761E-2</v>
      </c>
      <c r="D120" s="226">
        <v>0.1009296566948268</v>
      </c>
      <c r="E120" s="226">
        <v>0.2158510373143798</v>
      </c>
      <c r="F120" s="226">
        <v>0.18090183297742901</v>
      </c>
      <c r="G120" s="226">
        <v>0.35560944468924</v>
      </c>
      <c r="H120" s="226">
        <v>0.60193052589807561</v>
      </c>
      <c r="I120" s="226">
        <v>0.57050435725777426</v>
      </c>
      <c r="J120" s="226">
        <v>0.29023433663334708</v>
      </c>
      <c r="K120" s="226">
        <v>0.70658813873285686</v>
      </c>
      <c r="L120" s="226">
        <v>0.167460768656122</v>
      </c>
      <c r="M120" s="226">
        <v>0.26830145878625511</v>
      </c>
      <c r="N120" s="226">
        <v>0.50781298740543657</v>
      </c>
      <c r="O120" s="226">
        <v>0.1434317791923268</v>
      </c>
      <c r="P120" s="226">
        <v>0.45856032221011789</v>
      </c>
      <c r="Q120" s="226">
        <v>0.33027385204225052</v>
      </c>
      <c r="R120" s="226">
        <v>0.4110600380317318</v>
      </c>
      <c r="S120" s="226">
        <v>0.30034955144385922</v>
      </c>
      <c r="T120" s="226">
        <v>0.1141427066819815</v>
      </c>
      <c r="U120" s="226">
        <v>0.12242239346420709</v>
      </c>
      <c r="V120" s="226">
        <v>0.1747576072105213</v>
      </c>
      <c r="W120" s="226">
        <v>0.26802811554862538</v>
      </c>
      <c r="X120" s="226">
        <v>7.2557495154038948E-2</v>
      </c>
      <c r="Y120" s="226">
        <v>0.16716759581587259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11.524860048237407</v>
      </c>
      <c r="C121" s="261">
        <f t="shared" si="4"/>
        <v>12.506050219771435</v>
      </c>
      <c r="D121" s="261">
        <f t="shared" si="4"/>
        <v>10.39262041445469</v>
      </c>
      <c r="E121" s="261">
        <f t="shared" si="4"/>
        <v>7.9326789160773972</v>
      </c>
      <c r="F121" s="261">
        <f t="shared" si="4"/>
        <v>4.6744128514674319</v>
      </c>
      <c r="G121" s="261">
        <f t="shared" si="4"/>
        <v>6.5119067142722811</v>
      </c>
      <c r="H121" s="261">
        <f t="shared" si="4"/>
        <v>6.6133355390853197</v>
      </c>
      <c r="I121" s="261">
        <f t="shared" si="4"/>
        <v>7.2719781133463144</v>
      </c>
      <c r="J121" s="261">
        <f t="shared" si="4"/>
        <v>8.9155954765914487</v>
      </c>
      <c r="K121" s="261">
        <f t="shared" si="4"/>
        <v>11.941540873273203</v>
      </c>
      <c r="L121" s="261">
        <f t="shared" si="4"/>
        <v>15.134400372632173</v>
      </c>
      <c r="M121" s="261">
        <f t="shared" si="4"/>
        <v>14.741611277287918</v>
      </c>
      <c r="N121" s="261">
        <f t="shared" si="4"/>
        <v>13.668484192614764</v>
      </c>
      <c r="O121" s="261">
        <f t="shared" si="4"/>
        <v>2.0082749357257255</v>
      </c>
      <c r="P121" s="261">
        <f t="shared" si="4"/>
        <v>6.8289925120067663</v>
      </c>
      <c r="Q121" s="261">
        <f t="shared" si="4"/>
        <v>7.0614782825764166</v>
      </c>
      <c r="R121" s="261">
        <f t="shared" si="4"/>
        <v>10.785372781221684</v>
      </c>
      <c r="S121" s="261">
        <f t="shared" si="4"/>
        <v>11.546636112902831</v>
      </c>
      <c r="T121" s="261">
        <f t="shared" si="4"/>
        <v>14.440576627555648</v>
      </c>
      <c r="U121" s="261">
        <f t="shared" si="4"/>
        <v>13.643675326853282</v>
      </c>
      <c r="V121" s="261">
        <f t="shared" si="4"/>
        <v>13.698681640363178</v>
      </c>
      <c r="W121" s="261">
        <f t="shared" si="4"/>
        <v>14.126072883069572</v>
      </c>
      <c r="X121" s="261">
        <f t="shared" si="4"/>
        <v>13.701727926922507</v>
      </c>
      <c r="Y121" s="261">
        <f t="shared" si="4"/>
        <v>14.082822654834512</v>
      </c>
      <c r="DA121" s="70"/>
    </row>
    <row r="122" spans="1:105" ht="12" customHeight="1" x14ac:dyDescent="0.25">
      <c r="A122" s="60" t="s">
        <v>1052</v>
      </c>
      <c r="B122" s="262">
        <v>11.517227077797511</v>
      </c>
      <c r="C122" s="262">
        <v>12.50050885108355</v>
      </c>
      <c r="D122" s="262">
        <v>10.38647035105139</v>
      </c>
      <c r="E122" s="262">
        <v>7.9266344623662448</v>
      </c>
      <c r="F122" s="262">
        <v>4.670548873589893</v>
      </c>
      <c r="G122" s="262">
        <v>6.5054013435980478</v>
      </c>
      <c r="H122" s="262">
        <v>6.6037422279843394</v>
      </c>
      <c r="I122" s="262">
        <v>7.2624030553895498</v>
      </c>
      <c r="J122" s="262">
        <v>8.9072495551616147</v>
      </c>
      <c r="K122" s="262">
        <v>11.926058951603929</v>
      </c>
      <c r="L122" s="262">
        <v>15.124910666087009</v>
      </c>
      <c r="M122" s="262">
        <v>14.7298802217793</v>
      </c>
      <c r="N122" s="262">
        <v>13.65475786416822</v>
      </c>
      <c r="O122" s="262">
        <v>2.00546508123317</v>
      </c>
      <c r="P122" s="262">
        <v>6.8196467213751166</v>
      </c>
      <c r="Q122" s="262">
        <v>7.054271701042401</v>
      </c>
      <c r="R122" s="262">
        <v>10.775343105446691</v>
      </c>
      <c r="S122" s="262">
        <v>11.53794897490876</v>
      </c>
      <c r="T122" s="262">
        <v>14.433252163393281</v>
      </c>
      <c r="U122" s="262">
        <v>13.63644963495774</v>
      </c>
      <c r="V122" s="262">
        <v>13.690629293092501</v>
      </c>
      <c r="W122" s="262">
        <v>14.11654279687705</v>
      </c>
      <c r="X122" s="262">
        <v>13.69643624986591</v>
      </c>
      <c r="Y122" s="262">
        <v>14.07543177672393</v>
      </c>
      <c r="DA122" s="72" t="s">
        <v>1099</v>
      </c>
    </row>
    <row r="123" spans="1:105" ht="12" customHeight="1" x14ac:dyDescent="0.25">
      <c r="A123" s="64" t="s">
        <v>28</v>
      </c>
      <c r="B123" s="229">
        <v>1.787300708398984</v>
      </c>
      <c r="C123" s="229">
        <v>1.1106200124273511</v>
      </c>
      <c r="D123" s="229">
        <v>0.2606647399928454</v>
      </c>
      <c r="E123" s="229">
        <v>1.7723402281021091E-2</v>
      </c>
      <c r="F123" s="229">
        <v>9.8578157239164743E-2</v>
      </c>
      <c r="G123" s="229">
        <v>0.2160802604962313</v>
      </c>
      <c r="H123" s="229">
        <v>0.1421735550509847</v>
      </c>
      <c r="I123" s="229">
        <v>0</v>
      </c>
      <c r="J123" s="229">
        <v>0</v>
      </c>
      <c r="K123" s="229">
        <v>0</v>
      </c>
      <c r="L123" s="229">
        <v>3.0560897616818818E-2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2.0435402363913419E-2</v>
      </c>
      <c r="X123" s="229">
        <v>2.0152765764636069E-2</v>
      </c>
      <c r="Y123" s="229">
        <v>2.0457109301091431E-2</v>
      </c>
      <c r="DA123" s="73" t="s">
        <v>1100</v>
      </c>
    </row>
    <row r="124" spans="1:105" ht="12" customHeight="1" x14ac:dyDescent="0.25">
      <c r="A124" s="64" t="s">
        <v>30</v>
      </c>
      <c r="B124" s="229">
        <v>3.858762432438136</v>
      </c>
      <c r="C124" s="229">
        <v>1.828964331212565</v>
      </c>
      <c r="D124" s="229">
        <v>0.64846047632271231</v>
      </c>
      <c r="E124" s="229">
        <v>1.332731055854401</v>
      </c>
      <c r="F124" s="229">
        <v>1.547300046253079</v>
      </c>
      <c r="G124" s="229">
        <v>1.237399097522335</v>
      </c>
      <c r="H124" s="229">
        <v>0.21938789261233621</v>
      </c>
      <c r="I124" s="229">
        <v>0.31339781380039039</v>
      </c>
      <c r="J124" s="229">
        <v>0.39077785139782473</v>
      </c>
      <c r="K124" s="229">
        <v>0.26711889450239068</v>
      </c>
      <c r="L124" s="229">
        <v>0.29953434577400317</v>
      </c>
      <c r="M124" s="229">
        <v>0.37708443952194781</v>
      </c>
      <c r="N124" s="229">
        <v>0.14158343453252181</v>
      </c>
      <c r="O124" s="229">
        <v>7.6297656354540555E-2</v>
      </c>
      <c r="P124" s="229">
        <v>0.126298614572842</v>
      </c>
      <c r="Q124" s="229">
        <v>2.2141860523963972</v>
      </c>
      <c r="R124" s="229">
        <v>3.0755633823265338</v>
      </c>
      <c r="S124" s="229">
        <v>4.3583565516487042</v>
      </c>
      <c r="T124" s="229">
        <v>4.6805360590355587</v>
      </c>
      <c r="U124" s="229">
        <v>4.3460219720984092</v>
      </c>
      <c r="V124" s="229">
        <v>4.7900930398666359</v>
      </c>
      <c r="W124" s="229">
        <v>5.1536592734602769</v>
      </c>
      <c r="X124" s="229">
        <v>4.6635281615041473</v>
      </c>
      <c r="Y124" s="229">
        <v>5.1113505290887478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8.1105470489218498E-2</v>
      </c>
      <c r="D125" s="229">
        <v>0.75028974453371466</v>
      </c>
      <c r="E125" s="229">
        <v>7.1260290590408171E-2</v>
      </c>
      <c r="F125" s="229">
        <v>3.1219144764574831E-2</v>
      </c>
      <c r="G125" s="229">
        <v>0.26769466915250117</v>
      </c>
      <c r="H125" s="229">
        <v>0</v>
      </c>
      <c r="I125" s="229">
        <v>2.503453298061406E-2</v>
      </c>
      <c r="J125" s="229">
        <v>0.73134071793916655</v>
      </c>
      <c r="K125" s="229">
        <v>1.1741657112851149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3.2963650914044997E-2</v>
      </c>
      <c r="Y125" s="229">
        <v>0</v>
      </c>
      <c r="DA125" s="73" t="s">
        <v>1102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3.5841755713231983E-2</v>
      </c>
      <c r="O126" s="229">
        <v>0</v>
      </c>
      <c r="P126" s="229">
        <v>2.7410315303782039E-2</v>
      </c>
      <c r="Q126" s="229">
        <v>0</v>
      </c>
      <c r="R126" s="229">
        <v>0</v>
      </c>
      <c r="S126" s="229">
        <v>0</v>
      </c>
      <c r="T126" s="229">
        <v>0</v>
      </c>
      <c r="U126" s="229">
        <v>0</v>
      </c>
      <c r="V126" s="229">
        <v>0</v>
      </c>
      <c r="W126" s="229">
        <v>0</v>
      </c>
      <c r="X126" s="229">
        <v>0</v>
      </c>
      <c r="Y126" s="229">
        <v>0</v>
      </c>
      <c r="DA126" s="73" t="s">
        <v>1103</v>
      </c>
    </row>
    <row r="127" spans="1:105" ht="12" customHeight="1" x14ac:dyDescent="0.25">
      <c r="A127" s="64" t="s">
        <v>32</v>
      </c>
      <c r="B127" s="229">
        <v>1.681946949763812</v>
      </c>
      <c r="C127" s="229">
        <v>5.1049877357899387</v>
      </c>
      <c r="D127" s="229">
        <v>5.1359402318402934</v>
      </c>
      <c r="E127" s="229">
        <v>2.9571535744214699</v>
      </c>
      <c r="F127" s="229">
        <v>1.078472290674741</v>
      </c>
      <c r="G127" s="229">
        <v>2.3069803610691988</v>
      </c>
      <c r="H127" s="229">
        <v>2.7438465727011119</v>
      </c>
      <c r="I127" s="229">
        <v>3.2965824899441039</v>
      </c>
      <c r="J127" s="229">
        <v>3.0480107246507209</v>
      </c>
      <c r="K127" s="229">
        <v>0.27815140371152391</v>
      </c>
      <c r="L127" s="229">
        <v>2.4481012528285309</v>
      </c>
      <c r="M127" s="229">
        <v>1.654733164824995</v>
      </c>
      <c r="N127" s="229">
        <v>3.54470687938311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4.3882368339235329</v>
      </c>
      <c r="U127" s="229">
        <v>4.3343519993007193</v>
      </c>
      <c r="V127" s="229">
        <v>4.5317102949793071</v>
      </c>
      <c r="W127" s="229">
        <v>4.5912616220072042</v>
      </c>
      <c r="X127" s="229">
        <v>5.1820830142286356</v>
      </c>
      <c r="Y127" s="229">
        <v>5.2249356127158917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0.746781708338774</v>
      </c>
      <c r="L128" s="229">
        <v>0.45090934172993358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1105</v>
      </c>
    </row>
    <row r="129" spans="1:105" ht="12" customHeight="1" x14ac:dyDescent="0.25">
      <c r="A129" s="64" t="s">
        <v>35</v>
      </c>
      <c r="B129" s="229">
        <v>4.1892169871965823</v>
      </c>
      <c r="C129" s="229">
        <v>3.9120000632666971</v>
      </c>
      <c r="D129" s="229">
        <v>3.166515722196809</v>
      </c>
      <c r="E129" s="229">
        <v>1.335642156003279</v>
      </c>
      <c r="F129" s="229">
        <v>0.57475353050144329</v>
      </c>
      <c r="G129" s="229">
        <v>0.90827336355202315</v>
      </c>
      <c r="H129" s="229">
        <v>1.5284287324559831</v>
      </c>
      <c r="I129" s="229">
        <v>1.5598032080815161</v>
      </c>
      <c r="J129" s="229">
        <v>2.5120872362722739</v>
      </c>
      <c r="K129" s="229">
        <v>4.2189478434567409</v>
      </c>
      <c r="L129" s="229">
        <v>4.683357898318147</v>
      </c>
      <c r="M129" s="229">
        <v>5.3275701625363716</v>
      </c>
      <c r="N129" s="229">
        <v>4.0155526297259421</v>
      </c>
      <c r="O129" s="229">
        <v>0.72590767589413208</v>
      </c>
      <c r="P129" s="229">
        <v>2.4668230453179811</v>
      </c>
      <c r="Q129" s="229">
        <v>1.4186146511804729</v>
      </c>
      <c r="R129" s="229">
        <v>2.120178618395772</v>
      </c>
      <c r="S129" s="229">
        <v>1.856411805570793</v>
      </c>
      <c r="T129" s="229">
        <v>3.2427138121588972</v>
      </c>
      <c r="U129" s="229">
        <v>2.9972169882852659</v>
      </c>
      <c r="V129" s="229">
        <v>2.664405183514817</v>
      </c>
      <c r="W129" s="229">
        <v>2.5317735285288592</v>
      </c>
      <c r="X129" s="229">
        <v>1.939863603534699</v>
      </c>
      <c r="Y129" s="229">
        <v>1.9384080312162251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0.46283123789777592</v>
      </c>
      <c r="D131" s="229">
        <v>0.30823996570991608</v>
      </c>
      <c r="E131" s="229">
        <v>0.36747488364254272</v>
      </c>
      <c r="F131" s="229">
        <v>0.3900877228088756</v>
      </c>
      <c r="G131" s="229">
        <v>0.40739501832368219</v>
      </c>
      <c r="H131" s="229">
        <v>0.59722446287991782</v>
      </c>
      <c r="I131" s="229">
        <v>0.65834044861726415</v>
      </c>
      <c r="J131" s="229">
        <v>0.70076196980622563</v>
      </c>
      <c r="K131" s="229">
        <v>1.5510129358203331</v>
      </c>
      <c r="L131" s="229">
        <v>1.0628638075851731</v>
      </c>
      <c r="M131" s="229">
        <v>1.4236437820368819</v>
      </c>
      <c r="N131" s="229">
        <v>1.3870792064924189</v>
      </c>
      <c r="O131" s="229">
        <v>0.1015736283361775</v>
      </c>
      <c r="P131" s="229">
        <v>0.79895291782348465</v>
      </c>
      <c r="Q131" s="229">
        <v>0.73508477052081844</v>
      </c>
      <c r="R131" s="229">
        <v>1.8273629004798571</v>
      </c>
      <c r="S131" s="229">
        <v>1.528999338697699</v>
      </c>
      <c r="T131" s="229">
        <v>1.4658468672417539</v>
      </c>
      <c r="U131" s="229">
        <v>1.360584025123988</v>
      </c>
      <c r="V131" s="229">
        <v>1.175511760628416</v>
      </c>
      <c r="W131" s="229">
        <v>1.219423532908031</v>
      </c>
      <c r="X131" s="229">
        <v>1.322138594745631</v>
      </c>
      <c r="Y131" s="229">
        <v>1.3327623095409331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0.11635947045510089</v>
      </c>
      <c r="E132" s="229">
        <v>1.844649099573122</v>
      </c>
      <c r="F132" s="229">
        <v>0.95013798134801486</v>
      </c>
      <c r="G132" s="229">
        <v>1.1615785734820749</v>
      </c>
      <c r="H132" s="229">
        <v>1.3726810122840061</v>
      </c>
      <c r="I132" s="229">
        <v>1.4092445619656599</v>
      </c>
      <c r="J132" s="229">
        <v>1.5242710550954031</v>
      </c>
      <c r="K132" s="229">
        <v>3.68988045448905</v>
      </c>
      <c r="L132" s="229">
        <v>6.1495831222344002</v>
      </c>
      <c r="M132" s="229">
        <v>5.9468486728591072</v>
      </c>
      <c r="N132" s="229">
        <v>4.5299939583209934</v>
      </c>
      <c r="O132" s="229">
        <v>1.1016861206483191</v>
      </c>
      <c r="P132" s="229">
        <v>3.4001618283570259</v>
      </c>
      <c r="Q132" s="229">
        <v>2.686386226944713</v>
      </c>
      <c r="R132" s="229">
        <v>3.7522382042445281</v>
      </c>
      <c r="S132" s="229">
        <v>3.794181278991565</v>
      </c>
      <c r="T132" s="229">
        <v>0.65591859103353944</v>
      </c>
      <c r="U132" s="229">
        <v>0.59827465014935244</v>
      </c>
      <c r="V132" s="229">
        <v>0.52890901410331814</v>
      </c>
      <c r="W132" s="229">
        <v>0.59998943760876333</v>
      </c>
      <c r="X132" s="229">
        <v>0.5357064591741163</v>
      </c>
      <c r="Y132" s="229">
        <v>0.44751818486103878</v>
      </c>
      <c r="DA132" s="73" t="s">
        <v>1109</v>
      </c>
    </row>
    <row r="133" spans="1:105" ht="12" customHeight="1" x14ac:dyDescent="0.25">
      <c r="A133" s="60" t="s">
        <v>1064</v>
      </c>
      <c r="B133" s="262">
        <v>7.6329704398964129E-3</v>
      </c>
      <c r="C133" s="262">
        <v>5.5413686878839847E-3</v>
      </c>
      <c r="D133" s="262">
        <v>6.1500634032998552E-3</v>
      </c>
      <c r="E133" s="262">
        <v>6.0444537111525544E-3</v>
      </c>
      <c r="F133" s="262">
        <v>3.8639778775393071E-3</v>
      </c>
      <c r="G133" s="262">
        <v>6.5053706742335326E-3</v>
      </c>
      <c r="H133" s="262">
        <v>9.5933111009804273E-3</v>
      </c>
      <c r="I133" s="262">
        <v>9.5750579567644E-3</v>
      </c>
      <c r="J133" s="262">
        <v>8.3459214298346185E-3</v>
      </c>
      <c r="K133" s="262">
        <v>1.548192166927297E-2</v>
      </c>
      <c r="L133" s="262">
        <v>9.4897065451634358E-3</v>
      </c>
      <c r="M133" s="262">
        <v>1.173105550861773E-2</v>
      </c>
      <c r="N133" s="262">
        <v>1.3726328446545571E-2</v>
      </c>
      <c r="O133" s="262">
        <v>2.8098544925556261E-3</v>
      </c>
      <c r="P133" s="262">
        <v>9.3457906316494668E-3</v>
      </c>
      <c r="Q133" s="262">
        <v>7.2065815340156773E-3</v>
      </c>
      <c r="R133" s="262">
        <v>1.002967577499341E-2</v>
      </c>
      <c r="S133" s="262">
        <v>8.6871379940718033E-3</v>
      </c>
      <c r="T133" s="262">
        <v>7.3244641623676932E-3</v>
      </c>
      <c r="U133" s="262">
        <v>7.2256918955425032E-3</v>
      </c>
      <c r="V133" s="262">
        <v>8.0523472706773118E-3</v>
      </c>
      <c r="W133" s="262">
        <v>9.5300861925216186E-3</v>
      </c>
      <c r="X133" s="262">
        <v>5.2916770565970099E-3</v>
      </c>
      <c r="Y133" s="262">
        <v>7.3908781105821728E-3</v>
      </c>
      <c r="DA133" s="72" t="s">
        <v>1110</v>
      </c>
    </row>
    <row r="134" spans="1:105" ht="12" customHeight="1" x14ac:dyDescent="0.25">
      <c r="A134" s="57" t="s">
        <v>1010</v>
      </c>
      <c r="B134" s="261">
        <v>6.2704259797384099</v>
      </c>
      <c r="C134" s="261">
        <v>7.1513799337341819</v>
      </c>
      <c r="D134" s="261">
        <v>6.055422158312858</v>
      </c>
      <c r="E134" s="261">
        <v>4.1353368840794218</v>
      </c>
      <c r="F134" s="261">
        <v>2.2248821285346501</v>
      </c>
      <c r="G134" s="261">
        <v>3.4255138758139192</v>
      </c>
      <c r="H134" s="261">
        <v>3.640357857343044</v>
      </c>
      <c r="I134" s="261">
        <v>3.9910735477217161</v>
      </c>
      <c r="J134" s="261">
        <v>4.9175654521573771</v>
      </c>
      <c r="K134" s="261">
        <v>6.0453055830061739</v>
      </c>
      <c r="L134" s="261">
        <v>7.5586195569537384</v>
      </c>
      <c r="M134" s="261">
        <v>7.3603849040817684</v>
      </c>
      <c r="N134" s="261">
        <v>7.1331582472973052</v>
      </c>
      <c r="O134" s="261">
        <v>0.96468036088857467</v>
      </c>
      <c r="P134" s="261">
        <v>3.279743898735163</v>
      </c>
      <c r="Q134" s="261">
        <v>2.8495091561931161</v>
      </c>
      <c r="R134" s="261">
        <v>4.2916902782669766</v>
      </c>
      <c r="S134" s="261">
        <v>4.2965363635996274</v>
      </c>
      <c r="T134" s="261">
        <v>7.4428779851737934</v>
      </c>
      <c r="U134" s="261">
        <v>7.0605208973420597</v>
      </c>
      <c r="V134" s="261">
        <v>7.0501813555873634</v>
      </c>
      <c r="W134" s="261">
        <v>7.2039962277339633</v>
      </c>
      <c r="X134" s="261">
        <v>7.0702325493274749</v>
      </c>
      <c r="Y134" s="261">
        <v>7.2118802079400854</v>
      </c>
      <c r="DA134" s="70" t="s">
        <v>1111</v>
      </c>
    </row>
    <row r="135" spans="1:105" ht="12" customHeight="1" x14ac:dyDescent="0.25">
      <c r="A135" s="60" t="s">
        <v>1012</v>
      </c>
      <c r="B135" s="262">
        <v>6.2383783041333949</v>
      </c>
      <c r="C135" s="262">
        <v>7.1420497596179251</v>
      </c>
      <c r="D135" s="262">
        <v>6.0390558777921672</v>
      </c>
      <c r="E135" s="262">
        <v>4.0949281610799648</v>
      </c>
      <c r="F135" s="262">
        <v>2.182987254075857</v>
      </c>
      <c r="G135" s="262">
        <v>3.351868477144456</v>
      </c>
      <c r="H135" s="262">
        <v>3.444336897597243</v>
      </c>
      <c r="I135" s="262">
        <v>3.8298403815219779</v>
      </c>
      <c r="J135" s="262">
        <v>4.851366946037575</v>
      </c>
      <c r="K135" s="262">
        <v>5.7226844818625544</v>
      </c>
      <c r="L135" s="262">
        <v>7.5093118922340816</v>
      </c>
      <c r="M135" s="262">
        <v>7.265752183818198</v>
      </c>
      <c r="N135" s="262">
        <v>6.9791620807701049</v>
      </c>
      <c r="O135" s="262">
        <v>0.87190080902017952</v>
      </c>
      <c r="P135" s="262">
        <v>2.9929452021487308</v>
      </c>
      <c r="Q135" s="262">
        <v>2.6525471499924311</v>
      </c>
      <c r="R135" s="262">
        <v>4.0629317826420088</v>
      </c>
      <c r="S135" s="262">
        <v>4.1419042240875417</v>
      </c>
      <c r="T135" s="262">
        <v>7.4200950764150218</v>
      </c>
      <c r="U135" s="262">
        <v>7.0364107273896286</v>
      </c>
      <c r="V135" s="262">
        <v>7.0168276193103374</v>
      </c>
      <c r="W135" s="262">
        <v>7.1509468651253254</v>
      </c>
      <c r="X135" s="262">
        <v>7.0602367838418916</v>
      </c>
      <c r="Y135" s="262">
        <v>7.1865998809698874</v>
      </c>
      <c r="DA135" s="72" t="s">
        <v>1112</v>
      </c>
    </row>
    <row r="136" spans="1:105" ht="12" customHeight="1" x14ac:dyDescent="0.25">
      <c r="A136" s="59" t="s">
        <v>28</v>
      </c>
      <c r="B136" s="230">
        <v>1.455886849199558</v>
      </c>
      <c r="C136" s="230">
        <v>0.77699345389495078</v>
      </c>
      <c r="D136" s="230">
        <v>0.16902174993478891</v>
      </c>
      <c r="E136" s="230">
        <v>1.6563147547967401E-2</v>
      </c>
      <c r="F136" s="230">
        <v>0.12069100954764631</v>
      </c>
      <c r="G136" s="230">
        <v>0.195800757816358</v>
      </c>
      <c r="H136" s="230">
        <v>0.1109297303087564</v>
      </c>
      <c r="I136" s="230">
        <v>0</v>
      </c>
      <c r="J136" s="230">
        <v>0</v>
      </c>
      <c r="K136" s="230">
        <v>0</v>
      </c>
      <c r="L136" s="230">
        <v>3.2042818974089123E-2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2.045678992999796E-2</v>
      </c>
      <c r="X136" s="230">
        <v>1.9830250614473952E-2</v>
      </c>
      <c r="Y136" s="230">
        <v>2.0465080299177821E-2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5.6741656858371368E-2</v>
      </c>
      <c r="D137" s="295">
        <v>0.48650724905368842</v>
      </c>
      <c r="E137" s="295">
        <v>6.6595267017319243E-2</v>
      </c>
      <c r="F137" s="295">
        <v>3.8222160003551942E-2</v>
      </c>
      <c r="G137" s="295">
        <v>0.2425710657840176</v>
      </c>
      <c r="H137" s="295">
        <v>0</v>
      </c>
      <c r="I137" s="295">
        <v>1.9641469245505951E-2</v>
      </c>
      <c r="J137" s="295">
        <v>0.56394131237771772</v>
      </c>
      <c r="K137" s="295">
        <v>1.184811491674495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3.243611653248181E-2</v>
      </c>
      <c r="Y137" s="295">
        <v>0</v>
      </c>
      <c r="DA137" s="122" t="s">
        <v>1114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3.2930764567402883E-2</v>
      </c>
      <c r="O138" s="295">
        <v>0</v>
      </c>
      <c r="P138" s="295">
        <v>3.2890896647051519E-2</v>
      </c>
      <c r="Q138" s="295">
        <v>0</v>
      </c>
      <c r="R138" s="295">
        <v>0</v>
      </c>
      <c r="S138" s="295">
        <v>0</v>
      </c>
      <c r="T138" s="295">
        <v>0</v>
      </c>
      <c r="U138" s="295">
        <v>0</v>
      </c>
      <c r="V138" s="295">
        <v>0</v>
      </c>
      <c r="W138" s="295">
        <v>0</v>
      </c>
      <c r="X138" s="295">
        <v>0</v>
      </c>
      <c r="Y138" s="295">
        <v>0</v>
      </c>
      <c r="DA138" s="122" t="s">
        <v>1115</v>
      </c>
    </row>
    <row r="139" spans="1:105" ht="12" customHeight="1" x14ac:dyDescent="0.25">
      <c r="A139" s="59" t="s">
        <v>32</v>
      </c>
      <c r="B139" s="295">
        <v>1.3700685249579201</v>
      </c>
      <c r="C139" s="295">
        <v>3.571466395831989</v>
      </c>
      <c r="D139" s="295">
        <v>3.3302762988579069</v>
      </c>
      <c r="E139" s="295">
        <v>2.763564816648747</v>
      </c>
      <c r="F139" s="295">
        <v>1.3203930077015511</v>
      </c>
      <c r="G139" s="295">
        <v>2.090466301398608</v>
      </c>
      <c r="H139" s="295">
        <v>2.14086339902796</v>
      </c>
      <c r="I139" s="295">
        <v>2.5864162771340959</v>
      </c>
      <c r="J139" s="295">
        <v>2.3503397609865688</v>
      </c>
      <c r="K139" s="295">
        <v>0.28067331244250648</v>
      </c>
      <c r="L139" s="295">
        <v>2.566811559600747</v>
      </c>
      <c r="M139" s="295">
        <v>1.7219075915607771</v>
      </c>
      <c r="N139" s="295">
        <v>3.2568133279900819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4.2669827175799204</v>
      </c>
      <c r="U139" s="295">
        <v>4.1598573178268934</v>
      </c>
      <c r="V139" s="295">
        <v>4.418804847636765</v>
      </c>
      <c r="W139" s="295">
        <v>4.5960668081055012</v>
      </c>
      <c r="X139" s="295">
        <v>5.0991514553048836</v>
      </c>
      <c r="Y139" s="295">
        <v>5.2269714796195412</v>
      </c>
      <c r="DA139" s="122" t="s">
        <v>1116</v>
      </c>
    </row>
    <row r="140" spans="1:105" ht="12" customHeight="1" x14ac:dyDescent="0.25">
      <c r="A140" s="59" t="s">
        <v>35</v>
      </c>
      <c r="B140" s="295">
        <v>3.412422929975917</v>
      </c>
      <c r="C140" s="295">
        <v>2.736848253032615</v>
      </c>
      <c r="D140" s="295">
        <v>2.0532505799457832</v>
      </c>
      <c r="E140" s="295">
        <v>1.248204929865931</v>
      </c>
      <c r="F140" s="295">
        <v>0.70368107682310843</v>
      </c>
      <c r="G140" s="295">
        <v>0.82303035214547171</v>
      </c>
      <c r="H140" s="295">
        <v>1.192543768260526</v>
      </c>
      <c r="I140" s="295">
        <v>1.2237826351423771</v>
      </c>
      <c r="J140" s="295">
        <v>1.9370858726732889</v>
      </c>
      <c r="K140" s="295">
        <v>4.2571996777455539</v>
      </c>
      <c r="L140" s="295">
        <v>4.910457513659245</v>
      </c>
      <c r="M140" s="295">
        <v>5.5438445922574209</v>
      </c>
      <c r="N140" s="295">
        <v>3.6894179882126199</v>
      </c>
      <c r="O140" s="295">
        <v>0.87190080902017952</v>
      </c>
      <c r="P140" s="295">
        <v>2.960054305501679</v>
      </c>
      <c r="Q140" s="295">
        <v>2.6525471499924311</v>
      </c>
      <c r="R140" s="295">
        <v>4.0629317826420088</v>
      </c>
      <c r="S140" s="295">
        <v>4.1419042240875417</v>
      </c>
      <c r="T140" s="295">
        <v>3.1531123588351031</v>
      </c>
      <c r="U140" s="295">
        <v>2.8765534095627361</v>
      </c>
      <c r="V140" s="295">
        <v>2.5980227716735729</v>
      </c>
      <c r="W140" s="295">
        <v>2.534423267089827</v>
      </c>
      <c r="X140" s="295">
        <v>1.908818961390051</v>
      </c>
      <c r="Y140" s="295">
        <v>1.9391633210511681</v>
      </c>
      <c r="DA140" s="122" t="s">
        <v>1117</v>
      </c>
    </row>
    <row r="141" spans="1:105" ht="12" customHeight="1" x14ac:dyDescent="0.25">
      <c r="A141" s="60" t="s">
        <v>1019</v>
      </c>
      <c r="B141" s="262">
        <v>3.2047675605015292E-2</v>
      </c>
      <c r="C141" s="262">
        <v>9.3301741162564195E-3</v>
      </c>
      <c r="D141" s="262">
        <v>1.636628052069063E-2</v>
      </c>
      <c r="E141" s="262">
        <v>4.0408722999457393E-2</v>
      </c>
      <c r="F141" s="262">
        <v>4.1894874458792399E-2</v>
      </c>
      <c r="G141" s="262">
        <v>7.3645398669463735E-2</v>
      </c>
      <c r="H141" s="262">
        <v>0.1960209597458008</v>
      </c>
      <c r="I141" s="262">
        <v>0.16123316619973779</v>
      </c>
      <c r="J141" s="262">
        <v>6.6198506119802256E-2</v>
      </c>
      <c r="K141" s="262">
        <v>0.3226211011436193</v>
      </c>
      <c r="L141" s="262">
        <v>4.9307664719657217E-2</v>
      </c>
      <c r="M141" s="262">
        <v>9.463272026357028E-2</v>
      </c>
      <c r="N141" s="262">
        <v>0.15399616652720041</v>
      </c>
      <c r="O141" s="262">
        <v>9.2779551868395108E-2</v>
      </c>
      <c r="P141" s="262">
        <v>0.28679869658643242</v>
      </c>
      <c r="Q141" s="262">
        <v>0.19696200620068549</v>
      </c>
      <c r="R141" s="262">
        <v>0.22875849562496861</v>
      </c>
      <c r="S141" s="262">
        <v>0.15463213951208521</v>
      </c>
      <c r="T141" s="262">
        <v>2.2782908758771779E-2</v>
      </c>
      <c r="U141" s="262">
        <v>2.4110169952429799E-2</v>
      </c>
      <c r="V141" s="262">
        <v>3.3353736277025717E-2</v>
      </c>
      <c r="W141" s="262">
        <v>5.3049362608637497E-2</v>
      </c>
      <c r="X141" s="262">
        <v>9.9957654855829508E-3</v>
      </c>
      <c r="Y141" s="262">
        <v>2.528032697019892E-2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4.4344750163651456</v>
      </c>
      <c r="C142" s="261">
        <f t="shared" si="5"/>
        <v>4.8779085858363187</v>
      </c>
      <c r="D142" s="261">
        <f t="shared" si="5"/>
        <v>4.0103819133580876</v>
      </c>
      <c r="E142" s="261">
        <f t="shared" si="5"/>
        <v>2.7263726491990457</v>
      </c>
      <c r="F142" s="261">
        <f t="shared" si="5"/>
        <v>1.5330540543991757</v>
      </c>
      <c r="G142" s="261">
        <f t="shared" si="5"/>
        <v>2.2971409084893302</v>
      </c>
      <c r="H142" s="261">
        <f t="shared" si="5"/>
        <v>2.7554002104553623</v>
      </c>
      <c r="I142" s="261">
        <f t="shared" si="5"/>
        <v>2.9030612443970627</v>
      </c>
      <c r="J142" s="261">
        <f t="shared" si="5"/>
        <v>3.3707597988221818</v>
      </c>
      <c r="K142" s="261">
        <f t="shared" si="5"/>
        <v>4.7486442675422502</v>
      </c>
      <c r="L142" s="261">
        <f t="shared" si="5"/>
        <v>5.5162815840022841</v>
      </c>
      <c r="M142" s="261">
        <f t="shared" si="5"/>
        <v>5.482070593632324</v>
      </c>
      <c r="N142" s="261">
        <f t="shared" si="5"/>
        <v>5.1394274193825513</v>
      </c>
      <c r="O142" s="261">
        <f t="shared" si="5"/>
        <v>0.80395992483071144</v>
      </c>
      <c r="P142" s="261">
        <f t="shared" si="5"/>
        <v>2.7146007636365317</v>
      </c>
      <c r="Q142" s="261">
        <f t="shared" si="5"/>
        <v>2.4046898291636061</v>
      </c>
      <c r="R142" s="261">
        <f t="shared" si="5"/>
        <v>3.5842303725538587</v>
      </c>
      <c r="S142" s="261">
        <f t="shared" si="5"/>
        <v>3.5945649846904542</v>
      </c>
      <c r="T142" s="261">
        <f t="shared" si="5"/>
        <v>5.1447063045411392</v>
      </c>
      <c r="U142" s="261">
        <f t="shared" si="5"/>
        <v>4.8430478872542766</v>
      </c>
      <c r="V142" s="261">
        <f t="shared" si="5"/>
        <v>4.7567687118267648</v>
      </c>
      <c r="W142" s="261">
        <f t="shared" si="5"/>
        <v>4.8386957511722244</v>
      </c>
      <c r="X142" s="261">
        <f t="shared" si="5"/>
        <v>4.6117941081555411</v>
      </c>
      <c r="Y142" s="261">
        <f t="shared" si="5"/>
        <v>4.6463793990070341</v>
      </c>
      <c r="DA142" s="70"/>
    </row>
    <row r="143" spans="1:105" ht="12" customHeight="1" x14ac:dyDescent="0.25">
      <c r="A143" s="60" t="s">
        <v>1022</v>
      </c>
      <c r="B143" s="262">
        <v>2.869684485389846</v>
      </c>
      <c r="C143" s="262">
        <v>3.3575759635722058</v>
      </c>
      <c r="D143" s="262">
        <v>2.6324382148100538</v>
      </c>
      <c r="E143" s="262">
        <v>1.386156720597248</v>
      </c>
      <c r="F143" s="262">
        <v>0.63169199529102715</v>
      </c>
      <c r="G143" s="262">
        <v>0.82621095370222475</v>
      </c>
      <c r="H143" s="262">
        <v>0.76131714770094827</v>
      </c>
      <c r="I143" s="262">
        <v>0.90023583604053825</v>
      </c>
      <c r="J143" s="262">
        <v>1.7656186323051091</v>
      </c>
      <c r="K143" s="262">
        <v>1.938407232713967</v>
      </c>
      <c r="L143" s="262">
        <v>3.4671132781903271</v>
      </c>
      <c r="M143" s="262">
        <v>3.2676849996875101</v>
      </c>
      <c r="N143" s="262">
        <v>2.54250464752127</v>
      </c>
      <c r="O143" s="262">
        <v>0.28022548088437688</v>
      </c>
      <c r="P143" s="262">
        <v>0.98919825403638428</v>
      </c>
      <c r="Q143" s="262">
        <v>0.92470301202935401</v>
      </c>
      <c r="R143" s="262">
        <v>1.5178015223868959</v>
      </c>
      <c r="S143" s="262">
        <v>1.6725330268383061</v>
      </c>
      <c r="T143" s="262">
        <v>3.2841718183668061</v>
      </c>
      <c r="U143" s="262">
        <v>3.0534925611976571</v>
      </c>
      <c r="V143" s="262">
        <v>2.8510330047762551</v>
      </c>
      <c r="W143" s="262">
        <v>2.6883631986951011</v>
      </c>
      <c r="X143" s="262">
        <v>2.9185889465426902</v>
      </c>
      <c r="Y143" s="262">
        <v>2.71008044273011</v>
      </c>
      <c r="DA143" s="72" t="s">
        <v>1119</v>
      </c>
    </row>
    <row r="144" spans="1:105" ht="12" customHeight="1" x14ac:dyDescent="0.25">
      <c r="A144" s="60" t="s">
        <v>1024</v>
      </c>
      <c r="B144" s="262">
        <v>1.2952849058997811</v>
      </c>
      <c r="C144" s="262">
        <v>1.4058696873389711</v>
      </c>
      <c r="D144" s="262">
        <v>1.1681143542986581</v>
      </c>
      <c r="E144" s="262">
        <v>0.89146891906653858</v>
      </c>
      <c r="F144" s="262">
        <v>0.52527326389965712</v>
      </c>
      <c r="G144" s="262">
        <v>0.73162994098003886</v>
      </c>
      <c r="H144" s="262">
        <v>0.74268984822315975</v>
      </c>
      <c r="I144" s="262">
        <v>0.81676613603814152</v>
      </c>
      <c r="J144" s="262">
        <v>1.001753792293008</v>
      </c>
      <c r="K144" s="262">
        <v>1.341264181259648</v>
      </c>
      <c r="L144" s="262">
        <v>1.701023028940015</v>
      </c>
      <c r="M144" s="262">
        <v>1.656595931303898</v>
      </c>
      <c r="N144" s="262">
        <v>1.5356822988468619</v>
      </c>
      <c r="O144" s="262">
        <v>0.22554462384770141</v>
      </c>
      <c r="P144" s="262">
        <v>0.76697154637115617</v>
      </c>
      <c r="Q144" s="262">
        <v>0.79335864394744182</v>
      </c>
      <c r="R144" s="262">
        <v>1.211848927358776</v>
      </c>
      <c r="S144" s="262">
        <v>1.2976153939910979</v>
      </c>
      <c r="T144" s="262">
        <v>1.623235657680878</v>
      </c>
      <c r="U144" s="262">
        <v>1.5336232639081659</v>
      </c>
      <c r="V144" s="262">
        <v>1.5397165789843319</v>
      </c>
      <c r="W144" s="262">
        <v>1.587616939804213</v>
      </c>
      <c r="X144" s="262">
        <v>1.5403696583589941</v>
      </c>
      <c r="Y144" s="262">
        <v>1.58299338905621</v>
      </c>
      <c r="DA144" s="72" t="s">
        <v>1120</v>
      </c>
    </row>
    <row r="145" spans="1:105" ht="12" customHeight="1" x14ac:dyDescent="0.25">
      <c r="A145" s="64" t="s">
        <v>28</v>
      </c>
      <c r="B145" s="229">
        <v>0.20100876836544129</v>
      </c>
      <c r="C145" s="229">
        <v>0.1249058760906603</v>
      </c>
      <c r="D145" s="229">
        <v>2.9315659136729538E-2</v>
      </c>
      <c r="E145" s="229">
        <v>1.993262379974407E-3</v>
      </c>
      <c r="F145" s="229">
        <v>1.108659213374851E-2</v>
      </c>
      <c r="G145" s="229">
        <v>2.4301465794940691E-2</v>
      </c>
      <c r="H145" s="229">
        <v>1.5989548407069249E-2</v>
      </c>
      <c r="I145" s="229">
        <v>0</v>
      </c>
      <c r="J145" s="229">
        <v>0</v>
      </c>
      <c r="K145" s="229">
        <v>0</v>
      </c>
      <c r="L145" s="229">
        <v>3.43703125122232E-3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2.298267460489078E-3</v>
      </c>
      <c r="X145" s="229">
        <v>2.2664807362692751E-3</v>
      </c>
      <c r="Y145" s="229">
        <v>2.3007087311083061E-3</v>
      </c>
      <c r="DA145" s="73" t="s">
        <v>1121</v>
      </c>
    </row>
    <row r="146" spans="1:105" ht="12" customHeight="1" x14ac:dyDescent="0.25">
      <c r="A146" s="64" t="s">
        <v>30</v>
      </c>
      <c r="B146" s="229">
        <v>0.43397570443197908</v>
      </c>
      <c r="C146" s="229">
        <v>0.20569446756985901</v>
      </c>
      <c r="D146" s="229">
        <v>7.2929105363616437E-2</v>
      </c>
      <c r="E146" s="229">
        <v>0.14988559386832931</v>
      </c>
      <c r="F146" s="229">
        <v>0.1740170946766568</v>
      </c>
      <c r="G146" s="229">
        <v>0.1391640854841249</v>
      </c>
      <c r="H146" s="229">
        <v>2.4673458630136182E-2</v>
      </c>
      <c r="I146" s="229">
        <v>3.524628411123288E-2</v>
      </c>
      <c r="J146" s="229">
        <v>4.394882978831971E-2</v>
      </c>
      <c r="K146" s="229">
        <v>3.004152560268426E-2</v>
      </c>
      <c r="L146" s="229">
        <v>3.3687129224669883E-2</v>
      </c>
      <c r="M146" s="229">
        <v>4.2408800266171547E-2</v>
      </c>
      <c r="N146" s="229">
        <v>1.5923180504876851E-2</v>
      </c>
      <c r="O146" s="229">
        <v>8.5808156741200587E-3</v>
      </c>
      <c r="P146" s="229">
        <v>1.4204173277752259E-2</v>
      </c>
      <c r="Q146" s="229">
        <v>0.2490184271917068</v>
      </c>
      <c r="R146" s="229">
        <v>0.34589322580478798</v>
      </c>
      <c r="S146" s="229">
        <v>0.49016255542645432</v>
      </c>
      <c r="T146" s="229">
        <v>0.5263964726783682</v>
      </c>
      <c r="U146" s="229">
        <v>0.48877534697738961</v>
      </c>
      <c r="V146" s="229">
        <v>0.53871779817172538</v>
      </c>
      <c r="W146" s="229">
        <v>0.57960627345207294</v>
      </c>
      <c r="X146" s="229">
        <v>0.52448367953773511</v>
      </c>
      <c r="Y146" s="229">
        <v>0.57484802065373597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9.12152647516218E-3</v>
      </c>
      <c r="D147" s="229">
        <v>8.4381333682253978E-2</v>
      </c>
      <c r="E147" s="229">
        <v>8.0142883498168574E-3</v>
      </c>
      <c r="F147" s="229">
        <v>3.5110610145569002E-3</v>
      </c>
      <c r="G147" s="229">
        <v>3.0106280096838991E-2</v>
      </c>
      <c r="H147" s="229">
        <v>0</v>
      </c>
      <c r="I147" s="229">
        <v>2.8155086703596328E-3</v>
      </c>
      <c r="J147" s="229">
        <v>8.2250231467839247E-2</v>
      </c>
      <c r="K147" s="229">
        <v>0.13205254290632021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3.707256892991396E-3</v>
      </c>
      <c r="Y147" s="229">
        <v>0</v>
      </c>
      <c r="DA147" s="73" t="s">
        <v>1123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4.0309429398846857E-3</v>
      </c>
      <c r="O148" s="229">
        <v>0</v>
      </c>
      <c r="P148" s="229">
        <v>3.0827010216188441E-3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1124</v>
      </c>
    </row>
    <row r="149" spans="1:105" ht="12" customHeight="1" x14ac:dyDescent="0.25">
      <c r="A149" s="64" t="s">
        <v>32</v>
      </c>
      <c r="B149" s="229">
        <v>0.18916015824269611</v>
      </c>
      <c r="C149" s="229">
        <v>0.57413242912604989</v>
      </c>
      <c r="D149" s="229">
        <v>0.57761350149382806</v>
      </c>
      <c r="E149" s="229">
        <v>0.33257626714330701</v>
      </c>
      <c r="F149" s="229">
        <v>0.12129038266815979</v>
      </c>
      <c r="G149" s="229">
        <v>0.25945453881522351</v>
      </c>
      <c r="H149" s="229">
        <v>0.30858669588758803</v>
      </c>
      <c r="I149" s="229">
        <v>0.37075013902519022</v>
      </c>
      <c r="J149" s="229">
        <v>0.34279451624876112</v>
      </c>
      <c r="K149" s="229">
        <v>3.128229671505893E-2</v>
      </c>
      <c r="L149" s="229">
        <v>0.2753256994486159</v>
      </c>
      <c r="M149" s="229">
        <v>0.18609956000793471</v>
      </c>
      <c r="N149" s="229">
        <v>0.39865544767760969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0.49352304127544988</v>
      </c>
      <c r="U149" s="229">
        <v>0.48746288352459821</v>
      </c>
      <c r="V149" s="229">
        <v>0.50965878360712646</v>
      </c>
      <c r="W149" s="229">
        <v>0.51635622340791265</v>
      </c>
      <c r="X149" s="229">
        <v>0.5828029493652741</v>
      </c>
      <c r="Y149" s="229">
        <v>0.58762236671497026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8.3986802402983077E-2</v>
      </c>
      <c r="L150" s="229">
        <v>5.0711517653230141E-2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1126</v>
      </c>
    </row>
    <row r="151" spans="1:105" ht="12" customHeight="1" x14ac:dyDescent="0.25">
      <c r="A151" s="64" t="s">
        <v>35</v>
      </c>
      <c r="B151" s="229">
        <v>0.4711402748596642</v>
      </c>
      <c r="C151" s="229">
        <v>0.43996307441021221</v>
      </c>
      <c r="D151" s="229">
        <v>0.35612218041291099</v>
      </c>
      <c r="E151" s="229">
        <v>0.1502129907371185</v>
      </c>
      <c r="F151" s="229">
        <v>6.4639653941206868E-2</v>
      </c>
      <c r="G151" s="229">
        <v>0.1021489608820616</v>
      </c>
      <c r="H151" s="229">
        <v>0.1718947324317551</v>
      </c>
      <c r="I151" s="229">
        <v>0.17542326273108519</v>
      </c>
      <c r="J151" s="229">
        <v>0.28252188286880803</v>
      </c>
      <c r="K151" s="229">
        <v>0.47448395551240552</v>
      </c>
      <c r="L151" s="229">
        <v>0.52671383082411993</v>
      </c>
      <c r="M151" s="229">
        <v>0.59916516102720241</v>
      </c>
      <c r="N151" s="229">
        <v>0.45160911346074162</v>
      </c>
      <c r="O151" s="229">
        <v>8.1639204411889446E-2</v>
      </c>
      <c r="P151" s="229">
        <v>0.27743124578013861</v>
      </c>
      <c r="Q151" s="229">
        <v>0.15954449213775029</v>
      </c>
      <c r="R151" s="229">
        <v>0.23844588143213619</v>
      </c>
      <c r="S151" s="229">
        <v>0.20878134768441539</v>
      </c>
      <c r="T151" s="229">
        <v>0.36469179835302712</v>
      </c>
      <c r="U151" s="229">
        <v>0.33708199885338391</v>
      </c>
      <c r="V151" s="229">
        <v>0.29965232031075478</v>
      </c>
      <c r="W151" s="229">
        <v>0.28473590166350909</v>
      </c>
      <c r="X151" s="229">
        <v>0.218166753871398</v>
      </c>
      <c r="Y151" s="229">
        <v>0.21800305293532821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5.2052313667027568E-2</v>
      </c>
      <c r="D153" s="229">
        <v>3.4666206742488923E-2</v>
      </c>
      <c r="E153" s="229">
        <v>4.1328061595403413E-2</v>
      </c>
      <c r="F153" s="229">
        <v>4.3871214478804897E-2</v>
      </c>
      <c r="G153" s="229">
        <v>4.5817679412668393E-2</v>
      </c>
      <c r="H153" s="229">
        <v>6.7166847278172737E-2</v>
      </c>
      <c r="I153" s="229">
        <v>7.4040256415635844E-2</v>
      </c>
      <c r="J153" s="229">
        <v>7.8811192658379214E-2</v>
      </c>
      <c r="K153" s="229">
        <v>0.17443466478977959</v>
      </c>
      <c r="L153" s="229">
        <v>0.1195349746681835</v>
      </c>
      <c r="M153" s="229">
        <v>0.16011009332318299</v>
      </c>
      <c r="N153" s="229">
        <v>0.1559978584533265</v>
      </c>
      <c r="O153" s="229">
        <v>1.1423477780945599E-2</v>
      </c>
      <c r="P153" s="229">
        <v>8.9854237308243629E-2</v>
      </c>
      <c r="Q153" s="229">
        <v>8.2671306329275107E-2</v>
      </c>
      <c r="R153" s="229">
        <v>0.20551436266770601</v>
      </c>
      <c r="S153" s="229">
        <v>0.1719589056608766</v>
      </c>
      <c r="T153" s="229">
        <v>0.1648564631636851</v>
      </c>
      <c r="U153" s="229">
        <v>0.15301807796677469</v>
      </c>
      <c r="V153" s="229">
        <v>0.13220392634134301</v>
      </c>
      <c r="W153" s="229">
        <v>0.13714246366815669</v>
      </c>
      <c r="X153" s="229">
        <v>0.14869431276413281</v>
      </c>
      <c r="Y153" s="229">
        <v>0.14988910881408349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1.3086367466830069E-2</v>
      </c>
      <c r="E154" s="229">
        <v>0.2074584549925893</v>
      </c>
      <c r="F154" s="229">
        <v>0.1068572649865233</v>
      </c>
      <c r="G154" s="229">
        <v>0.13063693049418079</v>
      </c>
      <c r="H154" s="229">
        <v>0.1543785655884386</v>
      </c>
      <c r="I154" s="229">
        <v>0.15849068508463771</v>
      </c>
      <c r="J154" s="229">
        <v>0.17142713926090039</v>
      </c>
      <c r="K154" s="229">
        <v>0.41498239333041609</v>
      </c>
      <c r="L154" s="229">
        <v>0.69161284586997396</v>
      </c>
      <c r="M154" s="229">
        <v>0.6688123166794061</v>
      </c>
      <c r="N154" s="229">
        <v>0.50946575581042308</v>
      </c>
      <c r="O154" s="229">
        <v>0.1239011259807463</v>
      </c>
      <c r="P154" s="229">
        <v>0.3823991889834028</v>
      </c>
      <c r="Q154" s="229">
        <v>0.30212441828870962</v>
      </c>
      <c r="R154" s="229">
        <v>0.42199545745414557</v>
      </c>
      <c r="S154" s="229">
        <v>0.42671258521935179</v>
      </c>
      <c r="T154" s="229">
        <v>7.3767882210347718E-2</v>
      </c>
      <c r="U154" s="229">
        <v>6.7284956586019004E-2</v>
      </c>
      <c r="V154" s="229">
        <v>5.9483750553381849E-2</v>
      </c>
      <c r="W154" s="229">
        <v>6.7477810152072479E-2</v>
      </c>
      <c r="X154" s="229">
        <v>6.0248225191192953E-2</v>
      </c>
      <c r="Y154" s="229">
        <v>5.0330131206983431E-2</v>
      </c>
      <c r="DA154" s="73" t="s">
        <v>1130</v>
      </c>
    </row>
    <row r="155" spans="1:105" ht="12" customHeight="1" x14ac:dyDescent="0.25">
      <c r="A155" s="60" t="s">
        <v>1036</v>
      </c>
      <c r="B155" s="262">
        <v>0.26950562507551817</v>
      </c>
      <c r="C155" s="262">
        <v>0.1144629349251422</v>
      </c>
      <c r="D155" s="262">
        <v>0.20982934424937569</v>
      </c>
      <c r="E155" s="262">
        <v>0.44874700953525909</v>
      </c>
      <c r="F155" s="262">
        <v>0.37608879520849142</v>
      </c>
      <c r="G155" s="262">
        <v>0.73930001380706656</v>
      </c>
      <c r="H155" s="262">
        <v>1.2513932145312541</v>
      </c>
      <c r="I155" s="262">
        <v>1.1860592723183829</v>
      </c>
      <c r="J155" s="262">
        <v>0.60338737422406463</v>
      </c>
      <c r="K155" s="262">
        <v>1.4689728535686351</v>
      </c>
      <c r="L155" s="262">
        <v>0.34814527687194202</v>
      </c>
      <c r="M155" s="262">
        <v>0.55778966264091556</v>
      </c>
      <c r="N155" s="262">
        <v>1.0612404730144189</v>
      </c>
      <c r="O155" s="262">
        <v>0.29818982009863321</v>
      </c>
      <c r="P155" s="262">
        <v>0.95843096322899113</v>
      </c>
      <c r="Q155" s="262">
        <v>0.68662817318681035</v>
      </c>
      <c r="R155" s="262">
        <v>0.8545799228081864</v>
      </c>
      <c r="S155" s="262">
        <v>0.62441656386104993</v>
      </c>
      <c r="T155" s="262">
        <v>0.23729882849345529</v>
      </c>
      <c r="U155" s="262">
        <v>0.25593206214845382</v>
      </c>
      <c r="V155" s="262">
        <v>0.36601912806617742</v>
      </c>
      <c r="W155" s="262">
        <v>0.56271561267291048</v>
      </c>
      <c r="X155" s="262">
        <v>0.1528355032538572</v>
      </c>
      <c r="Y155" s="262">
        <v>0.35330556722071421</v>
      </c>
      <c r="DA155" s="72" t="s">
        <v>1131</v>
      </c>
    </row>
    <row r="156" spans="1:105" ht="12" customHeight="1" x14ac:dyDescent="0.25">
      <c r="A156" s="132" t="s">
        <v>1038</v>
      </c>
      <c r="B156" s="316">
        <v>1.14216582271551</v>
      </c>
      <c r="C156" s="316">
        <v>0.82918727069678899</v>
      </c>
      <c r="D156" s="316">
        <v>0.92026980611205589</v>
      </c>
      <c r="E156" s="316">
        <v>0.90446681278619812</v>
      </c>
      <c r="F156" s="316">
        <v>0.57818951431889798</v>
      </c>
      <c r="G156" s="316">
        <v>0.97343650243536461</v>
      </c>
      <c r="H156" s="316">
        <v>1.435503013210391</v>
      </c>
      <c r="I156" s="316">
        <v>1.432771688931749</v>
      </c>
      <c r="J156" s="316">
        <v>1.2488488316948629</v>
      </c>
      <c r="K156" s="316">
        <v>2.316650108871928</v>
      </c>
      <c r="L156" s="316">
        <v>1.420000060111912</v>
      </c>
      <c r="M156" s="316">
        <v>1.7553861595333931</v>
      </c>
      <c r="N156" s="316">
        <v>2.0539504700642839</v>
      </c>
      <c r="O156" s="316">
        <v>0.42045489281944881</v>
      </c>
      <c r="P156" s="316">
        <v>1.3984650837806309</v>
      </c>
      <c r="Q156" s="316">
        <v>1.078362767362836</v>
      </c>
      <c r="R156" s="316">
        <v>1.500798800849362</v>
      </c>
      <c r="S156" s="316">
        <v>1.2999070535083641</v>
      </c>
      <c r="T156" s="316">
        <v>1.096002231612794</v>
      </c>
      <c r="U156" s="316">
        <v>1.0812223620602801</v>
      </c>
      <c r="V156" s="316">
        <v>1.2049196204314081</v>
      </c>
      <c r="W156" s="316">
        <v>1.426042301924451</v>
      </c>
      <c r="X156" s="316">
        <v>0.79182445765831266</v>
      </c>
      <c r="Y156" s="316">
        <v>1.105940137490917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0.99999999999999989</v>
      </c>
      <c r="C160" s="232">
        <f t="shared" si="6"/>
        <v>1</v>
      </c>
      <c r="D160" s="232">
        <f t="shared" si="6"/>
        <v>1.0000000000000002</v>
      </c>
      <c r="E160" s="232">
        <f t="shared" si="6"/>
        <v>1.0000000000000002</v>
      </c>
      <c r="F160" s="232">
        <f t="shared" si="6"/>
        <v>1</v>
      </c>
      <c r="G160" s="232">
        <f t="shared" si="6"/>
        <v>1</v>
      </c>
      <c r="H160" s="232">
        <f t="shared" si="6"/>
        <v>0.99999999999999989</v>
      </c>
      <c r="I160" s="232">
        <f t="shared" si="6"/>
        <v>1.0000000000000002</v>
      </c>
      <c r="J160" s="232">
        <f t="shared" si="6"/>
        <v>0.99999999999999989</v>
      </c>
      <c r="K160" s="232">
        <f t="shared" si="6"/>
        <v>1</v>
      </c>
      <c r="L160" s="232">
        <f t="shared" si="6"/>
        <v>1</v>
      </c>
      <c r="M160" s="232">
        <f t="shared" si="6"/>
        <v>1.0000000000000002</v>
      </c>
      <c r="N160" s="232">
        <f t="shared" si="6"/>
        <v>1</v>
      </c>
      <c r="O160" s="232">
        <f t="shared" si="6"/>
        <v>1.0000000000000002</v>
      </c>
      <c r="P160" s="232">
        <f t="shared" si="6"/>
        <v>0.99999999999999989</v>
      </c>
      <c r="Q160" s="232">
        <f t="shared" si="6"/>
        <v>1</v>
      </c>
      <c r="R160" s="232">
        <f t="shared" si="6"/>
        <v>0.99999999999999989</v>
      </c>
      <c r="S160" s="232">
        <f t="shared" si="6"/>
        <v>1</v>
      </c>
      <c r="T160" s="232">
        <f t="shared" si="6"/>
        <v>1.0000000000000002</v>
      </c>
      <c r="U160" s="232">
        <f t="shared" si="6"/>
        <v>0.99999999999999989</v>
      </c>
      <c r="V160" s="232">
        <f t="shared" si="6"/>
        <v>1</v>
      </c>
      <c r="W160" s="232">
        <f t="shared" si="6"/>
        <v>1.0000000000000002</v>
      </c>
      <c r="X160" s="232">
        <f t="shared" si="6"/>
        <v>0.99999999999999989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2.2617574542174281E-3</v>
      </c>
      <c r="C161" s="266">
        <f t="shared" si="7"/>
        <v>1.0117936065591063E-3</v>
      </c>
      <c r="D161" s="266">
        <f t="shared" si="7"/>
        <v>1.390772472899048E-3</v>
      </c>
      <c r="E161" s="266">
        <f t="shared" si="7"/>
        <v>1.6308293260023736E-3</v>
      </c>
      <c r="F161" s="266">
        <f t="shared" si="7"/>
        <v>1.590479909661079E-3</v>
      </c>
      <c r="G161" s="266">
        <f t="shared" si="7"/>
        <v>1.9730190545842801E-3</v>
      </c>
      <c r="H161" s="266">
        <f t="shared" si="7"/>
        <v>2.1952878503708087E-3</v>
      </c>
      <c r="I161" s="266">
        <f t="shared" si="7"/>
        <v>2.0867880219872688E-3</v>
      </c>
      <c r="J161" s="266">
        <f t="shared" si="7"/>
        <v>2.0368141212609991E-3</v>
      </c>
      <c r="K161" s="266">
        <f t="shared" si="7"/>
        <v>1.9981667369902631E-3</v>
      </c>
      <c r="L161" s="266">
        <f t="shared" si="7"/>
        <v>1.1815736358995687E-3</v>
      </c>
      <c r="M161" s="266">
        <f t="shared" si="7"/>
        <v>1.2631045729409134E-3</v>
      </c>
      <c r="N161" s="266">
        <f t="shared" si="7"/>
        <v>1.9066215793748498E-3</v>
      </c>
      <c r="O161" s="266">
        <f t="shared" si="7"/>
        <v>1.6012054042937826E-3</v>
      </c>
      <c r="P161" s="266">
        <f t="shared" si="7"/>
        <v>9.0665770979357705E-4</v>
      </c>
      <c r="Q161" s="266">
        <f t="shared" si="7"/>
        <v>1.7974180626579872E-3</v>
      </c>
      <c r="R161" s="266">
        <f t="shared" si="7"/>
        <v>1.7874781037574383E-3</v>
      </c>
      <c r="S161" s="266">
        <f t="shared" si="7"/>
        <v>1.4236612576944449E-3</v>
      </c>
      <c r="T161" s="266">
        <f t="shared" si="7"/>
        <v>1.1138367225598275E-3</v>
      </c>
      <c r="U161" s="266">
        <f t="shared" si="7"/>
        <v>1.282257943270589E-3</v>
      </c>
      <c r="V161" s="266">
        <f t="shared" si="7"/>
        <v>1.2056764219063204E-3</v>
      </c>
      <c r="W161" s="266">
        <f t="shared" si="7"/>
        <v>1.2555791483563671E-3</v>
      </c>
      <c r="X161" s="266">
        <f t="shared" si="7"/>
        <v>7.7855940029835844E-4</v>
      </c>
      <c r="Y161" s="266">
        <f t="shared" si="7"/>
        <v>1.0222082285234197E-3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1.7895702153368678E-2</v>
      </c>
      <c r="C162" s="267">
        <f t="shared" si="8"/>
        <v>8.0056139485254578E-3</v>
      </c>
      <c r="D162" s="267">
        <f t="shared" si="8"/>
        <v>1.1004208206187589E-2</v>
      </c>
      <c r="E162" s="267">
        <f t="shared" si="8"/>
        <v>1.2903609901538039E-2</v>
      </c>
      <c r="F162" s="267">
        <f t="shared" si="8"/>
        <v>1.25843532387338E-2</v>
      </c>
      <c r="G162" s="267">
        <f t="shared" si="8"/>
        <v>1.5611117486502615E-2</v>
      </c>
      <c r="H162" s="267">
        <f t="shared" si="8"/>
        <v>1.7369774746575591E-2</v>
      </c>
      <c r="I162" s="267">
        <f t="shared" si="8"/>
        <v>1.6511291619296476E-2</v>
      </c>
      <c r="J162" s="267">
        <f t="shared" si="8"/>
        <v>1.6115883154444621E-2</v>
      </c>
      <c r="K162" s="267">
        <f t="shared" si="8"/>
        <v>1.5810093478975117E-2</v>
      </c>
      <c r="L162" s="267">
        <f t="shared" si="8"/>
        <v>9.3489643732147243E-3</v>
      </c>
      <c r="M162" s="267">
        <f t="shared" si="8"/>
        <v>9.9940615576437283E-3</v>
      </c>
      <c r="N162" s="267">
        <f t="shared" si="8"/>
        <v>1.5085760783082451E-2</v>
      </c>
      <c r="O162" s="267">
        <f t="shared" si="8"/>
        <v>1.2669216563506528E-2</v>
      </c>
      <c r="P162" s="267">
        <f t="shared" si="8"/>
        <v>7.1737472553772171E-3</v>
      </c>
      <c r="Q162" s="267">
        <f t="shared" si="8"/>
        <v>1.422170986302411E-2</v>
      </c>
      <c r="R162" s="267">
        <f t="shared" si="8"/>
        <v>1.4143061932155459E-2</v>
      </c>
      <c r="S162" s="267">
        <f t="shared" si="8"/>
        <v>1.1264434118469736E-2</v>
      </c>
      <c r="T162" s="267">
        <f t="shared" si="8"/>
        <v>8.8130096342765585E-3</v>
      </c>
      <c r="U162" s="267">
        <f t="shared" si="8"/>
        <v>1.0145608758257077E-2</v>
      </c>
      <c r="V162" s="267">
        <f t="shared" si="8"/>
        <v>9.5396728325320146E-3</v>
      </c>
      <c r="W162" s="267">
        <f t="shared" si="8"/>
        <v>9.9345181452006378E-3</v>
      </c>
      <c r="X162" s="267">
        <f t="shared" si="8"/>
        <v>6.1601950777102907E-3</v>
      </c>
      <c r="Y162" s="267">
        <f t="shared" si="8"/>
        <v>8.0880175556698655E-3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1.9750262016823571E-2</v>
      </c>
      <c r="C163" s="267">
        <f t="shared" si="9"/>
        <v>8.8352483592912378E-3</v>
      </c>
      <c r="D163" s="267">
        <f t="shared" si="9"/>
        <v>1.2144591673312676E-2</v>
      </c>
      <c r="E163" s="267">
        <f t="shared" si="9"/>
        <v>1.4240831364657145E-2</v>
      </c>
      <c r="F163" s="267">
        <f t="shared" si="9"/>
        <v>1.3888489629923173E-2</v>
      </c>
      <c r="G163" s="267">
        <f t="shared" si="9"/>
        <v>1.7228922234593852E-2</v>
      </c>
      <c r="H163" s="267">
        <f t="shared" si="9"/>
        <v>1.9169831922660616E-2</v>
      </c>
      <c r="I163" s="267">
        <f t="shared" si="9"/>
        <v>1.8222382833741065E-2</v>
      </c>
      <c r="J163" s="267">
        <f t="shared" si="9"/>
        <v>1.778599756550368E-2</v>
      </c>
      <c r="K163" s="267">
        <f t="shared" si="9"/>
        <v>1.7448518423260295E-2</v>
      </c>
      <c r="L163" s="267">
        <f t="shared" si="9"/>
        <v>1.0317812309039918E-2</v>
      </c>
      <c r="M163" s="267">
        <f t="shared" si="9"/>
        <v>1.1029761933010928E-2</v>
      </c>
      <c r="N163" s="267">
        <f t="shared" si="9"/>
        <v>1.6649121986695235E-2</v>
      </c>
      <c r="O163" s="267">
        <f t="shared" si="9"/>
        <v>1.3982147475003297E-2</v>
      </c>
      <c r="P163" s="267">
        <f t="shared" si="9"/>
        <v>7.9171740075869856E-3</v>
      </c>
      <c r="Q163" s="267">
        <f t="shared" si="9"/>
        <v>1.5695528105841714E-2</v>
      </c>
      <c r="R163" s="267">
        <f t="shared" si="9"/>
        <v>1.5608729765747262E-2</v>
      </c>
      <c r="S163" s="267">
        <f t="shared" si="9"/>
        <v>1.2431785207664818E-2</v>
      </c>
      <c r="T163" s="267">
        <f t="shared" si="9"/>
        <v>9.7263157344730181E-3</v>
      </c>
      <c r="U163" s="267">
        <f t="shared" si="9"/>
        <v>1.119701420924901E-2</v>
      </c>
      <c r="V163" s="267">
        <f t="shared" si="9"/>
        <v>1.0528284187039532E-2</v>
      </c>
      <c r="W163" s="267">
        <f t="shared" si="9"/>
        <v>1.0964047942743969E-2</v>
      </c>
      <c r="X163" s="267">
        <f t="shared" si="9"/>
        <v>6.7985858178033418E-3</v>
      </c>
      <c r="Y163" s="267">
        <f t="shared" si="9"/>
        <v>8.926191582322416E-3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3.2134291484917088E-2</v>
      </c>
      <c r="C164" s="267">
        <f t="shared" si="10"/>
        <v>1.4375224281949149E-2</v>
      </c>
      <c r="D164" s="267">
        <f t="shared" si="10"/>
        <v>1.9759628933687007E-2</v>
      </c>
      <c r="E164" s="267">
        <f t="shared" si="10"/>
        <v>2.3170276205431387E-2</v>
      </c>
      <c r="F164" s="267">
        <f t="shared" si="10"/>
        <v>2.2597005228236329E-2</v>
      </c>
      <c r="G164" s="267">
        <f t="shared" si="10"/>
        <v>2.8031993124233493E-2</v>
      </c>
      <c r="H164" s="267">
        <f t="shared" si="10"/>
        <v>3.1189913642407315E-2</v>
      </c>
      <c r="I164" s="267">
        <f t="shared" si="10"/>
        <v>2.9648384463476639E-2</v>
      </c>
      <c r="J164" s="267">
        <f t="shared" si="10"/>
        <v>2.8938372039473421E-2</v>
      </c>
      <c r="K164" s="267">
        <f t="shared" si="10"/>
        <v>2.838928296320236E-2</v>
      </c>
      <c r="L164" s="267">
        <f t="shared" si="10"/>
        <v>1.67874020072711E-2</v>
      </c>
      <c r="M164" s="267">
        <f t="shared" si="10"/>
        <v>1.7945766221364734E-2</v>
      </c>
      <c r="N164" s="267">
        <f t="shared" si="10"/>
        <v>2.708864006121434E-2</v>
      </c>
      <c r="O164" s="267">
        <f t="shared" si="10"/>
        <v>2.2749389459447562E-2</v>
      </c>
      <c r="P164" s="267">
        <f t="shared" si="10"/>
        <v>1.2881488715435612E-2</v>
      </c>
      <c r="Q164" s="267">
        <f t="shared" si="10"/>
        <v>2.5537113114408334E-2</v>
      </c>
      <c r="R164" s="267">
        <f t="shared" si="10"/>
        <v>2.5395889511469507E-2</v>
      </c>
      <c r="S164" s="267">
        <f t="shared" si="10"/>
        <v>2.0226901759616812E-2</v>
      </c>
      <c r="T164" s="267">
        <f t="shared" si="10"/>
        <v>1.5825018656444055E-2</v>
      </c>
      <c r="U164" s="267">
        <f t="shared" si="10"/>
        <v>1.8217890884398208E-2</v>
      </c>
      <c r="V164" s="267">
        <f t="shared" si="10"/>
        <v>1.712984630857994E-2</v>
      </c>
      <c r="W164" s="267">
        <f t="shared" si="10"/>
        <v>1.7838847512333111E-2</v>
      </c>
      <c r="X164" s="267">
        <f t="shared" si="10"/>
        <v>1.1061510888737674E-2</v>
      </c>
      <c r="Y164" s="267">
        <f t="shared" si="10"/>
        <v>1.4523191738531366E-2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1.2875060939611761E-2</v>
      </c>
      <c r="C165" s="268">
        <f t="shared" si="11"/>
        <v>8.7748296186499833E-3</v>
      </c>
      <c r="D165" s="268">
        <f t="shared" si="11"/>
        <v>8.8965306080812587E-3</v>
      </c>
      <c r="E165" s="268">
        <f t="shared" si="11"/>
        <v>6.852419871922478E-3</v>
      </c>
      <c r="F165" s="268">
        <f t="shared" si="11"/>
        <v>5.7416783322563674E-3</v>
      </c>
      <c r="G165" s="268">
        <f t="shared" si="11"/>
        <v>6.5719548689162936E-3</v>
      </c>
      <c r="H165" s="268">
        <f t="shared" si="11"/>
        <v>6.3750479240566619E-3</v>
      </c>
      <c r="I165" s="268">
        <f t="shared" si="11"/>
        <v>6.293494972389021E-3</v>
      </c>
      <c r="J165" s="268">
        <f t="shared" si="11"/>
        <v>8.002441227736851E-3</v>
      </c>
      <c r="K165" s="268">
        <f t="shared" si="11"/>
        <v>6.0870471552346029E-3</v>
      </c>
      <c r="L165" s="268">
        <f t="shared" si="11"/>
        <v>6.5752339553899648E-3</v>
      </c>
      <c r="M165" s="268">
        <f t="shared" si="11"/>
        <v>5.7012065239809197E-3</v>
      </c>
      <c r="N165" s="268">
        <f t="shared" si="11"/>
        <v>6.9359687508184689E-3</v>
      </c>
      <c r="O165" s="268">
        <f t="shared" si="11"/>
        <v>4.5622829395770403E-3</v>
      </c>
      <c r="P165" s="268">
        <f t="shared" si="11"/>
        <v>2.6160133767406677E-3</v>
      </c>
      <c r="Q165" s="268">
        <f t="shared" si="11"/>
        <v>5.5626769024615871E-3</v>
      </c>
      <c r="R165" s="268">
        <f t="shared" si="11"/>
        <v>5.8521787270745824E-3</v>
      </c>
      <c r="S165" s="268">
        <f t="shared" si="11"/>
        <v>5.2102748851903628E-3</v>
      </c>
      <c r="T165" s="268">
        <f t="shared" si="11"/>
        <v>7.4122314600584922E-3</v>
      </c>
      <c r="U165" s="268">
        <f t="shared" si="11"/>
        <v>8.1688650906058709E-3</v>
      </c>
      <c r="V165" s="268">
        <f t="shared" si="11"/>
        <v>6.7110613292545923E-3</v>
      </c>
      <c r="W165" s="268">
        <f t="shared" si="11"/>
        <v>5.9804398180651743E-3</v>
      </c>
      <c r="X165" s="268">
        <f t="shared" si="11"/>
        <v>6.3251419665591065E-3</v>
      </c>
      <c r="Y165" s="268">
        <f t="shared" si="11"/>
        <v>5.9488038585593815E-3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0.5278015466151762</v>
      </c>
      <c r="C166" s="317">
        <f t="shared" si="12"/>
        <v>0.69635527714172596</v>
      </c>
      <c r="D166" s="317">
        <f t="shared" si="12"/>
        <v>0.674340329485973</v>
      </c>
      <c r="E166" s="317">
        <f t="shared" si="12"/>
        <v>0.70274335662151499</v>
      </c>
      <c r="F166" s="317">
        <f t="shared" si="12"/>
        <v>0.73540367399114825</v>
      </c>
      <c r="G166" s="317">
        <f t="shared" si="12"/>
        <v>0.70888793050689913</v>
      </c>
      <c r="H166" s="317">
        <f t="shared" si="12"/>
        <v>0.74879256265995808</v>
      </c>
      <c r="I166" s="317">
        <f t="shared" si="12"/>
        <v>0.7445281181739748</v>
      </c>
      <c r="J166" s="317">
        <f t="shared" si="12"/>
        <v>0.67851448563588868</v>
      </c>
      <c r="K166" s="317">
        <f t="shared" si="12"/>
        <v>0.75706587976191086</v>
      </c>
      <c r="L166" s="317">
        <f t="shared" si="12"/>
        <v>0.74535976250907088</v>
      </c>
      <c r="M166" s="317">
        <f t="shared" si="12"/>
        <v>0.77644502266125826</v>
      </c>
      <c r="N166" s="317">
        <f t="shared" si="12"/>
        <v>0.71707583942498043</v>
      </c>
      <c r="O166" s="317">
        <f t="shared" si="12"/>
        <v>0.81104318793591224</v>
      </c>
      <c r="P166" s="317">
        <f t="shared" si="12"/>
        <v>0.89064367276831158</v>
      </c>
      <c r="Q166" s="317">
        <f t="shared" si="12"/>
        <v>0.75151526269209534</v>
      </c>
      <c r="R166" s="317">
        <f t="shared" si="12"/>
        <v>0.73667909367167028</v>
      </c>
      <c r="S166" s="317">
        <f t="shared" si="12"/>
        <v>0.7559352220159965</v>
      </c>
      <c r="T166" s="317">
        <f t="shared" si="12"/>
        <v>0.71381669344824206</v>
      </c>
      <c r="U166" s="317">
        <f t="shared" si="12"/>
        <v>0.6823612393445061</v>
      </c>
      <c r="V166" s="317">
        <f t="shared" si="12"/>
        <v>0.72775379874171853</v>
      </c>
      <c r="W166" s="317">
        <f t="shared" si="12"/>
        <v>0.74839638354710303</v>
      </c>
      <c r="X166" s="317">
        <f t="shared" si="12"/>
        <v>0.74642245204433844</v>
      </c>
      <c r="Y166" s="317">
        <f t="shared" si="12"/>
        <v>0.74683377953121199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0.22568505346291479</v>
      </c>
      <c r="C167" s="269">
        <f t="shared" si="13"/>
        <v>0.15094022560624343</v>
      </c>
      <c r="D167" s="269">
        <f t="shared" si="13"/>
        <v>0.15532697958507716</v>
      </c>
      <c r="E167" s="269">
        <f t="shared" si="13"/>
        <v>0.14143037922381907</v>
      </c>
      <c r="F167" s="269">
        <f t="shared" si="13"/>
        <v>0.12713463944540321</v>
      </c>
      <c r="G167" s="269">
        <f t="shared" si="13"/>
        <v>0.13047753559746036</v>
      </c>
      <c r="H167" s="269">
        <f t="shared" si="13"/>
        <v>9.9934507470402958E-2</v>
      </c>
      <c r="I167" s="269">
        <f t="shared" si="13"/>
        <v>0.10466938932083872</v>
      </c>
      <c r="J167" s="269">
        <f t="shared" si="13"/>
        <v>0.14375506122484466</v>
      </c>
      <c r="K167" s="269">
        <f t="shared" si="13"/>
        <v>0.10179026135029191</v>
      </c>
      <c r="L167" s="269">
        <f t="shared" si="13"/>
        <v>0.12453838971557428</v>
      </c>
      <c r="M167" s="269">
        <f t="shared" si="13"/>
        <v>0.10488269818920103</v>
      </c>
      <c r="N167" s="269">
        <f t="shared" si="13"/>
        <v>0.12542858972575252</v>
      </c>
      <c r="O167" s="269">
        <f t="shared" si="13"/>
        <v>7.5575449597238581E-2</v>
      </c>
      <c r="P167" s="269">
        <f t="shared" si="13"/>
        <v>4.3751365008725222E-2</v>
      </c>
      <c r="Q167" s="269">
        <f t="shared" si="13"/>
        <v>0.11635214615578082</v>
      </c>
      <c r="R167" s="269">
        <f t="shared" si="13"/>
        <v>0.12699521644484188</v>
      </c>
      <c r="S167" s="269">
        <f t="shared" si="13"/>
        <v>0.12504345899823738</v>
      </c>
      <c r="T167" s="269">
        <f t="shared" si="13"/>
        <v>0.1451484128936876</v>
      </c>
      <c r="U167" s="269">
        <f t="shared" si="13"/>
        <v>0.1600293679703764</v>
      </c>
      <c r="V167" s="269">
        <f t="shared" si="13"/>
        <v>0.13556079312969782</v>
      </c>
      <c r="W167" s="269">
        <f t="shared" si="13"/>
        <v>0.12299233132161257</v>
      </c>
      <c r="X167" s="269">
        <f t="shared" si="13"/>
        <v>0.13326264213266251</v>
      </c>
      <c r="Y167" s="269">
        <f t="shared" si="13"/>
        <v>0.12873821318655601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0.12000478207068929</v>
      </c>
      <c r="C168" s="269">
        <f t="shared" si="14"/>
        <v>8.4336154266347246E-2</v>
      </c>
      <c r="D168" s="269">
        <f t="shared" si="14"/>
        <v>8.8444325879822275E-2</v>
      </c>
      <c r="E168" s="269">
        <f t="shared" si="14"/>
        <v>7.2062845799215014E-2</v>
      </c>
      <c r="F168" s="269">
        <f t="shared" si="14"/>
        <v>5.9149301607663109E-2</v>
      </c>
      <c r="G168" s="269">
        <f t="shared" si="14"/>
        <v>6.7101776824811915E-2</v>
      </c>
      <c r="H168" s="269">
        <f t="shared" si="14"/>
        <v>5.3804187910824065E-2</v>
      </c>
      <c r="I168" s="269">
        <f t="shared" si="14"/>
        <v>5.6179220913965648E-2</v>
      </c>
      <c r="J168" s="269">
        <f t="shared" si="14"/>
        <v>7.7513315183142126E-2</v>
      </c>
      <c r="K168" s="269">
        <f t="shared" si="14"/>
        <v>5.0393459704043041E-2</v>
      </c>
      <c r="L168" s="269">
        <f t="shared" si="14"/>
        <v>6.0785438427220347E-2</v>
      </c>
      <c r="M168" s="269">
        <f t="shared" si="14"/>
        <v>5.1186071721972808E-2</v>
      </c>
      <c r="N168" s="269">
        <f t="shared" si="14"/>
        <v>6.3994261795463317E-2</v>
      </c>
      <c r="O168" s="269">
        <f t="shared" si="14"/>
        <v>3.5505506384172804E-2</v>
      </c>
      <c r="P168" s="269">
        <f t="shared" si="14"/>
        <v>2.0550211761938254E-2</v>
      </c>
      <c r="Q168" s="269">
        <f t="shared" si="14"/>
        <v>4.5902771842498857E-2</v>
      </c>
      <c r="R168" s="269">
        <f t="shared" si="14"/>
        <v>4.9400491071770296E-2</v>
      </c>
      <c r="S168" s="269">
        <f t="shared" si="14"/>
        <v>4.5477595595487412E-2</v>
      </c>
      <c r="T168" s="269">
        <f t="shared" si="14"/>
        <v>7.3103072486873075E-2</v>
      </c>
      <c r="U168" s="269">
        <f t="shared" si="14"/>
        <v>8.0924823126732326E-2</v>
      </c>
      <c r="V168" s="269">
        <f t="shared" si="14"/>
        <v>6.8180097456084651E-2</v>
      </c>
      <c r="W168" s="269">
        <f t="shared" si="14"/>
        <v>6.1301316311455065E-2</v>
      </c>
      <c r="X168" s="269">
        <f t="shared" si="14"/>
        <v>6.7186369886772346E-2</v>
      </c>
      <c r="Y168" s="269">
        <f t="shared" si="14"/>
        <v>6.4422992481605837E-2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0.1193914466546778</v>
      </c>
      <c r="C169" s="318">
        <f t="shared" si="15"/>
        <v>8.4226123613397541E-2</v>
      </c>
      <c r="D169" s="318">
        <f t="shared" si="15"/>
        <v>8.82052831491969E-2</v>
      </c>
      <c r="E169" s="318">
        <f t="shared" si="15"/>
        <v>7.1358678845933887E-2</v>
      </c>
      <c r="F169" s="318">
        <f t="shared" si="15"/>
        <v>5.8035511113597525E-2</v>
      </c>
      <c r="G169" s="318">
        <f t="shared" si="15"/>
        <v>6.5659150321213694E-2</v>
      </c>
      <c r="H169" s="318">
        <f t="shared" si="15"/>
        <v>5.0907014345497485E-2</v>
      </c>
      <c r="I169" s="318">
        <f t="shared" si="15"/>
        <v>5.3909667733778359E-2</v>
      </c>
      <c r="J169" s="318">
        <f t="shared" si="15"/>
        <v>7.6469858676169525E-2</v>
      </c>
      <c r="K169" s="318">
        <f t="shared" si="15"/>
        <v>4.770410128585862E-2</v>
      </c>
      <c r="L169" s="318">
        <f t="shared" si="15"/>
        <v>6.0388912580771385E-2</v>
      </c>
      <c r="M169" s="318">
        <f t="shared" si="15"/>
        <v>5.0527970648485437E-2</v>
      </c>
      <c r="N169" s="318">
        <f t="shared" si="15"/>
        <v>6.2612703914005502E-2</v>
      </c>
      <c r="O169" s="318">
        <f t="shared" si="15"/>
        <v>3.2090712111643313E-2</v>
      </c>
      <c r="P169" s="318">
        <f t="shared" si="15"/>
        <v>1.8753189149845896E-2</v>
      </c>
      <c r="Q169" s="318">
        <f t="shared" si="15"/>
        <v>4.272990889077926E-2</v>
      </c>
      <c r="R169" s="318">
        <f t="shared" si="15"/>
        <v>4.6767313631650778E-2</v>
      </c>
      <c r="S169" s="318">
        <f t="shared" si="15"/>
        <v>4.3840859091550562E-2</v>
      </c>
      <c r="T169" s="318">
        <f t="shared" si="15"/>
        <v>7.2879301435705493E-2</v>
      </c>
      <c r="U169" s="318">
        <f t="shared" si="15"/>
        <v>8.0648482150291023E-2</v>
      </c>
      <c r="V169" s="318">
        <f t="shared" si="15"/>
        <v>6.7857543910977633E-2</v>
      </c>
      <c r="W169" s="318">
        <f t="shared" si="15"/>
        <v>6.0849900783935269E-2</v>
      </c>
      <c r="X169" s="318">
        <f t="shared" si="15"/>
        <v>6.7091383025657036E-2</v>
      </c>
      <c r="Y169" s="318">
        <f t="shared" si="15"/>
        <v>6.4197165891677094E-2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6.1333541601147278E-4</v>
      </c>
      <c r="C170" s="318">
        <f t="shared" si="16"/>
        <v>1.1003065294974576E-4</v>
      </c>
      <c r="D170" s="318">
        <f t="shared" si="16"/>
        <v>2.3904273062538196E-4</v>
      </c>
      <c r="E170" s="318">
        <f t="shared" si="16"/>
        <v>7.04166953281082E-4</v>
      </c>
      <c r="F170" s="318">
        <f t="shared" si="16"/>
        <v>1.1137904940655824E-3</v>
      </c>
      <c r="G170" s="318">
        <f t="shared" si="16"/>
        <v>1.44262650359823E-3</v>
      </c>
      <c r="H170" s="318">
        <f t="shared" si="16"/>
        <v>2.8971735653265719E-3</v>
      </c>
      <c r="I170" s="318">
        <f t="shared" si="16"/>
        <v>2.2695531801872957E-3</v>
      </c>
      <c r="J170" s="318">
        <f t="shared" si="16"/>
        <v>1.0434565069726255E-3</v>
      </c>
      <c r="K170" s="318">
        <f t="shared" si="16"/>
        <v>2.6893584181844283E-3</v>
      </c>
      <c r="L170" s="318">
        <f t="shared" si="16"/>
        <v>3.9652584644896068E-4</v>
      </c>
      <c r="M170" s="318">
        <f t="shared" si="16"/>
        <v>6.5810107348737723E-4</v>
      </c>
      <c r="N170" s="318">
        <f t="shared" si="16"/>
        <v>1.3815578814578182E-3</v>
      </c>
      <c r="O170" s="318">
        <f t="shared" si="16"/>
        <v>3.4147942725294986E-3</v>
      </c>
      <c r="P170" s="318">
        <f t="shared" si="16"/>
        <v>1.7970226120923663E-3</v>
      </c>
      <c r="Q170" s="318">
        <f t="shared" si="16"/>
        <v>3.1728629517195975E-3</v>
      </c>
      <c r="R170" s="318">
        <f t="shared" si="16"/>
        <v>2.633177440119519E-3</v>
      </c>
      <c r="S170" s="318">
        <f t="shared" si="16"/>
        <v>1.636736503936849E-3</v>
      </c>
      <c r="T170" s="318">
        <f t="shared" si="16"/>
        <v>2.2377105116757039E-4</v>
      </c>
      <c r="U170" s="318">
        <f t="shared" si="16"/>
        <v>2.763409764413184E-4</v>
      </c>
      <c r="V170" s="318">
        <f t="shared" si="16"/>
        <v>3.2255354510702565E-4</v>
      </c>
      <c r="W170" s="318">
        <f t="shared" si="16"/>
        <v>4.5141552751979828E-4</v>
      </c>
      <c r="X170" s="318">
        <f t="shared" si="16"/>
        <v>9.4986861115295282E-5</v>
      </c>
      <c r="Y170" s="318">
        <f t="shared" si="16"/>
        <v>2.2582658992873736E-4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1.7981621133045352E-2</v>
      </c>
      <c r="C171" s="269">
        <f t="shared" si="17"/>
        <v>1.2183397027799693E-2</v>
      </c>
      <c r="D171" s="269">
        <f t="shared" si="17"/>
        <v>1.2409649629262064E-2</v>
      </c>
      <c r="E171" s="269">
        <f t="shared" si="17"/>
        <v>1.0102619516979385E-2</v>
      </c>
      <c r="F171" s="269">
        <f t="shared" si="17"/>
        <v>8.6805623165365272E-3</v>
      </c>
      <c r="G171" s="269">
        <f t="shared" si="17"/>
        <v>9.5601468273458414E-3</v>
      </c>
      <c r="H171" s="269">
        <f t="shared" si="17"/>
        <v>8.6085140057461478E-3</v>
      </c>
      <c r="I171" s="269">
        <f t="shared" si="17"/>
        <v>8.6485755110254862E-3</v>
      </c>
      <c r="J171" s="269">
        <f t="shared" si="17"/>
        <v>1.1263354129502306E-2</v>
      </c>
      <c r="K171" s="269">
        <f t="shared" si="17"/>
        <v>8.378719146429861E-3</v>
      </c>
      <c r="L171" s="269">
        <f t="shared" si="17"/>
        <v>9.4149567458791748E-3</v>
      </c>
      <c r="M171" s="269">
        <f t="shared" si="17"/>
        <v>8.085999554317571E-3</v>
      </c>
      <c r="N171" s="269">
        <f t="shared" si="17"/>
        <v>9.77597599353674E-3</v>
      </c>
      <c r="O171" s="269">
        <f t="shared" si="17"/>
        <v>6.2619980495465253E-3</v>
      </c>
      <c r="P171" s="269">
        <f t="shared" si="17"/>
        <v>3.6002957183102935E-3</v>
      </c>
      <c r="Q171" s="269">
        <f t="shared" si="17"/>
        <v>8.2396304830974956E-3</v>
      </c>
      <c r="R171" s="269">
        <f t="shared" si="17"/>
        <v>8.783031144043071E-3</v>
      </c>
      <c r="S171" s="269">
        <f t="shared" si="17"/>
        <v>8.1188085084559977E-3</v>
      </c>
      <c r="T171" s="269">
        <f t="shared" si="17"/>
        <v>1.073224363580158E-2</v>
      </c>
      <c r="U171" s="269">
        <f t="shared" si="17"/>
        <v>1.1790994639836112E-2</v>
      </c>
      <c r="V171" s="269">
        <f t="shared" si="17"/>
        <v>9.7784595302766557E-3</v>
      </c>
      <c r="W171" s="269">
        <f t="shared" si="17"/>
        <v>8.7563554304886434E-3</v>
      </c>
      <c r="X171" s="269">
        <f t="shared" si="17"/>
        <v>9.3256653873394491E-3</v>
      </c>
      <c r="Y171" s="269">
        <f t="shared" si="17"/>
        <v>8.8382908135840252E-3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1.1285143868481777E-2</v>
      </c>
      <c r="C172" s="318">
        <f t="shared" si="18"/>
        <v>8.1361928138169066E-3</v>
      </c>
      <c r="D172" s="318">
        <f t="shared" si="18"/>
        <v>7.9005109688376051E-3</v>
      </c>
      <c r="E172" s="318">
        <f t="shared" si="18"/>
        <v>4.9634573194236795E-3</v>
      </c>
      <c r="F172" s="318">
        <f t="shared" si="18"/>
        <v>3.4507971478831292E-3</v>
      </c>
      <c r="G172" s="318">
        <f t="shared" si="18"/>
        <v>3.3256051253328098E-3</v>
      </c>
      <c r="H172" s="318">
        <f t="shared" si="18"/>
        <v>2.3121130114710817E-3</v>
      </c>
      <c r="I172" s="318">
        <f t="shared" si="18"/>
        <v>2.6038365649408484E-3</v>
      </c>
      <c r="J172" s="318">
        <f t="shared" si="18"/>
        <v>5.7186630620658157E-3</v>
      </c>
      <c r="K172" s="318">
        <f t="shared" si="18"/>
        <v>3.3202622014227539E-3</v>
      </c>
      <c r="L172" s="318">
        <f t="shared" si="18"/>
        <v>5.7292337429781853E-3</v>
      </c>
      <c r="M172" s="318">
        <f t="shared" si="18"/>
        <v>4.6694196073875094E-3</v>
      </c>
      <c r="N172" s="318">
        <f t="shared" si="18"/>
        <v>4.6869721553774862E-3</v>
      </c>
      <c r="O172" s="318">
        <f t="shared" si="18"/>
        <v>2.1192946418882703E-3</v>
      </c>
      <c r="P172" s="318">
        <f t="shared" si="18"/>
        <v>1.2735944357374889E-3</v>
      </c>
      <c r="Q172" s="318">
        <f t="shared" si="18"/>
        <v>3.0608536845703623E-3</v>
      </c>
      <c r="R172" s="318">
        <f t="shared" si="18"/>
        <v>3.5899576145649362E-3</v>
      </c>
      <c r="S172" s="318">
        <f t="shared" si="18"/>
        <v>3.6376855021544737E-3</v>
      </c>
      <c r="T172" s="318">
        <f t="shared" si="18"/>
        <v>6.6281456669443099E-3</v>
      </c>
      <c r="U172" s="318">
        <f t="shared" si="18"/>
        <v>7.19139801067392E-3</v>
      </c>
      <c r="V172" s="318">
        <f t="shared" si="18"/>
        <v>5.665405724725521E-3</v>
      </c>
      <c r="W172" s="318">
        <f t="shared" si="18"/>
        <v>4.7006261066371074E-3</v>
      </c>
      <c r="X172" s="318">
        <f t="shared" si="18"/>
        <v>5.6989107365966263E-3</v>
      </c>
      <c r="Y172" s="318">
        <f t="shared" si="18"/>
        <v>4.9744608264369562E-3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5.6366360981124266E-3</v>
      </c>
      <c r="C173" s="318">
        <f t="shared" si="19"/>
        <v>3.7698337185151248E-3</v>
      </c>
      <c r="D173" s="318">
        <f t="shared" si="19"/>
        <v>3.8793958514575962E-3</v>
      </c>
      <c r="E173" s="318">
        <f t="shared" si="19"/>
        <v>3.5323189049101329E-3</v>
      </c>
      <c r="F173" s="318">
        <f t="shared" si="19"/>
        <v>3.1752731827950835E-3</v>
      </c>
      <c r="G173" s="318">
        <f t="shared" si="19"/>
        <v>3.2587642639890012E-3</v>
      </c>
      <c r="H173" s="318">
        <f t="shared" si="19"/>
        <v>2.4959315808094538E-3</v>
      </c>
      <c r="I173" s="318">
        <f t="shared" si="19"/>
        <v>2.6141884416380737E-3</v>
      </c>
      <c r="J173" s="318">
        <f t="shared" si="19"/>
        <v>3.5903794024156367E-3</v>
      </c>
      <c r="K173" s="318">
        <f t="shared" si="19"/>
        <v>2.542280282897132E-3</v>
      </c>
      <c r="L173" s="318">
        <f t="shared" si="19"/>
        <v>3.110430098495424E-3</v>
      </c>
      <c r="M173" s="318">
        <f t="shared" si="19"/>
        <v>2.6195159741840258E-3</v>
      </c>
      <c r="N173" s="318">
        <f t="shared" si="19"/>
        <v>3.1326634428614705E-3</v>
      </c>
      <c r="O173" s="318">
        <f t="shared" si="19"/>
        <v>1.8875477165831505E-3</v>
      </c>
      <c r="P173" s="318">
        <f t="shared" si="19"/>
        <v>1.0927197861173253E-3</v>
      </c>
      <c r="Q173" s="318">
        <f t="shared" si="19"/>
        <v>2.9059731561810985E-3</v>
      </c>
      <c r="R173" s="318">
        <f t="shared" si="19"/>
        <v>3.1717909995232474E-3</v>
      </c>
      <c r="S173" s="318">
        <f t="shared" si="19"/>
        <v>3.1230445437456702E-3</v>
      </c>
      <c r="T173" s="318">
        <f t="shared" si="19"/>
        <v>3.6251792980819928E-3</v>
      </c>
      <c r="U173" s="318">
        <f t="shared" si="19"/>
        <v>3.9968411661260644E-3</v>
      </c>
      <c r="V173" s="318">
        <f t="shared" si="19"/>
        <v>3.3857220419302838E-3</v>
      </c>
      <c r="W173" s="318">
        <f t="shared" si="19"/>
        <v>3.0718162495963603E-3</v>
      </c>
      <c r="X173" s="318">
        <f t="shared" si="19"/>
        <v>3.32832417410502E-3</v>
      </c>
      <c r="Y173" s="318">
        <f t="shared" si="19"/>
        <v>3.21532351619854E-3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1.0598411664511473E-3</v>
      </c>
      <c r="C174" s="318">
        <f t="shared" si="20"/>
        <v>2.7737049546766146E-4</v>
      </c>
      <c r="D174" s="318">
        <f t="shared" si="20"/>
        <v>6.2974280896686168E-4</v>
      </c>
      <c r="E174" s="318">
        <f t="shared" si="20"/>
        <v>1.6068432926455716E-3</v>
      </c>
      <c r="F174" s="318">
        <f t="shared" si="20"/>
        <v>2.0544919858583159E-3</v>
      </c>
      <c r="G174" s="318">
        <f t="shared" si="20"/>
        <v>2.9757774380240309E-3</v>
      </c>
      <c r="H174" s="318">
        <f t="shared" si="20"/>
        <v>3.8004694134656123E-3</v>
      </c>
      <c r="I174" s="318">
        <f t="shared" si="20"/>
        <v>3.4305505044465632E-3</v>
      </c>
      <c r="J174" s="318">
        <f t="shared" si="20"/>
        <v>1.9543116650208537E-3</v>
      </c>
      <c r="K174" s="318">
        <f t="shared" si="20"/>
        <v>2.5161766621099738E-3</v>
      </c>
      <c r="L174" s="318">
        <f t="shared" si="20"/>
        <v>5.752929044055649E-4</v>
      </c>
      <c r="M174" s="318">
        <f t="shared" si="20"/>
        <v>7.9706397274603594E-4</v>
      </c>
      <c r="N174" s="318">
        <f t="shared" si="20"/>
        <v>1.9563403952977845E-3</v>
      </c>
      <c r="O174" s="318">
        <f t="shared" si="20"/>
        <v>2.2551556910751051E-3</v>
      </c>
      <c r="P174" s="318">
        <f t="shared" si="20"/>
        <v>1.2339814964554793E-3</v>
      </c>
      <c r="Q174" s="318">
        <f t="shared" si="20"/>
        <v>2.2728036423460356E-3</v>
      </c>
      <c r="R174" s="318">
        <f t="shared" si="20"/>
        <v>2.0212825299548865E-3</v>
      </c>
      <c r="S174" s="318">
        <f t="shared" si="20"/>
        <v>1.3580784625558543E-3</v>
      </c>
      <c r="T174" s="318">
        <f t="shared" si="20"/>
        <v>4.7891867077527771E-4</v>
      </c>
      <c r="U174" s="318">
        <f t="shared" si="20"/>
        <v>6.027554630361273E-4</v>
      </c>
      <c r="V174" s="318">
        <f t="shared" si="20"/>
        <v>7.2733176362084994E-4</v>
      </c>
      <c r="W174" s="318">
        <f t="shared" si="20"/>
        <v>9.8391307425517655E-4</v>
      </c>
      <c r="X174" s="318">
        <f t="shared" si="20"/>
        <v>2.9843047663780206E-4</v>
      </c>
      <c r="Y174" s="318">
        <f t="shared" si="20"/>
        <v>6.4850647094852895E-4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2.3609922669235721E-2</v>
      </c>
      <c r="C175" s="319">
        <f t="shared" si="21"/>
        <v>1.5182236142908777E-2</v>
      </c>
      <c r="D175" s="319">
        <f t="shared" si="21"/>
        <v>1.6282983525698017E-2</v>
      </c>
      <c r="E175" s="319">
        <f t="shared" si="21"/>
        <v>1.4862832168920271E-2</v>
      </c>
      <c r="F175" s="319">
        <f t="shared" si="21"/>
        <v>1.3229816300438188E-2</v>
      </c>
      <c r="G175" s="319">
        <f t="shared" si="21"/>
        <v>1.455560347465217E-2</v>
      </c>
      <c r="H175" s="319">
        <f t="shared" si="21"/>
        <v>1.2560371866997684E-2</v>
      </c>
      <c r="I175" s="319">
        <f t="shared" si="21"/>
        <v>1.3212354169305137E-2</v>
      </c>
      <c r="J175" s="319">
        <f t="shared" si="21"/>
        <v>1.6074275718202507E-2</v>
      </c>
      <c r="K175" s="319">
        <f t="shared" si="21"/>
        <v>1.2638571279661623E-2</v>
      </c>
      <c r="L175" s="319">
        <f t="shared" si="21"/>
        <v>1.5690466321439979E-2</v>
      </c>
      <c r="M175" s="319">
        <f t="shared" si="21"/>
        <v>1.3466307064309197E-2</v>
      </c>
      <c r="N175" s="319">
        <f t="shared" si="21"/>
        <v>1.6059219899081611E-2</v>
      </c>
      <c r="O175" s="319">
        <f t="shared" si="21"/>
        <v>1.6049616191301647E-2</v>
      </c>
      <c r="P175" s="319">
        <f t="shared" si="21"/>
        <v>9.9593736777804209E-3</v>
      </c>
      <c r="Q175" s="319">
        <f t="shared" si="21"/>
        <v>1.5175742778133917E-2</v>
      </c>
      <c r="R175" s="319">
        <f t="shared" si="21"/>
        <v>1.5354829627470106E-2</v>
      </c>
      <c r="S175" s="319">
        <f t="shared" si="21"/>
        <v>1.4867857653186489E-2</v>
      </c>
      <c r="T175" s="319">
        <f t="shared" si="21"/>
        <v>1.4309165327583683E-2</v>
      </c>
      <c r="U175" s="319">
        <f t="shared" si="21"/>
        <v>1.5881938032768102E-2</v>
      </c>
      <c r="V175" s="319">
        <f t="shared" si="21"/>
        <v>1.3612310062909869E-2</v>
      </c>
      <c r="W175" s="319">
        <f t="shared" si="21"/>
        <v>1.2580180822641568E-2</v>
      </c>
      <c r="X175" s="319">
        <f t="shared" si="21"/>
        <v>1.267887739777834E-2</v>
      </c>
      <c r="Y175" s="319">
        <f t="shared" si="21"/>
        <v>1.2658311023435681E-2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1.0000000000000007</v>
      </c>
      <c r="C178" s="232">
        <f t="shared" si="22"/>
        <v>1.0000000000000002</v>
      </c>
      <c r="D178" s="232">
        <f t="shared" si="22"/>
        <v>0.99999999999999978</v>
      </c>
      <c r="E178" s="232">
        <f t="shared" si="22"/>
        <v>1.0000000000000004</v>
      </c>
      <c r="F178" s="232">
        <f t="shared" si="22"/>
        <v>1</v>
      </c>
      <c r="G178" s="232">
        <f t="shared" si="22"/>
        <v>1.0000000000000002</v>
      </c>
      <c r="H178" s="232">
        <f t="shared" si="22"/>
        <v>1</v>
      </c>
      <c r="I178" s="232">
        <f t="shared" si="22"/>
        <v>0.99999999999999989</v>
      </c>
      <c r="J178" s="232">
        <f t="shared" si="22"/>
        <v>1</v>
      </c>
      <c r="K178" s="232">
        <f t="shared" si="22"/>
        <v>0.99999999999999956</v>
      </c>
      <c r="L178" s="232">
        <f t="shared" si="22"/>
        <v>1.0000000000000002</v>
      </c>
      <c r="M178" s="232">
        <f t="shared" si="22"/>
        <v>1</v>
      </c>
      <c r="N178" s="232">
        <f t="shared" si="22"/>
        <v>1.0000000000000004</v>
      </c>
      <c r="O178" s="232">
        <f t="shared" si="22"/>
        <v>0.99999999999999989</v>
      </c>
      <c r="P178" s="232">
        <f t="shared" si="22"/>
        <v>1.0000000000000002</v>
      </c>
      <c r="Q178" s="232">
        <f t="shared" si="22"/>
        <v>1</v>
      </c>
      <c r="R178" s="232">
        <f t="shared" si="22"/>
        <v>1</v>
      </c>
      <c r="S178" s="232">
        <f t="shared" si="22"/>
        <v>1</v>
      </c>
      <c r="T178" s="232">
        <f t="shared" si="22"/>
        <v>1.0000000000000004</v>
      </c>
      <c r="U178" s="232">
        <f t="shared" si="22"/>
        <v>0.99999999999999978</v>
      </c>
      <c r="V178" s="232">
        <f t="shared" si="22"/>
        <v>0.99999999999999967</v>
      </c>
      <c r="W178" s="232">
        <f t="shared" si="22"/>
        <v>0.99999999999999967</v>
      </c>
      <c r="X178" s="232">
        <f t="shared" si="22"/>
        <v>0.99999999999999956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5.4608480982652587E-3</v>
      </c>
      <c r="C179" s="266">
        <f t="shared" si="23"/>
        <v>3.8434873240282708E-3</v>
      </c>
      <c r="D179" s="266">
        <f t="shared" si="23"/>
        <v>4.8938733796016747E-3</v>
      </c>
      <c r="E179" s="266">
        <f t="shared" si="23"/>
        <v>6.2274465377236982E-3</v>
      </c>
      <c r="F179" s="266">
        <f t="shared" si="23"/>
        <v>6.7904293519036743E-3</v>
      </c>
      <c r="G179" s="266">
        <f t="shared" si="23"/>
        <v>7.6187902376809681E-3</v>
      </c>
      <c r="H179" s="266">
        <f t="shared" si="23"/>
        <v>9.6716662287000855E-3</v>
      </c>
      <c r="I179" s="266">
        <f t="shared" si="23"/>
        <v>9.0973235597400955E-3</v>
      </c>
      <c r="J179" s="266">
        <f t="shared" si="23"/>
        <v>7.1445352611101895E-3</v>
      </c>
      <c r="K179" s="266">
        <f t="shared" si="23"/>
        <v>9.1487797483963251E-3</v>
      </c>
      <c r="L179" s="266">
        <f t="shared" si="23"/>
        <v>5.3552929166316545E-3</v>
      </c>
      <c r="M179" s="266">
        <f t="shared" si="23"/>
        <v>6.4610271661968361E-3</v>
      </c>
      <c r="N179" s="266">
        <f t="shared" si="23"/>
        <v>7.62208580900859E-3</v>
      </c>
      <c r="O179" s="266">
        <f t="shared" si="23"/>
        <v>9.7177574422338923E-3</v>
      </c>
      <c r="P179" s="266">
        <f t="shared" si="23"/>
        <v>9.5817603919125804E-3</v>
      </c>
      <c r="Q179" s="266">
        <f t="shared" si="23"/>
        <v>8.1660711829906162E-3</v>
      </c>
      <c r="R179" s="266">
        <f t="shared" si="23"/>
        <v>7.6674236256850459E-3</v>
      </c>
      <c r="S179" s="266">
        <f t="shared" si="23"/>
        <v>6.6510433693300159E-3</v>
      </c>
      <c r="T179" s="266">
        <f t="shared" si="23"/>
        <v>4.4675670702790746E-3</v>
      </c>
      <c r="U179" s="266">
        <f t="shared" si="23"/>
        <v>4.6292769794489055E-3</v>
      </c>
      <c r="V179" s="266">
        <f t="shared" si="23"/>
        <v>5.0647320500409173E-3</v>
      </c>
      <c r="W179" s="266">
        <f t="shared" si="23"/>
        <v>5.6833500479062287E-3</v>
      </c>
      <c r="X179" s="266">
        <f t="shared" si="23"/>
        <v>3.5489853206937343E-3</v>
      </c>
      <c r="Y179" s="266">
        <f t="shared" si="23"/>
        <v>4.6338723507355403E-3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4.3337676859243848E-2</v>
      </c>
      <c r="C180" s="267">
        <f t="shared" si="24"/>
        <v>3.0502187327688234E-2</v>
      </c>
      <c r="D180" s="267">
        <f t="shared" si="24"/>
        <v>3.8838125378841237E-2</v>
      </c>
      <c r="E180" s="267">
        <f t="shared" si="24"/>
        <v>4.9421456311121326E-2</v>
      </c>
      <c r="F180" s="267">
        <f t="shared" si="24"/>
        <v>5.3889327755117386E-2</v>
      </c>
      <c r="G180" s="267">
        <f t="shared" si="24"/>
        <v>6.0463258350633771E-2</v>
      </c>
      <c r="H180" s="267">
        <f t="shared" si="24"/>
        <v>7.6755027454987412E-2</v>
      </c>
      <c r="I180" s="267">
        <f t="shared" si="24"/>
        <v>7.2197003399754919E-2</v>
      </c>
      <c r="J180" s="267">
        <f t="shared" si="24"/>
        <v>5.6699537303340444E-2</v>
      </c>
      <c r="K180" s="267">
        <f t="shared" si="24"/>
        <v>7.2605363353422256E-2</v>
      </c>
      <c r="L180" s="267">
        <f t="shared" si="24"/>
        <v>4.2499983469839873E-2</v>
      </c>
      <c r="M180" s="267">
        <f t="shared" si="24"/>
        <v>5.1275168704359983E-2</v>
      </c>
      <c r="N180" s="267">
        <f t="shared" si="24"/>
        <v>6.0489412237849274E-2</v>
      </c>
      <c r="O180" s="267">
        <f t="shared" si="24"/>
        <v>7.7120810586514765E-2</v>
      </c>
      <c r="P180" s="267">
        <f t="shared" si="24"/>
        <v>7.6041528373462924E-2</v>
      </c>
      <c r="Q180" s="267">
        <f t="shared" si="24"/>
        <v>6.4806518652378006E-2</v>
      </c>
      <c r="R180" s="267">
        <f t="shared" si="24"/>
        <v>6.0849216358614323E-2</v>
      </c>
      <c r="S180" s="267">
        <f t="shared" si="24"/>
        <v>5.2783150735946256E-2</v>
      </c>
      <c r="T180" s="267">
        <f t="shared" si="24"/>
        <v>3.545492834716614E-2</v>
      </c>
      <c r="U180" s="267">
        <f t="shared" si="24"/>
        <v>3.673826962720763E-2</v>
      </c>
      <c r="V180" s="267">
        <f t="shared" si="24"/>
        <v>4.0194071875585623E-2</v>
      </c>
      <c r="W180" s="267">
        <f t="shared" si="24"/>
        <v>4.5103468073461155E-2</v>
      </c>
      <c r="X180" s="267">
        <f t="shared" si="24"/>
        <v>2.8164998593402359E-2</v>
      </c>
      <c r="Y180" s="267">
        <f t="shared" si="24"/>
        <v>3.6774738818857844E-2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4.8511417727275873E-2</v>
      </c>
      <c r="C181" s="267">
        <f t="shared" si="25"/>
        <v>3.4143601094609358E-2</v>
      </c>
      <c r="D181" s="267">
        <f t="shared" si="25"/>
        <v>4.3474700550207482E-2</v>
      </c>
      <c r="E181" s="267">
        <f t="shared" si="25"/>
        <v>5.5321491264655492E-2</v>
      </c>
      <c r="F181" s="267">
        <f t="shared" si="25"/>
        <v>6.0322746377508396E-2</v>
      </c>
      <c r="G181" s="267">
        <f t="shared" si="25"/>
        <v>6.7681486308700439E-2</v>
      </c>
      <c r="H181" s="267">
        <f t="shared" si="25"/>
        <v>8.5918200267885603E-2</v>
      </c>
      <c r="I181" s="267">
        <f t="shared" si="25"/>
        <v>8.0816029939916281E-2</v>
      </c>
      <c r="J181" s="267">
        <f t="shared" si="25"/>
        <v>6.3468444513054639E-2</v>
      </c>
      <c r="K181" s="267">
        <f t="shared" si="25"/>
        <v>8.1273140743520003E-2</v>
      </c>
      <c r="L181" s="267">
        <f t="shared" si="25"/>
        <v>4.7573718780635509E-2</v>
      </c>
      <c r="M181" s="267">
        <f t="shared" si="25"/>
        <v>5.7396503650453179E-2</v>
      </c>
      <c r="N181" s="267">
        <f t="shared" si="25"/>
        <v>6.7710762500685154E-2</v>
      </c>
      <c r="O181" s="267">
        <f t="shared" si="25"/>
        <v>8.6327651340880232E-2</v>
      </c>
      <c r="P181" s="267">
        <f t="shared" si="25"/>
        <v>8.5119522200662906E-2</v>
      </c>
      <c r="Q181" s="267">
        <f t="shared" si="25"/>
        <v>7.2543253945219863E-2</v>
      </c>
      <c r="R181" s="267">
        <f t="shared" si="25"/>
        <v>6.8113520776333369E-2</v>
      </c>
      <c r="S181" s="267">
        <f t="shared" si="25"/>
        <v>5.9084511673982119E-2</v>
      </c>
      <c r="T181" s="267">
        <f t="shared" si="25"/>
        <v>3.9687610508663998E-2</v>
      </c>
      <c r="U181" s="267">
        <f t="shared" si="25"/>
        <v>4.1124159706373724E-2</v>
      </c>
      <c r="V181" s="267">
        <f t="shared" si="25"/>
        <v>4.4992522724502729E-2</v>
      </c>
      <c r="W181" s="267">
        <f t="shared" si="25"/>
        <v>5.0488012723132879E-2</v>
      </c>
      <c r="X181" s="267">
        <f t="shared" si="25"/>
        <v>3.1527393969232674E-2</v>
      </c>
      <c r="Y181" s="267">
        <f t="shared" si="25"/>
        <v>4.116498266502161E-2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7.8099263003881036E-2</v>
      </c>
      <c r="C182" s="267">
        <f t="shared" si="26"/>
        <v>5.4968298324709397E-2</v>
      </c>
      <c r="D182" s="267">
        <f t="shared" si="26"/>
        <v>6.9990576061366494E-2</v>
      </c>
      <c r="E182" s="267">
        <f t="shared" si="26"/>
        <v>8.9062903094995885E-2</v>
      </c>
      <c r="F182" s="267">
        <f t="shared" si="26"/>
        <v>9.7114499125523515E-2</v>
      </c>
      <c r="G182" s="267">
        <f t="shared" si="26"/>
        <v>0.10896144551852067</v>
      </c>
      <c r="H182" s="267">
        <f t="shared" si="26"/>
        <v>0.13832100635081815</v>
      </c>
      <c r="I182" s="267">
        <f t="shared" si="26"/>
        <v>0.13010694539356379</v>
      </c>
      <c r="J182" s="267">
        <f t="shared" si="26"/>
        <v>0.10217880599447554</v>
      </c>
      <c r="K182" s="267">
        <f t="shared" si="26"/>
        <v>0.13084285497001155</v>
      </c>
      <c r="L182" s="267">
        <f t="shared" si="26"/>
        <v>7.6589647328168628E-2</v>
      </c>
      <c r="M182" s="267">
        <f t="shared" si="26"/>
        <v>9.240349682832652E-2</v>
      </c>
      <c r="N182" s="267">
        <f t="shared" si="26"/>
        <v>0.10900857770151363</v>
      </c>
      <c r="O182" s="267">
        <f t="shared" si="26"/>
        <v>0.13898018780819796</v>
      </c>
      <c r="P182" s="267">
        <f t="shared" si="26"/>
        <v>0.13703520248546572</v>
      </c>
      <c r="Q182" s="267">
        <f t="shared" si="26"/>
        <v>0.11678847855727681</v>
      </c>
      <c r="R182" s="267">
        <f t="shared" si="26"/>
        <v>0.1096569843235108</v>
      </c>
      <c r="S182" s="267">
        <f t="shared" si="26"/>
        <v>9.5121046402395659E-2</v>
      </c>
      <c r="T182" s="267">
        <f t="shared" si="26"/>
        <v>6.3893682690064679E-2</v>
      </c>
      <c r="U182" s="267">
        <f t="shared" si="26"/>
        <v>6.6206404908175864E-2</v>
      </c>
      <c r="V182" s="267">
        <f t="shared" si="26"/>
        <v>7.2434140870167307E-2</v>
      </c>
      <c r="W182" s="267">
        <f t="shared" si="26"/>
        <v>8.1281413096905342E-2</v>
      </c>
      <c r="X182" s="267">
        <f t="shared" si="26"/>
        <v>5.0756427018327485E-2</v>
      </c>
      <c r="Y182" s="267">
        <f t="shared" si="26"/>
        <v>6.6272126404957554E-2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3.1085893810596722E-2</v>
      </c>
      <c r="C183" s="268">
        <f t="shared" si="27"/>
        <v>3.3332832102471906E-2</v>
      </c>
      <c r="D183" s="268">
        <f t="shared" si="27"/>
        <v>3.1305260322664535E-2</v>
      </c>
      <c r="E183" s="268">
        <f t="shared" si="27"/>
        <v>2.6166489482401439E-2</v>
      </c>
      <c r="F183" s="268">
        <f t="shared" si="27"/>
        <v>2.4513645749132021E-2</v>
      </c>
      <c r="G183" s="268">
        <f t="shared" si="27"/>
        <v>2.5377527642949999E-2</v>
      </c>
      <c r="H183" s="268">
        <f t="shared" si="27"/>
        <v>2.8086219173047901E-2</v>
      </c>
      <c r="I183" s="268">
        <f t="shared" si="27"/>
        <v>2.7436404408195354E-2</v>
      </c>
      <c r="J183" s="268">
        <f t="shared" si="27"/>
        <v>2.8070172398025058E-2</v>
      </c>
      <c r="K183" s="268">
        <f t="shared" si="27"/>
        <v>2.7870073458046696E-2</v>
      </c>
      <c r="L183" s="268">
        <f t="shared" si="27"/>
        <v>2.9801192880956402E-2</v>
      </c>
      <c r="M183" s="268">
        <f t="shared" si="27"/>
        <v>2.9162787484629495E-2</v>
      </c>
      <c r="N183" s="268">
        <f t="shared" si="27"/>
        <v>2.7727866693229655E-2</v>
      </c>
      <c r="O183" s="268">
        <f t="shared" si="27"/>
        <v>2.7688614384364974E-2</v>
      </c>
      <c r="P183" s="268">
        <f t="shared" si="27"/>
        <v>2.7646611380687691E-2</v>
      </c>
      <c r="Q183" s="268">
        <f t="shared" si="27"/>
        <v>2.527248195464633E-2</v>
      </c>
      <c r="R183" s="268">
        <f t="shared" si="27"/>
        <v>2.510303949423506E-2</v>
      </c>
      <c r="S183" s="268">
        <f t="shared" si="27"/>
        <v>2.4341298915201533E-2</v>
      </c>
      <c r="T183" s="268">
        <f t="shared" si="27"/>
        <v>2.9730247277302717E-2</v>
      </c>
      <c r="U183" s="268">
        <f t="shared" si="27"/>
        <v>2.9491678574211547E-2</v>
      </c>
      <c r="V183" s="268">
        <f t="shared" si="27"/>
        <v>2.8191417520070806E-2</v>
      </c>
      <c r="W183" s="268">
        <f t="shared" si="27"/>
        <v>2.7070322863353456E-2</v>
      </c>
      <c r="X183" s="268">
        <f t="shared" si="27"/>
        <v>2.8832528362023341E-2</v>
      </c>
      <c r="Y183" s="268">
        <f t="shared" si="27"/>
        <v>2.6967106065998381E-2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0.49472114653654498</v>
      </c>
      <c r="C184" s="269">
        <f t="shared" si="28"/>
        <v>0.52049290556245442</v>
      </c>
      <c r="D184" s="269">
        <f t="shared" si="28"/>
        <v>0.4962099740179638</v>
      </c>
      <c r="E184" s="269">
        <f t="shared" si="28"/>
        <v>0.49036382321092253</v>
      </c>
      <c r="F184" s="269">
        <f t="shared" si="28"/>
        <v>0.49286391701098548</v>
      </c>
      <c r="G184" s="269">
        <f t="shared" si="28"/>
        <v>0.45754890395383702</v>
      </c>
      <c r="H184" s="269">
        <f t="shared" si="28"/>
        <v>0.39995500539834278</v>
      </c>
      <c r="I184" s="269">
        <f t="shared" si="28"/>
        <v>0.41447626899625262</v>
      </c>
      <c r="J184" s="269">
        <f t="shared" si="28"/>
        <v>0.45790295323007818</v>
      </c>
      <c r="K184" s="269">
        <f t="shared" si="28"/>
        <v>0.42332715898508616</v>
      </c>
      <c r="L184" s="269">
        <f t="shared" si="28"/>
        <v>0.51245821710290973</v>
      </c>
      <c r="M184" s="269">
        <f t="shared" si="28"/>
        <v>0.48713655137825679</v>
      </c>
      <c r="N184" s="269">
        <f t="shared" si="28"/>
        <v>0.45535961832786098</v>
      </c>
      <c r="O184" s="269">
        <f t="shared" si="28"/>
        <v>0.41664843952530362</v>
      </c>
      <c r="P184" s="269">
        <f t="shared" si="28"/>
        <v>0.42000471233985931</v>
      </c>
      <c r="Q184" s="269">
        <f t="shared" si="28"/>
        <v>0.4800562374573642</v>
      </c>
      <c r="R184" s="269">
        <f t="shared" si="28"/>
        <v>0.49467721714830332</v>
      </c>
      <c r="S184" s="269">
        <f t="shared" si="28"/>
        <v>0.53041446503737688</v>
      </c>
      <c r="T184" s="269">
        <f t="shared" si="28"/>
        <v>0.52851561729665431</v>
      </c>
      <c r="U184" s="269">
        <f t="shared" si="28"/>
        <v>0.52449374908523183</v>
      </c>
      <c r="V184" s="269">
        <f t="shared" si="28"/>
        <v>0.51698809579456528</v>
      </c>
      <c r="W184" s="269">
        <f t="shared" si="28"/>
        <v>0.50545878083664308</v>
      </c>
      <c r="X184" s="269">
        <f t="shared" si="28"/>
        <v>0.55141642834442139</v>
      </c>
      <c r="Y184" s="269">
        <f t="shared" si="28"/>
        <v>0.5298019588511188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0.49448959383444929</v>
      </c>
      <c r="C185" s="318">
        <f t="shared" si="29"/>
        <v>0.52032993273125039</v>
      </c>
      <c r="D185" s="318">
        <f t="shared" si="29"/>
        <v>0.49600246236695839</v>
      </c>
      <c r="E185" s="318">
        <f t="shared" si="29"/>
        <v>0.49009976494615881</v>
      </c>
      <c r="F185" s="318">
        <f t="shared" si="29"/>
        <v>0.49257598696119659</v>
      </c>
      <c r="G185" s="318">
        <f t="shared" si="29"/>
        <v>0.45722584946953532</v>
      </c>
      <c r="H185" s="318">
        <f t="shared" si="29"/>
        <v>0.3995449041816958</v>
      </c>
      <c r="I185" s="318">
        <f t="shared" si="29"/>
        <v>0.41409052124898138</v>
      </c>
      <c r="J185" s="318">
        <f t="shared" si="29"/>
        <v>0.45760000826344321</v>
      </c>
      <c r="K185" s="318">
        <f t="shared" si="29"/>
        <v>0.42293922937534434</v>
      </c>
      <c r="L185" s="318">
        <f t="shared" si="29"/>
        <v>0.51223114018682525</v>
      </c>
      <c r="M185" s="318">
        <f t="shared" si="29"/>
        <v>0.48686258874979227</v>
      </c>
      <c r="N185" s="318">
        <f t="shared" si="29"/>
        <v>0.45503642410364487</v>
      </c>
      <c r="O185" s="318">
        <f t="shared" si="29"/>
        <v>0.41623638393365037</v>
      </c>
      <c r="P185" s="318">
        <f t="shared" si="29"/>
        <v>0.41959842334048481</v>
      </c>
      <c r="Q185" s="318">
        <f t="shared" si="29"/>
        <v>0.47970997698391726</v>
      </c>
      <c r="R185" s="318">
        <f t="shared" si="29"/>
        <v>0.49435210049486561</v>
      </c>
      <c r="S185" s="318">
        <f t="shared" si="29"/>
        <v>0.53013244527850212</v>
      </c>
      <c r="T185" s="318">
        <f t="shared" si="29"/>
        <v>0.52832618202793746</v>
      </c>
      <c r="U185" s="318">
        <f t="shared" si="29"/>
        <v>0.52429745693902086</v>
      </c>
      <c r="V185" s="318">
        <f t="shared" si="29"/>
        <v>0.51677333933723946</v>
      </c>
      <c r="W185" s="318">
        <f t="shared" si="29"/>
        <v>0.50521779353268093</v>
      </c>
      <c r="X185" s="318">
        <f t="shared" si="29"/>
        <v>0.55126594308537047</v>
      </c>
      <c r="Y185" s="318">
        <f t="shared" si="29"/>
        <v>0.52960547185044216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2.315527020956528E-4</v>
      </c>
      <c r="C186" s="318">
        <f t="shared" si="30"/>
        <v>1.6297283120397563E-4</v>
      </c>
      <c r="D186" s="318">
        <f t="shared" si="30"/>
        <v>2.075116510054053E-4</v>
      </c>
      <c r="E186" s="318">
        <f t="shared" si="30"/>
        <v>2.6405826476371167E-4</v>
      </c>
      <c r="F186" s="318">
        <f t="shared" si="30"/>
        <v>2.8793004978886177E-4</v>
      </c>
      <c r="G186" s="318">
        <f t="shared" si="30"/>
        <v>3.2305448430170115E-4</v>
      </c>
      <c r="H186" s="318">
        <f t="shared" si="30"/>
        <v>4.1010121664695185E-4</v>
      </c>
      <c r="I186" s="318">
        <f t="shared" si="30"/>
        <v>3.8574774727124031E-4</v>
      </c>
      <c r="J186" s="318">
        <f t="shared" si="30"/>
        <v>3.0294496663499322E-4</v>
      </c>
      <c r="K186" s="318">
        <f t="shared" si="30"/>
        <v>3.8792960974177478E-4</v>
      </c>
      <c r="L186" s="318">
        <f t="shared" si="30"/>
        <v>2.2707691608446094E-4</v>
      </c>
      <c r="M186" s="318">
        <f t="shared" si="30"/>
        <v>2.7396262846453274E-4</v>
      </c>
      <c r="N186" s="318">
        <f t="shared" si="30"/>
        <v>3.2319422421611156E-4</v>
      </c>
      <c r="O186" s="318">
        <f t="shared" si="30"/>
        <v>4.1205559165328305E-4</v>
      </c>
      <c r="P186" s="318">
        <f t="shared" si="30"/>
        <v>4.0628899937452284E-4</v>
      </c>
      <c r="Q186" s="318">
        <f t="shared" si="30"/>
        <v>3.4626047344689804E-4</v>
      </c>
      <c r="R186" s="318">
        <f t="shared" si="30"/>
        <v>3.2511665343766148E-4</v>
      </c>
      <c r="S186" s="318">
        <f t="shared" si="30"/>
        <v>2.8201975887462807E-4</v>
      </c>
      <c r="T186" s="318">
        <f t="shared" si="30"/>
        <v>1.8943526871683172E-4</v>
      </c>
      <c r="U186" s="318">
        <f t="shared" si="30"/>
        <v>1.9629214621097248E-4</v>
      </c>
      <c r="V186" s="318">
        <f t="shared" si="30"/>
        <v>2.1475645732573582E-4</v>
      </c>
      <c r="W186" s="318">
        <f t="shared" si="30"/>
        <v>2.4098730396221696E-4</v>
      </c>
      <c r="X186" s="318">
        <f t="shared" si="30"/>
        <v>1.5048525905078625E-4</v>
      </c>
      <c r="Y186" s="318">
        <f t="shared" si="30"/>
        <v>1.9648700067669019E-4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0.23978004593512764</v>
      </c>
      <c r="C187" s="269">
        <f t="shared" si="31"/>
        <v>0.26512320196261652</v>
      </c>
      <c r="D187" s="269">
        <f t="shared" si="31"/>
        <v>0.25755325269443285</v>
      </c>
      <c r="E187" s="269">
        <f t="shared" si="31"/>
        <v>0.22772637062801723</v>
      </c>
      <c r="F187" s="269">
        <f t="shared" si="31"/>
        <v>0.20898691221334287</v>
      </c>
      <c r="G187" s="269">
        <f t="shared" si="31"/>
        <v>0.21443179349726874</v>
      </c>
      <c r="H187" s="269">
        <f t="shared" si="31"/>
        <v>0.19616717059499206</v>
      </c>
      <c r="I187" s="269">
        <f t="shared" si="31"/>
        <v>0.20268025353456584</v>
      </c>
      <c r="J187" s="269">
        <f t="shared" si="31"/>
        <v>0.22500870443013538</v>
      </c>
      <c r="K187" s="269">
        <f t="shared" si="31"/>
        <v>0.19094401190183491</v>
      </c>
      <c r="L187" s="269">
        <f t="shared" si="31"/>
        <v>0.22799347199141279</v>
      </c>
      <c r="M187" s="269">
        <f t="shared" si="31"/>
        <v>0.21667783180124889</v>
      </c>
      <c r="N187" s="269">
        <f t="shared" si="31"/>
        <v>0.21171458808663146</v>
      </c>
      <c r="O187" s="269">
        <f t="shared" si="31"/>
        <v>0.17832619342143602</v>
      </c>
      <c r="P187" s="269">
        <f t="shared" si="31"/>
        <v>0.17972921173497464</v>
      </c>
      <c r="Q187" s="269">
        <f t="shared" si="31"/>
        <v>0.1725851369454374</v>
      </c>
      <c r="R187" s="269">
        <f t="shared" si="31"/>
        <v>0.17536398866750239</v>
      </c>
      <c r="S187" s="269">
        <f t="shared" si="31"/>
        <v>0.17582516317659222</v>
      </c>
      <c r="T187" s="269">
        <f t="shared" si="31"/>
        <v>0.24265296373356565</v>
      </c>
      <c r="U187" s="269">
        <f t="shared" si="31"/>
        <v>0.24177976310656527</v>
      </c>
      <c r="V187" s="269">
        <f t="shared" si="31"/>
        <v>0.23701931806455287</v>
      </c>
      <c r="W187" s="269">
        <f t="shared" si="31"/>
        <v>0.22963100786585933</v>
      </c>
      <c r="X187" s="269">
        <f t="shared" si="31"/>
        <v>0.25345102242556955</v>
      </c>
      <c r="Y187" s="269">
        <f t="shared" si="31"/>
        <v>0.24168294720917363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0.23855454815339561</v>
      </c>
      <c r="C188" s="318">
        <f t="shared" si="32"/>
        <v>0.2647773042953841</v>
      </c>
      <c r="D188" s="318">
        <f t="shared" si="32"/>
        <v>0.25685715113909752</v>
      </c>
      <c r="E188" s="318">
        <f t="shared" si="32"/>
        <v>0.22550112705335071</v>
      </c>
      <c r="F188" s="318">
        <f t="shared" si="32"/>
        <v>0.20505165634588923</v>
      </c>
      <c r="G188" s="318">
        <f t="shared" si="32"/>
        <v>0.20982170710088477</v>
      </c>
      <c r="H188" s="318">
        <f t="shared" si="32"/>
        <v>0.18560423185173525</v>
      </c>
      <c r="I188" s="318">
        <f t="shared" si="32"/>
        <v>0.19449228640922983</v>
      </c>
      <c r="J188" s="318">
        <f t="shared" si="32"/>
        <v>0.2219797177817335</v>
      </c>
      <c r="K188" s="318">
        <f t="shared" si="32"/>
        <v>0.18075386244938701</v>
      </c>
      <c r="L188" s="318">
        <f t="shared" si="32"/>
        <v>0.22650618643741494</v>
      </c>
      <c r="M188" s="318">
        <f t="shared" si="32"/>
        <v>0.21389199751250221</v>
      </c>
      <c r="N188" s="318">
        <f t="shared" si="32"/>
        <v>0.2071439289433859</v>
      </c>
      <c r="O188" s="318">
        <f t="shared" si="32"/>
        <v>0.16117540961487256</v>
      </c>
      <c r="P188" s="318">
        <f t="shared" si="32"/>
        <v>0.1640127090885404</v>
      </c>
      <c r="Q188" s="318">
        <f t="shared" si="32"/>
        <v>0.1606558140515931</v>
      </c>
      <c r="R188" s="318">
        <f t="shared" si="32"/>
        <v>0.1660166220978507</v>
      </c>
      <c r="S188" s="318">
        <f t="shared" si="32"/>
        <v>0.16949722391081598</v>
      </c>
      <c r="T188" s="318">
        <f t="shared" si="32"/>
        <v>0.24191019455962526</v>
      </c>
      <c r="U188" s="318">
        <f t="shared" si="32"/>
        <v>0.24095413688658596</v>
      </c>
      <c r="V188" s="318">
        <f t="shared" si="32"/>
        <v>0.23589800225314894</v>
      </c>
      <c r="W188" s="318">
        <f t="shared" si="32"/>
        <v>0.22794003271576616</v>
      </c>
      <c r="X188" s="318">
        <f t="shared" si="32"/>
        <v>0.25309269800489859</v>
      </c>
      <c r="Y188" s="318">
        <f t="shared" si="32"/>
        <v>0.24083575843836694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1.2254977817320817E-3</v>
      </c>
      <c r="C189" s="318">
        <f t="shared" si="33"/>
        <v>3.4589766723231303E-4</v>
      </c>
      <c r="D189" s="318">
        <f t="shared" si="33"/>
        <v>6.9610155533529822E-4</v>
      </c>
      <c r="E189" s="318">
        <f t="shared" si="33"/>
        <v>2.2252435746665483E-3</v>
      </c>
      <c r="F189" s="318">
        <f t="shared" si="33"/>
        <v>3.9352558674536119E-3</v>
      </c>
      <c r="G189" s="318">
        <f t="shared" si="33"/>
        <v>4.61008639638403E-3</v>
      </c>
      <c r="H189" s="318">
        <f t="shared" si="33"/>
        <v>1.0562938743256922E-2</v>
      </c>
      <c r="I189" s="318">
        <f t="shared" si="33"/>
        <v>8.1879671253360289E-3</v>
      </c>
      <c r="J189" s="318">
        <f t="shared" si="33"/>
        <v>3.0289866484018899E-3</v>
      </c>
      <c r="K189" s="318">
        <f t="shared" si="33"/>
        <v>1.0190149452447856E-2</v>
      </c>
      <c r="L189" s="318">
        <f t="shared" si="33"/>
        <v>1.4872855539978783E-3</v>
      </c>
      <c r="M189" s="318">
        <f t="shared" si="33"/>
        <v>2.7858342887466915E-3</v>
      </c>
      <c r="N189" s="318">
        <f t="shared" si="33"/>
        <v>4.5706591432455096E-3</v>
      </c>
      <c r="O189" s="318">
        <f t="shared" si="33"/>
        <v>1.7150783806563482E-2</v>
      </c>
      <c r="P189" s="318">
        <f t="shared" si="33"/>
        <v>1.5716502646434212E-2</v>
      </c>
      <c r="Q189" s="318">
        <f t="shared" si="33"/>
        <v>1.1929322893844263E-2</v>
      </c>
      <c r="R189" s="318">
        <f t="shared" si="33"/>
        <v>9.347366569651688E-3</v>
      </c>
      <c r="S189" s="318">
        <f t="shared" si="33"/>
        <v>6.3279392657763353E-3</v>
      </c>
      <c r="T189" s="318">
        <f t="shared" si="33"/>
        <v>7.4276917394048821E-4</v>
      </c>
      <c r="U189" s="318">
        <f t="shared" si="33"/>
        <v>8.2562621997931828E-4</v>
      </c>
      <c r="V189" s="318">
        <f t="shared" si="33"/>
        <v>1.1213158114039687E-3</v>
      </c>
      <c r="W189" s="318">
        <f t="shared" si="33"/>
        <v>1.6909751500931412E-3</v>
      </c>
      <c r="X189" s="318">
        <f t="shared" si="33"/>
        <v>3.5832442067102897E-4</v>
      </c>
      <c r="Y189" s="318">
        <f t="shared" si="33"/>
        <v>8.4718877080660357E-4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4.4190765145086804E-2</v>
      </c>
      <c r="C190" s="269">
        <f t="shared" si="34"/>
        <v>4.7167750741370425E-2</v>
      </c>
      <c r="D190" s="269">
        <f t="shared" si="34"/>
        <v>4.4459254378213867E-2</v>
      </c>
      <c r="E190" s="269">
        <f t="shared" si="34"/>
        <v>3.8817623231264489E-2</v>
      </c>
      <c r="F190" s="269">
        <f t="shared" si="34"/>
        <v>3.7098994838088727E-2</v>
      </c>
      <c r="G190" s="269">
        <f t="shared" si="34"/>
        <v>3.7250278483191533E-2</v>
      </c>
      <c r="H190" s="269">
        <f t="shared" si="34"/>
        <v>3.8890614878366321E-2</v>
      </c>
      <c r="I190" s="269">
        <f t="shared" si="34"/>
        <v>3.8512626877063097E-2</v>
      </c>
      <c r="J190" s="269">
        <f t="shared" si="34"/>
        <v>4.0146781566551451E-2</v>
      </c>
      <c r="K190" s="269">
        <f t="shared" si="34"/>
        <v>3.9171894339353766E-2</v>
      </c>
      <c r="L190" s="269">
        <f t="shared" si="34"/>
        <v>4.3201858660860779E-2</v>
      </c>
      <c r="M190" s="269">
        <f t="shared" si="34"/>
        <v>4.1960632507754704E-2</v>
      </c>
      <c r="N190" s="269">
        <f t="shared" si="34"/>
        <v>3.9691633161958111E-2</v>
      </c>
      <c r="O190" s="269">
        <f t="shared" si="34"/>
        <v>3.8830230109376376E-2</v>
      </c>
      <c r="P190" s="269">
        <f t="shared" si="34"/>
        <v>3.8850237483048916E-2</v>
      </c>
      <c r="Q190" s="269">
        <f t="shared" si="34"/>
        <v>3.7630766405619485E-2</v>
      </c>
      <c r="R190" s="269">
        <f t="shared" si="34"/>
        <v>3.7770172038834211E-2</v>
      </c>
      <c r="S190" s="269">
        <f t="shared" si="34"/>
        <v>3.7737887604807736E-2</v>
      </c>
      <c r="T190" s="269">
        <f t="shared" si="34"/>
        <v>4.3478786358074346E-2</v>
      </c>
      <c r="U190" s="269">
        <f t="shared" si="34"/>
        <v>4.2979451545432062E-2</v>
      </c>
      <c r="V190" s="269">
        <f t="shared" si="34"/>
        <v>4.1377251462308175E-2</v>
      </c>
      <c r="W190" s="269">
        <f t="shared" si="34"/>
        <v>3.9867149081332404E-2</v>
      </c>
      <c r="X190" s="269">
        <f t="shared" si="34"/>
        <v>4.2675338253284081E-2</v>
      </c>
      <c r="Y190" s="269">
        <f t="shared" si="34"/>
        <v>4.0132555891944914E-2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3.0481937906713816E-2</v>
      </c>
      <c r="C191" s="318">
        <f t="shared" si="35"/>
        <v>3.4576112495532739E-2</v>
      </c>
      <c r="D191" s="318">
        <f t="shared" si="35"/>
        <v>3.1100919623499274E-2</v>
      </c>
      <c r="E191" s="318">
        <f t="shared" si="35"/>
        <v>2.1203482460817571E-2</v>
      </c>
      <c r="F191" s="318">
        <f t="shared" si="35"/>
        <v>1.6481999101316314E-2</v>
      </c>
      <c r="G191" s="318">
        <f t="shared" si="35"/>
        <v>1.4366362683914946E-2</v>
      </c>
      <c r="H191" s="318">
        <f t="shared" si="35"/>
        <v>1.1395681238267745E-2</v>
      </c>
      <c r="I191" s="318">
        <f t="shared" si="35"/>
        <v>1.2699026680729432E-2</v>
      </c>
      <c r="J191" s="318">
        <f t="shared" si="35"/>
        <v>2.2440808723223453E-2</v>
      </c>
      <c r="K191" s="318">
        <f t="shared" si="35"/>
        <v>1.7006903081252463E-2</v>
      </c>
      <c r="L191" s="318">
        <f t="shared" si="35"/>
        <v>2.9049615431514842E-2</v>
      </c>
      <c r="M191" s="318">
        <f t="shared" si="35"/>
        <v>2.6720622434887133E-2</v>
      </c>
      <c r="N191" s="318">
        <f t="shared" si="35"/>
        <v>2.0961536383845066E-2</v>
      </c>
      <c r="O191" s="318">
        <f t="shared" si="35"/>
        <v>1.4389037878013622E-2</v>
      </c>
      <c r="P191" s="318">
        <f t="shared" si="35"/>
        <v>1.5057556749737596E-2</v>
      </c>
      <c r="Q191" s="318">
        <f t="shared" si="35"/>
        <v>1.55570783047884E-2</v>
      </c>
      <c r="R191" s="318">
        <f t="shared" si="35"/>
        <v>1.7227388886168885E-2</v>
      </c>
      <c r="S191" s="318">
        <f t="shared" si="35"/>
        <v>1.9012081637145795E-2</v>
      </c>
      <c r="T191" s="318">
        <f t="shared" si="35"/>
        <v>2.9741509127762543E-2</v>
      </c>
      <c r="U191" s="318">
        <f t="shared" si="35"/>
        <v>2.9045074985948195E-2</v>
      </c>
      <c r="V191" s="318">
        <f t="shared" si="35"/>
        <v>2.6624295891672721E-2</v>
      </c>
      <c r="W191" s="318">
        <f t="shared" si="35"/>
        <v>2.3803314111172334E-2</v>
      </c>
      <c r="X191" s="318">
        <f t="shared" si="35"/>
        <v>2.9062014362273736E-2</v>
      </c>
      <c r="Y191" s="318">
        <f t="shared" si="35"/>
        <v>2.5227378132941979E-2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1.0846124467079988E-2</v>
      </c>
      <c r="C192" s="318">
        <f t="shared" si="36"/>
        <v>1.1412905923031244E-2</v>
      </c>
      <c r="D192" s="318">
        <f t="shared" si="36"/>
        <v>1.0879307694008342E-2</v>
      </c>
      <c r="E192" s="318">
        <f t="shared" si="36"/>
        <v>1.0749838051541139E-2</v>
      </c>
      <c r="F192" s="318">
        <f t="shared" si="36"/>
        <v>1.0804151453720061E-2</v>
      </c>
      <c r="G192" s="318">
        <f t="shared" si="36"/>
        <v>1.0028782273167973E-2</v>
      </c>
      <c r="H192" s="318">
        <f t="shared" si="36"/>
        <v>8.7636096188366732E-3</v>
      </c>
      <c r="I192" s="318">
        <f t="shared" si="36"/>
        <v>9.0826528810798862E-3</v>
      </c>
      <c r="J192" s="318">
        <f t="shared" si="36"/>
        <v>1.0036989064372035E-2</v>
      </c>
      <c r="K192" s="318">
        <f t="shared" si="36"/>
        <v>9.2767402610936436E-3</v>
      </c>
      <c r="L192" s="318">
        <f t="shared" si="36"/>
        <v>1.1235267175795429E-2</v>
      </c>
      <c r="M192" s="318">
        <f t="shared" si="36"/>
        <v>1.0678833896174801E-2</v>
      </c>
      <c r="N192" s="318">
        <f t="shared" si="36"/>
        <v>9.9807594627268383E-3</v>
      </c>
      <c r="O192" s="318">
        <f t="shared" si="36"/>
        <v>9.1297201885771045E-3</v>
      </c>
      <c r="P192" s="318">
        <f t="shared" si="36"/>
        <v>9.2034630910050232E-3</v>
      </c>
      <c r="Q192" s="318">
        <f t="shared" si="36"/>
        <v>1.0521948658457634E-2</v>
      </c>
      <c r="R192" s="318">
        <f t="shared" si="36"/>
        <v>1.0843108691029064E-2</v>
      </c>
      <c r="S192" s="318">
        <f t="shared" si="36"/>
        <v>1.1627914029376147E-2</v>
      </c>
      <c r="T192" s="318">
        <f t="shared" si="36"/>
        <v>1.1588295488803788E-2</v>
      </c>
      <c r="U192" s="318">
        <f t="shared" si="36"/>
        <v>1.1499929516490398E-2</v>
      </c>
      <c r="V192" s="318">
        <f t="shared" si="36"/>
        <v>1.133489567749481E-2</v>
      </c>
      <c r="W192" s="318">
        <f t="shared" si="36"/>
        <v>1.1081436576142622E-2</v>
      </c>
      <c r="X192" s="318">
        <f t="shared" si="36"/>
        <v>1.2091455730750747E-2</v>
      </c>
      <c r="Y192" s="318">
        <f t="shared" si="36"/>
        <v>1.1616355405164742E-2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2.8627027712929999E-3</v>
      </c>
      <c r="C193" s="318">
        <f t="shared" si="37"/>
        <v>1.1787323228064459E-3</v>
      </c>
      <c r="D193" s="318">
        <f t="shared" si="37"/>
        <v>2.479027060706256E-3</v>
      </c>
      <c r="E193" s="318">
        <f t="shared" si="37"/>
        <v>6.8643027189057796E-3</v>
      </c>
      <c r="F193" s="318">
        <f t="shared" si="37"/>
        <v>9.8128442830523518E-3</v>
      </c>
      <c r="G193" s="318">
        <f t="shared" si="37"/>
        <v>1.2855133526108614E-2</v>
      </c>
      <c r="H193" s="318">
        <f t="shared" si="37"/>
        <v>1.8731324021261906E-2</v>
      </c>
      <c r="I193" s="318">
        <f t="shared" si="37"/>
        <v>1.6730947315253777E-2</v>
      </c>
      <c r="J193" s="318">
        <f t="shared" si="37"/>
        <v>7.668983778955956E-3</v>
      </c>
      <c r="K193" s="318">
        <f t="shared" si="37"/>
        <v>1.2888250997007659E-2</v>
      </c>
      <c r="L193" s="318">
        <f t="shared" si="37"/>
        <v>2.9169760535505043E-3</v>
      </c>
      <c r="M193" s="318">
        <f t="shared" si="37"/>
        <v>4.5611761766927664E-3</v>
      </c>
      <c r="N193" s="318">
        <f t="shared" si="37"/>
        <v>8.7493373153862096E-3</v>
      </c>
      <c r="O193" s="318">
        <f t="shared" si="37"/>
        <v>1.5311472042785644E-2</v>
      </c>
      <c r="P193" s="318">
        <f t="shared" si="37"/>
        <v>1.4589217642306295E-2</v>
      </c>
      <c r="Q193" s="318">
        <f t="shared" si="37"/>
        <v>1.1551739442373447E-2</v>
      </c>
      <c r="R193" s="318">
        <f t="shared" si="37"/>
        <v>9.6996744616362589E-3</v>
      </c>
      <c r="S193" s="318">
        <f t="shared" si="37"/>
        <v>7.0978919382857905E-3</v>
      </c>
      <c r="T193" s="318">
        <f t="shared" si="37"/>
        <v>2.1489817415080202E-3</v>
      </c>
      <c r="U193" s="318">
        <f t="shared" si="37"/>
        <v>2.4344470429934705E-3</v>
      </c>
      <c r="V193" s="318">
        <f t="shared" si="37"/>
        <v>3.4180598931406376E-3</v>
      </c>
      <c r="W193" s="318">
        <f t="shared" si="37"/>
        <v>4.982398394017447E-3</v>
      </c>
      <c r="X193" s="318">
        <f t="shared" si="37"/>
        <v>1.5218681602596012E-3</v>
      </c>
      <c r="Y193" s="318">
        <f t="shared" si="37"/>
        <v>3.2888223538381982E-3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1.4812942883978416E-2</v>
      </c>
      <c r="C194" s="319">
        <f t="shared" si="38"/>
        <v>1.0425735560051873E-2</v>
      </c>
      <c r="D194" s="319">
        <f t="shared" si="38"/>
        <v>1.3274983216707793E-2</v>
      </c>
      <c r="E194" s="319">
        <f t="shared" si="38"/>
        <v>1.6892396238898159E-2</v>
      </c>
      <c r="F194" s="319">
        <f t="shared" si="38"/>
        <v>1.8419527578398084E-2</v>
      </c>
      <c r="G194" s="319">
        <f t="shared" si="38"/>
        <v>2.0666516007217181E-2</v>
      </c>
      <c r="H194" s="319">
        <f t="shared" si="38"/>
        <v>2.6235089652859644E-2</v>
      </c>
      <c r="I194" s="319">
        <f t="shared" si="38"/>
        <v>2.4677143890947936E-2</v>
      </c>
      <c r="J194" s="319">
        <f t="shared" si="38"/>
        <v>1.9380065303229083E-2</v>
      </c>
      <c r="K194" s="319">
        <f t="shared" si="38"/>
        <v>2.481672250032806E-2</v>
      </c>
      <c r="L194" s="319">
        <f t="shared" si="38"/>
        <v>1.4526616868584703E-2</v>
      </c>
      <c r="M194" s="319">
        <f t="shared" si="38"/>
        <v>1.7526000478773562E-2</v>
      </c>
      <c r="N194" s="319">
        <f t="shared" si="38"/>
        <v>2.0675455481263649E-2</v>
      </c>
      <c r="O194" s="319">
        <f t="shared" si="38"/>
        <v>2.6360115381692219E-2</v>
      </c>
      <c r="P194" s="319">
        <f t="shared" si="38"/>
        <v>2.5991213609925463E-2</v>
      </c>
      <c r="Q194" s="319">
        <f t="shared" si="38"/>
        <v>2.2151054899067494E-2</v>
      </c>
      <c r="R194" s="319">
        <f t="shared" si="38"/>
        <v>2.0798437566981423E-2</v>
      </c>
      <c r="S194" s="319">
        <f t="shared" si="38"/>
        <v>1.804143308436762E-2</v>
      </c>
      <c r="T194" s="319">
        <f t="shared" si="38"/>
        <v>1.2118596718229407E-2</v>
      </c>
      <c r="U194" s="319">
        <f t="shared" si="38"/>
        <v>1.2557246467352992E-2</v>
      </c>
      <c r="V194" s="319">
        <f t="shared" si="38"/>
        <v>1.3738449638206128E-2</v>
      </c>
      <c r="W194" s="319">
        <f t="shared" si="38"/>
        <v>1.541649541140588E-2</v>
      </c>
      <c r="X194" s="319">
        <f t="shared" si="38"/>
        <v>9.6268777130450161E-3</v>
      </c>
      <c r="Y194" s="319">
        <f t="shared" si="38"/>
        <v>1.2569711742192118E-2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0.99999999999999989</v>
      </c>
      <c r="C197" s="232">
        <f t="shared" si="39"/>
        <v>1.0000000000000002</v>
      </c>
      <c r="D197" s="232">
        <f t="shared" si="39"/>
        <v>0.99999999999999978</v>
      </c>
      <c r="E197" s="232">
        <f t="shared" si="39"/>
        <v>1</v>
      </c>
      <c r="F197" s="232">
        <f t="shared" si="39"/>
        <v>1.0000000000000002</v>
      </c>
      <c r="G197" s="232">
        <f t="shared" si="39"/>
        <v>1</v>
      </c>
      <c r="H197" s="232">
        <f t="shared" si="39"/>
        <v>0.99999999999999978</v>
      </c>
      <c r="I197" s="232">
        <f t="shared" si="39"/>
        <v>0.99999999999999967</v>
      </c>
      <c r="J197" s="232">
        <f t="shared" si="39"/>
        <v>0.99999999999999989</v>
      </c>
      <c r="K197" s="232">
        <f t="shared" si="39"/>
        <v>1.0000000000000002</v>
      </c>
      <c r="L197" s="232">
        <f t="shared" si="39"/>
        <v>1.0000000000000002</v>
      </c>
      <c r="M197" s="232">
        <f t="shared" si="39"/>
        <v>1</v>
      </c>
      <c r="N197" s="232">
        <f t="shared" si="39"/>
        <v>0.99999999999999989</v>
      </c>
      <c r="O197" s="232">
        <f t="shared" si="39"/>
        <v>1.0000000000000004</v>
      </c>
      <c r="P197" s="232">
        <f t="shared" si="39"/>
        <v>1</v>
      </c>
      <c r="Q197" s="232">
        <f t="shared" si="39"/>
        <v>0.99999999999999989</v>
      </c>
      <c r="R197" s="232">
        <f t="shared" si="39"/>
        <v>0.99999999999999989</v>
      </c>
      <c r="S197" s="232">
        <f t="shared" si="39"/>
        <v>0.99999999999999967</v>
      </c>
      <c r="T197" s="232">
        <f t="shared" si="39"/>
        <v>0.99999999999999989</v>
      </c>
      <c r="U197" s="232">
        <f t="shared" si="39"/>
        <v>1.0000000000000002</v>
      </c>
      <c r="V197" s="232">
        <f t="shared" si="39"/>
        <v>1</v>
      </c>
      <c r="W197" s="232">
        <f t="shared" si="39"/>
        <v>1</v>
      </c>
      <c r="X197" s="232">
        <f t="shared" si="39"/>
        <v>1</v>
      </c>
      <c r="Y197" s="232">
        <f t="shared" si="39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2.4643881777524118E-3</v>
      </c>
      <c r="C198" s="266">
        <f t="shared" si="40"/>
        <v>1.6978388628527726E-3</v>
      </c>
      <c r="D198" s="266">
        <f t="shared" si="40"/>
        <v>2.1957560875229864E-3</v>
      </c>
      <c r="E198" s="266">
        <f t="shared" si="40"/>
        <v>2.8791449446000455E-3</v>
      </c>
      <c r="F198" s="266">
        <f t="shared" si="40"/>
        <v>3.1748534848945248E-3</v>
      </c>
      <c r="G198" s="266">
        <f t="shared" si="40"/>
        <v>3.5746794636932824E-3</v>
      </c>
      <c r="H198" s="266">
        <f t="shared" si="40"/>
        <v>4.5725505956620144E-3</v>
      </c>
      <c r="I198" s="266">
        <f t="shared" si="40"/>
        <v>4.289938394687237E-3</v>
      </c>
      <c r="J198" s="266">
        <f t="shared" si="40"/>
        <v>3.3053174128739489E-3</v>
      </c>
      <c r="K198" s="266">
        <f t="shared" si="40"/>
        <v>4.3106650742332038E-3</v>
      </c>
      <c r="L198" s="266">
        <f t="shared" si="40"/>
        <v>2.4265926767280122E-3</v>
      </c>
      <c r="M198" s="266">
        <f t="shared" si="40"/>
        <v>2.961539532501526E-3</v>
      </c>
      <c r="N198" s="266">
        <f t="shared" si="40"/>
        <v>3.5461944698077026E-3</v>
      </c>
      <c r="O198" s="266">
        <f t="shared" si="40"/>
        <v>4.6054177734086467E-3</v>
      </c>
      <c r="P198" s="266">
        <f t="shared" si="40"/>
        <v>4.5364207925522003E-3</v>
      </c>
      <c r="Q198" s="266">
        <f t="shared" si="40"/>
        <v>3.8553177645436749E-3</v>
      </c>
      <c r="R198" s="266">
        <f t="shared" si="40"/>
        <v>3.6068622806665813E-3</v>
      </c>
      <c r="S198" s="266">
        <f t="shared" si="40"/>
        <v>3.1111814152160844E-3</v>
      </c>
      <c r="T198" s="266">
        <f t="shared" si="40"/>
        <v>2.0097140013724704E-3</v>
      </c>
      <c r="U198" s="266">
        <f t="shared" si="40"/>
        <v>2.0877646485732626E-3</v>
      </c>
      <c r="V198" s="266">
        <f t="shared" si="40"/>
        <v>2.3033132415661941E-3</v>
      </c>
      <c r="W198" s="266">
        <f t="shared" si="40"/>
        <v>2.6089793143426825E-3</v>
      </c>
      <c r="X198" s="266">
        <f t="shared" si="40"/>
        <v>1.5908006200711718E-3</v>
      </c>
      <c r="Y198" s="266">
        <f t="shared" si="40"/>
        <v>2.1101427803735737E-3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1.966612330282853E-2</v>
      </c>
      <c r="C199" s="267">
        <f t="shared" si="41"/>
        <v>1.3548964699079707E-2</v>
      </c>
      <c r="D199" s="267">
        <f t="shared" si="41"/>
        <v>1.7522405905853085E-2</v>
      </c>
      <c r="E199" s="267">
        <f t="shared" si="41"/>
        <v>2.2975933742248482E-2</v>
      </c>
      <c r="F199" s="267">
        <f t="shared" si="41"/>
        <v>2.5335724568884617E-2</v>
      </c>
      <c r="G199" s="267">
        <f t="shared" si="41"/>
        <v>2.8526385467891907E-2</v>
      </c>
      <c r="H199" s="267">
        <f t="shared" si="41"/>
        <v>3.6489520861410961E-2</v>
      </c>
      <c r="I199" s="267">
        <f t="shared" si="41"/>
        <v>3.4234240446812197E-2</v>
      </c>
      <c r="J199" s="267">
        <f t="shared" si="41"/>
        <v>2.6376842894876049E-2</v>
      </c>
      <c r="K199" s="267">
        <f t="shared" si="41"/>
        <v>3.4399641920203859E-2</v>
      </c>
      <c r="L199" s="267">
        <f t="shared" si="41"/>
        <v>1.936451051708795E-2</v>
      </c>
      <c r="M199" s="267">
        <f t="shared" si="41"/>
        <v>2.3633452772644937E-2</v>
      </c>
      <c r="N199" s="267">
        <f t="shared" si="41"/>
        <v>2.8299071683849576E-2</v>
      </c>
      <c r="O199" s="267">
        <f t="shared" si="41"/>
        <v>3.6751805016162417E-2</v>
      </c>
      <c r="P199" s="267">
        <f t="shared" si="41"/>
        <v>3.6201200551616047E-2</v>
      </c>
      <c r="Q199" s="267">
        <f t="shared" si="41"/>
        <v>3.0765913914686204E-2</v>
      </c>
      <c r="R199" s="267">
        <f t="shared" si="41"/>
        <v>2.8783208338794698E-2</v>
      </c>
      <c r="S199" s="267">
        <f t="shared" si="41"/>
        <v>2.4827613555957858E-2</v>
      </c>
      <c r="T199" s="267">
        <f t="shared" si="41"/>
        <v>1.6037766984606367E-2</v>
      </c>
      <c r="U199" s="267">
        <f t="shared" si="41"/>
        <v>1.6660620829456522E-2</v>
      </c>
      <c r="V199" s="267">
        <f t="shared" si="41"/>
        <v>1.838072533483371E-2</v>
      </c>
      <c r="W199" s="267">
        <f t="shared" si="41"/>
        <v>2.0819978505653657E-2</v>
      </c>
      <c r="X199" s="267">
        <f t="shared" si="41"/>
        <v>1.2694786246324386E-2</v>
      </c>
      <c r="Y199" s="267">
        <f t="shared" si="41"/>
        <v>1.683920109665828E-2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2.4112466975839388E-2</v>
      </c>
      <c r="C200" s="267">
        <f t="shared" si="42"/>
        <v>1.6612270696807072E-2</v>
      </c>
      <c r="D200" s="267">
        <f t="shared" si="42"/>
        <v>2.1484073258168136E-2</v>
      </c>
      <c r="E200" s="267">
        <f t="shared" si="42"/>
        <v>2.8170597482186994E-2</v>
      </c>
      <c r="F200" s="267">
        <f t="shared" si="42"/>
        <v>3.1063916999255665E-2</v>
      </c>
      <c r="G200" s="267">
        <f t="shared" si="42"/>
        <v>3.4975959264715785E-2</v>
      </c>
      <c r="H200" s="267">
        <f t="shared" si="42"/>
        <v>4.4739492028326062E-2</v>
      </c>
      <c r="I200" s="267">
        <f t="shared" si="42"/>
        <v>4.197431184101133E-2</v>
      </c>
      <c r="J200" s="267">
        <f t="shared" si="42"/>
        <v>3.2340423348109833E-2</v>
      </c>
      <c r="K200" s="267">
        <f t="shared" si="42"/>
        <v>4.2177109184620844E-2</v>
      </c>
      <c r="L200" s="267">
        <f t="shared" si="42"/>
        <v>2.3742662097487256E-2</v>
      </c>
      <c r="M200" s="267">
        <f t="shared" si="42"/>
        <v>2.8976775988356556E-2</v>
      </c>
      <c r="N200" s="267">
        <f t="shared" si="42"/>
        <v>3.4697251762150404E-2</v>
      </c>
      <c r="O200" s="267">
        <f t="shared" si="42"/>
        <v>4.5061076405803258E-2</v>
      </c>
      <c r="P200" s="267">
        <f t="shared" si="42"/>
        <v>4.4385984941985673E-2</v>
      </c>
      <c r="Q200" s="267">
        <f t="shared" si="42"/>
        <v>3.7721826097911824E-2</v>
      </c>
      <c r="R200" s="267">
        <f t="shared" si="42"/>
        <v>3.5290847608388132E-2</v>
      </c>
      <c r="S200" s="267">
        <f t="shared" si="42"/>
        <v>3.0440926396044364E-2</v>
      </c>
      <c r="T200" s="267">
        <f t="shared" si="42"/>
        <v>1.9663770069361299E-2</v>
      </c>
      <c r="U200" s="267">
        <f t="shared" si="42"/>
        <v>2.0427445885558573E-2</v>
      </c>
      <c r="V200" s="267">
        <f t="shared" si="42"/>
        <v>2.2536451429876231E-2</v>
      </c>
      <c r="W200" s="267">
        <f t="shared" si="42"/>
        <v>2.552719905315835E-2</v>
      </c>
      <c r="X200" s="267">
        <f t="shared" si="42"/>
        <v>1.5564969740925548E-2</v>
      </c>
      <c r="Y200" s="267">
        <f t="shared" si="42"/>
        <v>2.0646401636477706E-2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4.4649770568232258E-2</v>
      </c>
      <c r="C201" s="267">
        <f t="shared" si="43"/>
        <v>3.0761434571295373E-2</v>
      </c>
      <c r="D201" s="267">
        <f t="shared" si="43"/>
        <v>3.9782695931091398E-2</v>
      </c>
      <c r="E201" s="267">
        <f t="shared" si="43"/>
        <v>5.216433124034936E-2</v>
      </c>
      <c r="F201" s="267">
        <f t="shared" si="43"/>
        <v>5.7521976841156106E-2</v>
      </c>
      <c r="G201" s="267">
        <f t="shared" si="43"/>
        <v>6.4766021582867608E-2</v>
      </c>
      <c r="H201" s="267">
        <f t="shared" si="43"/>
        <v>8.284544490638851E-2</v>
      </c>
      <c r="I201" s="267">
        <f t="shared" si="43"/>
        <v>7.7725078704658265E-2</v>
      </c>
      <c r="J201" s="267">
        <f t="shared" si="43"/>
        <v>5.9885721524034929E-2</v>
      </c>
      <c r="K201" s="267">
        <f t="shared" si="43"/>
        <v>7.8100604563256043E-2</v>
      </c>
      <c r="L201" s="267">
        <f t="shared" si="43"/>
        <v>4.3964991902076679E-2</v>
      </c>
      <c r="M201" s="267">
        <f t="shared" si="43"/>
        <v>5.3657155901284247E-2</v>
      </c>
      <c r="N201" s="267">
        <f t="shared" si="43"/>
        <v>6.4249930630512653E-2</v>
      </c>
      <c r="O201" s="267">
        <f t="shared" si="43"/>
        <v>8.3440932240267413E-2</v>
      </c>
      <c r="P201" s="267">
        <f t="shared" si="43"/>
        <v>8.2190845345291835E-2</v>
      </c>
      <c r="Q201" s="267">
        <f t="shared" si="43"/>
        <v>6.9850624673707229E-2</v>
      </c>
      <c r="R201" s="267">
        <f t="shared" si="43"/>
        <v>6.5349109672264233E-2</v>
      </c>
      <c r="S201" s="267">
        <f t="shared" si="43"/>
        <v>5.6368366655710517E-2</v>
      </c>
      <c r="T201" s="267">
        <f t="shared" si="43"/>
        <v>3.6411986504043328E-2</v>
      </c>
      <c r="U201" s="267">
        <f t="shared" si="43"/>
        <v>3.7826107672809785E-2</v>
      </c>
      <c r="V201" s="267">
        <f t="shared" si="43"/>
        <v>4.1731415817980802E-2</v>
      </c>
      <c r="W201" s="267">
        <f t="shared" si="43"/>
        <v>4.7269471933965738E-2</v>
      </c>
      <c r="X201" s="267">
        <f t="shared" si="43"/>
        <v>2.8822116315604007E-2</v>
      </c>
      <c r="Y201" s="267">
        <f t="shared" si="43"/>
        <v>3.823155453367761E-2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5.5169838499990784E-2</v>
      </c>
      <c r="C202" s="268">
        <f t="shared" si="44"/>
        <v>5.7907199856465065E-2</v>
      </c>
      <c r="D202" s="268">
        <f t="shared" si="44"/>
        <v>5.5238009376063039E-2</v>
      </c>
      <c r="E202" s="268">
        <f t="shared" si="44"/>
        <v>4.7576042719044885E-2</v>
      </c>
      <c r="F202" s="268">
        <f t="shared" si="44"/>
        <v>4.5073749998145542E-2</v>
      </c>
      <c r="G202" s="268">
        <f t="shared" si="44"/>
        <v>4.6826287921085695E-2</v>
      </c>
      <c r="H202" s="268">
        <f t="shared" si="44"/>
        <v>5.2220356540185905E-2</v>
      </c>
      <c r="I202" s="268">
        <f t="shared" si="44"/>
        <v>5.088080137841848E-2</v>
      </c>
      <c r="J202" s="268">
        <f t="shared" si="44"/>
        <v>5.1070910483233346E-2</v>
      </c>
      <c r="K202" s="268">
        <f t="shared" si="44"/>
        <v>5.1642654182175972E-2</v>
      </c>
      <c r="L202" s="268">
        <f t="shared" si="44"/>
        <v>5.3105149234262794E-2</v>
      </c>
      <c r="M202" s="268">
        <f t="shared" si="44"/>
        <v>5.2569558926246089E-2</v>
      </c>
      <c r="N202" s="268">
        <f t="shared" si="44"/>
        <v>5.0733462666141357E-2</v>
      </c>
      <c r="O202" s="268">
        <f t="shared" si="44"/>
        <v>5.1605208117502306E-2</v>
      </c>
      <c r="P202" s="268">
        <f t="shared" si="44"/>
        <v>5.1475345082533673E-2</v>
      </c>
      <c r="Q202" s="268">
        <f t="shared" si="44"/>
        <v>4.6922835282743935E-2</v>
      </c>
      <c r="R202" s="268">
        <f t="shared" si="44"/>
        <v>4.6440377756780254E-2</v>
      </c>
      <c r="S202" s="268">
        <f t="shared" si="44"/>
        <v>4.4778406924200154E-2</v>
      </c>
      <c r="T202" s="268">
        <f t="shared" si="44"/>
        <v>5.2595795896055515E-2</v>
      </c>
      <c r="U202" s="268">
        <f t="shared" si="44"/>
        <v>5.230668513971333E-2</v>
      </c>
      <c r="V202" s="268">
        <f t="shared" si="44"/>
        <v>5.0419992524589556E-2</v>
      </c>
      <c r="W202" s="268">
        <f t="shared" si="44"/>
        <v>4.8870749367124669E-2</v>
      </c>
      <c r="X202" s="268">
        <f t="shared" si="44"/>
        <v>5.0825728172795515E-2</v>
      </c>
      <c r="Y202" s="268">
        <f t="shared" si="44"/>
        <v>4.8293808144128238E-2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0.4210824903189479</v>
      </c>
      <c r="C203" s="269">
        <f t="shared" si="45"/>
        <v>0.43362626361364021</v>
      </c>
      <c r="D203" s="269">
        <f t="shared" si="45"/>
        <v>0.41989968979287473</v>
      </c>
      <c r="E203" s="269">
        <f t="shared" si="45"/>
        <v>0.4276045673472339</v>
      </c>
      <c r="F203" s="269">
        <f t="shared" si="45"/>
        <v>0.43464242020082644</v>
      </c>
      <c r="G203" s="269">
        <f t="shared" si="45"/>
        <v>0.40493863491694126</v>
      </c>
      <c r="H203" s="269">
        <f t="shared" si="45"/>
        <v>0.35671924115822062</v>
      </c>
      <c r="I203" s="269">
        <f t="shared" si="45"/>
        <v>0.36870429234407026</v>
      </c>
      <c r="J203" s="269">
        <f t="shared" si="45"/>
        <v>0.39958136041310172</v>
      </c>
      <c r="K203" s="269">
        <f t="shared" si="45"/>
        <v>0.37626668804271585</v>
      </c>
      <c r="L203" s="269">
        <f t="shared" si="45"/>
        <v>0.43795078077617988</v>
      </c>
      <c r="M203" s="269">
        <f t="shared" si="45"/>
        <v>0.42115444215792025</v>
      </c>
      <c r="N203" s="269">
        <f t="shared" si="45"/>
        <v>0.39961750386460365</v>
      </c>
      <c r="O203" s="269">
        <f t="shared" si="45"/>
        <v>0.37249835255249808</v>
      </c>
      <c r="P203" s="269">
        <f t="shared" si="45"/>
        <v>0.3751197303761471</v>
      </c>
      <c r="Q203" s="269">
        <f t="shared" si="45"/>
        <v>0.42750627029894794</v>
      </c>
      <c r="R203" s="269">
        <f t="shared" si="45"/>
        <v>0.43892853235627105</v>
      </c>
      <c r="S203" s="269">
        <f t="shared" si="45"/>
        <v>0.46797222888557616</v>
      </c>
      <c r="T203" s="269">
        <f t="shared" si="45"/>
        <v>0.44839310055251469</v>
      </c>
      <c r="U203" s="269">
        <f t="shared" si="45"/>
        <v>0.44611770840990905</v>
      </c>
      <c r="V203" s="269">
        <f t="shared" si="45"/>
        <v>0.44343019941045281</v>
      </c>
      <c r="W203" s="269">
        <f t="shared" si="45"/>
        <v>0.43763418233664125</v>
      </c>
      <c r="X203" s="269">
        <f t="shared" si="45"/>
        <v>0.46613718103688906</v>
      </c>
      <c r="Y203" s="269">
        <f t="shared" si="45"/>
        <v>0.45501058391832522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0.4208036053530646</v>
      </c>
      <c r="C204" s="318">
        <f t="shared" si="46"/>
        <v>0.4334341259716824</v>
      </c>
      <c r="D204" s="318">
        <f t="shared" si="46"/>
        <v>0.41965120484757062</v>
      </c>
      <c r="E204" s="318">
        <f t="shared" si="46"/>
        <v>0.42727874601482507</v>
      </c>
      <c r="F204" s="318">
        <f t="shared" si="46"/>
        <v>0.43428313471414359</v>
      </c>
      <c r="G204" s="318">
        <f t="shared" si="46"/>
        <v>0.40453410272137413</v>
      </c>
      <c r="H204" s="318">
        <f t="shared" si="46"/>
        <v>0.35620178387272355</v>
      </c>
      <c r="I204" s="318">
        <f t="shared" si="46"/>
        <v>0.36821881715244076</v>
      </c>
      <c r="J204" s="318">
        <f t="shared" si="46"/>
        <v>0.3992073108448379</v>
      </c>
      <c r="K204" s="318">
        <f t="shared" si="46"/>
        <v>0.37577886729555648</v>
      </c>
      <c r="L204" s="318">
        <f t="shared" si="46"/>
        <v>0.4376761729761704</v>
      </c>
      <c r="M204" s="318">
        <f t="shared" si="46"/>
        <v>0.42081929655913025</v>
      </c>
      <c r="N204" s="318">
        <f t="shared" si="46"/>
        <v>0.39921619520200902</v>
      </c>
      <c r="O204" s="318">
        <f t="shared" si="46"/>
        <v>0.37197717581978595</v>
      </c>
      <c r="P204" s="318">
        <f t="shared" si="46"/>
        <v>0.37460636175614459</v>
      </c>
      <c r="Q204" s="318">
        <f t="shared" si="46"/>
        <v>0.42706997938790542</v>
      </c>
      <c r="R204" s="318">
        <f t="shared" si="46"/>
        <v>0.4385203581598639</v>
      </c>
      <c r="S204" s="318">
        <f t="shared" si="46"/>
        <v>0.46762014891267573</v>
      </c>
      <c r="T204" s="318">
        <f t="shared" si="46"/>
        <v>0.44816566924694046</v>
      </c>
      <c r="U204" s="318">
        <f t="shared" si="46"/>
        <v>0.44588144442437061</v>
      </c>
      <c r="V204" s="318">
        <f t="shared" si="46"/>
        <v>0.44316954265167113</v>
      </c>
      <c r="W204" s="318">
        <f t="shared" si="46"/>
        <v>0.43733893456941075</v>
      </c>
      <c r="X204" s="318">
        <f t="shared" si="46"/>
        <v>0.46595715648529418</v>
      </c>
      <c r="Y204" s="318">
        <f t="shared" si="46"/>
        <v>0.4547717874890021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2.7888496588330001E-4</v>
      </c>
      <c r="C205" s="318">
        <f t="shared" si="47"/>
        <v>1.921376419578034E-4</v>
      </c>
      <c r="D205" s="318">
        <f t="shared" si="47"/>
        <v>2.4848494530410711E-4</v>
      </c>
      <c r="E205" s="318">
        <f t="shared" si="47"/>
        <v>3.2582133240882991E-4</v>
      </c>
      <c r="F205" s="318">
        <f t="shared" si="47"/>
        <v>3.5928548668286966E-4</v>
      </c>
      <c r="G205" s="318">
        <f t="shared" si="47"/>
        <v>4.045321955671188E-4</v>
      </c>
      <c r="H205" s="318">
        <f t="shared" si="47"/>
        <v>5.1745728549708217E-4</v>
      </c>
      <c r="I205" s="318">
        <f t="shared" si="47"/>
        <v>4.8547519162949257E-4</v>
      </c>
      <c r="J205" s="318">
        <f t="shared" si="47"/>
        <v>3.7404956826385117E-4</v>
      </c>
      <c r="K205" s="318">
        <f t="shared" si="47"/>
        <v>4.8782074715935373E-4</v>
      </c>
      <c r="L205" s="318">
        <f t="shared" si="47"/>
        <v>2.7460780000947843E-4</v>
      </c>
      <c r="M205" s="318">
        <f t="shared" si="47"/>
        <v>3.3514559878996072E-4</v>
      </c>
      <c r="N205" s="318">
        <f t="shared" si="47"/>
        <v>4.0130866259464258E-4</v>
      </c>
      <c r="O205" s="318">
        <f t="shared" si="47"/>
        <v>5.2117673271213482E-4</v>
      </c>
      <c r="P205" s="318">
        <f t="shared" si="47"/>
        <v>5.1336862000249265E-4</v>
      </c>
      <c r="Q205" s="318">
        <f t="shared" si="47"/>
        <v>4.3629091104253111E-4</v>
      </c>
      <c r="R205" s="318">
        <f t="shared" si="47"/>
        <v>4.0817419640718649E-4</v>
      </c>
      <c r="S205" s="318">
        <f t="shared" si="47"/>
        <v>3.5207997290046461E-4</v>
      </c>
      <c r="T205" s="318">
        <f t="shared" si="47"/>
        <v>2.2743130557423936E-4</v>
      </c>
      <c r="U205" s="318">
        <f t="shared" si="47"/>
        <v>2.3626398553848685E-4</v>
      </c>
      <c r="V205" s="318">
        <f t="shared" si="47"/>
        <v>2.6065675878164223E-4</v>
      </c>
      <c r="W205" s="318">
        <f t="shared" si="47"/>
        <v>2.9524776723052195E-4</v>
      </c>
      <c r="X205" s="318">
        <f t="shared" si="47"/>
        <v>1.8002455159491239E-4</v>
      </c>
      <c r="Y205" s="318">
        <f t="shared" si="47"/>
        <v>2.3879642932311574E-4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0.22910183515093457</v>
      </c>
      <c r="C206" s="269">
        <f t="shared" si="48"/>
        <v>0.24796207482392396</v>
      </c>
      <c r="D206" s="269">
        <f t="shared" si="48"/>
        <v>0.24466109454974116</v>
      </c>
      <c r="E206" s="269">
        <f t="shared" si="48"/>
        <v>0.22291195166969327</v>
      </c>
      <c r="F206" s="269">
        <f t="shared" si="48"/>
        <v>0.20687692416905124</v>
      </c>
      <c r="G206" s="269">
        <f t="shared" si="48"/>
        <v>0.21301332676049289</v>
      </c>
      <c r="H206" s="269">
        <f t="shared" si="48"/>
        <v>0.19635865815987041</v>
      </c>
      <c r="I206" s="269">
        <f t="shared" si="48"/>
        <v>0.20235566240293973</v>
      </c>
      <c r="J206" s="269">
        <f t="shared" si="48"/>
        <v>0.22039666317888479</v>
      </c>
      <c r="K206" s="269">
        <f t="shared" si="48"/>
        <v>0.19048187617184673</v>
      </c>
      <c r="L206" s="269">
        <f t="shared" si="48"/>
        <v>0.21872708895319551</v>
      </c>
      <c r="M206" s="269">
        <f t="shared" si="48"/>
        <v>0.21027951015924695</v>
      </c>
      <c r="N206" s="269">
        <f t="shared" si="48"/>
        <v>0.20854798917617626</v>
      </c>
      <c r="O206" s="269">
        <f t="shared" si="48"/>
        <v>0.17893060296591756</v>
      </c>
      <c r="P206" s="269">
        <f t="shared" si="48"/>
        <v>0.18015785561826791</v>
      </c>
      <c r="Q206" s="269">
        <f t="shared" si="48"/>
        <v>0.17251104978295861</v>
      </c>
      <c r="R206" s="269">
        <f t="shared" si="48"/>
        <v>0.17465741364518925</v>
      </c>
      <c r="S206" s="269">
        <f t="shared" si="48"/>
        <v>0.17413380649580068</v>
      </c>
      <c r="T206" s="269">
        <f t="shared" si="48"/>
        <v>0.2311081629827576</v>
      </c>
      <c r="U206" s="269">
        <f t="shared" si="48"/>
        <v>0.23086326282648181</v>
      </c>
      <c r="V206" s="269">
        <f t="shared" si="48"/>
        <v>0.22821636464464021</v>
      </c>
      <c r="W206" s="269">
        <f t="shared" si="48"/>
        <v>0.22318410960906224</v>
      </c>
      <c r="X206" s="269">
        <f t="shared" si="48"/>
        <v>0.24053158020624929</v>
      </c>
      <c r="Y206" s="269">
        <f t="shared" si="48"/>
        <v>0.23301307592887471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0.22793091290144857</v>
      </c>
      <c r="C207" s="318">
        <f t="shared" si="49"/>
        <v>0.24763856672426027</v>
      </c>
      <c r="D207" s="318">
        <f t="shared" si="49"/>
        <v>0.24399983724988414</v>
      </c>
      <c r="E207" s="318">
        <f t="shared" si="49"/>
        <v>0.22073375251427085</v>
      </c>
      <c r="F207" s="318">
        <f t="shared" si="49"/>
        <v>0.20298139970268683</v>
      </c>
      <c r="G207" s="318">
        <f t="shared" si="49"/>
        <v>0.20843373609471061</v>
      </c>
      <c r="H207" s="318">
        <f t="shared" si="49"/>
        <v>0.1857854084588127</v>
      </c>
      <c r="I207" s="318">
        <f t="shared" si="49"/>
        <v>0.19418080825466277</v>
      </c>
      <c r="J207" s="318">
        <f t="shared" si="49"/>
        <v>0.21742976217915724</v>
      </c>
      <c r="K207" s="318">
        <f t="shared" si="49"/>
        <v>0.18031638961460564</v>
      </c>
      <c r="L207" s="318">
        <f t="shared" si="49"/>
        <v>0.21730025143531981</v>
      </c>
      <c r="M207" s="318">
        <f t="shared" si="49"/>
        <v>0.20757593931052337</v>
      </c>
      <c r="N207" s="318">
        <f t="shared" si="49"/>
        <v>0.20404569303235309</v>
      </c>
      <c r="O207" s="318">
        <f t="shared" si="49"/>
        <v>0.16172168918288152</v>
      </c>
      <c r="P207" s="318">
        <f t="shared" si="49"/>
        <v>0.16440387001254667</v>
      </c>
      <c r="Q207" s="318">
        <f t="shared" si="49"/>
        <v>0.16058684789605124</v>
      </c>
      <c r="R207" s="318">
        <f t="shared" si="49"/>
        <v>0.16534770940172386</v>
      </c>
      <c r="S207" s="318">
        <f t="shared" si="49"/>
        <v>0.16786673907657604</v>
      </c>
      <c r="T207" s="318">
        <f t="shared" si="49"/>
        <v>0.23040073284603735</v>
      </c>
      <c r="U207" s="318">
        <f t="shared" si="49"/>
        <v>0.23007491412198119</v>
      </c>
      <c r="V207" s="318">
        <f t="shared" si="49"/>
        <v>0.22713669476715168</v>
      </c>
      <c r="W207" s="318">
        <f t="shared" si="49"/>
        <v>0.22154060864309055</v>
      </c>
      <c r="X207" s="318">
        <f t="shared" si="49"/>
        <v>0.24019152105673136</v>
      </c>
      <c r="Y207" s="318">
        <f t="shared" si="49"/>
        <v>0.23219627828693273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1.1709222494860137E-3</v>
      </c>
      <c r="C208" s="318">
        <f t="shared" si="50"/>
        <v>3.2350809966369312E-4</v>
      </c>
      <c r="D208" s="318">
        <f t="shared" si="50"/>
        <v>6.6125729985701146E-4</v>
      </c>
      <c r="E208" s="318">
        <f t="shared" si="50"/>
        <v>2.1781991554224419E-3</v>
      </c>
      <c r="F208" s="318">
        <f t="shared" si="50"/>
        <v>3.8955244663643478E-3</v>
      </c>
      <c r="G208" s="318">
        <f t="shared" si="50"/>
        <v>4.5795906657823213E-3</v>
      </c>
      <c r="H208" s="318">
        <f t="shared" si="50"/>
        <v>1.0573249701057708E-2</v>
      </c>
      <c r="I208" s="318">
        <f t="shared" si="50"/>
        <v>8.1748541482769346E-3</v>
      </c>
      <c r="J208" s="318">
        <f t="shared" si="50"/>
        <v>2.9669009997275535E-3</v>
      </c>
      <c r="K208" s="318">
        <f t="shared" si="50"/>
        <v>1.0165486557241083E-2</v>
      </c>
      <c r="L208" s="318">
        <f t="shared" si="50"/>
        <v>1.4268375178757276E-3</v>
      </c>
      <c r="M208" s="318">
        <f t="shared" si="50"/>
        <v>2.7035708487235842E-3</v>
      </c>
      <c r="N208" s="318">
        <f t="shared" si="50"/>
        <v>4.502296143823188E-3</v>
      </c>
      <c r="O208" s="318">
        <f t="shared" si="50"/>
        <v>1.7208913783036024E-2</v>
      </c>
      <c r="P208" s="318">
        <f t="shared" si="50"/>
        <v>1.575398560572127E-2</v>
      </c>
      <c r="Q208" s="318">
        <f t="shared" si="50"/>
        <v>1.1924201886907397E-2</v>
      </c>
      <c r="R208" s="318">
        <f t="shared" si="50"/>
        <v>9.3097042434654182E-3</v>
      </c>
      <c r="S208" s="318">
        <f t="shared" si="50"/>
        <v>6.2670674192246319E-3</v>
      </c>
      <c r="T208" s="318">
        <f t="shared" si="50"/>
        <v>7.0743013672023495E-4</v>
      </c>
      <c r="U208" s="318">
        <f t="shared" si="50"/>
        <v>7.8834870450058853E-4</v>
      </c>
      <c r="V208" s="318">
        <f t="shared" si="50"/>
        <v>1.0796698774885212E-3</v>
      </c>
      <c r="W208" s="318">
        <f t="shared" si="50"/>
        <v>1.6435009659716705E-3</v>
      </c>
      <c r="X208" s="318">
        <f t="shared" si="50"/>
        <v>3.4005914951793946E-4</v>
      </c>
      <c r="Y208" s="318">
        <f t="shared" si="50"/>
        <v>8.1679764194201351E-4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0.16202190528411417</v>
      </c>
      <c r="C209" s="269">
        <f t="shared" si="51"/>
        <v>0.16913327846557746</v>
      </c>
      <c r="D209" s="269">
        <f t="shared" si="51"/>
        <v>0.16203402551178189</v>
      </c>
      <c r="E209" s="269">
        <f t="shared" si="51"/>
        <v>0.14696288724422074</v>
      </c>
      <c r="F209" s="269">
        <f t="shared" si="51"/>
        <v>0.14254845382208101</v>
      </c>
      <c r="G209" s="269">
        <f t="shared" si="51"/>
        <v>0.14284619613127911</v>
      </c>
      <c r="H209" s="269">
        <f t="shared" si="51"/>
        <v>0.14862458835663164</v>
      </c>
      <c r="I209" s="269">
        <f t="shared" si="51"/>
        <v>0.14719119406897763</v>
      </c>
      <c r="J209" s="269">
        <f t="shared" si="51"/>
        <v>0.15107154531354933</v>
      </c>
      <c r="K209" s="269">
        <f t="shared" si="51"/>
        <v>0.1496253013076525</v>
      </c>
      <c r="L209" s="269">
        <f t="shared" si="51"/>
        <v>0.15962705936230603</v>
      </c>
      <c r="M209" s="269">
        <f t="shared" si="51"/>
        <v>0.15661777666656262</v>
      </c>
      <c r="N209" s="269">
        <f t="shared" si="51"/>
        <v>0.15025844326883378</v>
      </c>
      <c r="O209" s="269">
        <f t="shared" si="51"/>
        <v>0.14911989498561865</v>
      </c>
      <c r="P209" s="269">
        <f t="shared" si="51"/>
        <v>0.14911428072938115</v>
      </c>
      <c r="Q209" s="269">
        <f t="shared" si="51"/>
        <v>0.14558141212840622</v>
      </c>
      <c r="R209" s="269">
        <f t="shared" si="51"/>
        <v>0.14586616605324546</v>
      </c>
      <c r="S209" s="269">
        <f t="shared" si="51"/>
        <v>0.14568369274925938</v>
      </c>
      <c r="T209" s="269">
        <f t="shared" si="51"/>
        <v>0.15974783215535288</v>
      </c>
      <c r="U209" s="269">
        <f t="shared" si="51"/>
        <v>0.15835684838739372</v>
      </c>
      <c r="V209" s="269">
        <f t="shared" si="51"/>
        <v>0.15397794866768094</v>
      </c>
      <c r="W209" s="269">
        <f t="shared" si="51"/>
        <v>0.1499056868932061</v>
      </c>
      <c r="X209" s="269">
        <f t="shared" si="51"/>
        <v>0.15689471551060058</v>
      </c>
      <c r="Y209" s="269">
        <f t="shared" si="51"/>
        <v>0.15012273144847829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0.10484933304872639</v>
      </c>
      <c r="C210" s="318">
        <f t="shared" si="52"/>
        <v>0.11641830108606364</v>
      </c>
      <c r="D210" s="318">
        <f t="shared" si="52"/>
        <v>0.10636008491758714</v>
      </c>
      <c r="E210" s="318">
        <f t="shared" si="52"/>
        <v>7.4719644026578394E-2</v>
      </c>
      <c r="F210" s="318">
        <f t="shared" si="52"/>
        <v>5.8736818158581949E-2</v>
      </c>
      <c r="G210" s="318">
        <f t="shared" si="52"/>
        <v>5.1377384601092417E-2</v>
      </c>
      <c r="H210" s="318">
        <f t="shared" si="52"/>
        <v>4.1064977514536423E-2</v>
      </c>
      <c r="I210" s="318">
        <f t="shared" si="52"/>
        <v>4.5643814062218152E-2</v>
      </c>
      <c r="J210" s="318">
        <f t="shared" si="52"/>
        <v>7.9131932008306052E-2</v>
      </c>
      <c r="K210" s="318">
        <f t="shared" si="52"/>
        <v>6.1077383335322595E-2</v>
      </c>
      <c r="L210" s="318">
        <f t="shared" si="52"/>
        <v>0.10032937743398881</v>
      </c>
      <c r="M210" s="318">
        <f t="shared" si="52"/>
        <v>9.3354791908770426E-2</v>
      </c>
      <c r="N210" s="318">
        <f t="shared" si="52"/>
        <v>7.4333726146135204E-2</v>
      </c>
      <c r="O210" s="318">
        <f t="shared" si="52"/>
        <v>5.1976713006648717E-2</v>
      </c>
      <c r="P210" s="318">
        <f t="shared" si="52"/>
        <v>5.4337119522428944E-2</v>
      </c>
      <c r="Q210" s="318">
        <f t="shared" si="52"/>
        <v>5.5982093265411717E-2</v>
      </c>
      <c r="R210" s="318">
        <f t="shared" si="52"/>
        <v>6.1769436081923861E-2</v>
      </c>
      <c r="S210" s="318">
        <f t="shared" si="52"/>
        <v>6.7785890262847315E-2</v>
      </c>
      <c r="T210" s="318">
        <f t="shared" si="52"/>
        <v>0.10197653614293024</v>
      </c>
      <c r="U210" s="318">
        <f t="shared" si="52"/>
        <v>9.9842386410874714E-2</v>
      </c>
      <c r="V210" s="318">
        <f t="shared" si="52"/>
        <v>9.2288744787575039E-2</v>
      </c>
      <c r="W210" s="318">
        <f t="shared" si="52"/>
        <v>8.3287098971075973E-2</v>
      </c>
      <c r="X210" s="318">
        <f t="shared" si="52"/>
        <v>9.92913325532951E-2</v>
      </c>
      <c r="Y210" s="318">
        <f t="shared" si="52"/>
        <v>8.7561656845046104E-2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4.7325676109380592E-2</v>
      </c>
      <c r="C211" s="318">
        <f t="shared" si="53"/>
        <v>4.8746167569733004E-2</v>
      </c>
      <c r="D211" s="318">
        <f t="shared" si="53"/>
        <v>4.7196071390272862E-2</v>
      </c>
      <c r="E211" s="318">
        <f t="shared" si="53"/>
        <v>4.805390278287601E-2</v>
      </c>
      <c r="F211" s="318">
        <f t="shared" si="53"/>
        <v>4.8841651335196579E-2</v>
      </c>
      <c r="G211" s="318">
        <f t="shared" si="53"/>
        <v>4.5495926548746249E-2</v>
      </c>
      <c r="H211" s="318">
        <f t="shared" si="53"/>
        <v>4.0060232466402564E-2</v>
      </c>
      <c r="I211" s="318">
        <f t="shared" si="53"/>
        <v>4.1411728075178011E-2</v>
      </c>
      <c r="J211" s="318">
        <f t="shared" si="53"/>
        <v>4.4896848917651548E-2</v>
      </c>
      <c r="K211" s="318">
        <f t="shared" si="53"/>
        <v>4.2261969089970604E-2</v>
      </c>
      <c r="L211" s="318">
        <f t="shared" si="53"/>
        <v>4.9223249372315758E-2</v>
      </c>
      <c r="M211" s="318">
        <f t="shared" si="53"/>
        <v>4.7327440820819786E-2</v>
      </c>
      <c r="N211" s="318">
        <f t="shared" si="53"/>
        <v>4.4897848096851913E-2</v>
      </c>
      <c r="O211" s="318">
        <f t="shared" si="53"/>
        <v>4.1834411870494886E-2</v>
      </c>
      <c r="P211" s="318">
        <f t="shared" si="53"/>
        <v>4.2130103258288594E-2</v>
      </c>
      <c r="Q211" s="318">
        <f t="shared" si="53"/>
        <v>4.803042384485752E-2</v>
      </c>
      <c r="R211" s="318">
        <f t="shared" si="53"/>
        <v>4.9318190656258212E-2</v>
      </c>
      <c r="S211" s="318">
        <f t="shared" si="53"/>
        <v>5.2590898528765244E-2</v>
      </c>
      <c r="T211" s="318">
        <f t="shared" si="53"/>
        <v>5.0402950536340994E-2</v>
      </c>
      <c r="U211" s="318">
        <f t="shared" si="53"/>
        <v>5.0146055199089212E-2</v>
      </c>
      <c r="V211" s="318">
        <f t="shared" si="53"/>
        <v>4.9841061175030073E-2</v>
      </c>
      <c r="W211" s="318">
        <f t="shared" si="53"/>
        <v>4.9185321855994807E-2</v>
      </c>
      <c r="X211" s="318">
        <f t="shared" si="53"/>
        <v>5.2403870090820724E-2</v>
      </c>
      <c r="Y211" s="318">
        <f t="shared" si="53"/>
        <v>5.1145907602979664E-2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9.8468961260071829E-3</v>
      </c>
      <c r="C212" s="318">
        <f t="shared" si="54"/>
        <v>3.9688098097808364E-3</v>
      </c>
      <c r="D212" s="318">
        <f t="shared" si="54"/>
        <v>8.4778692039218714E-3</v>
      </c>
      <c r="E212" s="318">
        <f t="shared" si="54"/>
        <v>2.4189340434766352E-2</v>
      </c>
      <c r="F212" s="318">
        <f t="shared" si="54"/>
        <v>3.4969984328302457E-2</v>
      </c>
      <c r="G212" s="318">
        <f t="shared" si="54"/>
        <v>4.5972884981440441E-2</v>
      </c>
      <c r="H212" s="318">
        <f t="shared" si="54"/>
        <v>6.7499378375692656E-2</v>
      </c>
      <c r="I212" s="318">
        <f t="shared" si="54"/>
        <v>6.0135651931581449E-2</v>
      </c>
      <c r="J212" s="318">
        <f t="shared" si="54"/>
        <v>2.704276438759172E-2</v>
      </c>
      <c r="K212" s="318">
        <f t="shared" si="54"/>
        <v>4.6285948882359304E-2</v>
      </c>
      <c r="L212" s="318">
        <f t="shared" si="54"/>
        <v>1.007443255600147E-2</v>
      </c>
      <c r="M212" s="318">
        <f t="shared" si="54"/>
        <v>1.5935543936972392E-2</v>
      </c>
      <c r="N212" s="318">
        <f t="shared" si="54"/>
        <v>3.1026869025846632E-2</v>
      </c>
      <c r="O212" s="318">
        <f t="shared" si="54"/>
        <v>5.5308770108475049E-2</v>
      </c>
      <c r="P212" s="318">
        <f t="shared" si="54"/>
        <v>5.264705794866361E-2</v>
      </c>
      <c r="Q212" s="318">
        <f t="shared" si="54"/>
        <v>4.1568895018136993E-2</v>
      </c>
      <c r="R212" s="318">
        <f t="shared" si="54"/>
        <v>3.4778539315063368E-2</v>
      </c>
      <c r="S212" s="318">
        <f t="shared" si="54"/>
        <v>2.5306903957646811E-2</v>
      </c>
      <c r="T212" s="318">
        <f t="shared" si="54"/>
        <v>7.3683454760816343E-3</v>
      </c>
      <c r="U212" s="318">
        <f t="shared" si="54"/>
        <v>8.3684067774297925E-3</v>
      </c>
      <c r="V212" s="318">
        <f t="shared" si="54"/>
        <v>1.1848142705075825E-2</v>
      </c>
      <c r="W212" s="318">
        <f t="shared" si="54"/>
        <v>1.7433266066135336E-2</v>
      </c>
      <c r="X212" s="318">
        <f t="shared" si="54"/>
        <v>5.199512866484771E-3</v>
      </c>
      <c r="Y212" s="318">
        <f t="shared" si="54"/>
        <v>1.1415167000452534E-2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4.1731181721359992E-2</v>
      </c>
      <c r="C213" s="319">
        <f t="shared" si="55"/>
        <v>2.8750674410358484E-2</v>
      </c>
      <c r="D213" s="319">
        <f t="shared" si="55"/>
        <v>3.7182249586903353E-2</v>
      </c>
      <c r="E213" s="319">
        <f t="shared" si="55"/>
        <v>4.8754543610422411E-2</v>
      </c>
      <c r="F213" s="319">
        <f t="shared" si="55"/>
        <v>5.3761979915705166E-2</v>
      </c>
      <c r="G213" s="319">
        <f t="shared" si="55"/>
        <v>6.0532508491032484E-2</v>
      </c>
      <c r="H213" s="319">
        <f t="shared" si="55"/>
        <v>7.74301473933037E-2</v>
      </c>
      <c r="I213" s="319">
        <f t="shared" si="55"/>
        <v>7.264448041842464E-2</v>
      </c>
      <c r="J213" s="319">
        <f t="shared" si="55"/>
        <v>5.5971215431336145E-2</v>
      </c>
      <c r="K213" s="319">
        <f t="shared" si="55"/>
        <v>7.2995459553295367E-2</v>
      </c>
      <c r="L213" s="319">
        <f t="shared" si="55"/>
        <v>4.1091164480676096E-2</v>
      </c>
      <c r="M213" s="319">
        <f t="shared" si="55"/>
        <v>5.014978789523681E-2</v>
      </c>
      <c r="N213" s="319">
        <f t="shared" si="55"/>
        <v>6.0050152477924584E-2</v>
      </c>
      <c r="O213" s="319">
        <f t="shared" si="55"/>
        <v>7.7986709942822099E-2</v>
      </c>
      <c r="P213" s="319">
        <f t="shared" si="55"/>
        <v>7.6818336562224421E-2</v>
      </c>
      <c r="Q213" s="319">
        <f t="shared" si="55"/>
        <v>6.5284750056094104E-2</v>
      </c>
      <c r="R213" s="319">
        <f t="shared" si="55"/>
        <v>6.1077482288400299E-2</v>
      </c>
      <c r="S213" s="319">
        <f t="shared" si="55"/>
        <v>5.2683776922234624E-2</v>
      </c>
      <c r="T213" s="319">
        <f t="shared" si="55"/>
        <v>3.4031870853935692E-2</v>
      </c>
      <c r="U213" s="319">
        <f t="shared" si="55"/>
        <v>3.5353556200104101E-2</v>
      </c>
      <c r="V213" s="319">
        <f t="shared" si="55"/>
        <v>3.9003588928379615E-2</v>
      </c>
      <c r="W213" s="319">
        <f t="shared" si="55"/>
        <v>4.4179642986845201E-2</v>
      </c>
      <c r="X213" s="319">
        <f t="shared" si="55"/>
        <v>2.6938122150540415E-2</v>
      </c>
      <c r="Y213" s="319">
        <f t="shared" si="55"/>
        <v>3.5732500513006589E-2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1477.2721392548724</v>
      </c>
      <c r="C217" s="320">
        <f t="shared" si="56"/>
        <v>1898.8470256791013</v>
      </c>
      <c r="D217" s="320">
        <f t="shared" si="56"/>
        <v>1640.9430553766322</v>
      </c>
      <c r="E217" s="320">
        <f t="shared" si="56"/>
        <v>1741.8771814908705</v>
      </c>
      <c r="F217" s="320">
        <f t="shared" si="56"/>
        <v>1809.8644617796269</v>
      </c>
      <c r="G217" s="320">
        <f t="shared" si="56"/>
        <v>1694.3938449614907</v>
      </c>
      <c r="H217" s="320">
        <f t="shared" si="56"/>
        <v>1766.4021687967404</v>
      </c>
      <c r="I217" s="320">
        <f t="shared" si="56"/>
        <v>1794.2868690776063</v>
      </c>
      <c r="J217" s="320">
        <f t="shared" si="56"/>
        <v>1359.8653383422095</v>
      </c>
      <c r="K217" s="320">
        <f t="shared" si="56"/>
        <v>2051.5049622182623</v>
      </c>
      <c r="L217" s="320">
        <f t="shared" si="56"/>
        <v>2170.3260808868131</v>
      </c>
      <c r="M217" s="320">
        <f t="shared" si="56"/>
        <v>1776.6273731291087</v>
      </c>
      <c r="N217" s="320">
        <f t="shared" si="56"/>
        <v>1638.1452191473466</v>
      </c>
      <c r="O217" s="320">
        <f t="shared" si="56"/>
        <v>1946.0950235989069</v>
      </c>
      <c r="P217" s="320">
        <f t="shared" si="56"/>
        <v>2169.2407404981514</v>
      </c>
      <c r="Q217" s="320">
        <f t="shared" si="56"/>
        <v>1666.6489590749325</v>
      </c>
      <c r="R217" s="320">
        <f t="shared" si="56"/>
        <v>1837.2848843522434</v>
      </c>
      <c r="S217" s="320">
        <f t="shared" si="56"/>
        <v>1862.5174603715111</v>
      </c>
      <c r="T217" s="320">
        <f t="shared" si="56"/>
        <v>1795.402745298097</v>
      </c>
      <c r="U217" s="320">
        <f t="shared" si="56"/>
        <v>1732.7452175460739</v>
      </c>
      <c r="V217" s="320">
        <f t="shared" si="56"/>
        <v>1802.6418388560433</v>
      </c>
      <c r="W217" s="320">
        <f t="shared" si="56"/>
        <v>1863.2112056667202</v>
      </c>
      <c r="X217" s="320">
        <f t="shared" si="56"/>
        <v>1492.1591406032376</v>
      </c>
      <c r="Y217" s="320">
        <f t="shared" si="56"/>
        <v>1688.0767632029322</v>
      </c>
      <c r="DA217" s="95"/>
    </row>
    <row r="218" spans="1:105" ht="12" customHeight="1" x14ac:dyDescent="0.25">
      <c r="A218" s="55" t="s">
        <v>91</v>
      </c>
      <c r="B218" s="273">
        <f>IF(B$6=0,0,B$6/CHI!B$10*1000)</f>
        <v>3.341231272867434</v>
      </c>
      <c r="C218" s="273">
        <f>IF(C$6=0,0,C$6/CHI!C$10*1000)</f>
        <v>1.9212412804158898</v>
      </c>
      <c r="D218" s="273">
        <f>IF(D$6=0,0,D$6/CHI!D$10*1000)</f>
        <v>2.282178431012678</v>
      </c>
      <c r="E218" s="273">
        <f>IF(E$6=0,0,E$6/CHI!E$10*1000)</f>
        <v>2.8407043898696709</v>
      </c>
      <c r="F218" s="273">
        <f>IF(F$6=0,0,F$6/CHI!F$10*1000)</f>
        <v>2.878553065670058</v>
      </c>
      <c r="G218" s="273">
        <f>IF(G$6=0,0,G$6/CHI!G$10*1000)</f>
        <v>3.3430713420793432</v>
      </c>
      <c r="H218" s="273">
        <f>IF(H$6=0,0,H$6/CHI!H$10*1000)</f>
        <v>3.8777612200281304</v>
      </c>
      <c r="I218" s="273">
        <f>IF(I$6=0,0,I$6/CHI!I$10*1000)</f>
        <v>3.7442963464001862</v>
      </c>
      <c r="J218" s="273">
        <f>IF(J$6=0,0,J$6/CHI!J$10*1000)</f>
        <v>2.7697929241487791</v>
      </c>
      <c r="K218" s="273">
        <f>IF(K$6=0,0,K$6/CHI!K$10*1000)</f>
        <v>4.0992489762749988</v>
      </c>
      <c r="L218" s="273">
        <f>IF(L$6=0,0,L$6/CHI!L$10*1000)</f>
        <v>2.5644000784810927</v>
      </c>
      <c r="M218" s="273">
        <f>IF(M$6=0,0,M$6/CHI!M$10*1000)</f>
        <v>2.2440661594113789</v>
      </c>
      <c r="N218" s="273">
        <f>IF(N$6=0,0,N$6/CHI!N$10*1000)</f>
        <v>3.1233230249760737</v>
      </c>
      <c r="O218" s="273">
        <f>IF(O$6=0,0,O$6/CHI!O$10*1000)</f>
        <v>3.1160978690558054</v>
      </c>
      <c r="P218" s="273">
        <f>IF(P$6=0,0,P$6/CHI!P$10*1000)</f>
        <v>1.9667588417709774</v>
      </c>
      <c r="Q218" s="273">
        <f>IF(Q$6=0,0,Q$6/CHI!Q$10*1000)</f>
        <v>2.9956649431514162</v>
      </c>
      <c r="R218" s="273">
        <f>IF(R$6=0,0,R$6/CHI!R$10*1000)</f>
        <v>3.2841065011441524</v>
      </c>
      <c r="S218" s="273">
        <f>IF(S$6=0,0,S$6/CHI!S$10*1000)</f>
        <v>2.6515939501103687</v>
      </c>
      <c r="T218" s="273">
        <f>IF(T$6=0,0,T$6/CHI!T$10*1000)</f>
        <v>1.999785509497749</v>
      </c>
      <c r="U218" s="273">
        <f>IF(U$6=0,0,U$6/CHI!U$10*1000)</f>
        <v>2.2218263188625782</v>
      </c>
      <c r="V218" s="273">
        <f>IF(V$6=0,0,V$6/CHI!V$10*1000)</f>
        <v>2.1734027622505843</v>
      </c>
      <c r="W218" s="273">
        <f>IF(W$6=0,0,W$6/CHI!W$10*1000)</f>
        <v>2.3394091388190601</v>
      </c>
      <c r="X218" s="273">
        <f>IF(X$6=0,0,X$6/CHI!X$10*1000)</f>
        <v>1.1617345256577705</v>
      </c>
      <c r="Y218" s="273">
        <f>IF(Y$6=0,0,Y$6/CHI!Y$10*1000)</f>
        <v>1.7255659577252176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26.436822203574977</v>
      </c>
      <c r="C219" s="274">
        <f>IF(C$7=0,0,C$7/CHI!C$10*1000)</f>
        <v>15.201436234892693</v>
      </c>
      <c r="D219" s="274">
        <f>IF(D$7=0,0,D$7/CHI!D$10*1000)</f>
        <v>18.057279035862067</v>
      </c>
      <c r="E219" s="274">
        <f>IF(E$7=0,0,E$7/CHI!E$10*1000)</f>
        <v>22.476503646348768</v>
      </c>
      <c r="F219" s="274">
        <f>IF(F$7=0,0,F$7/CHI!F$10*1000)</f>
        <v>22.775973701265649</v>
      </c>
      <c r="G219" s="274">
        <f>IF(G$7=0,0,G$7/CHI!G$10*1000)</f>
        <v>26.45138138210072</v>
      </c>
      <c r="H219" s="274">
        <f>IF(H$7=0,0,H$7/CHI!H$10*1000)</f>
        <v>30.682007783861973</v>
      </c>
      <c r="I219" s="274">
        <f>IF(I$7=0,0,I$7/CHI!I$10*1000)</f>
        <v>29.625993744014785</v>
      </c>
      <c r="J219" s="274">
        <f>IF(J$7=0,0,J$7/CHI!J$10*1000)</f>
        <v>21.91543089850235</v>
      </c>
      <c r="K219" s="274">
        <f>IF(K$7=0,0,K$7/CHI!K$10*1000)</f>
        <v>32.434485225252047</v>
      </c>
      <c r="L219" s="274">
        <f>IF(L$7=0,0,L$7/CHI!L$10*1000)</f>
        <v>20.29030120846955</v>
      </c>
      <c r="M219" s="274">
        <f>IF(M$7=0,0,M$7/CHI!M$10*1000)</f>
        <v>17.755723332047179</v>
      </c>
      <c r="N219" s="274">
        <f>IF(N$7=0,0,N$7/CHI!N$10*1000)</f>
        <v>24.712666904007055</v>
      </c>
      <c r="O219" s="274">
        <f>IF(O$7=0,0,O$7/CHI!O$10*1000)</f>
        <v>24.655499307136893</v>
      </c>
      <c r="P219" s="274">
        <f>IF(P$7=0,0,P$7/CHI!P$10*1000)</f>
        <v>15.561584808401056</v>
      </c>
      <c r="Q219" s="274">
        <f>IF(Q$7=0,0,Q$7/CHI!Q$10*1000)</f>
        <v>23.702597939474838</v>
      </c>
      <c r="R219" s="274">
        <f>IF(R$7=0,0,R$7/CHI!R$10*1000)</f>
        <v>25.984833906406859</v>
      </c>
      <c r="S219" s="274">
        <f>IF(S$7=0,0,S$7/CHI!S$10*1000)</f>
        <v>20.980205226854455</v>
      </c>
      <c r="T219" s="274">
        <f>IF(T$7=0,0,T$7/CHI!T$10*1000)</f>
        <v>15.822901691718711</v>
      </c>
      <c r="U219" s="274">
        <f>IF(U$7=0,0,U$7/CHI!U$10*1000)</f>
        <v>17.579755054963517</v>
      </c>
      <c r="V219" s="274">
        <f>IF(V$7=0,0,V$7/CHI!V$10*1000)</f>
        <v>17.196613376920553</v>
      </c>
      <c r="W219" s="274">
        <f>IF(W$7=0,0,W$7/CHI!W$10*1000)</f>
        <v>18.510105531037187</v>
      </c>
      <c r="X219" s="274">
        <f>IF(X$7=0,0,X$7/CHI!X$10*1000)</f>
        <v>9.1919913931044839</v>
      </c>
      <c r="Y219" s="274">
        <f>IF(Y$7=0,0,Y$7/CHI!Y$10*1000)</f>
        <v>13.653194496103678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29.176511820437209</v>
      </c>
      <c r="C220" s="274">
        <f>IF(C$8=0,0,C$8/CHI!C$10*1000)</f>
        <v>16.776785068176324</v>
      </c>
      <c r="D220" s="274">
        <f>IF(D$8=0,0,D$8/CHI!D$10*1000)</f>
        <v>19.928583366707308</v>
      </c>
      <c r="E220" s="274">
        <f>IF(E$8=0,0,E$8/CHI!E$10*1000)</f>
        <v>24.805779199555779</v>
      </c>
      <c r="F220" s="274">
        <f>IF(F$8=0,0,F$8/CHI!F$10*1000)</f>
        <v>25.136283808992829</v>
      </c>
      <c r="G220" s="274">
        <f>IF(G$8=0,0,G$8/CHI!G$10*1000)</f>
        <v>29.192579789615991</v>
      </c>
      <c r="H220" s="274">
        <f>IF(H$8=0,0,H$8/CHI!H$10*1000)</f>
        <v>33.861632683656694</v>
      </c>
      <c r="I220" s="274">
        <f>IF(I$8=0,0,I$8/CHI!I$10*1000)</f>
        <v>32.696182241886767</v>
      </c>
      <c r="J220" s="274">
        <f>IF(J$8=0,0,J$8/CHI!J$10*1000)</f>
        <v>24.186561597167376</v>
      </c>
      <c r="K220" s="274">
        <f>IF(K$8=0,0,K$8/CHI!K$10*1000)</f>
        <v>35.795722128675266</v>
      </c>
      <c r="L220" s="274">
        <f>IF(L$8=0,0,L$8/CHI!L$10*1000)</f>
        <v>22.393017152004322</v>
      </c>
      <c r="M220" s="274">
        <f>IF(M$8=0,0,M$8/CHI!M$10*1000)</f>
        <v>19.595776969284639</v>
      </c>
      <c r="N220" s="274">
        <f>IF(N$8=0,0,N$8/CHI!N$10*1000)</f>
        <v>27.273679585505779</v>
      </c>
      <c r="O220" s="274">
        <f>IF(O$8=0,0,O$8/CHI!O$10*1000)</f>
        <v>27.210587620329935</v>
      </c>
      <c r="P220" s="274">
        <f>IF(P$8=0,0,P$8/CHI!P$10*1000)</f>
        <v>17.174256406870715</v>
      </c>
      <c r="Q220" s="274">
        <f>IF(Q$8=0,0,Q$8/CHI!Q$10*1000)</f>
        <v>26.158935579732443</v>
      </c>
      <c r="R220" s="274">
        <f>IF(R$8=0,0,R$8/CHI!R$10*1000)</f>
        <v>28.677683262546381</v>
      </c>
      <c r="S220" s="274">
        <f>IF(S$8=0,0,S$8/CHI!S$10*1000)</f>
        <v>23.154417012863995</v>
      </c>
      <c r="T220" s="274">
        <f>IF(T$8=0,0,T$8/CHI!T$10*1000)</f>
        <v>17.462653971308935</v>
      </c>
      <c r="U220" s="274">
        <f>IF(U$8=0,0,U$8/CHI!U$10*1000)</f>
        <v>19.40157282187166</v>
      </c>
      <c r="V220" s="274">
        <f>IF(V$8=0,0,V$8/CHI!V$10*1000)</f>
        <v>18.978725566923949</v>
      </c>
      <c r="W220" s="274">
        <f>IF(W$8=0,0,W$8/CHI!W$10*1000)</f>
        <v>20.428336986387713</v>
      </c>
      <c r="X220" s="274">
        <f>IF(X$8=0,0,X$8/CHI!X$10*1000)</f>
        <v>10.144571971210794</v>
      </c>
      <c r="Y220" s="274">
        <f>IF(Y$8=0,0,Y$8/CHI!Y$10*1000)</f>
        <v>15.068096594016085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47.471093525363102</v>
      </c>
      <c r="C221" s="274">
        <f>IF(C$9=0,0,C$9/CHI!C$10*1000)</f>
        <v>27.29635187124914</v>
      </c>
      <c r="D221" s="274">
        <f>IF(D$9=0,0,D$9/CHI!D$10*1000)</f>
        <v>32.424425875552856</v>
      </c>
      <c r="E221" s="274">
        <f>IF(E$9=0,0,E$9/CHI!E$10*1000)</f>
        <v>40.359775411081806</v>
      </c>
      <c r="F221" s="274">
        <f>IF(F$9=0,0,F$9/CHI!F$10*1000)</f>
        <v>40.89751670523335</v>
      </c>
      <c r="G221" s="274">
        <f>IF(G$9=0,0,G$9/CHI!G$10*1000)</f>
        <v>47.497236611704047</v>
      </c>
      <c r="H221" s="274">
        <f>IF(H$9=0,0,H$9/CHI!H$10*1000)</f>
        <v>55.093931102531315</v>
      </c>
      <c r="I221" s="274">
        <f>IF(I$9=0,0,I$9/CHI!I$10*1000)</f>
        <v>53.19770693218063</v>
      </c>
      <c r="J221" s="274">
        <f>IF(J$9=0,0,J$9/CHI!J$10*1000)</f>
        <v>39.352289084531265</v>
      </c>
      <c r="K221" s="274">
        <f>IF(K$9=0,0,K$9/CHI!K$10*1000)</f>
        <v>58.24075487282802</v>
      </c>
      <c r="L221" s="274">
        <f>IF(L$9=0,0,L$9/CHI!L$10*1000)</f>
        <v>36.434136406712099</v>
      </c>
      <c r="M221" s="274">
        <f>IF(M$9=0,0,M$9/CHI!M$10*1000)</f>
        <v>31.882939500652309</v>
      </c>
      <c r="N221" s="274">
        <f>IF(N$9=0,0,N$9/CHI!N$10*1000)</f>
        <v>44.375126209481564</v>
      </c>
      <c r="O221" s="274">
        <f>IF(O$9=0,0,O$9/CHI!O$10*1000)</f>
        <v>44.272473616944318</v>
      </c>
      <c r="P221" s="274">
        <f>IF(P$9=0,0,P$9/CHI!P$10*1000)</f>
        <v>27.943050119790133</v>
      </c>
      <c r="Q221" s="274">
        <f>IF(Q$9=0,0,Q$9/CHI!Q$10*1000)</f>
        <v>42.561402989907457</v>
      </c>
      <c r="R221" s="274">
        <f>IF(R$9=0,0,R$9/CHI!R$10*1000)</f>
        <v>46.659483924102602</v>
      </c>
      <c r="S221" s="274">
        <f>IF(S$9=0,0,S$9/CHI!S$10*1000)</f>
        <v>37.672957696505556</v>
      </c>
      <c r="T221" s="274">
        <f>IF(T$9=0,0,T$9/CHI!T$10*1000)</f>
        <v>28.412281940173255</v>
      </c>
      <c r="U221" s="274">
        <f>IF(U$9=0,0,U$9/CHI!U$10*1000)</f>
        <v>31.566963303717216</v>
      </c>
      <c r="V221" s="274">
        <f>IF(V$9=0,0,V$9/CHI!V$10*1000)</f>
        <v>30.878977649019948</v>
      </c>
      <c r="W221" s="274">
        <f>IF(W$9=0,0,W$9/CHI!W$10*1000)</f>
        <v>33.237540581158946</v>
      </c>
      <c r="X221" s="274">
        <f>IF(X$9=0,0,X$9/CHI!X$10*1000)</f>
        <v>16.505534581512162</v>
      </c>
      <c r="Y221" s="274">
        <f>IF(Y$9=0,0,Y$9/CHI!Y$10*1000)</f>
        <v>24.516262501355595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19.019968817297112</v>
      </c>
      <c r="C222" s="275">
        <f>IF(C$10=0,0,C$10/CHI!C$10*1000)</f>
        <v>16.662059122214401</v>
      </c>
      <c r="D222" s="275">
        <f>IF(D$10=0,0,D$10/CHI!D$10*1000)</f>
        <v>14.598700118276586</v>
      </c>
      <c r="E222" s="275">
        <f>IF(E$10=0,0,E$10/CHI!E$10*1000)</f>
        <v>11.936073812896359</v>
      </c>
      <c r="F222" s="275">
        <f>IF(F$10=0,0,F$10/CHI!F$10*1000)</f>
        <v>10.391659564520914</v>
      </c>
      <c r="G222" s="275">
        <f>IF(G$10=0,0,G$10/CHI!G$10*1000)</f>
        <v>11.135479879256467</v>
      </c>
      <c r="H222" s="275">
        <f>IF(H$10=0,0,H$10/CHI!H$10*1000)</f>
        <v>11.260898479236845</v>
      </c>
      <c r="I222" s="275">
        <f>IF(I$10=0,0,I$10/CHI!I$10*1000)</f>
        <v>11.292335389563551</v>
      </c>
      <c r="J222" s="275">
        <f>IF(J$10=0,0,J$10/CHI!J$10*1000)</f>
        <v>10.882242447720021</v>
      </c>
      <c r="K222" s="275">
        <f>IF(K$10=0,0,K$10/CHI!K$10*1000)</f>
        <v>12.487607444220346</v>
      </c>
      <c r="L222" s="275">
        <f>IF(L$10=0,0,L$10/CHI!L$10*1000)</f>
        <v>14.2704017413154</v>
      </c>
      <c r="M222" s="275">
        <f>IF(M$10=0,0,M$10/CHI!M$10*1000)</f>
        <v>10.128919570366756</v>
      </c>
      <c r="N222" s="275">
        <f>IF(N$10=0,0,N$10/CHI!N$10*1000)</f>
        <v>11.362124049308669</v>
      </c>
      <c r="O222" s="275">
        <f>IF(O$10=0,0,O$10/CHI!O$10*1000)</f>
        <v>8.8786361249610692</v>
      </c>
      <c r="P222" s="275">
        <f>IF(P$10=0,0,P$10/CHI!P$10*1000)</f>
        <v>5.6747627945139962</v>
      </c>
      <c r="Q222" s="275">
        <f>IF(Q$10=0,0,Q$10/CHI!Q$10*1000)</f>
        <v>9.2710296691577749</v>
      </c>
      <c r="R222" s="275">
        <f>IF(R$10=0,0,R$10/CHI!R$10*1000)</f>
        <v>10.752119515781883</v>
      </c>
      <c r="S222" s="275">
        <f>IF(S$10=0,0,S$10/CHI!S$10*1000)</f>
        <v>9.7042279470022184</v>
      </c>
      <c r="T222" s="275">
        <f>IF(T$10=0,0,T$10/CHI!T$10*1000)</f>
        <v>13.307940712173938</v>
      </c>
      <c r="U222" s="275">
        <f>IF(U$10=0,0,U$10/CHI!U$10*1000)</f>
        <v>14.154561918526401</v>
      </c>
      <c r="V222" s="275">
        <f>IF(V$10=0,0,V$10/CHI!V$10*1000)</f>
        <v>12.097639935243182</v>
      </c>
      <c r="W222" s="275">
        <f>IF(W$10=0,0,W$10/CHI!W$10*1000)</f>
        <v>11.142822483834472</v>
      </c>
      <c r="X222" s="275">
        <f>IF(X$10=0,0,X$10/CHI!X$10*1000)</f>
        <v>9.4381184010143091</v>
      </c>
      <c r="Y222" s="275">
        <f>IF(Y$10=0,0,Y$10/CHI!Y$10*1000)</f>
        <v>10.042037562486035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779.70651987023166</v>
      </c>
      <c r="C223" s="321">
        <f>IF(C$16=0,0,C$16/CHI!C$10*1000)</f>
        <v>1322.2721468165125</v>
      </c>
      <c r="D223" s="321">
        <f>IF(D$16=0,0,D$16/CHI!D$10*1000)</f>
        <v>1106.5540806303973</v>
      </c>
      <c r="E223" s="321">
        <f>IF(E$16=0,0,E$16/CHI!E$10*1000)</f>
        <v>1224.0926173433181</v>
      </c>
      <c r="F223" s="321">
        <f>IF(F$16=0,0,F$16/CHI!F$10*1000)</f>
        <v>1330.9809746187495</v>
      </c>
      <c r="G223" s="321">
        <f>IF(G$16=0,0,G$16/CHI!G$10*1000)</f>
        <v>1201.1353462183788</v>
      </c>
      <c r="H223" s="321">
        <f>IF(H$16=0,0,H$16/CHI!H$10*1000)</f>
        <v>1322.668806661419</v>
      </c>
      <c r="I223" s="321">
        <f>IF(I$16=0,0,I$16/CHI!I$10*1000)</f>
        <v>1335.897026098623</v>
      </c>
      <c r="J223" s="321">
        <f>IF(J$16=0,0,J$16/CHI!J$10*1000)</f>
        <v>922.68833057933819</v>
      </c>
      <c r="K223" s="321">
        <f>IF(K$16=0,0,K$16/CHI!K$10*1000)</f>
        <v>1553.1244090576945</v>
      </c>
      <c r="L223" s="321">
        <f>IF(L$16=0,0,L$16/CHI!L$10*1000)</f>
        <v>1617.6737322170375</v>
      </c>
      <c r="M223" s="321">
        <f>IF(M$16=0,0,M$16/CHI!M$10*1000)</f>
        <v>1379.4534809898423</v>
      </c>
      <c r="N223" s="321">
        <f>IF(N$16=0,0,N$16/CHI!N$10*1000)</f>
        <v>1174.6743581201022</v>
      </c>
      <c r="O223" s="321">
        <f>IF(O$16=0,0,O$16/CHI!O$10*1000)</f>
        <v>1578.3671119658716</v>
      </c>
      <c r="P223" s="321">
        <f>IF(P$16=0,0,P$16/CHI!P$10*1000)</f>
        <v>1932.0205402359256</v>
      </c>
      <c r="Q223" s="321">
        <f>IF(Q$16=0,0,Q$16/CHI!Q$10*1000)</f>
        <v>1252.512130294705</v>
      </c>
      <c r="R223" s="321">
        <f>IF(R$16=0,0,R$16/CHI!R$10*1000)</f>
        <v>1353.4893634212704</v>
      </c>
      <c r="S223" s="321">
        <f>IF(S$16=0,0,S$16/CHI!S$10*1000)</f>
        <v>1407.9425499146082</v>
      </c>
      <c r="T223" s="321">
        <f>IF(T$16=0,0,T$16/CHI!T$10*1000)</f>
        <v>1281.5884510565841</v>
      </c>
      <c r="U223" s="321">
        <f>IF(U$16=0,0,U$16/CHI!U$10*1000)</f>
        <v>1182.3581741130049</v>
      </c>
      <c r="V223" s="321">
        <f>IF(V$16=0,0,V$16/CHI!V$10*1000)</f>
        <v>1311.8794459982423</v>
      </c>
      <c r="W223" s="321">
        <f>IF(W$16=0,0,W$16/CHI!W$10*1000)</f>
        <v>1394.4205281054108</v>
      </c>
      <c r="X223" s="321">
        <f>IF(X$16=0,0,X$16/CHI!X$10*1000)</f>
        <v>1113.7810845694416</v>
      </c>
      <c r="Y223" s="321">
        <f>IF(Y$16=0,0,Y$16/CHI!Y$10*1000)</f>
        <v>1260.7127492016605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333.39824172701043</v>
      </c>
      <c r="C224" s="276">
        <f>IF(C$25=0,0,C$25/CHI!C$10*1000)</f>
        <v>286.61239844774781</v>
      </c>
      <c r="D224" s="276">
        <f>IF(D$25=0,0,D$25/CHI!D$10*1000)</f>
        <v>254.88272846276021</v>
      </c>
      <c r="E224" s="276">
        <f>IF(E$25=0,0,E$25/CHI!E$10*1000)</f>
        <v>246.35435033957091</v>
      </c>
      <c r="F224" s="276">
        <f>IF(F$25=0,0,F$25/CHI!F$10*1000)</f>
        <v>230.09646579340156</v>
      </c>
      <c r="G224" s="276">
        <f>IF(G$25=0,0,G$25/CHI!G$10*1000)</f>
        <v>221.08033322208061</v>
      </c>
      <c r="H224" s="276">
        <f>IF(H$25=0,0,H$25/CHI!H$10*1000)</f>
        <v>176.52453073335383</v>
      </c>
      <c r="I224" s="276">
        <f>IF(I$25=0,0,I$25/CHI!I$10*1000)</f>
        <v>187.80691085275271</v>
      </c>
      <c r="J224" s="276">
        <f>IF(J$25=0,0,J$25/CHI!J$10*1000)</f>
        <v>195.48752497092846</v>
      </c>
      <c r="K224" s="276">
        <f>IF(K$25=0,0,K$25/CHI!K$10*1000)</f>
        <v>208.82322626561771</v>
      </c>
      <c r="L224" s="276">
        <f>IF(L$25=0,0,L$25/CHI!L$10*1000)</f>
        <v>270.28891527135687</v>
      </c>
      <c r="M224" s="276">
        <f>IF(M$25=0,0,M$25/CHI!M$10*1000)</f>
        <v>186.33747257057328</v>
      </c>
      <c r="N224" s="276">
        <f>IF(N$25=0,0,N$25/CHI!N$10*1000)</f>
        <v>205.47024460363551</v>
      </c>
      <c r="O224" s="276">
        <f>IF(O$25=0,0,O$25/CHI!O$10*1000)</f>
        <v>147.07700636743598</v>
      </c>
      <c r="P224" s="276">
        <f>IF(P$25=0,0,P$25/CHI!P$10*1000)</f>
        <v>94.907243429332027</v>
      </c>
      <c r="Q224" s="276">
        <f>IF(Q$25=0,0,Q$25/CHI!Q$10*1000)</f>
        <v>193.91818327666653</v>
      </c>
      <c r="R224" s="276">
        <f>IF(R$25=0,0,R$25/CHI!R$10*1000)</f>
        <v>233.32639155914944</v>
      </c>
      <c r="S224" s="276">
        <f>IF(S$25=0,0,S$25/CHI!S$10*1000)</f>
        <v>232.89562568946624</v>
      </c>
      <c r="T224" s="276">
        <f>IF(T$25=0,0,T$25/CHI!T$10*1000)</f>
        <v>260.59985898498843</v>
      </c>
      <c r="U224" s="276">
        <f>IF(U$25=0,0,U$25/CHI!U$10*1000)</f>
        <v>277.29012201759065</v>
      </c>
      <c r="V224" s="276">
        <f>IF(V$25=0,0,V$25/CHI!V$10*1000)</f>
        <v>244.36755740410217</v>
      </c>
      <c r="W224" s="276">
        <f>IF(W$25=0,0,W$25/CHI!W$10*1000)</f>
        <v>229.16068992950244</v>
      </c>
      <c r="X224" s="276">
        <f>IF(X$25=0,0,X$25/CHI!X$10*1000)</f>
        <v>198.84906955919053</v>
      </c>
      <c r="Y224" s="276">
        <f>IF(Y$25=0,0,Y$25/CHI!Y$10*1000)</f>
        <v>217.31998621649049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177.27972113038194</v>
      </c>
      <c r="C225" s="276">
        <f>IF(C$36=0,0,C$36/CHI!C$10*1000)</f>
        <v>160.14145568586733</v>
      </c>
      <c r="D225" s="276">
        <f>IF(D$36=0,0,D$36/CHI!D$10*1000)</f>
        <v>145.13210233996207</v>
      </c>
      <c r="E225" s="276">
        <f>IF(E$36=0,0,E$36/CHI!E$10*1000)</f>
        <v>125.52462673094786</v>
      </c>
      <c r="F225" s="276">
        <f>IF(F$36=0,0,F$36/CHI!F$10*1000)</f>
        <v>107.052218918794</v>
      </c>
      <c r="G225" s="276">
        <f>IF(G$36=0,0,G$36/CHI!G$10*1000)</f>
        <v>113.69683763794089</v>
      </c>
      <c r="H225" s="276">
        <f>IF(H$36=0,0,H$36/CHI!H$10*1000)</f>
        <v>95.039834216026975</v>
      </c>
      <c r="I225" s="276">
        <f>IF(I$36=0,0,I$36/CHI!I$10*1000)</f>
        <v>100.80163840093857</v>
      </c>
      <c r="J225" s="276">
        <f>IF(J$36=0,0,J$36/CHI!J$10*1000)</f>
        <v>105.40767057754991</v>
      </c>
      <c r="K225" s="276">
        <f>IF(K$36=0,0,K$36/CHI!K$10*1000)</f>
        <v>103.38243264619037</v>
      </c>
      <c r="L225" s="276">
        <f>IF(L$36=0,0,L$36/CHI!L$10*1000)</f>
        <v>131.92422235673581</v>
      </c>
      <c r="M225" s="276">
        <f>IF(M$36=0,0,M$36/CHI!M$10*1000)</f>
        <v>90.938576144206678</v>
      </c>
      <c r="N225" s="276">
        <f>IF(N$36=0,0,N$36/CHI!N$10*1000)</f>
        <v>104.83189401310194</v>
      </c>
      <c r="O225" s="276">
        <f>IF(O$36=0,0,O$36/CHI!O$10*1000)</f>
        <v>69.097089284597885</v>
      </c>
      <c r="P225" s="276">
        <f>IF(P$36=0,0,P$36/CHI!P$10*1000)</f>
        <v>44.57835657986076</v>
      </c>
      <c r="Q225" s="276">
        <f>IF(Q$36=0,0,Q$36/CHI!Q$10*1000)</f>
        <v>76.503806909954861</v>
      </c>
      <c r="R225" s="276">
        <f>IF(R$36=0,0,R$36/CHI!R$10*1000)</f>
        <v>90.762775525741517</v>
      </c>
      <c r="S225" s="276">
        <f>IF(S$36=0,0,S$36/CHI!S$10*1000)</f>
        <v>84.702815852309826</v>
      </c>
      <c r="T225" s="276">
        <f>IF(T$36=0,0,T$36/CHI!T$10*1000)</f>
        <v>131.24945703265769</v>
      </c>
      <c r="U225" s="276">
        <f>IF(U$36=0,0,U$36/CHI!U$10*1000)</f>
        <v>140.22210025360738</v>
      </c>
      <c r="V225" s="276">
        <f>IF(V$36=0,0,V$36/CHI!V$10*1000)</f>
        <v>122.90429625162069</v>
      </c>
      <c r="W225" s="276">
        <f>IF(W$36=0,0,W$36/CHI!W$10*1000)</f>
        <v>114.21729947362316</v>
      </c>
      <c r="X225" s="276">
        <f>IF(X$36=0,0,X$36/CHI!X$10*1000)</f>
        <v>100.25275595049747</v>
      </c>
      <c r="Y225" s="276">
        <f>IF(Y$36=0,0,Y$36/CHI!Y$10*1000)</f>
        <v>108.75095662419601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26.56374791848453</v>
      </c>
      <c r="C226" s="276">
        <f>IF(C$44=0,0,C$44/CHI!C$10*1000)</f>
        <v>23.134407208905053</v>
      </c>
      <c r="D226" s="276">
        <f>IF(D$44=0,0,D$44/CHI!D$10*1000)</f>
        <v>20.363528378794779</v>
      </c>
      <c r="E226" s="276">
        <f>IF(E$44=0,0,E$44/CHI!E$10*1000)</f>
        <v>17.597522409910709</v>
      </c>
      <c r="F226" s="276">
        <f>IF(F$44=0,0,F$44/CHI!F$10*1000)</f>
        <v>15.710641244962892</v>
      </c>
      <c r="G226" s="276">
        <f>IF(G$44=0,0,G$44/CHI!G$10*1000)</f>
        <v>16.198653941182915</v>
      </c>
      <c r="H226" s="276">
        <f>IF(H$44=0,0,H$44/CHI!H$10*1000)</f>
        <v>15.20609780986711</v>
      </c>
      <c r="I226" s="276">
        <f>IF(I$44=0,0,I$44/CHI!I$10*1000)</f>
        <v>15.518025475659172</v>
      </c>
      <c r="J226" s="276">
        <f>IF(J$44=0,0,J$44/CHI!J$10*1000)</f>
        <v>15.316644874183778</v>
      </c>
      <c r="K226" s="276">
        <f>IF(K$44=0,0,K$44/CHI!K$10*1000)</f>
        <v>17.188983905934023</v>
      </c>
      <c r="L226" s="276">
        <f>IF(L$44=0,0,L$44/CHI!L$10*1000)</f>
        <v>20.433526176002811</v>
      </c>
      <c r="M226" s="276">
        <f>IF(M$44=0,0,M$44/CHI!M$10*1000)</f>
        <v>14.365808147310364</v>
      </c>
      <c r="N226" s="276">
        <f>IF(N$44=0,0,N$44/CHI!N$10*1000)</f>
        <v>16.014468336311445</v>
      </c>
      <c r="O226" s="276">
        <f>IF(O$44=0,0,O$44/CHI!O$10*1000)</f>
        <v>12.186443242008552</v>
      </c>
      <c r="P226" s="276">
        <f>IF(P$44=0,0,P$44/CHI!P$10*1000)</f>
        <v>7.809908149999746</v>
      </c>
      <c r="Q226" s="276">
        <f>IF(Q$44=0,0,Q$44/CHI!Q$10*1000)</f>
        <v>13.732571567816525</v>
      </c>
      <c r="R226" s="276">
        <f>IF(R$44=0,0,R$44/CHI!R$10*1000)</f>
        <v>16.136930359745328</v>
      </c>
      <c r="S226" s="276">
        <f>IF(S$44=0,0,S$44/CHI!S$10*1000)</f>
        <v>15.12142260441208</v>
      </c>
      <c r="T226" s="276">
        <f>IF(T$44=0,0,T$44/CHI!T$10*1000)</f>
        <v>19.268699686926187</v>
      </c>
      <c r="U226" s="276">
        <f>IF(U$44=0,0,U$44/CHI!U$10*1000)</f>
        <v>20.430789572287416</v>
      </c>
      <c r="V226" s="276">
        <f>IF(V$44=0,0,V$44/CHI!V$10*1000)</f>
        <v>17.627060268837312</v>
      </c>
      <c r="W226" s="276">
        <f>IF(W$44=0,0,W$44/CHI!W$10*1000)</f>
        <v>16.314939558887076</v>
      </c>
      <c r="X226" s="276">
        <f>IF(X$44=0,0,X$44/CHI!X$10*1000)</f>
        <v>13.915376849925794</v>
      </c>
      <c r="Y226" s="276">
        <f>IF(Y$44=0,0,Y$44/CHI!Y$10*1000)</f>
        <v>14.91971334884113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34.878280969223965</v>
      </c>
      <c r="C227" s="277">
        <f>IF(C$58=0,0,C$58/CHI!C$10*1000)</f>
        <v>28.828743943120081</v>
      </c>
      <c r="D227" s="277">
        <f>IF(D$58=0,0,D$58/CHI!D$10*1000)</f>
        <v>26.719448737306266</v>
      </c>
      <c r="E227" s="277">
        <f>IF(E$58=0,0,E$58/CHI!E$10*1000)</f>
        <v>25.889228207370685</v>
      </c>
      <c r="F227" s="277">
        <f>IF(F$58=0,0,F$58/CHI!F$10*1000)</f>
        <v>23.944174358035891</v>
      </c>
      <c r="G227" s="277">
        <f>IF(G$58=0,0,G$58/CHI!G$10*1000)</f>
        <v>24.66292493715072</v>
      </c>
      <c r="H227" s="277">
        <f>IF(H$58=0,0,H$58/CHI!H$10*1000)</f>
        <v>22.186668106758273</v>
      </c>
      <c r="I227" s="277">
        <f>IF(I$58=0,0,I$58/CHI!I$10*1000)</f>
        <v>23.706753595586967</v>
      </c>
      <c r="J227" s="277">
        <f>IF(J$58=0,0,J$58/CHI!J$10*1000)</f>
        <v>21.858850388139416</v>
      </c>
      <c r="K227" s="277">
        <f>IF(K$58=0,0,K$58/CHI!K$10*1000)</f>
        <v>25.928091695575038</v>
      </c>
      <c r="L227" s="277">
        <f>IF(L$58=0,0,L$58/CHI!L$10*1000)</f>
        <v>34.053428278697353</v>
      </c>
      <c r="M227" s="277">
        <f>IF(M$58=0,0,M$58/CHI!M$10*1000)</f>
        <v>23.924609745413601</v>
      </c>
      <c r="N227" s="277">
        <f>IF(N$58=0,0,N$58/CHI!N$10*1000)</f>
        <v>26.30733430091648</v>
      </c>
      <c r="O227" s="277">
        <f>IF(O$58=0,0,O$58/CHI!O$10*1000)</f>
        <v>31.234078200564571</v>
      </c>
      <c r="P227" s="277">
        <f>IF(P$58=0,0,P$58/CHI!P$10*1000)</f>
        <v>21.604279131686198</v>
      </c>
      <c r="Q227" s="277">
        <f>IF(Q$58=0,0,Q$58/CHI!Q$10*1000)</f>
        <v>25.29263590436582</v>
      </c>
      <c r="R227" s="277">
        <f>IF(R$58=0,0,R$58/CHI!R$10*1000)</f>
        <v>28.211196376354813</v>
      </c>
      <c r="S227" s="277">
        <f>IF(S$58=0,0,S$58/CHI!S$10*1000)</f>
        <v>27.691644477378034</v>
      </c>
      <c r="T227" s="277">
        <f>IF(T$58=0,0,T$58/CHI!T$10*1000)</f>
        <v>25.690714712068086</v>
      </c>
      <c r="U227" s="277">
        <f>IF(U$58=0,0,U$58/CHI!U$10*1000)</f>
        <v>27.519352171642034</v>
      </c>
      <c r="V227" s="277">
        <f>IF(V$58=0,0,V$58/CHI!V$10*1000)</f>
        <v>24.538119642882471</v>
      </c>
      <c r="W227" s="277">
        <f>IF(W$58=0,0,W$58/CHI!W$10*1000)</f>
        <v>23.439533878059343</v>
      </c>
      <c r="X227" s="277">
        <f>IF(X$58=0,0,X$58/CHI!X$10*1000)</f>
        <v>18.918902801682741</v>
      </c>
      <c r="Y227" s="277">
        <f>IF(Y$58=0,0,Y$58/CHI!Y$10*1000)</f>
        <v>21.368200700057301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684.25667641262237</v>
      </c>
      <c r="C229" s="320">
        <f t="shared" si="57"/>
        <v>555.53800701642979</v>
      </c>
      <c r="D229" s="320">
        <f t="shared" si="57"/>
        <v>525.81252378973909</v>
      </c>
      <c r="E229" s="320">
        <f t="shared" si="57"/>
        <v>520.28645366127341</v>
      </c>
      <c r="F229" s="320">
        <f t="shared" si="57"/>
        <v>465.94833692915802</v>
      </c>
      <c r="G229" s="320">
        <f t="shared" si="57"/>
        <v>477.73425453580455</v>
      </c>
      <c r="H229" s="320">
        <f t="shared" si="57"/>
        <v>396.96421747112356</v>
      </c>
      <c r="I229" s="320">
        <f t="shared" si="57"/>
        <v>415.08370535201141</v>
      </c>
      <c r="J229" s="320">
        <f t="shared" si="57"/>
        <v>368.4376294641142</v>
      </c>
      <c r="K229" s="320">
        <f t="shared" si="57"/>
        <v>347.94630696618731</v>
      </c>
      <c r="L229" s="320">
        <f t="shared" si="57"/>
        <v>482.62579331738351</v>
      </c>
      <c r="M229" s="320">
        <f t="shared" si="57"/>
        <v>226.84782418950743</v>
      </c>
      <c r="N229" s="320">
        <f t="shared" si="57"/>
        <v>475.92192202347871</v>
      </c>
      <c r="O229" s="320">
        <f t="shared" si="57"/>
        <v>358.42825769445386</v>
      </c>
      <c r="P229" s="320">
        <f t="shared" si="57"/>
        <v>239.53747048171527</v>
      </c>
      <c r="Q229" s="320">
        <f t="shared" si="57"/>
        <v>392.93174989290918</v>
      </c>
      <c r="R229" s="320">
        <f t="shared" si="57"/>
        <v>451.24059637384244</v>
      </c>
      <c r="S229" s="320">
        <f t="shared" si="57"/>
        <v>418.90368696982284</v>
      </c>
      <c r="T229" s="320">
        <f t="shared" si="57"/>
        <v>484.92174531287037</v>
      </c>
      <c r="U229" s="320">
        <f t="shared" si="57"/>
        <v>477.52509559021502</v>
      </c>
      <c r="V229" s="320">
        <f t="shared" si="57"/>
        <v>486.08399801387179</v>
      </c>
      <c r="W229" s="320">
        <f t="shared" si="57"/>
        <v>496.92502262906339</v>
      </c>
      <c r="X229" s="320">
        <f t="shared" si="57"/>
        <v>384.34908434424517</v>
      </c>
      <c r="Y229" s="320">
        <f t="shared" si="57"/>
        <v>461.49208146844586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3.7366217701131736</v>
      </c>
      <c r="C230" s="273">
        <f>IF(C$62=0,0,C$62/CHI!C$11*1000)</f>
        <v>2.1352032879835758</v>
      </c>
      <c r="D230" s="273">
        <f>IF(D$62=0,0,D$62/CHI!D$11*1000)</f>
        <v>2.5732599128357769</v>
      </c>
      <c r="E230" s="273">
        <f>IF(E$62=0,0,E$62/CHI!E$11*1000)</f>
        <v>3.240056074477438</v>
      </c>
      <c r="F230" s="273">
        <f>IF(F$62=0,0,F$62/CHI!F$11*1000)</f>
        <v>3.1639892635544569</v>
      </c>
      <c r="G230" s="273">
        <f>IF(G$62=0,0,G$62/CHI!G$11*1000)</f>
        <v>3.6397570746631818</v>
      </c>
      <c r="H230" s="273">
        <f>IF(H$62=0,0,H$62/CHI!H$11*1000)</f>
        <v>3.8393054161178224</v>
      </c>
      <c r="I230" s="273">
        <f>IF(I$62=0,0,I$62/CHI!I$11*1000)</f>
        <v>3.7761507719630694</v>
      </c>
      <c r="J230" s="273">
        <f>IF(J$62=0,0,J$62/CHI!J$11*1000)</f>
        <v>2.6323156352262145</v>
      </c>
      <c r="K230" s="273">
        <f>IF(K$62=0,0,K$62/CHI!K$11*1000)</f>
        <v>3.1832841267015475</v>
      </c>
      <c r="L230" s="273">
        <f>IF(L$62=0,0,L$62/CHI!L$11*1000)</f>
        <v>2.5846024923363169</v>
      </c>
      <c r="M230" s="273">
        <f>IF(M$62=0,0,M$62/CHI!M$11*1000)</f>
        <v>1.4656699546810514</v>
      </c>
      <c r="N230" s="273">
        <f>IF(N$62=0,0,N$62/CHI!N$11*1000)</f>
        <v>3.6275177280512474</v>
      </c>
      <c r="O230" s="273">
        <f>IF(O$62=0,0,O$62/CHI!O$11*1000)</f>
        <v>3.4831188687172059</v>
      </c>
      <c r="P230" s="273">
        <f>IF(P$62=0,0,P$62/CHI!P$11*1000)</f>
        <v>2.2951906470406276</v>
      </c>
      <c r="Q230" s="273">
        <f>IF(Q$62=0,0,Q$62/CHI!Q$11*1000)</f>
        <v>3.2087086396825613</v>
      </c>
      <c r="R230" s="273">
        <f>IF(R$62=0,0,R$62/CHI!R$11*1000)</f>
        <v>3.4598528095050094</v>
      </c>
      <c r="S230" s="273">
        <f>IF(S$62=0,0,S$62/CHI!S$11*1000)</f>
        <v>2.7861465896085367</v>
      </c>
      <c r="T230" s="273">
        <f>IF(T$62=0,0,T$62/CHI!T$11*1000)</f>
        <v>2.166420421022035</v>
      </c>
      <c r="U230" s="273">
        <f>IF(U$62=0,0,U$62/CHI!U$11*1000)</f>
        <v>2.2105959321249209</v>
      </c>
      <c r="V230" s="273">
        <f>IF(V$62=0,0,V$62/CHI!V$11*1000)</f>
        <v>2.4618852037528827</v>
      </c>
      <c r="W230" s="273">
        <f>IF(W$62=0,0,W$62/CHI!W$11*1000)</f>
        <v>2.824198851164692</v>
      </c>
      <c r="X230" s="273">
        <f>IF(X$62=0,0,X$62/CHI!X$11*1000)</f>
        <v>1.3640492583598045</v>
      </c>
      <c r="Y230" s="273">
        <f>IF(Y$62=0,0,Y$62/CHI!Y$11*1000)</f>
        <v>2.1384953964000237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29.654094731150398</v>
      </c>
      <c r="C231" s="274">
        <f>IF(C$63=0,0,C$63/CHI!C$11*1000)</f>
        <v>16.945124357665719</v>
      </c>
      <c r="D231" s="274">
        <f>IF(D$63=0,0,D$63/CHI!D$11*1000)</f>
        <v>20.421572724710831</v>
      </c>
      <c r="E231" s="274">
        <f>IF(E$63=0,0,E$63/CHI!E$11*1000)</f>
        <v>25.713314238888866</v>
      </c>
      <c r="F231" s="274">
        <f>IF(F$63=0,0,F$63/CHI!F$11*1000)</f>
        <v>25.109642645727259</v>
      </c>
      <c r="G231" s="274">
        <f>IF(G$63=0,0,G$63/CHI!G$11*1000)</f>
        <v>28.885369654945777</v>
      </c>
      <c r="H231" s="274">
        <f>IF(H$63=0,0,H$63/CHI!H$11*1000)</f>
        <v>30.468999410643683</v>
      </c>
      <c r="I231" s="274">
        <f>IF(I$63=0,0,I$63/CHI!I$11*1000)</f>
        <v>29.967799686482039</v>
      </c>
      <c r="J231" s="274">
        <f>IF(J$63=0,0,J$63/CHI!J$11*1000)</f>
        <v>20.890243115754867</v>
      </c>
      <c r="K231" s="274">
        <f>IF(K$63=0,0,K$63/CHI!K$11*1000)</f>
        <v>25.26276804476144</v>
      </c>
      <c r="L231" s="274">
        <f>IF(L$63=0,0,L$63/CHI!L$11*1000)</f>
        <v>20.511588238107155</v>
      </c>
      <c r="M231" s="274">
        <f>IF(M$63=0,0,M$63/CHI!M$11*1000)</f>
        <v>11.631660455533988</v>
      </c>
      <c r="N231" s="274">
        <f>IF(N$63=0,0,N$63/CHI!N$11*1000)</f>
        <v>28.788237334307741</v>
      </c>
      <c r="O231" s="274">
        <f>IF(O$63=0,0,O$63/CHI!O$11*1000)</f>
        <v>27.642277770508475</v>
      </c>
      <c r="P231" s="274">
        <f>IF(P$63=0,0,P$63/CHI!P$11*1000)</f>
        <v>18.214795358142883</v>
      </c>
      <c r="Q231" s="274">
        <f>IF(Q$63=0,0,Q$63/CHI!Q$11*1000)</f>
        <v>25.464538778546345</v>
      </c>
      <c r="R231" s="274">
        <f>IF(R$63=0,0,R$63/CHI!R$11*1000)</f>
        <v>27.457636678542094</v>
      </c>
      <c r="S231" s="274">
        <f>IF(S$63=0,0,S$63/CHI!S$11*1000)</f>
        <v>22.111056453171802</v>
      </c>
      <c r="T231" s="274">
        <f>IF(T$63=0,0,T$63/CHI!T$11*1000)</f>
        <v>17.19286573405056</v>
      </c>
      <c r="U231" s="274">
        <f>IF(U$63=0,0,U$63/CHI!U$11*1000)</f>
        <v>17.543445715551421</v>
      </c>
      <c r="V231" s="274">
        <f>IF(V$63=0,0,V$63/CHI!V$11*1000)</f>
        <v>19.537695153741588</v>
      </c>
      <c r="W231" s="274">
        <f>IF(W$63=0,0,W$63/CHI!W$11*1000)</f>
        <v>22.413041893053929</v>
      </c>
      <c r="X231" s="274">
        <f>IF(X$63=0,0,X$63/CHI!X$11*1000)</f>
        <v>10.825191419931151</v>
      </c>
      <c r="Y231" s="274">
        <f>IF(Y$63=0,0,Y$63/CHI!Y$11*1000)</f>
        <v>16.971250762973153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33.194261462130143</v>
      </c>
      <c r="C232" s="274">
        <f>IF(C$64=0,0,C$64/CHI!C$11*1000)</f>
        <v>18.968068104463271</v>
      </c>
      <c r="D232" s="274">
        <f>IF(D$64=0,0,D$64/CHI!D$11*1000)</f>
        <v>22.85954201730776</v>
      </c>
      <c r="E232" s="274">
        <f>IF(E$64=0,0,E$64/CHI!E$11*1000)</f>
        <v>28.783022501340714</v>
      </c>
      <c r="F232" s="274">
        <f>IF(F$64=0,0,F$64/CHI!F$11*1000)</f>
        <v>28.107283353599421</v>
      </c>
      <c r="G232" s="274">
        <f>IF(G$64=0,0,G$64/CHI!G$11*1000)</f>
        <v>32.333764407562256</v>
      </c>
      <c r="H232" s="274">
        <f>IF(H$64=0,0,H$64/CHI!H$11*1000)</f>
        <v>34.106451135868483</v>
      </c>
      <c r="I232" s="274">
        <f>IF(I$64=0,0,I$64/CHI!I$11*1000)</f>
        <v>33.545417159299539</v>
      </c>
      <c r="J232" s="274">
        <f>IF(J$64=0,0,J$64/CHI!J$11*1000)</f>
        <v>23.384163242164522</v>
      </c>
      <c r="K232" s="274">
        <f>IF(K$64=0,0,K$64/CHI!K$11*1000)</f>
        <v>28.278689177250971</v>
      </c>
      <c r="L232" s="274">
        <f>IF(L$64=0,0,L$64/CHI!L$11*1000)</f>
        <v>22.960303767562316</v>
      </c>
      <c r="M232" s="274">
        <f>IF(M$64=0,0,M$64/CHI!M$11*1000)</f>
        <v>13.020271969190423</v>
      </c>
      <c r="N232" s="274">
        <f>IF(N$64=0,0,N$64/CHI!N$11*1000)</f>
        <v>32.225036231001347</v>
      </c>
      <c r="O232" s="274">
        <f>IF(O$64=0,0,O$64/CHI!O$11*1000)</f>
        <v>30.94226966096598</v>
      </c>
      <c r="P232" s="274">
        <f>IF(P$64=0,0,P$64/CHI!P$11*1000)</f>
        <v>20.389315036558994</v>
      </c>
      <c r="Q232" s="274">
        <f>IF(Q$64=0,0,Q$64/CHI!Q$11*1000)</f>
        <v>28.504547715620927</v>
      </c>
      <c r="R232" s="274">
        <f>IF(R$64=0,0,R$64/CHI!R$11*1000)</f>
        <v>30.735585736234775</v>
      </c>
      <c r="S232" s="274">
        <f>IF(S$64=0,0,S$64/CHI!S$11*1000)</f>
        <v>24.750719783042648</v>
      </c>
      <c r="T232" s="274">
        <f>IF(T$64=0,0,T$64/CHI!T$11*1000)</f>
        <v>19.245385355158753</v>
      </c>
      <c r="U232" s="274">
        <f>IF(U$64=0,0,U$64/CHI!U$11*1000)</f>
        <v>19.637818294853385</v>
      </c>
      <c r="V232" s="274">
        <f>IF(V$64=0,0,V$64/CHI!V$11*1000)</f>
        <v>21.870145326656267</v>
      </c>
      <c r="W232" s="274">
        <f>IF(W$64=0,0,W$64/CHI!W$11*1000)</f>
        <v>25.088756864939256</v>
      </c>
      <c r="X232" s="274">
        <f>IF(X$64=0,0,X$64/CHI!X$11*1000)</f>
        <v>12.11752500383486</v>
      </c>
      <c r="Y232" s="274">
        <f>IF(Y$64=0,0,Y$64/CHI!Y$11*1000)</f>
        <v>18.997313533693308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53.439942133310886</v>
      </c>
      <c r="C233" s="274">
        <f>IF(C$65=0,0,C$65/CHI!C$11*1000)</f>
        <v>30.536978900393606</v>
      </c>
      <c r="D233" s="274">
        <f>IF(D$65=0,0,D$65/CHI!D$11*1000)</f>
        <v>36.801921440324826</v>
      </c>
      <c r="E233" s="274">
        <f>IF(E$65=0,0,E$65/CHI!E$11*1000)</f>
        <v>46.338222004073046</v>
      </c>
      <c r="F233" s="274">
        <f>IF(F$65=0,0,F$65/CHI!F$11*1000)</f>
        <v>45.250339359245842</v>
      </c>
      <c r="G233" s="274">
        <f>IF(G$65=0,0,G$65/CHI!G$11*1000)</f>
        <v>52.054614947934148</v>
      </c>
      <c r="H233" s="274">
        <f>IF(H$65=0,0,H$65/CHI!H$11*1000)</f>
        <v>54.908490045870842</v>
      </c>
      <c r="I233" s="274">
        <f>IF(I$65=0,0,I$65/CHI!I$11*1000)</f>
        <v>54.005272985992271</v>
      </c>
      <c r="J233" s="274">
        <f>IF(J$65=0,0,J$65/CHI!J$11*1000)</f>
        <v>37.646517062078196</v>
      </c>
      <c r="K233" s="274">
        <f>IF(K$65=0,0,K$65/CHI!K$11*1000)</f>
        <v>45.526288179727992</v>
      </c>
      <c r="L233" s="274">
        <f>IF(L$65=0,0,L$65/CHI!L$11*1000)</f>
        <v>36.964139301656004</v>
      </c>
      <c r="M233" s="274">
        <f>IF(M$65=0,0,M$65/CHI!M$11*1000)</f>
        <v>20.96153220300792</v>
      </c>
      <c r="N233" s="274">
        <f>IF(N$65=0,0,N$65/CHI!N$11*1000)</f>
        <v>51.879571816750065</v>
      </c>
      <c r="O233" s="274">
        <f>IF(O$65=0,0,O$65/CHI!O$11*1000)</f>
        <v>49.81442657014037</v>
      </c>
      <c r="P233" s="274">
        <f>IF(P$65=0,0,P$65/CHI!P$11*1000)</f>
        <v>32.825065770318112</v>
      </c>
      <c r="Q233" s="274">
        <f>IF(Q$65=0,0,Q$65/CHI!Q$11*1000)</f>
        <v>45.889901246841269</v>
      </c>
      <c r="R233" s="274">
        <f>IF(R$65=0,0,R$65/CHI!R$11*1000)</f>
        <v>49.481683002698105</v>
      </c>
      <c r="S233" s="274">
        <f>IF(S$65=0,0,S$65/CHI!S$11*1000)</f>
        <v>39.846557046391148</v>
      </c>
      <c r="T233" s="274">
        <f>IF(T$65=0,0,T$65/CHI!T$11*1000)</f>
        <v>30.983436124532883</v>
      </c>
      <c r="U233" s="274">
        <f>IF(U$65=0,0,U$65/CHI!U$11*1000)</f>
        <v>31.615219832461168</v>
      </c>
      <c r="V233" s="274">
        <f>IF(V$65=0,0,V$65/CHI!V$11*1000)</f>
        <v>35.209076786870924</v>
      </c>
      <c r="W233" s="274">
        <f>IF(W$65=0,0,W$65/CHI!W$11*1000)</f>
        <v>40.390768042501946</v>
      </c>
      <c r="X233" s="274">
        <f>IF(X$65=0,0,X$65/CHI!X$11*1000)</f>
        <v>19.508186249079682</v>
      </c>
      <c r="Y233" s="274">
        <f>IF(Y$65=0,0,Y$65/CHI!Y$11*1000)</f>
        <v>30.5840615579638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21.270730382154611</v>
      </c>
      <c r="C234" s="275">
        <f>IF(C$66=0,0,C$66/CHI!C$11*1000)</f>
        <v>18.51765511442051</v>
      </c>
      <c r="D234" s="275">
        <f>IF(D$66=0,0,D$66/CHI!D$11*1000)</f>
        <v>16.460697938155025</v>
      </c>
      <c r="E234" s="275">
        <f>IF(E$66=0,0,E$66/CHI!E$11*1000)</f>
        <v>13.614070017563652</v>
      </c>
      <c r="F234" s="275">
        <f>IF(F$66=0,0,F$66/CHI!F$11*1000)</f>
        <v>11.422092468878587</v>
      </c>
      <c r="G234" s="275">
        <f>IF(G$66=0,0,G$66/CHI!G$11*1000)</f>
        <v>12.123714250466488</v>
      </c>
      <c r="H234" s="275">
        <f>IF(H$66=0,0,H$66/CHI!H$11*1000)</f>
        <v>11.149224015751429</v>
      </c>
      <c r="I234" s="275">
        <f>IF(I$66=0,0,I$66/CHI!I$11*1000)</f>
        <v>11.388404403289988</v>
      </c>
      <c r="J234" s="275">
        <f>IF(J$66=0,0,J$66/CHI!J$11*1000)</f>
        <v>10.342107776977363</v>
      </c>
      <c r="K234" s="275">
        <f>IF(K$66=0,0,K$66/CHI!K$11*1000)</f>
        <v>9.6972891346037091</v>
      </c>
      <c r="L234" s="275">
        <f>IF(L$66=0,0,L$66/CHI!L$11*1000)</f>
        <v>14.382824355975945</v>
      </c>
      <c r="M234" s="275">
        <f>IF(M$66=0,0,M$66/CHI!M$11*1000)</f>
        <v>6.6155148881891996</v>
      </c>
      <c r="N234" s="275">
        <f>IF(N$66=0,0,N$66/CHI!N$11*1000)</f>
        <v>13.196299610252646</v>
      </c>
      <c r="O234" s="275">
        <f>IF(O$66=0,0,O$66/CHI!O$11*1000)</f>
        <v>9.9243818117615294</v>
      </c>
      <c r="P234" s="275">
        <f>IF(P$66=0,0,P$66/CHI!P$11*1000)</f>
        <v>6.6223993575209299</v>
      </c>
      <c r="Q234" s="275">
        <f>IF(Q$66=0,0,Q$66/CHI!Q$11*1000)</f>
        <v>9.9303605585761492</v>
      </c>
      <c r="R234" s="275">
        <f>IF(R$66=0,0,R$66/CHI!R$11*1000)</f>
        <v>11.327510512174747</v>
      </c>
      <c r="S234" s="275">
        <f>IF(S$66=0,0,S$66/CHI!S$11*1000)</f>
        <v>10.196659861212471</v>
      </c>
      <c r="T234" s="275">
        <f>IF(T$66=0,0,T$66/CHI!T$11*1000)</f>
        <v>14.416843398292841</v>
      </c>
      <c r="U234" s="275">
        <f>IF(U$66=0,0,U$66/CHI!U$11*1000)</f>
        <v>14.083016630266268</v>
      </c>
      <c r="V234" s="275">
        <f>IF(V$66=0,0,V$66/CHI!V$11*1000)</f>
        <v>13.703396937834331</v>
      </c>
      <c r="W234" s="275">
        <f>IF(W$66=0,0,W$66/CHI!W$11*1000)</f>
        <v>13.451920801447972</v>
      </c>
      <c r="X234" s="275">
        <f>IF(X$66=0,0,X$66/CHI!X$11*1000)</f>
        <v>11.081755875273153</v>
      </c>
      <c r="Y234" s="275">
        <f>IF(Y$66=0,0,Y$66/CHI!Y$11*1000)</f>
        <v>12.445105909577942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338.51624748013802</v>
      </c>
      <c r="C235" s="276">
        <f>IF(C$72=0,0,C$72/CHI!C$11*1000)</f>
        <v>289.15359142235661</v>
      </c>
      <c r="D235" s="276">
        <f>IF(D$72=0,0,D$72/CHI!D$11*1000)</f>
        <v>260.91341876802647</v>
      </c>
      <c r="E235" s="276">
        <f>IF(E$72=0,0,E$72/CHI!E$11*1000)</f>
        <v>255.12965458219443</v>
      </c>
      <c r="F235" s="276">
        <f>IF(F$72=0,0,F$72/CHI!F$11*1000)</f>
        <v>229.64912246365921</v>
      </c>
      <c r="G235" s="276">
        <f>IF(G$72=0,0,G$72/CHI!G$11*1000)</f>
        <v>218.58678454406069</v>
      </c>
      <c r="H235" s="276">
        <f>IF(H$72=0,0,H$72/CHI!H$11*1000)</f>
        <v>158.76782574161214</v>
      </c>
      <c r="I235" s="276">
        <f>IF(I$72=0,0,I$72/CHI!I$11*1000)</f>
        <v>172.04234551544155</v>
      </c>
      <c r="J235" s="276">
        <f>IF(J$72=0,0,J$72/CHI!J$11*1000)</f>
        <v>168.70867861270716</v>
      </c>
      <c r="K235" s="276">
        <f>IF(K$72=0,0,K$72/CHI!K$11*1000)</f>
        <v>147.29512160734885</v>
      </c>
      <c r="L235" s="276">
        <f>IF(L$72=0,0,L$72/CHI!L$11*1000)</f>
        <v>247.32555357130374</v>
      </c>
      <c r="M235" s="276">
        <f>IF(M$72=0,0,M$72/CHI!M$11*1000)</f>
        <v>110.50586676333776</v>
      </c>
      <c r="N235" s="276">
        <f>IF(N$72=0,0,N$72/CHI!N$11*1000)</f>
        <v>216.71562476647316</v>
      </c>
      <c r="O235" s="276">
        <f>IF(O$72=0,0,O$72/CHI!O$11*1000)</f>
        <v>149.3385742501676</v>
      </c>
      <c r="P235" s="276">
        <f>IF(P$72=0,0,P$72/CHI!P$11*1000)</f>
        <v>100.60686638429034</v>
      </c>
      <c r="Q235" s="276">
        <f>IF(Q$72=0,0,Q$72/CHI!Q$11*1000)</f>
        <v>188.62933743112799</v>
      </c>
      <c r="R235" s="276">
        <f>IF(R$72=0,0,R$72/CHI!R$11*1000)</f>
        <v>223.21844247855313</v>
      </c>
      <c r="S235" s="276">
        <f>IF(S$72=0,0,S$72/CHI!S$11*1000)</f>
        <v>222.19257502628335</v>
      </c>
      <c r="T235" s="276">
        <f>IF(T$72=0,0,T$72/CHI!T$11*1000)</f>
        <v>256.28871556460257</v>
      </c>
      <c r="U235" s="276">
        <f>IF(U$72=0,0,U$72/CHI!U$11*1000)</f>
        <v>250.45892766839566</v>
      </c>
      <c r="V235" s="276">
        <f>IF(V$72=0,0,V$72/CHI!V$11*1000)</f>
        <v>251.29964052940085</v>
      </c>
      <c r="W235" s="276">
        <f>IF(W$72=0,0,W$72/CHI!W$11*1000)</f>
        <v>251.17511610530775</v>
      </c>
      <c r="X235" s="276">
        <f>IF(X$72=0,0,X$72/CHI!X$11*1000)</f>
        <v>211.93639932655248</v>
      </c>
      <c r="Y235" s="276">
        <f>IF(Y$72=0,0,Y$72/CHI!Y$11*1000)</f>
        <v>244.49940875626262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164.07109730163626</v>
      </c>
      <c r="C236" s="276">
        <f>IF(C$85=0,0,C$85/CHI!C$11*1000)</f>
        <v>147.28601523212635</v>
      </c>
      <c r="D236" s="276">
        <f>IF(D$85=0,0,D$85/CHI!D$11*1000)</f>
        <v>135.42472580951619</v>
      </c>
      <c r="E236" s="276">
        <f>IF(E$85=0,0,E$85/CHI!E$11*1000)</f>
        <v>118.48294577920385</v>
      </c>
      <c r="F236" s="276">
        <f>IF(F$85=0,0,F$85/CHI!F$11*1000)</f>
        <v>97.377104185767038</v>
      </c>
      <c r="G236" s="276">
        <f>IF(G$85=0,0,G$85/CHI!G$11*1000)</f>
        <v>102.44141301519325</v>
      </c>
      <c r="H236" s="276">
        <f>IF(H$85=0,0,H$85/CHI!H$11*1000)</f>
        <v>77.871347368765427</v>
      </c>
      <c r="I236" s="276">
        <f>IF(I$85=0,0,I$85/CHI!I$11*1000)</f>
        <v>84.129270638812685</v>
      </c>
      <c r="J236" s="276">
        <f>IF(J$85=0,0,J$85/CHI!J$11*1000)</f>
        <v>82.901673669030615</v>
      </c>
      <c r="K236" s="276">
        <f>IF(K$85=0,0,K$85/CHI!K$11*1000)</f>
        <v>66.438263778551203</v>
      </c>
      <c r="L236" s="276">
        <f>IF(L$85=0,0,L$85/CHI!L$11*1000)</f>
        <v>110.03553029104026</v>
      </c>
      <c r="M236" s="276">
        <f>IF(M$85=0,0,M$85/CHI!M$11*1000)</f>
        <v>49.15289469421338</v>
      </c>
      <c r="N236" s="276">
        <f>IF(N$85=0,0,N$85/CHI!N$11*1000)</f>
        <v>100.75961368259867</v>
      </c>
      <c r="O236" s="276">
        <f>IF(O$85=0,0,O$85/CHI!O$11*1000)</f>
        <v>63.917146809329488</v>
      </c>
      <c r="P236" s="276">
        <f>IF(P$85=0,0,P$85/CHI!P$11*1000)</f>
        <v>43.051880750668431</v>
      </c>
      <c r="Q236" s="276">
        <f>IF(Q$85=0,0,Q$85/CHI!Q$11*1000)</f>
        <v>67.814179865478081</v>
      </c>
      <c r="R236" s="276">
        <f>IF(R$85=0,0,R$85/CHI!R$11*1000)</f>
        <v>79.131350828819535</v>
      </c>
      <c r="S236" s="276">
        <f>IF(S$85=0,0,S$85/CHI!S$11*1000)</f>
        <v>73.653809116745208</v>
      </c>
      <c r="T236" s="276">
        <f>IF(T$85=0,0,T$85/CHI!T$11*1000)</f>
        <v>117.66769867902124</v>
      </c>
      <c r="U236" s="276">
        <f>IF(U$85=0,0,U$85/CHI!U$11*1000)</f>
        <v>115.45590448924216</v>
      </c>
      <c r="V236" s="276">
        <f>IF(V$85=0,0,V$85/CHI!V$11*1000)</f>
        <v>115.21129773133939</v>
      </c>
      <c r="W236" s="276">
        <f>IF(W$85=0,0,W$85/CHI!W$11*1000)</f>
        <v>114.1093937800768</v>
      </c>
      <c r="X236" s="276">
        <f>IF(X$85=0,0,X$85/CHI!X$11*1000)</f>
        <v>97.413668395380427</v>
      </c>
      <c r="Y236" s="276">
        <f>IF(Y$85=0,0,Y$85/CHI!Y$11*1000)</f>
        <v>111.53476636299001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30.237826086307837</v>
      </c>
      <c r="C237" s="276">
        <f>IF(C$93=0,0,C$93/CHI!C$11*1000)</f>
        <v>26.203478242308648</v>
      </c>
      <c r="D237" s="276">
        <f>IF(D$93=0,0,D$93/CHI!D$11*1000)</f>
        <v>23.377232750418649</v>
      </c>
      <c r="E237" s="276">
        <f>IF(E$93=0,0,E$93/CHI!E$11*1000)</f>
        <v>20.196283530554059</v>
      </c>
      <c r="F237" s="276">
        <f>IF(F$93=0,0,F$93/CHI!F$11*1000)</f>
        <v>17.286214946550857</v>
      </c>
      <c r="G237" s="276">
        <f>IF(G$93=0,0,G$93/CHI!G$11*1000)</f>
        <v>17.795734022418625</v>
      </c>
      <c r="H237" s="276">
        <f>IF(H$93=0,0,H$93/CHI!H$11*1000)</f>
        <v>15.438182502161524</v>
      </c>
      <c r="I237" s="276">
        <f>IF(I$93=0,0,I$93/CHI!I$11*1000)</f>
        <v>15.985963866970813</v>
      </c>
      <c r="J237" s="276">
        <f>IF(J$93=0,0,J$93/CHI!J$11*1000)</f>
        <v>14.791585030993813</v>
      </c>
      <c r="K237" s="276">
        <f>IF(K$93=0,0,K$93/CHI!K$11*1000)</f>
        <v>13.629715972247849</v>
      </c>
      <c r="L237" s="276">
        <f>IF(L$93=0,0,L$93/CHI!L$11*1000)</f>
        <v>20.850331308983407</v>
      </c>
      <c r="M237" s="276">
        <f>IF(M$93=0,0,M$93/CHI!M$11*1000)</f>
        <v>9.5186781859996703</v>
      </c>
      <c r="N237" s="276">
        <f>IF(N$93=0,0,N$93/CHI!N$11*1000)</f>
        <v>18.890118342689941</v>
      </c>
      <c r="O237" s="276">
        <f>IF(O$93=0,0,O$93/CHI!O$11*1000)</f>
        <v>13.917851723978496</v>
      </c>
      <c r="P237" s="276">
        <f>IF(P$93=0,0,P$93/CHI!P$11*1000)</f>
        <v>9.3060876143034541</v>
      </c>
      <c r="Q237" s="276">
        <f>IF(Q$93=0,0,Q$93/CHI!Q$11*1000)</f>
        <v>14.786322893571361</v>
      </c>
      <c r="R237" s="276">
        <f>IF(R$93=0,0,R$93/CHI!R$11*1000)</f>
        <v>17.043434955946175</v>
      </c>
      <c r="S237" s="276">
        <f>IF(S$93=0,0,S$93/CHI!S$11*1000)</f>
        <v>15.808540256106737</v>
      </c>
      <c r="T237" s="276">
        <f>IF(T$93=0,0,T$93/CHI!T$11*1000)</f>
        <v>21.083808964842824</v>
      </c>
      <c r="U237" s="276">
        <f>IF(U$93=0,0,U$93/CHI!U$11*1000)</f>
        <v>20.523766707647464</v>
      </c>
      <c r="V237" s="276">
        <f>IF(V$93=0,0,V$93/CHI!V$11*1000)</f>
        <v>20.112819817624082</v>
      </c>
      <c r="W237" s="276">
        <f>IF(W$93=0,0,W$93/CHI!W$11*1000)</f>
        <v>19.810983959397355</v>
      </c>
      <c r="X237" s="276">
        <f>IF(X$93=0,0,X$93/CHI!X$11*1000)</f>
        <v>16.40222718173068</v>
      </c>
      <c r="Y237" s="276">
        <f>IF(Y$93=0,0,Y$93/CHI!Y$11*1000)</f>
        <v>18.520856753222393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10.135855065681071</v>
      </c>
      <c r="C238" s="277">
        <f>IF(C$107=0,0,C$107/CHI!C$11*1000)</f>
        <v>5.7918923547115382</v>
      </c>
      <c r="D238" s="277">
        <f>IF(D$107=0,0,D$107/CHI!D$11*1000)</f>
        <v>6.9801524284435548</v>
      </c>
      <c r="E238" s="277">
        <f>IF(E$107=0,0,E$107/CHI!E$11*1000)</f>
        <v>8.7888849329773553</v>
      </c>
      <c r="F238" s="277">
        <f>IF(F$107=0,0,F$107/CHI!F$11*1000)</f>
        <v>8.5825482421753456</v>
      </c>
      <c r="G238" s="277">
        <f>IF(G$107=0,0,G$107/CHI!G$11*1000)</f>
        <v>9.8731026185601696</v>
      </c>
      <c r="H238" s="277">
        <f>IF(H$107=0,0,H$107/CHI!H$11*1000)</f>
        <v>10.4143918343322</v>
      </c>
      <c r="I238" s="277">
        <f>IF(I$107=0,0,I$107/CHI!I$11*1000)</f>
        <v>10.24308032375942</v>
      </c>
      <c r="J238" s="277">
        <f>IF(J$107=0,0,J$107/CHI!J$11*1000)</f>
        <v>7.1403453191814528</v>
      </c>
      <c r="K238" s="277">
        <f>IF(K$107=0,0,K$107/CHI!K$11*1000)</f>
        <v>8.6348869449938377</v>
      </c>
      <c r="L238" s="277">
        <f>IF(L$107=0,0,L$107/CHI!L$11*1000)</f>
        <v>7.0109199904183779</v>
      </c>
      <c r="M238" s="277">
        <f>IF(M$107=0,0,M$107/CHI!M$11*1000)</f>
        <v>3.9757350753540486</v>
      </c>
      <c r="N238" s="277">
        <f>IF(N$107=0,0,N$107/CHI!N$11*1000)</f>
        <v>9.8399025113538574</v>
      </c>
      <c r="O238" s="277">
        <f>IF(O$107=0,0,O$107/CHI!O$11*1000)</f>
        <v>9.4482102288847134</v>
      </c>
      <c r="P238" s="277">
        <f>IF(P$107=0,0,P$107/CHI!P$11*1000)</f>
        <v>6.2258695628714751</v>
      </c>
      <c r="Q238" s="277">
        <f>IF(Q$107=0,0,Q$107/CHI!Q$11*1000)</f>
        <v>8.7038527634644876</v>
      </c>
      <c r="R238" s="277">
        <f>IF(R$107=0,0,R$107/CHI!R$11*1000)</f>
        <v>9.3850993713688258</v>
      </c>
      <c r="S238" s="277">
        <f>IF(S$107=0,0,S$107/CHI!S$11*1000)</f>
        <v>7.5576228372609382</v>
      </c>
      <c r="T238" s="277">
        <f>IF(T$107=0,0,T$107/CHI!T$11*1000)</f>
        <v>5.8765710713466257</v>
      </c>
      <c r="U238" s="277">
        <f>IF(U$107=0,0,U$107/CHI!U$11*1000)</f>
        <v>5.9964003196726283</v>
      </c>
      <c r="V238" s="277">
        <f>IF(V$107=0,0,V$107/CHI!V$11*1000)</f>
        <v>6.6780405266514666</v>
      </c>
      <c r="W238" s="277">
        <f>IF(W$107=0,0,W$107/CHI!W$11*1000)</f>
        <v>7.660842331173721</v>
      </c>
      <c r="X238" s="277">
        <f>IF(X$107=0,0,X$107/CHI!X$11*1000)</f>
        <v>3.7000816341028742</v>
      </c>
      <c r="Y238" s="277">
        <f>IF(Y$107=0,0,Y$107/CHI!Y$11*1000)</f>
        <v>5.8008224353626021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835.21178107448372</v>
      </c>
      <c r="C240" s="320">
        <f t="shared" si="58"/>
        <v>720.8134275519584</v>
      </c>
      <c r="D240" s="320">
        <f t="shared" si="58"/>
        <v>615.421558206437</v>
      </c>
      <c r="E240" s="320">
        <f t="shared" si="58"/>
        <v>560.92315783648394</v>
      </c>
      <c r="F240" s="320">
        <f t="shared" si="58"/>
        <v>583.62673803883945</v>
      </c>
      <c r="G240" s="320">
        <f t="shared" si="58"/>
        <v>611.57915001102288</v>
      </c>
      <c r="H240" s="320">
        <f t="shared" si="58"/>
        <v>799.11873199855631</v>
      </c>
      <c r="I240" s="320">
        <f t="shared" si="58"/>
        <v>755.31349266732786</v>
      </c>
      <c r="J240" s="320">
        <f t="shared" si="58"/>
        <v>679.9616710666279</v>
      </c>
      <c r="K240" s="320">
        <f t="shared" si="58"/>
        <v>871.5071205616232</v>
      </c>
      <c r="L240" s="320">
        <f t="shared" si="58"/>
        <v>721.27680052586061</v>
      </c>
      <c r="M240" s="320">
        <f t="shared" si="58"/>
        <v>794.68935856059954</v>
      </c>
      <c r="N240" s="320">
        <f t="shared" si="58"/>
        <v>520.03897417606697</v>
      </c>
      <c r="O240" s="320">
        <f t="shared" si="58"/>
        <v>480.84485902193006</v>
      </c>
      <c r="P240" s="320">
        <f t="shared" si="58"/>
        <v>560.13486410298276</v>
      </c>
      <c r="Q240" s="320">
        <f t="shared" si="58"/>
        <v>1146.488672352408</v>
      </c>
      <c r="R240" s="320">
        <f t="shared" si="58"/>
        <v>1072.6128327803508</v>
      </c>
      <c r="S240" s="320">
        <f t="shared" si="58"/>
        <v>1053.0594384779204</v>
      </c>
      <c r="T240" s="320">
        <f t="shared" si="58"/>
        <v>847.67597438112296</v>
      </c>
      <c r="U240" s="320">
        <f t="shared" si="58"/>
        <v>1104.4486554388036</v>
      </c>
      <c r="V240" s="320">
        <f t="shared" si="58"/>
        <v>803.37301203638901</v>
      </c>
      <c r="W240" s="320">
        <f t="shared" si="58"/>
        <v>744.01834568632125</v>
      </c>
      <c r="X240" s="320">
        <f t="shared" si="58"/>
        <v>818.66745299154309</v>
      </c>
      <c r="Y240" s="320">
        <f t="shared" si="58"/>
        <v>651.05428702440497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2.0582860391994933</v>
      </c>
      <c r="C241" s="273">
        <f>IF(C$111=0,0,C$111/CHI!C$12*1000)</f>
        <v>1.2238250501638264</v>
      </c>
      <c r="D241" s="273">
        <f>IF(D$111=0,0,D$111/CHI!D$12*1000)</f>
        <v>1.351315632824666</v>
      </c>
      <c r="E241" s="273">
        <f>IF(E$111=0,0,E$111/CHI!E$12*1000)</f>
        <v>1.6149790741940058</v>
      </c>
      <c r="F241" s="273">
        <f>IF(F$111=0,0,F$111/CHI!F$12*1000)</f>
        <v>1.8529293831402327</v>
      </c>
      <c r="G241" s="273">
        <f>IF(G$111=0,0,G$111/CHI!G$12*1000)</f>
        <v>2.1861994279673964</v>
      </c>
      <c r="H241" s="273">
        <f>IF(H$111=0,0,H$111/CHI!H$12*1000)</f>
        <v>3.6540108340046729</v>
      </c>
      <c r="I241" s="273">
        <f>IF(I$111=0,0,I$111/CHI!I$12*1000)</f>
        <v>3.2402483522188876</v>
      </c>
      <c r="J241" s="273">
        <f>IF(J$111=0,0,J$111/CHI!J$12*1000)</f>
        <v>2.2474891514633941</v>
      </c>
      <c r="K241" s="273">
        <f>IF(K$111=0,0,K$111/CHI!K$12*1000)</f>
        <v>3.7567753065505336</v>
      </c>
      <c r="L241" s="273">
        <f>IF(L$111=0,0,L$111/CHI!L$12*1000)</f>
        <v>1.7502450020498637</v>
      </c>
      <c r="M241" s="273">
        <f>IF(M$111=0,0,M$111/CHI!M$12*1000)</f>
        <v>2.3535039514354956</v>
      </c>
      <c r="N241" s="273">
        <f>IF(N$111=0,0,N$111/CHI!N$12*1000)</f>
        <v>1.8441593343076395</v>
      </c>
      <c r="O241" s="273">
        <f>IF(O$111=0,0,O$111/CHI!O$12*1000)</f>
        <v>2.2144914599917707</v>
      </c>
      <c r="P241" s="273">
        <f>IF(P$111=0,0,P$111/CHI!P$12*1000)</f>
        <v>2.5410074441501722</v>
      </c>
      <c r="Q241" s="273">
        <f>IF(Q$111=0,0,Q$111/CHI!Q$12*1000)</f>
        <v>4.4200781453683327</v>
      </c>
      <c r="R241" s="273">
        <f>IF(R$111=0,0,R$111/CHI!R$12*1000)</f>
        <v>3.8687667683143796</v>
      </c>
      <c r="S241" s="273">
        <f>IF(S$111=0,0,S$111/CHI!S$12*1000)</f>
        <v>3.2762589541103924</v>
      </c>
      <c r="T241" s="273">
        <f>IF(T$111=0,0,T$111/CHI!T$12*1000)</f>
        <v>1.7035862743407948</v>
      </c>
      <c r="U241" s="273">
        <f>IF(U$111=0,0,U$111/CHI!U$12*1000)</f>
        <v>2.3058288589894058</v>
      </c>
      <c r="V241" s="273">
        <f>IF(V$111=0,0,V$111/CHI!V$12*1000)</f>
        <v>1.8504196965403321</v>
      </c>
      <c r="W241" s="273">
        <f>IF(W$111=0,0,W$111/CHI!W$12*1000)</f>
        <v>1.9411284733870757</v>
      </c>
      <c r="X241" s="273">
        <f>IF(X$111=0,0,X$111/CHI!X$12*1000)</f>
        <v>1.3023366918510335</v>
      </c>
      <c r="Y241" s="273">
        <f>IF(Y$111=0,0,Y$111/CHI!Y$12*1000)</f>
        <v>1.3738175033958124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16.425377870585823</v>
      </c>
      <c r="C242" s="274">
        <f>IF(C$112=0,0,C$112/CHI!C$12*1000)</f>
        <v>9.7662756845241319</v>
      </c>
      <c r="D242" s="274">
        <f>IF(D$112=0,0,D$112/CHI!D$12*1000)</f>
        <v>10.783666346105781</v>
      </c>
      <c r="E242" s="274">
        <f>IF(E$112=0,0,E$112/CHI!E$12*1000)</f>
        <v>12.887733308943842</v>
      </c>
      <c r="F242" s="274">
        <f>IF(F$112=0,0,F$112/CHI!F$12*1000)</f>
        <v>14.786606285988604</v>
      </c>
      <c r="G242" s="274">
        <f>IF(G$112=0,0,G$112/CHI!G$12*1000)</f>
        <v>17.44614257734013</v>
      </c>
      <c r="H242" s="274">
        <f>IF(H$112=0,0,H$112/CHI!H$12*1000)</f>
        <v>29.159459642005601</v>
      </c>
      <c r="I242" s="274">
        <f>IF(I$112=0,0,I$112/CHI!I$12*1000)</f>
        <v>25.857583720694834</v>
      </c>
      <c r="J242" s="274">
        <f>IF(J$112=0,0,J$112/CHI!J$12*1000)</f>
        <v>17.935242172261834</v>
      </c>
      <c r="K242" s="274">
        <f>IF(K$112=0,0,K$112/CHI!K$12*1000)</f>
        <v>29.979532878227758</v>
      </c>
      <c r="L242" s="274">
        <f>IF(L$112=0,0,L$112/CHI!L$12*1000)</f>
        <v>13.967172189514569</v>
      </c>
      <c r="M242" s="274">
        <f>IF(M$112=0,0,M$112/CHI!M$12*1000)</f>
        <v>18.781253424465429</v>
      </c>
      <c r="N242" s="274">
        <f>IF(N$112=0,0,N$112/CHI!N$12*1000)</f>
        <v>14.716620208604116</v>
      </c>
      <c r="O242" s="274">
        <f>IF(O$112=0,0,O$112/CHI!O$12*1000)</f>
        <v>17.671916501798073</v>
      </c>
      <c r="P242" s="274">
        <f>IF(P$112=0,0,P$112/CHI!P$12*1000)</f>
        <v>20.277554551344281</v>
      </c>
      <c r="Q242" s="274">
        <f>IF(Q$112=0,0,Q$112/CHI!Q$12*1000)</f>
        <v>35.27277179775708</v>
      </c>
      <c r="R242" s="274">
        <f>IF(R$112=0,0,R$112/CHI!R$12*1000)</f>
        <v>30.873238632781607</v>
      </c>
      <c r="S242" s="274">
        <f>IF(S$112=0,0,S$112/CHI!S$12*1000)</f>
        <v>26.14495278998379</v>
      </c>
      <c r="T242" s="274">
        <f>IF(T$112=0,0,T$112/CHI!T$12*1000)</f>
        <v>13.59482975557361</v>
      </c>
      <c r="U242" s="274">
        <f>IF(U$112=0,0,U$112/CHI!U$12*1000)</f>
        <v>18.400800273868978</v>
      </c>
      <c r="V242" s="274">
        <f>IF(V$112=0,0,V$112/CHI!V$12*1000)</f>
        <v>14.766578675658922</v>
      </c>
      <c r="W242" s="274">
        <f>IF(W$112=0,0,W$112/CHI!W$12*1000)</f>
        <v>15.490445965001204</v>
      </c>
      <c r="X242" s="274">
        <f>IF(X$112=0,0,X$112/CHI!X$12*1000)</f>
        <v>10.392808322550454</v>
      </c>
      <c r="Y242" s="274">
        <f>IF(Y$112=0,0,Y$112/CHI!Y$12*1000)</f>
        <v>10.963234064045434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20.139016488990482</v>
      </c>
      <c r="C243" s="274">
        <f>IF(C$113=0,0,C$113/CHI!C$12*1000)</f>
        <v>11.974347780386465</v>
      </c>
      <c r="D243" s="274">
        <f>IF(D$113=0,0,D$113/CHI!D$12*1000)</f>
        <v>13.22176184116308</v>
      </c>
      <c r="E243" s="274">
        <f>IF(E$113=0,0,E$113/CHI!E$12*1000)</f>
        <v>15.801540497848828</v>
      </c>
      <c r="F243" s="274">
        <f>IF(F$113=0,0,F$113/CHI!F$12*1000)</f>
        <v>18.129732548984833</v>
      </c>
      <c r="G243" s="274">
        <f>IF(G$113=0,0,G$113/CHI!G$12*1000)</f>
        <v>21.390567437935037</v>
      </c>
      <c r="H243" s="274">
        <f>IF(H$113=0,0,H$113/CHI!H$12*1000)</f>
        <v>35.752166139935447</v>
      </c>
      <c r="I243" s="274">
        <f>IF(I$113=0,0,I$113/CHI!I$12*1000)</f>
        <v>31.703764078941855</v>
      </c>
      <c r="J243" s="274">
        <f>IF(J$113=0,0,J$113/CHI!J$12*1000)</f>
        <v>21.990248302782955</v>
      </c>
      <c r="K243" s="274">
        <f>IF(K$113=0,0,K$113/CHI!K$12*1000)</f>
        <v>36.757650979102088</v>
      </c>
      <c r="L243" s="274">
        <f>IF(L$113=0,0,L$113/CHI!L$12*1000)</f>
        <v>17.125031353642218</v>
      </c>
      <c r="M243" s="274">
        <f>IF(M$113=0,0,M$113/CHI!M$12*1000)</f>
        <v>23.027535523341257</v>
      </c>
      <c r="N243" s="274">
        <f>IF(N$113=0,0,N$113/CHI!N$12*1000)</f>
        <v>18.043923213117427</v>
      </c>
      <c r="O243" s="274">
        <f>IF(O$113=0,0,O$113/CHI!O$12*1000)</f>
        <v>21.667386931724877</v>
      </c>
      <c r="P243" s="274">
        <f>IF(P$113=0,0,P$113/CHI!P$12*1000)</f>
        <v>24.862137643556185</v>
      </c>
      <c r="Q243" s="274">
        <f>IF(Q$113=0,0,Q$113/CHI!Q$12*1000)</f>
        <v>43.24764632170335</v>
      </c>
      <c r="R243" s="274">
        <f>IF(R$113=0,0,R$113/CHI!R$12*1000)</f>
        <v>37.853416024452869</v>
      </c>
      <c r="S243" s="274">
        <f>IF(S$113=0,0,S$113/CHI!S$12*1000)</f>
        <v>32.056104857366186</v>
      </c>
      <c r="T243" s="274">
        <f>IF(T$113=0,0,T$113/CHI!T$12*1000)</f>
        <v>16.668505453552207</v>
      </c>
      <c r="U243" s="274">
        <f>IF(U$113=0,0,U$113/CHI!U$12*1000)</f>
        <v>22.561065142354082</v>
      </c>
      <c r="V243" s="274">
        <f>IF(V$113=0,0,V$113/CHI!V$12*1000)</f>
        <v>18.105176865831453</v>
      </c>
      <c r="W243" s="274">
        <f>IF(W$113=0,0,W$113/CHI!W$12*1000)</f>
        <v>18.992704409536305</v>
      </c>
      <c r="X243" s="274">
        <f>IF(X$113=0,0,X$113/CHI!X$12*1000)</f>
        <v>12.742534133693955</v>
      </c>
      <c r="Y243" s="274">
        <f>IF(Y$113=0,0,Y$113/CHI!Y$12*1000)</f>
        <v>13.441928297056497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37.292014400860324</v>
      </c>
      <c r="C244" s="274">
        <f>IF(C$114=0,0,C$114/CHI!C$12*1000)</f>
        <v>22.173255089750725</v>
      </c>
      <c r="D244" s="274">
        <f>IF(D$114=0,0,D$114/CHI!D$12*1000)</f>
        <v>24.483128719565151</v>
      </c>
      <c r="E244" s="274">
        <f>IF(E$114=0,0,E$114/CHI!E$12*1000)</f>
        <v>29.26018140576511</v>
      </c>
      <c r="F244" s="274">
        <f>IF(F$114=0,0,F$114/CHI!F$12*1000)</f>
        <v>33.57136370934959</v>
      </c>
      <c r="G244" s="274">
        <f>IF(G$114=0,0,G$114/CHI!G$12*1000)</f>
        <v>39.609548429245734</v>
      </c>
      <c r="H244" s="274">
        <f>IF(H$114=0,0,H$114/CHI!H$12*1000)</f>
        <v>66.203346885449449</v>
      </c>
      <c r="I244" s="274">
        <f>IF(I$114=0,0,I$114/CHI!I$12*1000)</f>
        <v>58.706800664258395</v>
      </c>
      <c r="J244" s="274">
        <f>IF(J$114=0,0,J$114/CHI!J$12*1000)</f>
        <v>40.719995280513515</v>
      </c>
      <c r="K244" s="274">
        <f>IF(K$114=0,0,K$114/CHI!K$12*1000)</f>
        <v>68.065232997045214</v>
      </c>
      <c r="L244" s="274">
        <f>IF(L$114=0,0,L$114/CHI!L$12*1000)</f>
        <v>31.710928694275228</v>
      </c>
      <c r="M244" s="274">
        <f>IF(M$114=0,0,M$114/CHI!M$12*1000)</f>
        <v>42.64077080537767</v>
      </c>
      <c r="N244" s="274">
        <f>IF(N$114=0,0,N$114/CHI!N$12*1000)</f>
        <v>33.412468015975264</v>
      </c>
      <c r="O244" s="274">
        <f>IF(O$114=0,0,O$114/CHI!O$12*1000)</f>
        <v>40.122143299729785</v>
      </c>
      <c r="P244" s="274">
        <f>IF(P$114=0,0,P$114/CHI!P$12*1000)</f>
        <v>46.037957987994318</v>
      </c>
      <c r="Q244" s="274">
        <f>IF(Q$114=0,0,Q$114/CHI!Q$12*1000)</f>
        <v>80.082949945144975</v>
      </c>
      <c r="R244" s="274">
        <f>IF(R$114=0,0,R$114/CHI!R$12*1000)</f>
        <v>70.09429364524118</v>
      </c>
      <c r="S244" s="274">
        <f>IF(S$114=0,0,S$114/CHI!S$12*1000)</f>
        <v>59.359240538380064</v>
      </c>
      <c r="T244" s="274">
        <f>IF(T$114=0,0,T$114/CHI!T$12*1000)</f>
        <v>30.865566138967235</v>
      </c>
      <c r="U244" s="274">
        <f>IF(U$114=0,0,U$114/CHI!U$12*1000)</f>
        <v>41.776993759718167</v>
      </c>
      <c r="V244" s="274">
        <f>IF(V$114=0,0,V$114/CHI!V$12*1000)</f>
        <v>33.525893222234238</v>
      </c>
      <c r="W244" s="274">
        <f>IF(W$114=0,0,W$114/CHI!W$12*1000)</f>
        <v>35.169354309775194</v>
      </c>
      <c r="X244" s="274">
        <f>IF(X$114=0,0,X$114/CHI!X$12*1000)</f>
        <v>23.595728553921525</v>
      </c>
      <c r="Y244" s="274">
        <f>IF(Y$114=0,0,Y$114/CHI!Y$12*1000)</f>
        <v>24.890817478758134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46.078499075168921</v>
      </c>
      <c r="C245" s="275">
        <f>IF(C$115=0,0,C$115/CHI!C$12*1000)</f>
        <v>41.740287208474847</v>
      </c>
      <c r="D245" s="275">
        <f>IF(D$115=0,0,D$115/CHI!D$12*1000)</f>
        <v>33.994661802438493</v>
      </c>
      <c r="E245" s="275">
        <f>IF(E$115=0,0,E$115/CHI!E$12*1000)</f>
        <v>26.686504119330113</v>
      </c>
      <c r="F245" s="275">
        <f>IF(F$115=0,0,F$115/CHI!F$12*1000)</f>
        <v>26.306245682595819</v>
      </c>
      <c r="G245" s="275">
        <f>IF(G$115=0,0,G$115/CHI!G$12*1000)</f>
        <v>28.637981364949017</v>
      </c>
      <c r="H245" s="275">
        <f>IF(H$115=0,0,H$115/CHI!H$12*1000)</f>
        <v>41.730265102905882</v>
      </c>
      <c r="I245" s="275">
        <f>IF(I$115=0,0,I$115/CHI!I$12*1000)</f>
        <v>38.430955798845865</v>
      </c>
      <c r="J245" s="275">
        <f>IF(J$115=0,0,J$115/CHI!J$12*1000)</f>
        <v>34.726261635073506</v>
      </c>
      <c r="K245" s="275">
        <f>IF(K$115=0,0,K$115/CHI!K$12*1000)</f>
        <v>45.006940844467834</v>
      </c>
      <c r="L245" s="275">
        <f>IF(L$115=0,0,L$115/CHI!L$12*1000)</f>
        <v>38.303512131137403</v>
      </c>
      <c r="M245" s="275">
        <f>IF(M$115=0,0,M$115/CHI!M$12*1000)</f>
        <v>41.776469062912149</v>
      </c>
      <c r="N245" s="275">
        <f>IF(N$115=0,0,N$115/CHI!N$12*1000)</f>
        <v>26.383377881299943</v>
      </c>
      <c r="O245" s="275">
        <f>IF(O$115=0,0,O$115/CHI!O$12*1000)</f>
        <v>24.814099022057746</v>
      </c>
      <c r="P245" s="275">
        <f>IF(P$115=0,0,P$115/CHI!P$12*1000)</f>
        <v>28.83313542245914</v>
      </c>
      <c r="Q245" s="275">
        <f>IF(Q$115=0,0,Q$115/CHI!Q$12*1000)</f>
        <v>53.796499126323837</v>
      </c>
      <c r="R245" s="275">
        <f>IF(R$115=0,0,R$115/CHI!R$12*1000)</f>
        <v>49.812545141089664</v>
      </c>
      <c r="S245" s="275">
        <f>IF(S$115=0,0,S$115/CHI!S$12*1000)</f>
        <v>47.15432405153404</v>
      </c>
      <c r="T245" s="275">
        <f>IF(T$115=0,0,T$115/CHI!T$12*1000)</f>
        <v>44.58419253453954</v>
      </c>
      <c r="U245" s="275">
        <f>IF(U$115=0,0,U$115/CHI!U$12*1000)</f>
        <v>57.770048073017236</v>
      </c>
      <c r="V245" s="275">
        <f>IF(V$115=0,0,V$115/CHI!V$12*1000)</f>
        <v>40.50606126133173</v>
      </c>
      <c r="W245" s="275">
        <f>IF(W$115=0,0,W$115/CHI!W$12*1000)</f>
        <v>36.360734096578938</v>
      </c>
      <c r="X245" s="275">
        <f>IF(X$115=0,0,X$115/CHI!X$12*1000)</f>
        <v>41.609369429663012</v>
      </c>
      <c r="Y245" s="275">
        <f>IF(Y$115=0,0,Y$115/CHI!Y$12*1000)</f>
        <v>31.441890828968809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351.6930567185675</v>
      </c>
      <c r="C246" s="276">
        <f>IF(C$121=0,0,C$121/CHI!C$12*1000)</f>
        <v>312.56363335189701</v>
      </c>
      <c r="D246" s="276">
        <f>IF(D$121=0,0,D$121/CHI!D$12*1000)</f>
        <v>258.4153213827305</v>
      </c>
      <c r="E246" s="276">
        <f>IF(E$121=0,0,E$121/CHI!E$12*1000)</f>
        <v>239.85330422171387</v>
      </c>
      <c r="F246" s="276">
        <f>IF(F$121=0,0,F$121/CHI!F$12*1000)</f>
        <v>253.66893791511487</v>
      </c>
      <c r="G246" s="276">
        <f>IF(G$121=0,0,G$121/CHI!G$12*1000)</f>
        <v>247.65202614912681</v>
      </c>
      <c r="H246" s="276">
        <f>IF(H$121=0,0,H$121/CHI!H$12*1000)</f>
        <v>285.06102767384454</v>
      </c>
      <c r="I246" s="276">
        <f>IF(I$121=0,0,I$121/CHI!I$12*1000)</f>
        <v>278.48732681183532</v>
      </c>
      <c r="J246" s="276">
        <f>IF(J$121=0,0,J$121/CHI!J$12*1000)</f>
        <v>271.70000955356915</v>
      </c>
      <c r="K246" s="276">
        <f>IF(K$121=0,0,K$121/CHI!K$12*1000)</f>
        <v>327.91909785936576</v>
      </c>
      <c r="L246" s="276">
        <f>IF(L$121=0,0,L$121/CHI!L$12*1000)</f>
        <v>315.88373794604547</v>
      </c>
      <c r="M246" s="276">
        <f>IF(M$121=0,0,M$121/CHI!M$12*1000)</f>
        <v>334.68695349342477</v>
      </c>
      <c r="N246" s="276">
        <f>IF(N$121=0,0,N$121/CHI!N$12*1000)</f>
        <v>207.81667677254896</v>
      </c>
      <c r="O246" s="276">
        <f>IF(O$121=0,0,O$121/CHI!O$12*1000)</f>
        <v>179.11391781900707</v>
      </c>
      <c r="P246" s="276">
        <f>IF(P$121=0,0,P$121/CHI!P$12*1000)</f>
        <v>210.11763919659066</v>
      </c>
      <c r="Q246" s="276">
        <f>IF(Q$121=0,0,Q$121/CHI!Q$12*1000)</f>
        <v>490.13109625737064</v>
      </c>
      <c r="R246" s="276">
        <f>IF(R$121=0,0,R$121/CHI!R$12*1000)</f>
        <v>470.80037647878186</v>
      </c>
      <c r="S246" s="276">
        <f>IF(S$121=0,0,S$121/CHI!S$12*1000)</f>
        <v>492.80257257350576</v>
      </c>
      <c r="T246" s="276">
        <f>IF(T$121=0,0,T$121/CHI!T$12*1000)</f>
        <v>380.09205841662583</v>
      </c>
      <c r="U246" s="276">
        <f>IF(U$121=0,0,U$121/CHI!U$12*1000)</f>
        <v>492.71410322076423</v>
      </c>
      <c r="V246" s="276">
        <f>IF(V$121=0,0,V$121/CHI!V$12*1000)</f>
        <v>356.23985492827205</v>
      </c>
      <c r="W246" s="276">
        <f>IF(W$121=0,0,W$121/CHI!W$12*1000)</f>
        <v>325.6078603578938</v>
      </c>
      <c r="X246" s="276">
        <f>IF(X$121=0,0,X$121/CHI!X$12*1000)</f>
        <v>381.61133874412775</v>
      </c>
      <c r="Y246" s="276">
        <f>IF(Y$121=0,0,Y$121/CHI!Y$12*1000)</f>
        <v>296.23659130150338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191.34855178384481</v>
      </c>
      <c r="C247" s="276">
        <f>IF(C$134=0,0,C$134/CHI!C$12*1000)</f>
        <v>178.73439305672778</v>
      </c>
      <c r="D247" s="276">
        <f>IF(D$134=0,0,D$134/CHI!D$12*1000)</f>
        <v>150.56971204029412</v>
      </c>
      <c r="E247" s="276">
        <f>IF(E$134=0,0,E$134/CHI!E$12*1000)</f>
        <v>125.03647585005801</v>
      </c>
      <c r="F247" s="276">
        <f>IF(F$134=0,0,F$134/CHI!F$12*1000)</f>
        <v>120.73890442829169</v>
      </c>
      <c r="G247" s="276">
        <f>IF(G$134=0,0,G$134/CHI!G$12*1000)</f>
        <v>130.27450932120252</v>
      </c>
      <c r="H247" s="276">
        <f>IF(H$134=0,0,H$134/CHI!H$12*1000)</f>
        <v>156.91388192565364</v>
      </c>
      <c r="I247" s="276">
        <f>IF(I$134=0,0,I$134/CHI!I$12*1000)</f>
        <v>152.84196213057513</v>
      </c>
      <c r="J247" s="276">
        <f>IF(J$134=0,0,J$134/CHI!J$12*1000)</f>
        <v>149.86128339262325</v>
      </c>
      <c r="K247" s="276">
        <f>IF(K$134=0,0,K$134/CHI!K$12*1000)</f>
        <v>166.00631142170175</v>
      </c>
      <c r="L247" s="276">
        <f>IF(L$134=0,0,L$134/CHI!L$12*1000)</f>
        <v>157.76277490849611</v>
      </c>
      <c r="M247" s="276">
        <f>IF(M$134=0,0,M$134/CHI!M$12*1000)</f>
        <v>167.10688904688905</v>
      </c>
      <c r="N247" s="276">
        <f>IF(N$134=0,0,N$134/CHI!N$12*1000)</f>
        <v>108.45308235766021</v>
      </c>
      <c r="O247" s="276">
        <f>IF(O$134=0,0,O$134/CHI!O$12*1000)</f>
        <v>86.037860557855538</v>
      </c>
      <c r="P247" s="276">
        <f>IF(P$134=0,0,P$134/CHI!P$12*1000)</f>
        <v>100.91269597382328</v>
      </c>
      <c r="Q247" s="276">
        <f>IF(Q$134=0,0,Q$134/CHI!Q$12*1000)</f>
        <v>197.78196443178444</v>
      </c>
      <c r="R247" s="276">
        <f>IF(R$134=0,0,R$134/CHI!R$12*1000)</f>
        <v>187.33978321605596</v>
      </c>
      <c r="S247" s="276">
        <f>IF(S$134=0,0,S$134/CHI!S$12*1000)</f>
        <v>183.37324848849076</v>
      </c>
      <c r="T247" s="276">
        <f>IF(T$134=0,0,T$134/CHI!T$12*1000)</f>
        <v>195.90483724384046</v>
      </c>
      <c r="U247" s="276">
        <f>IF(U$134=0,0,U$134/CHI!U$12*1000)</f>
        <v>254.97662021892293</v>
      </c>
      <c r="V247" s="276">
        <f>IF(V$134=0,0,V$134/CHI!V$12*1000)</f>
        <v>183.34286826055944</v>
      </c>
      <c r="W247" s="276">
        <f>IF(W$134=0,0,W$134/CHI!W$12*1000)</f>
        <v>166.05307201480912</v>
      </c>
      <c r="X247" s="276">
        <f>IF(X$134=0,0,X$134/CHI!X$12*1000)</f>
        <v>196.91537613148117</v>
      </c>
      <c r="Y247" s="276">
        <f>IF(Y$134=0,0,Y$134/CHI!Y$12*1000)</f>
        <v>151.70416201623704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135.32260408542629</v>
      </c>
      <c r="C248" s="276">
        <f>IF(C$142=0,0,C$142/CHI!C$12*1000)</f>
        <v>121.91353816387273</v>
      </c>
      <c r="D248" s="276">
        <f>IF(D$142=0,0,D$142/CHI!D$12*1000)</f>
        <v>99.719232462922378</v>
      </c>
      <c r="E248" s="276">
        <f>IF(E$142=0,0,E$142/CHI!E$12*1000)</f>
        <v>82.434886797795414</v>
      </c>
      <c r="F248" s="276">
        <f>IF(F$142=0,0,F$142/CHI!F$12*1000)</f>
        <v>83.195089116661237</v>
      </c>
      <c r="G248" s="276">
        <f>IF(G$142=0,0,G$142/CHI!G$12*1000)</f>
        <v>87.36175521227554</v>
      </c>
      <c r="H248" s="276">
        <f>IF(H$142=0,0,H$142/CHI!H$12*1000)</f>
        <v>118.7686925913589</v>
      </c>
      <c r="I248" s="276">
        <f>IF(I$142=0,0,I$142/CHI!I$12*1000)</f>
        <v>111.17549488211399</v>
      </c>
      <c r="J248" s="276">
        <f>IF(J$142=0,0,J$142/CHI!J$12*1000)</f>
        <v>102.72286040201881</v>
      </c>
      <c r="K248" s="276">
        <f>IF(K$142=0,0,K$142/CHI!K$12*1000)</f>
        <v>130.39951550579747</v>
      </c>
      <c r="L248" s="276">
        <f>IF(L$142=0,0,L$142/CHI!L$12*1000)</f>
        <v>115.13529465419568</v>
      </c>
      <c r="M248" s="276">
        <f>IF(M$142=0,0,M$142/CHI!M$12*1000)</f>
        <v>124.46248047833788</v>
      </c>
      <c r="N248" s="276">
        <f>IF(N$142=0,0,N$142/CHI!N$12*1000)</f>
        <v>78.140246698817066</v>
      </c>
      <c r="O248" s="276">
        <f>IF(O$142=0,0,O$142/CHI!O$12*1000)</f>
        <v>71.703534881724778</v>
      </c>
      <c r="P248" s="276">
        <f>IF(P$142=0,0,P$142/CHI!P$12*1000)</f>
        <v>83.524107372165929</v>
      </c>
      <c r="Q248" s="276">
        <f>IF(Q$142=0,0,Q$142/CHI!Q$12*1000)</f>
        <v>166.90743991028526</v>
      </c>
      <c r="R248" s="276">
        <f>IF(R$142=0,0,R$142/CHI!R$12*1000)</f>
        <v>156.45792157718068</v>
      </c>
      <c r="S248" s="276">
        <f>IF(S$142=0,0,S$142/CHI!S$12*1000)</f>
        <v>153.41358768192501</v>
      </c>
      <c r="T248" s="276">
        <f>IF(T$142=0,0,T$142/CHI!T$12*1000)</f>
        <v>135.41439927756085</v>
      </c>
      <c r="U248" s="276">
        <f>IF(U$142=0,0,U$142/CHI!U$12*1000)</f>
        <v>174.89700828098344</v>
      </c>
      <c r="V248" s="276">
        <f>IF(V$142=0,0,V$142/CHI!V$12*1000)</f>
        <v>123.70172840833933</v>
      </c>
      <c r="W248" s="276">
        <f>IF(W$142=0,0,W$142/CHI!W$12*1000)</f>
        <v>111.53258117125489</v>
      </c>
      <c r="X248" s="276">
        <f>IF(X$142=0,0,X$142/CHI!X$12*1000)</f>
        <v>128.44459713489613</v>
      </c>
      <c r="Y248" s="276">
        <f>IF(Y$142=0,0,Y$142/CHI!Y$12*1000)</f>
        <v>97.738047889345239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34.854374611840008</v>
      </c>
      <c r="C249" s="277">
        <f>IF(C$156=0,0,C$156/CHI!C$12*1000)</f>
        <v>20.723872166160874</v>
      </c>
      <c r="D249" s="277">
        <f>IF(D$156=0,0,D$156/CHI!D$12*1000)</f>
        <v>22.882757978392711</v>
      </c>
      <c r="E249" s="277">
        <f>IF(E$156=0,0,E$156/CHI!E$12*1000)</f>
        <v>27.347552560834707</v>
      </c>
      <c r="F249" s="277">
        <f>IF(F$156=0,0,F$156/CHI!F$12*1000)</f>
        <v>31.376928968712601</v>
      </c>
      <c r="G249" s="277">
        <f>IF(G$156=0,0,G$156/CHI!G$12*1000)</f>
        <v>37.020420090980672</v>
      </c>
      <c r="H249" s="277">
        <f>IF(H$156=0,0,H$156/CHI!H$12*1000)</f>
        <v>61.87588120339818</v>
      </c>
      <c r="I249" s="277">
        <f>IF(I$156=0,0,I$156/CHI!I$12*1000)</f>
        <v>54.869356227843639</v>
      </c>
      <c r="J249" s="277">
        <f>IF(J$156=0,0,J$156/CHI!J$12*1000)</f>
        <v>38.058281176321557</v>
      </c>
      <c r="K249" s="277">
        <f>IF(K$156=0,0,K$156/CHI!K$12*1000)</f>
        <v>63.616062769364852</v>
      </c>
      <c r="L249" s="277">
        <f>IF(L$156=0,0,L$156/CHI!L$12*1000)</f>
        <v>29.638103646503929</v>
      </c>
      <c r="M249" s="277">
        <f>IF(M$156=0,0,M$156/CHI!M$12*1000)</f>
        <v>39.853502774415865</v>
      </c>
      <c r="N249" s="277">
        <f>IF(N$156=0,0,N$156/CHI!N$12*1000)</f>
        <v>31.228419693736306</v>
      </c>
      <c r="O249" s="277">
        <f>IF(O$156=0,0,O$156/CHI!O$12*1000)</f>
        <v>37.499508548040424</v>
      </c>
      <c r="P249" s="277">
        <f>IF(P$156=0,0,P$156/CHI!P$12*1000)</f>
        <v>43.02862851089877</v>
      </c>
      <c r="Q249" s="277">
        <f>IF(Q$156=0,0,Q$156/CHI!Q$12*1000)</f>
        <v>74.848226416670158</v>
      </c>
      <c r="R249" s="277">
        <f>IF(R$156=0,0,R$156/CHI!R$12*1000)</f>
        <v>65.512491296452751</v>
      </c>
      <c r="S249" s="277">
        <f>IF(S$156=0,0,S$156/CHI!S$12*1000)</f>
        <v>55.479148542624422</v>
      </c>
      <c r="T249" s="277">
        <f>IF(T$156=0,0,T$156/CHI!T$12*1000)</f>
        <v>28.847999286122484</v>
      </c>
      <c r="U249" s="277">
        <f>IF(U$156=0,0,U$156/CHI!U$12*1000)</f>
        <v>39.04618761018515</v>
      </c>
      <c r="V249" s="277">
        <f>IF(V$156=0,0,V$156/CHI!V$12*1000)</f>
        <v>31.334430717621487</v>
      </c>
      <c r="W249" s="277">
        <f>IF(W$156=0,0,W$156/CHI!W$12*1000)</f>
        <v>32.870464888084868</v>
      </c>
      <c r="X249" s="277">
        <f>IF(X$156=0,0,X$156/CHI!X$12*1000)</f>
        <v>22.053363849357989</v>
      </c>
      <c r="Y249" s="277">
        <f>IF(Y$156=0,0,Y$156/CHI!Y$12*1000)</f>
        <v>23.263797645094687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SK: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765.23513885402622</v>
      </c>
      <c r="C5" s="223">
        <f t="shared" si="0"/>
        <v>1289.9897702112939</v>
      </c>
      <c r="D5" s="223">
        <f t="shared" si="0"/>
        <v>1296.4025326986091</v>
      </c>
      <c r="E5" s="223">
        <f t="shared" si="0"/>
        <v>1276.2573216966414</v>
      </c>
      <c r="F5" s="223">
        <f t="shared" si="0"/>
        <v>1300.1454815639004</v>
      </c>
      <c r="G5" s="223">
        <f t="shared" si="0"/>
        <v>1213.7716410670537</v>
      </c>
      <c r="H5" s="223">
        <f t="shared" si="0"/>
        <v>1139.0694518689872</v>
      </c>
      <c r="I5" s="223">
        <f t="shared" si="0"/>
        <v>1185.4994904599678</v>
      </c>
      <c r="J5" s="223">
        <f t="shared" si="0"/>
        <v>1176.133165018399</v>
      </c>
      <c r="K5" s="223">
        <f t="shared" si="0"/>
        <v>1053.2851099239988</v>
      </c>
      <c r="L5" s="223">
        <f t="shared" si="0"/>
        <v>921.16323905440561</v>
      </c>
      <c r="M5" s="223">
        <f t="shared" si="0"/>
        <v>1077.7520484607408</v>
      </c>
      <c r="N5" s="223">
        <f t="shared" si="0"/>
        <v>836.60572371451542</v>
      </c>
      <c r="O5" s="223">
        <f t="shared" si="0"/>
        <v>906.68921498638008</v>
      </c>
      <c r="P5" s="223">
        <f t="shared" si="0"/>
        <v>731.15049447637455</v>
      </c>
      <c r="Q5" s="223">
        <f t="shared" si="0"/>
        <v>920.75721552722086</v>
      </c>
      <c r="R5" s="223">
        <f t="shared" si="0"/>
        <v>874.82600481109648</v>
      </c>
      <c r="S5" s="223">
        <f t="shared" si="0"/>
        <v>971.27761533044202</v>
      </c>
      <c r="T5" s="223">
        <f t="shared" si="0"/>
        <v>1144.5832084280146</v>
      </c>
      <c r="U5" s="223">
        <f t="shared" si="0"/>
        <v>989.47784311847624</v>
      </c>
      <c r="V5" s="223">
        <f t="shared" si="0"/>
        <v>1149.7493535180718</v>
      </c>
      <c r="W5" s="223">
        <f t="shared" si="0"/>
        <v>1183.3389205582514</v>
      </c>
      <c r="X5" s="223">
        <f t="shared" si="0"/>
        <v>1013.995680898938</v>
      </c>
      <c r="Y5" s="223">
        <f t="shared" si="0"/>
        <v>1008.5055704136463</v>
      </c>
      <c r="DA5" s="89"/>
    </row>
    <row r="6" spans="1:105" ht="12" customHeight="1" x14ac:dyDescent="0.25">
      <c r="A6" s="55" t="s">
        <v>91</v>
      </c>
      <c r="B6" s="259">
        <v>0.9613360736630292</v>
      </c>
      <c r="C6" s="259">
        <v>0.65360890279597261</v>
      </c>
      <c r="D6" s="259">
        <v>0.92007198894609221</v>
      </c>
      <c r="E6" s="259">
        <v>1.0408210730271019</v>
      </c>
      <c r="F6" s="259">
        <v>1.0137543605793109</v>
      </c>
      <c r="G6" s="259">
        <v>1.195542015822578</v>
      </c>
      <c r="H6" s="259">
        <v>1.220352129687627</v>
      </c>
      <c r="I6" s="259">
        <v>1.2104345005028281</v>
      </c>
      <c r="J6" s="259">
        <v>1.244678535739522</v>
      </c>
      <c r="K6" s="259">
        <v>1.042409464577152</v>
      </c>
      <c r="L6" s="259">
        <v>0.54094790380340396</v>
      </c>
      <c r="M6" s="259">
        <v>0.66569882222874932</v>
      </c>
      <c r="N6" s="259">
        <v>0.80890464366245618</v>
      </c>
      <c r="O6" s="259">
        <v>0.69650589417358399</v>
      </c>
      <c r="P6" s="259">
        <v>0.30588346957984158</v>
      </c>
      <c r="Q6" s="259">
        <v>0.81902174220711921</v>
      </c>
      <c r="R6" s="259">
        <v>0.78031919191966859</v>
      </c>
      <c r="S6" s="259">
        <v>0.68217714874559343</v>
      </c>
      <c r="T6" s="259">
        <v>0.64941601195064402</v>
      </c>
      <c r="U6" s="259">
        <v>0.65835846157133848</v>
      </c>
      <c r="V6" s="259">
        <v>0.71628993998582957</v>
      </c>
      <c r="W6" s="259">
        <v>0.77363911014156728</v>
      </c>
      <c r="X6" s="259">
        <v>0.41218766335204138</v>
      </c>
      <c r="Y6" s="259">
        <v>0.53852587479009728</v>
      </c>
      <c r="DA6" s="67" t="s">
        <v>1134</v>
      </c>
    </row>
    <row r="7" spans="1:105" ht="12" customHeight="1" x14ac:dyDescent="0.25">
      <c r="A7" s="173" t="s">
        <v>92</v>
      </c>
      <c r="B7" s="224">
        <v>1.993015352379004</v>
      </c>
      <c r="C7" s="224">
        <v>1.3550438950661701</v>
      </c>
      <c r="D7" s="224">
        <v>1.907467793522339</v>
      </c>
      <c r="E7" s="224">
        <v>2.1578014540934798</v>
      </c>
      <c r="F7" s="224">
        <v>2.1016874946522952</v>
      </c>
      <c r="G7" s="224">
        <v>2.4785646323137391</v>
      </c>
      <c r="H7" s="224">
        <v>2.530000274002397</v>
      </c>
      <c r="I7" s="224">
        <v>2.5094393195495068</v>
      </c>
      <c r="J7" s="224">
        <v>2.5828341497903979</v>
      </c>
      <c r="K7" s="224">
        <v>2.161094463511902</v>
      </c>
      <c r="L7" s="224">
        <v>1.121478228742022</v>
      </c>
      <c r="M7" s="224">
        <v>1.38010838156436</v>
      </c>
      <c r="N7" s="224">
        <v>1.6769987287453461</v>
      </c>
      <c r="O7" s="224">
        <v>1.443976750837082</v>
      </c>
      <c r="P7" s="224">
        <v>0.63414914681051504</v>
      </c>
      <c r="Q7" s="224">
        <v>1.697973217556751</v>
      </c>
      <c r="R7" s="224">
        <v>1.617736161013976</v>
      </c>
      <c r="S7" s="224">
        <v>1.4142707922231481</v>
      </c>
      <c r="T7" s="224">
        <v>1.3463513097627311</v>
      </c>
      <c r="U7" s="224">
        <v>1.3648905489218419</v>
      </c>
      <c r="V7" s="224">
        <v>1.4849924872857649</v>
      </c>
      <c r="W7" s="224">
        <v>1.6070092103367519</v>
      </c>
      <c r="X7" s="224">
        <v>0.85453606041397834</v>
      </c>
      <c r="Y7" s="224">
        <v>1.116456945197513</v>
      </c>
      <c r="DA7" s="177" t="s">
        <v>1135</v>
      </c>
    </row>
    <row r="8" spans="1:105" ht="12" customHeight="1" x14ac:dyDescent="0.25">
      <c r="A8" s="173" t="s">
        <v>93</v>
      </c>
      <c r="B8" s="224">
        <v>11.921845166272609</v>
      </c>
      <c r="C8" s="224">
        <v>8.1056192021795148</v>
      </c>
      <c r="D8" s="224">
        <v>11.410115665632111</v>
      </c>
      <c r="E8" s="224">
        <v>12.907564813564139</v>
      </c>
      <c r="F8" s="224">
        <v>12.571901600871991</v>
      </c>
      <c r="G8" s="224">
        <v>14.826310166538329</v>
      </c>
      <c r="H8" s="224">
        <v>15.13398855722815</v>
      </c>
      <c r="I8" s="224">
        <v>15.010996772360279</v>
      </c>
      <c r="J8" s="224">
        <v>15.398583430080929</v>
      </c>
      <c r="K8" s="224">
        <v>12.927262980149081</v>
      </c>
      <c r="L8" s="224">
        <v>6.7084730604049616</v>
      </c>
      <c r="M8" s="224">
        <v>8.2555502736320552</v>
      </c>
      <c r="N8" s="224">
        <v>10.03149281528265</v>
      </c>
      <c r="O8" s="224">
        <v>8.637598915948244</v>
      </c>
      <c r="P8" s="224">
        <v>3.7933616173976858</v>
      </c>
      <c r="Q8" s="224">
        <v>10.15695828535684</v>
      </c>
      <c r="R8" s="224">
        <v>9.6769952165532782</v>
      </c>
      <c r="S8" s="224">
        <v>8.4599034262028763</v>
      </c>
      <c r="T8" s="224">
        <v>8.0536217823109126</v>
      </c>
      <c r="U8" s="224">
        <v>8.1645200443296115</v>
      </c>
      <c r="V8" s="224">
        <v>8.8624631188653087</v>
      </c>
      <c r="W8" s="224">
        <v>9.5527137369755639</v>
      </c>
      <c r="X8" s="224">
        <v>5.1116749246769864</v>
      </c>
      <c r="Y8" s="224">
        <v>6.6784366811657652</v>
      </c>
      <c r="DA8" s="177" t="s">
        <v>1136</v>
      </c>
    </row>
    <row r="9" spans="1:105" ht="12" customHeight="1" x14ac:dyDescent="0.25">
      <c r="A9" s="173" t="s">
        <v>94</v>
      </c>
      <c r="B9" s="224">
        <v>13.769155809222971</v>
      </c>
      <c r="C9" s="224">
        <v>9.361598994825199</v>
      </c>
      <c r="D9" s="224">
        <v>13.17813293245986</v>
      </c>
      <c r="E9" s="224">
        <v>14.9076144302229</v>
      </c>
      <c r="F9" s="224">
        <v>14.519939618939681</v>
      </c>
      <c r="G9" s="224">
        <v>17.123672712716449</v>
      </c>
      <c r="H9" s="224">
        <v>17.479026405156961</v>
      </c>
      <c r="I9" s="224">
        <v>17.3369768293169</v>
      </c>
      <c r="J9" s="224">
        <v>17.844040084987249</v>
      </c>
      <c r="K9" s="224">
        <v>14.93036486197917</v>
      </c>
      <c r="L9" s="224">
        <v>7.7479626284704102</v>
      </c>
      <c r="M9" s="224">
        <v>9.5347621465589665</v>
      </c>
      <c r="N9" s="224">
        <v>11.585890073752131</v>
      </c>
      <c r="O9" s="224">
        <v>9.9760098904598777</v>
      </c>
      <c r="P9" s="224">
        <v>4.381149597416309</v>
      </c>
      <c r="Q9" s="224">
        <v>11.73079663662346</v>
      </c>
      <c r="R9" s="224">
        <v>11.176462455558511</v>
      </c>
      <c r="S9" s="224">
        <v>9.770780175531014</v>
      </c>
      <c r="T9" s="224">
        <v>9.3015444843142063</v>
      </c>
      <c r="U9" s="224">
        <v>9.4296266249066196</v>
      </c>
      <c r="V9" s="224">
        <v>10.259375527918619</v>
      </c>
      <c r="W9" s="224">
        <v>11.10235311412457</v>
      </c>
      <c r="X9" s="224">
        <v>5.9037378444649811</v>
      </c>
      <c r="Y9" s="224">
        <v>7.7132720600289231</v>
      </c>
      <c r="DA9" s="177" t="s">
        <v>1137</v>
      </c>
    </row>
    <row r="10" spans="1:105" ht="12" customHeight="1" x14ac:dyDescent="0.25">
      <c r="A10" s="56" t="s">
        <v>95</v>
      </c>
      <c r="B10" s="260">
        <v>7.9325618527864146</v>
      </c>
      <c r="C10" s="260">
        <v>8.1120513434990702</v>
      </c>
      <c r="D10" s="260">
        <v>8.5066996016557468</v>
      </c>
      <c r="E10" s="260">
        <v>6.5817738339820728</v>
      </c>
      <c r="F10" s="260">
        <v>5.6721487671155746</v>
      </c>
      <c r="G10" s="260">
        <v>6.3098525611277836</v>
      </c>
      <c r="H10" s="260">
        <v>5.8002686987113217</v>
      </c>
      <c r="I10" s="260">
        <v>5.9069525981308058</v>
      </c>
      <c r="J10" s="260">
        <v>7.3838732237627891</v>
      </c>
      <c r="K10" s="260">
        <v>4.9859704123902091</v>
      </c>
      <c r="L10" s="260">
        <v>4.3692344078254619</v>
      </c>
      <c r="M10" s="260">
        <v>4.418438161301216</v>
      </c>
      <c r="N10" s="260">
        <v>4.4754806042249893</v>
      </c>
      <c r="O10" s="260">
        <v>3.174496630135434</v>
      </c>
      <c r="P10" s="260">
        <v>1.4030159994308049</v>
      </c>
      <c r="Q10" s="260">
        <v>3.9754314085647802</v>
      </c>
      <c r="R10" s="260">
        <v>3.9480512553337261</v>
      </c>
      <c r="S10" s="260">
        <v>3.7811470703075671</v>
      </c>
      <c r="T10" s="260">
        <v>6.2366157957987536</v>
      </c>
      <c r="U10" s="260">
        <v>6.0920016292766812</v>
      </c>
      <c r="V10" s="260">
        <v>5.8489116368150906</v>
      </c>
      <c r="W10" s="260">
        <v>5.5004529895468899</v>
      </c>
      <c r="X10" s="260">
        <v>4.8581624283230633</v>
      </c>
      <c r="Y10" s="260">
        <v>4.6276408402226856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2.3562863635195469E-2</v>
      </c>
      <c r="O11" s="226">
        <v>0</v>
      </c>
      <c r="P11" s="226">
        <v>6.3375937059576551E-3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1139</v>
      </c>
    </row>
    <row r="12" spans="1:105" ht="12" customHeight="1" x14ac:dyDescent="0.25">
      <c r="A12" s="37" t="s">
        <v>35</v>
      </c>
      <c r="B12" s="226">
        <v>7.1015468163408189</v>
      </c>
      <c r="C12" s="226">
        <v>7.7815104633425927</v>
      </c>
      <c r="D12" s="226">
        <v>7.7381572084356689</v>
      </c>
      <c r="E12" s="226">
        <v>4.6899531169830224</v>
      </c>
      <c r="F12" s="226">
        <v>3.256421575451061</v>
      </c>
      <c r="G12" s="226">
        <v>2.9834646072324551</v>
      </c>
      <c r="H12" s="226">
        <v>1.902915013855357</v>
      </c>
      <c r="I12" s="226">
        <v>2.236110831330071</v>
      </c>
      <c r="J12" s="226">
        <v>5.178701420254554</v>
      </c>
      <c r="K12" s="226">
        <v>2.5644583357373039</v>
      </c>
      <c r="L12" s="226">
        <v>3.8833616424570909</v>
      </c>
      <c r="M12" s="226">
        <v>3.6434937524430051</v>
      </c>
      <c r="N12" s="226">
        <v>2.9287295558584119</v>
      </c>
      <c r="O12" s="226">
        <v>1.364852546203063</v>
      </c>
      <c r="P12" s="226">
        <v>0.63276654965346524</v>
      </c>
      <c r="Q12" s="226">
        <v>2.064931001495923</v>
      </c>
      <c r="R12" s="226">
        <v>2.3202646553927249</v>
      </c>
      <c r="S12" s="226">
        <v>2.5806689437552408</v>
      </c>
      <c r="T12" s="226">
        <v>5.7215032621548856</v>
      </c>
      <c r="U12" s="226">
        <v>5.4362646634820226</v>
      </c>
      <c r="V12" s="226">
        <v>4.94635726293619</v>
      </c>
      <c r="W12" s="226">
        <v>4.2545147673589492</v>
      </c>
      <c r="X12" s="226">
        <v>4.4087674753250861</v>
      </c>
      <c r="Y12" s="226">
        <v>3.8166198602044088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8.7995434267586381E-2</v>
      </c>
      <c r="V14" s="226">
        <v>0.1113125022992183</v>
      </c>
      <c r="W14" s="226">
        <v>0.13632071089983941</v>
      </c>
      <c r="X14" s="226">
        <v>0.1617274819989605</v>
      </c>
      <c r="Y14" s="226">
        <v>0.19105273147854149</v>
      </c>
      <c r="DA14" s="69" t="s">
        <v>1142</v>
      </c>
    </row>
    <row r="15" spans="1:105" ht="12" customHeight="1" x14ac:dyDescent="0.25">
      <c r="A15" s="37" t="s">
        <v>40</v>
      </c>
      <c r="B15" s="226">
        <v>0.83101503644559538</v>
      </c>
      <c r="C15" s="226">
        <v>0.33054088015647742</v>
      </c>
      <c r="D15" s="226">
        <v>0.76854239322007722</v>
      </c>
      <c r="E15" s="226">
        <v>1.89182071699905</v>
      </c>
      <c r="F15" s="226">
        <v>2.415727191664514</v>
      </c>
      <c r="G15" s="226">
        <v>3.326387953895328</v>
      </c>
      <c r="H15" s="226">
        <v>3.8973536848559638</v>
      </c>
      <c r="I15" s="226">
        <v>3.6708417668007338</v>
      </c>
      <c r="J15" s="226">
        <v>2.2051718035082351</v>
      </c>
      <c r="K15" s="226">
        <v>2.4215120766529048</v>
      </c>
      <c r="L15" s="226">
        <v>0.48587276536837121</v>
      </c>
      <c r="M15" s="226">
        <v>0.77494440885821092</v>
      </c>
      <c r="N15" s="226">
        <v>1.523188184731382</v>
      </c>
      <c r="O15" s="226">
        <v>1.809644083932372</v>
      </c>
      <c r="P15" s="226">
        <v>0.76391185607138223</v>
      </c>
      <c r="Q15" s="226">
        <v>1.910500407068856</v>
      </c>
      <c r="R15" s="226">
        <v>1.6277865999410011</v>
      </c>
      <c r="S15" s="226">
        <v>1.2004781265523261</v>
      </c>
      <c r="T15" s="226">
        <v>0.51511253364386778</v>
      </c>
      <c r="U15" s="226">
        <v>0.56774153152707196</v>
      </c>
      <c r="V15" s="226">
        <v>0.79124187157968229</v>
      </c>
      <c r="W15" s="226">
        <v>1.1096175112881019</v>
      </c>
      <c r="X15" s="226">
        <v>0.28766747099901618</v>
      </c>
      <c r="Y15" s="226">
        <v>0.61996824853973465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531.28882201203783</v>
      </c>
      <c r="C16" s="314">
        <f>CHI_fec!C16</f>
        <v>1064.084350816853</v>
      </c>
      <c r="D16" s="314">
        <f>CHI_fec!D16</f>
        <v>1049.052966466036</v>
      </c>
      <c r="E16" s="314">
        <f>CHI_fec!E16</f>
        <v>1054.67067927773</v>
      </c>
      <c r="F16" s="314">
        <f>CHI_fec!F16</f>
        <v>1102.2570937231301</v>
      </c>
      <c r="G16" s="314">
        <f>CHI_fec!G16</f>
        <v>1010.09845227859</v>
      </c>
      <c r="H16" s="314">
        <f>CHI_fec!H16</f>
        <v>978.83112639724845</v>
      </c>
      <c r="I16" s="314">
        <f>CHI_fec!I16</f>
        <v>1015.539036973345</v>
      </c>
      <c r="J16" s="314">
        <f>CHI_fec!J16</f>
        <v>947.24178847807389</v>
      </c>
      <c r="K16" s="314">
        <f>CHI_fec!K16</f>
        <v>901.4306104901118</v>
      </c>
      <c r="L16" s="314">
        <f>CHI_fec!L16</f>
        <v>778.84780739466896</v>
      </c>
      <c r="M16" s="314">
        <f>CHI_fec!M16</f>
        <v>933.9877901977643</v>
      </c>
      <c r="N16" s="314">
        <f>CHI_fec!N16</f>
        <v>694.36835769561458</v>
      </c>
      <c r="O16" s="314">
        <f>CHI_fec!O16</f>
        <v>805.21848667239897</v>
      </c>
      <c r="P16" s="314">
        <f>CHI_fec!P16</f>
        <v>685.81762682717113</v>
      </c>
      <c r="Q16" s="314">
        <f>CHI_fec!Q16</f>
        <v>781.58486672398976</v>
      </c>
      <c r="R16" s="314">
        <f>CHI_fec!R16</f>
        <v>734.00988822012039</v>
      </c>
      <c r="S16" s="314">
        <f>CHI_fec!S16</f>
        <v>826.73645743766122</v>
      </c>
      <c r="T16" s="314">
        <f>CHI_fec!T16</f>
        <v>949.90498710232168</v>
      </c>
      <c r="U16" s="314">
        <f>CHI_fec!U16</f>
        <v>799.63791917454841</v>
      </c>
      <c r="V16" s="314">
        <f>CHI_fec!V16</f>
        <v>962.2775580395529</v>
      </c>
      <c r="W16" s="314">
        <f>CHI_fec!W16</f>
        <v>1003.82562338779</v>
      </c>
      <c r="X16" s="314">
        <f>CHI_fec!X16</f>
        <v>858.56990541702498</v>
      </c>
      <c r="Y16" s="314">
        <f>CHI_fec!Y16</f>
        <v>854.82828890799647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13.29896818572657</v>
      </c>
      <c r="D18" s="315">
        <f>CHI_fec!D18</f>
        <v>21.05666380051591</v>
      </c>
      <c r="E18" s="315">
        <f>CHI_fec!E18</f>
        <v>19.948409286328459</v>
      </c>
      <c r="F18" s="315">
        <f>CHI_fec!F18</f>
        <v>1.108254514187446</v>
      </c>
      <c r="G18" s="315">
        <f>CHI_fec!G18</f>
        <v>4.4330180567497841</v>
      </c>
      <c r="H18" s="315">
        <f>CHI_fec!H18</f>
        <v>15.51539122957867</v>
      </c>
      <c r="I18" s="315">
        <f>CHI_fec!I18</f>
        <v>13.585554600171969</v>
      </c>
      <c r="J18" s="315">
        <f>CHI_fec!J18</f>
        <v>11.321324161650899</v>
      </c>
      <c r="K18" s="315">
        <f>CHI_fec!K18</f>
        <v>2.2642304385210661</v>
      </c>
      <c r="L18" s="315">
        <f>CHI_fec!L18</f>
        <v>1.132158211521926</v>
      </c>
      <c r="M18" s="315">
        <f>CHI_fec!M18</f>
        <v>1.132158211521926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142.82983662940671</v>
      </c>
      <c r="D19" s="315">
        <f>CHI_fec!D19</f>
        <v>101.0796216680997</v>
      </c>
      <c r="E19" s="315">
        <f>CHI_fec!E19</f>
        <v>153.8167669819432</v>
      </c>
      <c r="F19" s="315">
        <f>CHI_fec!F19</f>
        <v>152.71805674978501</v>
      </c>
      <c r="G19" s="315">
        <f>CHI_fec!G19</f>
        <v>99.980911435941522</v>
      </c>
      <c r="H19" s="315">
        <f>CHI_fec!H19</f>
        <v>95.58615649183146</v>
      </c>
      <c r="I19" s="315">
        <f>CHI_fec!I19</f>
        <v>108.7704213241616</v>
      </c>
      <c r="J19" s="315">
        <f>CHI_fec!J19</f>
        <v>97.783490971625099</v>
      </c>
      <c r="K19" s="315">
        <f>CHI_fec!K19</f>
        <v>96.684780739466888</v>
      </c>
      <c r="L19" s="315">
        <f>CHI_fec!L19</f>
        <v>67.020120378331896</v>
      </c>
      <c r="M19" s="315">
        <f>CHI_fec!M19</f>
        <v>70.31625107480653</v>
      </c>
      <c r="N19" s="315">
        <f>CHI_fec!N19</f>
        <v>59.329320722269991</v>
      </c>
      <c r="O19" s="315">
        <f>CHI_fec!O19</f>
        <v>62.625365434221827</v>
      </c>
      <c r="P19" s="315">
        <f>CHI_fec!P19</f>
        <v>61.526741186586413</v>
      </c>
      <c r="Q19" s="315">
        <f>CHI_fec!Q19</f>
        <v>75.809716251074803</v>
      </c>
      <c r="R19" s="315">
        <f>CHI_fec!R19</f>
        <v>70.31625107480653</v>
      </c>
      <c r="S19" s="315">
        <f>CHI_fec!S19</f>
        <v>94.487446259673249</v>
      </c>
      <c r="T19" s="315">
        <f>CHI_fec!T19</f>
        <v>127.4481513327601</v>
      </c>
      <c r="U19" s="315">
        <f>CHI_fec!U19</f>
        <v>58.230610490111772</v>
      </c>
      <c r="V19" s="315">
        <f>CHI_fec!V19</f>
        <v>74.711006018916592</v>
      </c>
      <c r="W19" s="315">
        <f>CHI_fec!W19</f>
        <v>60.428030954428202</v>
      </c>
      <c r="X19" s="315">
        <f>CHI_fec!X19</f>
        <v>62.625365434221827</v>
      </c>
      <c r="Y19" s="315">
        <f>CHI_fec!Y19</f>
        <v>52.737145313843499</v>
      </c>
      <c r="DA19" s="137"/>
    </row>
    <row r="20" spans="1:105" ht="12" customHeight="1" x14ac:dyDescent="0.25">
      <c r="A20" s="135" t="s">
        <v>82</v>
      </c>
      <c r="B20" s="315">
        <f>CHI_fec!B20</f>
        <v>4.1081685296646597</v>
      </c>
      <c r="C20" s="315">
        <f>CHI_fec!C20</f>
        <v>13.351504729148751</v>
      </c>
      <c r="D20" s="315">
        <f>CHI_fec!D20</f>
        <v>13.351504729148751</v>
      </c>
      <c r="E20" s="315">
        <f>CHI_fec!E20</f>
        <v>21.56775580395529</v>
      </c>
      <c r="F20" s="315">
        <f>CHI_fec!F20</f>
        <v>15.40558899398108</v>
      </c>
      <c r="G20" s="315">
        <f>CHI_fec!G20</f>
        <v>15.40558899398108</v>
      </c>
      <c r="H20" s="315">
        <f>CHI_fec!H20</f>
        <v>15.40558899398108</v>
      </c>
      <c r="I20" s="315">
        <f>CHI_fec!I20</f>
        <v>14.378503869303531</v>
      </c>
      <c r="J20" s="315">
        <f>CHI_fec!J20</f>
        <v>11.297420464316421</v>
      </c>
      <c r="K20" s="315">
        <f>CHI_fec!K20</f>
        <v>11.297420464316421</v>
      </c>
      <c r="L20" s="315">
        <f>CHI_fec!L20</f>
        <v>11.297420464316421</v>
      </c>
      <c r="M20" s="315">
        <f>CHI_fec!M20</f>
        <v>12.32441960447119</v>
      </c>
      <c r="N20" s="315">
        <f>CHI_fec!N20</f>
        <v>11.10429922613929</v>
      </c>
      <c r="O20" s="315">
        <f>CHI_fec!O20</f>
        <v>13.050300945829751</v>
      </c>
      <c r="P20" s="315">
        <f>CHI_fec!P20</f>
        <v>9.0105760963026658</v>
      </c>
      <c r="Q20" s="315">
        <f>CHI_fec!Q20</f>
        <v>16.09785038693035</v>
      </c>
      <c r="R20" s="315">
        <f>CHI_fec!R20</f>
        <v>12.072484952708511</v>
      </c>
      <c r="S20" s="315">
        <f>CHI_fec!S20</f>
        <v>13.080395528804811</v>
      </c>
      <c r="T20" s="315">
        <f>CHI_fec!T20</f>
        <v>13.075752364574379</v>
      </c>
      <c r="U20" s="315">
        <f>CHI_fec!U20</f>
        <v>8.0466036113499566</v>
      </c>
      <c r="V20" s="315">
        <f>CHI_fec!V20</f>
        <v>15.078073946689599</v>
      </c>
      <c r="W20" s="315">
        <f>CHI_fec!W20</f>
        <v>14.378503869303531</v>
      </c>
      <c r="X20" s="315">
        <f>CHI_fec!X20</f>
        <v>17.097420464316421</v>
      </c>
      <c r="Y20" s="315">
        <f>CHI_fec!Y20</f>
        <v>23.11203783319003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56.931298366294072</v>
      </c>
      <c r="D21" s="315">
        <f>CHI_fec!D21</f>
        <v>57.896216680997412</v>
      </c>
      <c r="E21" s="315">
        <f>CHI_fec!E21</f>
        <v>55.001461736887357</v>
      </c>
      <c r="F21" s="315">
        <f>CHI_fec!F21</f>
        <v>40.527343078245913</v>
      </c>
      <c r="G21" s="315">
        <f>CHI_fec!G21</f>
        <v>2.894840928632846</v>
      </c>
      <c r="H21" s="315">
        <f>CHI_fec!H21</f>
        <v>51.141702493551158</v>
      </c>
      <c r="I21" s="315">
        <f>CHI_fec!I21</f>
        <v>34.723129836629397</v>
      </c>
      <c r="J21" s="315">
        <f>CHI_fec!J21</f>
        <v>37.728546861564922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0</v>
      </c>
      <c r="C22" s="315">
        <f>CHI_fec!C22</f>
        <v>99.015563198624235</v>
      </c>
      <c r="D22" s="315">
        <f>CHI_fec!D22</f>
        <v>108.6019776440241</v>
      </c>
      <c r="E22" s="315">
        <f>CHI_fec!E22</f>
        <v>124.0338779019777</v>
      </c>
      <c r="F22" s="315">
        <f>CHI_fec!F22</f>
        <v>108.4981083404987</v>
      </c>
      <c r="G22" s="315">
        <f>CHI_fec!G22</f>
        <v>76.812811693895085</v>
      </c>
      <c r="H22" s="315">
        <f>CHI_fec!H22</f>
        <v>91.215219260533104</v>
      </c>
      <c r="I22" s="315">
        <f>CHI_fec!I22</f>
        <v>104.6145313843508</v>
      </c>
      <c r="J22" s="315">
        <f>CHI_fec!J22</f>
        <v>106.0475494411006</v>
      </c>
      <c r="K22" s="315">
        <f>CHI_fec!K22</f>
        <v>97.449097162510753</v>
      </c>
      <c r="L22" s="315">
        <f>CHI_fec!L22</f>
        <v>83.118400687876175</v>
      </c>
      <c r="M22" s="315">
        <f>CHI_fec!M22</f>
        <v>67.354514187446256</v>
      </c>
      <c r="N22" s="315">
        <f>CHI_fec!N22</f>
        <v>43.708770421324161</v>
      </c>
      <c r="O22" s="315">
        <f>CHI_fec!O22</f>
        <v>63.950988822012043</v>
      </c>
      <c r="P22" s="315">
        <f>CHI_fec!P22</f>
        <v>59.249441100601892</v>
      </c>
      <c r="Q22" s="315">
        <f>CHI_fec!Q22</f>
        <v>89.326225279449702</v>
      </c>
      <c r="R22" s="315">
        <f>CHI_fec!R22</f>
        <v>59.111349957007739</v>
      </c>
      <c r="S22" s="315">
        <f>CHI_fec!S22</f>
        <v>66.980825451418738</v>
      </c>
      <c r="T22" s="315">
        <f>CHI_fec!T22</f>
        <v>25.087188306104899</v>
      </c>
      <c r="U22" s="315">
        <f>CHI_fec!U22</f>
        <v>54.304385210662069</v>
      </c>
      <c r="V22" s="315">
        <f>CHI_fec!V22</f>
        <v>60.677815993121243</v>
      </c>
      <c r="W22" s="315">
        <f>CHI_fec!W22</f>
        <v>64.564058469475484</v>
      </c>
      <c r="X22" s="315">
        <f>CHI_fec!X22</f>
        <v>62.647119518486669</v>
      </c>
      <c r="Y22" s="315">
        <f>CHI_fec!Y22</f>
        <v>78.771281169389511</v>
      </c>
      <c r="DA22" s="137"/>
    </row>
    <row r="23" spans="1:105" ht="12" customHeight="1" x14ac:dyDescent="0.25">
      <c r="A23" s="135" t="s">
        <v>83</v>
      </c>
      <c r="B23" s="315">
        <f>CHI_fec!B23</f>
        <v>527.18065348237315</v>
      </c>
      <c r="C23" s="315">
        <f>CHI_fec!C23</f>
        <v>385.81969045571788</v>
      </c>
      <c r="D23" s="315">
        <f>CHI_fec!D23</f>
        <v>400.69982803095439</v>
      </c>
      <c r="E23" s="315">
        <f>CHI_fec!E23</f>
        <v>369.8767841788478</v>
      </c>
      <c r="F23" s="315">
        <f>CHI_fec!F23</f>
        <v>427.27145313843511</v>
      </c>
      <c r="G23" s="315">
        <f>CHI_fec!G23</f>
        <v>425.14565778159931</v>
      </c>
      <c r="H23" s="315">
        <f>CHI_fec!H23</f>
        <v>389.00834049871031</v>
      </c>
      <c r="I23" s="315">
        <f>CHI_fec!I23</f>
        <v>412.38177128116928</v>
      </c>
      <c r="J23" s="315">
        <f>CHI_fec!J23</f>
        <v>391.55442820292348</v>
      </c>
      <c r="K23" s="315">
        <f>CHI_fec!K23</f>
        <v>430.08503869303519</v>
      </c>
      <c r="L23" s="315">
        <f>CHI_fec!L23</f>
        <v>406.13353396388652</v>
      </c>
      <c r="M23" s="315">
        <f>CHI_fec!M23</f>
        <v>399.88538263112639</v>
      </c>
      <c r="N23" s="315">
        <f>CHI_fec!N23</f>
        <v>260.34204643164219</v>
      </c>
      <c r="O23" s="315">
        <f>CHI_fec!O23</f>
        <v>274.92115219260529</v>
      </c>
      <c r="P23" s="315">
        <f>CHI_fec!P23</f>
        <v>269.03602751504729</v>
      </c>
      <c r="Q23" s="315">
        <f>CHI_fec!Q23</f>
        <v>214.38804815133281</v>
      </c>
      <c r="R23" s="315">
        <f>CHI_fec!R23</f>
        <v>250.11943250214961</v>
      </c>
      <c r="S23" s="315">
        <f>CHI_fec!S23</f>
        <v>266.934135855546</v>
      </c>
      <c r="T23" s="315">
        <f>CHI_fec!T23</f>
        <v>333.14221840068791</v>
      </c>
      <c r="U23" s="315">
        <f>CHI_fec!U23</f>
        <v>316.32751504729151</v>
      </c>
      <c r="V23" s="315">
        <f>CHI_fec!V23</f>
        <v>423.52158211521919</v>
      </c>
      <c r="W23" s="315">
        <f>CHI_fec!W23</f>
        <v>458.20197764402411</v>
      </c>
      <c r="X23" s="315">
        <f>CHI_fec!X23</f>
        <v>390.94299226139287</v>
      </c>
      <c r="Y23" s="315">
        <f>CHI_fec!Y23</f>
        <v>400.40128976784177</v>
      </c>
      <c r="DA23" s="137"/>
    </row>
    <row r="24" spans="1:105" ht="12" customHeight="1" x14ac:dyDescent="0.25">
      <c r="A24" s="135" t="s">
        <v>73</v>
      </c>
      <c r="B24" s="315">
        <f>CHI_fec!B24</f>
        <v>0</v>
      </c>
      <c r="C24" s="315">
        <f>CHI_fec!C24</f>
        <v>352.83748925193458</v>
      </c>
      <c r="D24" s="315">
        <f>CHI_fec!D24</f>
        <v>346.36715391229569</v>
      </c>
      <c r="E24" s="315">
        <f>CHI_fec!E24</f>
        <v>310.42562338779021</v>
      </c>
      <c r="F24" s="315">
        <f>CHI_fec!F24</f>
        <v>356.72828890799661</v>
      </c>
      <c r="G24" s="315">
        <f>CHI_fec!G24</f>
        <v>385.42562338779021</v>
      </c>
      <c r="H24" s="315">
        <f>CHI_fec!H24</f>
        <v>320.95872742906272</v>
      </c>
      <c r="I24" s="315">
        <f>CHI_fec!I24</f>
        <v>327.08512467755799</v>
      </c>
      <c r="J24" s="315">
        <f>CHI_fec!J24</f>
        <v>291.50902837489252</v>
      </c>
      <c r="K24" s="315">
        <f>CHI_fec!K24</f>
        <v>263.65004299226138</v>
      </c>
      <c r="L24" s="315">
        <f>CHI_fec!L24</f>
        <v>210.14617368873601</v>
      </c>
      <c r="M24" s="315">
        <f>CHI_fec!M24</f>
        <v>382.97506448839198</v>
      </c>
      <c r="N24" s="315">
        <f>CHI_fec!N24</f>
        <v>319.883920894239</v>
      </c>
      <c r="O24" s="315">
        <f>CHI_fec!O24</f>
        <v>390.67067927773002</v>
      </c>
      <c r="P24" s="315">
        <f>CHI_fec!P24</f>
        <v>286.99484092863281</v>
      </c>
      <c r="Q24" s="315">
        <f>CHI_fec!Q24</f>
        <v>385.96302665520199</v>
      </c>
      <c r="R24" s="315">
        <f>CHI_fec!R24</f>
        <v>342.39036973344798</v>
      </c>
      <c r="S24" s="315">
        <f>CHI_fec!S24</f>
        <v>385.2536543422184</v>
      </c>
      <c r="T24" s="315">
        <f>CHI_fec!T24</f>
        <v>451.15167669819431</v>
      </c>
      <c r="U24" s="315">
        <f>CHI_fec!U24</f>
        <v>362.72880481513317</v>
      </c>
      <c r="V24" s="315">
        <f>CHI_fec!V24</f>
        <v>388.28907996560622</v>
      </c>
      <c r="W24" s="315">
        <f>CHI_fec!W24</f>
        <v>406.25305245055893</v>
      </c>
      <c r="X24" s="315">
        <f>CHI_fec!X24</f>
        <v>325.25700773860711</v>
      </c>
      <c r="Y24" s="315">
        <f>CHI_fec!Y24</f>
        <v>299.80653482373168</v>
      </c>
      <c r="DA24" s="137"/>
    </row>
    <row r="25" spans="1:105" ht="12" customHeight="1" x14ac:dyDescent="0.25">
      <c r="A25" s="57" t="s">
        <v>998</v>
      </c>
      <c r="B25" s="294">
        <v>129.00323963129739</v>
      </c>
      <c r="C25" s="294">
        <v>128.21176149789139</v>
      </c>
      <c r="D25" s="294">
        <v>135.67374904285171</v>
      </c>
      <c r="E25" s="294">
        <v>122.8459377537035</v>
      </c>
      <c r="F25" s="294">
        <v>110.19277484952489</v>
      </c>
      <c r="G25" s="294">
        <v>106.3304828146415</v>
      </c>
      <c r="H25" s="294">
        <v>74.892144514736913</v>
      </c>
      <c r="I25" s="294">
        <v>81.532728356271662</v>
      </c>
      <c r="J25" s="294">
        <v>119.8075462083911</v>
      </c>
      <c r="K25" s="294">
        <v>75.501099032526994</v>
      </c>
      <c r="L25" s="294">
        <v>81.265367150676454</v>
      </c>
      <c r="M25" s="294">
        <v>79.338665032526848</v>
      </c>
      <c r="N25" s="294">
        <v>74.365432202070792</v>
      </c>
      <c r="O25" s="294">
        <v>48.71325827649251</v>
      </c>
      <c r="P25" s="294">
        <v>21.60261778931805</v>
      </c>
      <c r="Q25" s="294">
        <v>75.695866286708039</v>
      </c>
      <c r="R25" s="294">
        <v>78.31228058108556</v>
      </c>
      <c r="S25" s="294">
        <v>84.508354301354672</v>
      </c>
      <c r="T25" s="294">
        <v>112.73061144329699</v>
      </c>
      <c r="U25" s="294">
        <v>109.2734493165064</v>
      </c>
      <c r="V25" s="294">
        <v>106.8408806390063</v>
      </c>
      <c r="W25" s="294">
        <v>100.6765907853851</v>
      </c>
      <c r="X25" s="294">
        <v>92.758560872923184</v>
      </c>
      <c r="Y25" s="294">
        <v>89.116744406163647</v>
      </c>
      <c r="DA25" s="70" t="s">
        <v>1144</v>
      </c>
    </row>
    <row r="26" spans="1:105" ht="12" customHeight="1" x14ac:dyDescent="0.25">
      <c r="A26" s="46" t="s">
        <v>28</v>
      </c>
      <c r="B26" s="229">
        <v>17.798414363914279</v>
      </c>
      <c r="C26" s="229">
        <v>10.35782179084865</v>
      </c>
      <c r="D26" s="229">
        <v>3.0833763097803559</v>
      </c>
      <c r="E26" s="229">
        <v>0.24130601223210221</v>
      </c>
      <c r="F26" s="229">
        <v>2.044941207730095</v>
      </c>
      <c r="G26" s="229">
        <v>3.1398573499685938</v>
      </c>
      <c r="H26" s="229">
        <v>1.430004766652563</v>
      </c>
      <c r="I26" s="229">
        <v>0</v>
      </c>
      <c r="J26" s="229">
        <v>0</v>
      </c>
      <c r="K26" s="229">
        <v>0</v>
      </c>
      <c r="L26" s="229">
        <v>0.1377433980125464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0.13142299277325339</v>
      </c>
      <c r="X26" s="229">
        <v>0.1241190210420933</v>
      </c>
      <c r="Y26" s="229">
        <v>0.1178573922366172</v>
      </c>
      <c r="DA26" s="73" t="s">
        <v>1145</v>
      </c>
    </row>
    <row r="27" spans="1:105" ht="12" customHeight="1" x14ac:dyDescent="0.25">
      <c r="A27" s="46" t="s">
        <v>30</v>
      </c>
      <c r="B27" s="229">
        <v>43.422949406265701</v>
      </c>
      <c r="C27" s="229">
        <v>19.275061244964839</v>
      </c>
      <c r="D27" s="229">
        <v>8.667928993626818</v>
      </c>
      <c r="E27" s="229">
        <v>20.504593152541119</v>
      </c>
      <c r="F27" s="229">
        <v>36.271228107000162</v>
      </c>
      <c r="G27" s="229">
        <v>20.318526460631329</v>
      </c>
      <c r="H27" s="229">
        <v>2.4935547567789</v>
      </c>
      <c r="I27" s="229">
        <v>3.5398549201675382</v>
      </c>
      <c r="J27" s="229">
        <v>5.2120237018448661</v>
      </c>
      <c r="K27" s="229">
        <v>1.6069697694541489</v>
      </c>
      <c r="L27" s="229">
        <v>1.525593764694875</v>
      </c>
      <c r="M27" s="229">
        <v>1.911916531555115</v>
      </c>
      <c r="N27" s="229">
        <v>0.74549546053790883</v>
      </c>
      <c r="O27" s="229">
        <v>1.689825195627058</v>
      </c>
      <c r="P27" s="229">
        <v>0.36934154773874289</v>
      </c>
      <c r="Q27" s="229">
        <v>22.48380733777466</v>
      </c>
      <c r="R27" s="229">
        <v>21.379605836718572</v>
      </c>
      <c r="S27" s="229">
        <v>30.579671923948592</v>
      </c>
      <c r="T27" s="229">
        <v>37.079370068660467</v>
      </c>
      <c r="U27" s="229">
        <v>35.380544975064034</v>
      </c>
      <c r="V27" s="229">
        <v>38.071494239660858</v>
      </c>
      <c r="W27" s="229">
        <v>37.453417606363317</v>
      </c>
      <c r="X27" s="229">
        <v>32.456813431449582</v>
      </c>
      <c r="Y27" s="229">
        <v>33.27636031644677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0.88667066041764853</v>
      </c>
      <c r="D28" s="229">
        <v>10.40357263374235</v>
      </c>
      <c r="E28" s="229">
        <v>1.137307457580494</v>
      </c>
      <c r="F28" s="229">
        <v>0.75915487102583079</v>
      </c>
      <c r="G28" s="229">
        <v>4.5597790200282056</v>
      </c>
      <c r="H28" s="229">
        <v>0</v>
      </c>
      <c r="I28" s="229">
        <v>0.29332606335642181</v>
      </c>
      <c r="J28" s="229">
        <v>10.118540036110319</v>
      </c>
      <c r="K28" s="229">
        <v>7.327471723060186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0.23798426371457199</v>
      </c>
      <c r="Y28" s="229">
        <v>0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0.19069784149360419</v>
      </c>
      <c r="O29" s="229">
        <v>0</v>
      </c>
      <c r="P29" s="229">
        <v>8.0996742186786694E-2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1148</v>
      </c>
    </row>
    <row r="30" spans="1:105" ht="12" customHeight="1" x14ac:dyDescent="0.25">
      <c r="A30" s="46" t="s">
        <v>32</v>
      </c>
      <c r="B30" s="229">
        <v>17.28418547616392</v>
      </c>
      <c r="C30" s="229">
        <v>49.130431840789107</v>
      </c>
      <c r="D30" s="229">
        <v>62.692724340847612</v>
      </c>
      <c r="E30" s="229">
        <v>41.547784044275737</v>
      </c>
      <c r="F30" s="229">
        <v>23.086710702589649</v>
      </c>
      <c r="G30" s="229">
        <v>34.593273381406753</v>
      </c>
      <c r="H30" s="229">
        <v>28.479438595192871</v>
      </c>
      <c r="I30" s="229">
        <v>34.003122142155704</v>
      </c>
      <c r="J30" s="229">
        <v>37.124300525612689</v>
      </c>
      <c r="K30" s="229">
        <v>1.5280927024922579</v>
      </c>
      <c r="L30" s="229">
        <v>11.386414811816429</v>
      </c>
      <c r="M30" s="229">
        <v>7.6616734126504564</v>
      </c>
      <c r="N30" s="229">
        <v>17.04426334699388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31.746229979539962</v>
      </c>
      <c r="U30" s="229">
        <v>32.222714712774888</v>
      </c>
      <c r="V30" s="229">
        <v>32.891483314481754</v>
      </c>
      <c r="W30" s="229">
        <v>30.470048034811281</v>
      </c>
      <c r="X30" s="229">
        <v>32.935251860821687</v>
      </c>
      <c r="Y30" s="229">
        <v>31.063217924621721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4.1691568899285274</v>
      </c>
      <c r="L31" s="229">
        <v>2.131243044164008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1150</v>
      </c>
    </row>
    <row r="32" spans="1:105" ht="12" customHeight="1" x14ac:dyDescent="0.25">
      <c r="A32" s="46" t="s">
        <v>35</v>
      </c>
      <c r="B32" s="229">
        <v>50.497690384953493</v>
      </c>
      <c r="C32" s="229">
        <v>44.162816853471888</v>
      </c>
      <c r="D32" s="229">
        <v>45.339932074862787</v>
      </c>
      <c r="E32" s="229">
        <v>22.01233628633717</v>
      </c>
      <c r="F32" s="229">
        <v>14.432340022241201</v>
      </c>
      <c r="G32" s="229">
        <v>15.975938293687619</v>
      </c>
      <c r="H32" s="229">
        <v>18.608819729757261</v>
      </c>
      <c r="I32" s="229">
        <v>18.87238084547182</v>
      </c>
      <c r="J32" s="229">
        <v>35.890420004950997</v>
      </c>
      <c r="K32" s="229">
        <v>27.18783571931916</v>
      </c>
      <c r="L32" s="229">
        <v>25.551535712511079</v>
      </c>
      <c r="M32" s="229">
        <v>28.935225898471089</v>
      </c>
      <c r="N32" s="229">
        <v>22.648803550731579</v>
      </c>
      <c r="O32" s="229">
        <v>17.22183224599689</v>
      </c>
      <c r="P32" s="229">
        <v>7.727427828882818</v>
      </c>
      <c r="Q32" s="229">
        <v>15.430768924355821</v>
      </c>
      <c r="R32" s="229">
        <v>15.787553868744</v>
      </c>
      <c r="S32" s="229">
        <v>13.95249158717017</v>
      </c>
      <c r="T32" s="229">
        <v>27.51773955298269</v>
      </c>
      <c r="U32" s="229">
        <v>26.137146281827871</v>
      </c>
      <c r="V32" s="229">
        <v>22.68420825972483</v>
      </c>
      <c r="W32" s="229">
        <v>19.709154217396929</v>
      </c>
      <c r="X32" s="229">
        <v>14.462049796831529</v>
      </c>
      <c r="Y32" s="229">
        <v>13.518009143697981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4.3989591073992171</v>
      </c>
      <c r="D34" s="229">
        <v>3.7158443388663152</v>
      </c>
      <c r="E34" s="229">
        <v>5.0988593292818516</v>
      </c>
      <c r="F34" s="229">
        <v>8.2468241678412451</v>
      </c>
      <c r="G34" s="229">
        <v>6.0330213038242917</v>
      </c>
      <c r="H34" s="229">
        <v>6.1218202335917953</v>
      </c>
      <c r="I34" s="229">
        <v>6.7062041542066444</v>
      </c>
      <c r="J34" s="229">
        <v>8.4291483423117839</v>
      </c>
      <c r="K34" s="229">
        <v>8.4150218694166519</v>
      </c>
      <c r="L34" s="229">
        <v>4.8820995099522584</v>
      </c>
      <c r="M34" s="229">
        <v>6.5098110529339737</v>
      </c>
      <c r="N34" s="229">
        <v>6.5867404777955416</v>
      </c>
      <c r="O34" s="229">
        <v>2.0288422508004782</v>
      </c>
      <c r="P34" s="229">
        <v>2.1071113974123858</v>
      </c>
      <c r="Q34" s="229">
        <v>6.7317797836078714</v>
      </c>
      <c r="R34" s="229">
        <v>11.45609343287243</v>
      </c>
      <c r="S34" s="229">
        <v>9.675069507540492</v>
      </c>
      <c r="T34" s="229">
        <v>10.47278254675061</v>
      </c>
      <c r="U34" s="229">
        <v>9.9892917842290938</v>
      </c>
      <c r="V34" s="229">
        <v>8.4259656211320735</v>
      </c>
      <c r="W34" s="229">
        <v>7.9922130677498604</v>
      </c>
      <c r="X34" s="229">
        <v>8.2986030111344302</v>
      </c>
      <c r="Y34" s="229">
        <v>7.825094413359218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1.770370351125466</v>
      </c>
      <c r="E35" s="229">
        <v>32.303751471455001</v>
      </c>
      <c r="F35" s="229">
        <v>25.35157577109668</v>
      </c>
      <c r="G35" s="229">
        <v>21.710087005094749</v>
      </c>
      <c r="H35" s="229">
        <v>17.758506432763511</v>
      </c>
      <c r="I35" s="229">
        <v>18.117840230913529</v>
      </c>
      <c r="J35" s="229">
        <v>23.033113597560401</v>
      </c>
      <c r="K35" s="229">
        <v>25.266550358856069</v>
      </c>
      <c r="L35" s="229">
        <v>35.650736909525257</v>
      </c>
      <c r="M35" s="229">
        <v>34.32003813691621</v>
      </c>
      <c r="N35" s="229">
        <v>27.14943152451827</v>
      </c>
      <c r="O35" s="229">
        <v>27.77275858406809</v>
      </c>
      <c r="P35" s="229">
        <v>11.317740273097311</v>
      </c>
      <c r="Q35" s="229">
        <v>31.049510240969688</v>
      </c>
      <c r="R35" s="229">
        <v>29.689027442750561</v>
      </c>
      <c r="S35" s="229">
        <v>30.301121282695419</v>
      </c>
      <c r="T35" s="229">
        <v>5.9144892953632366</v>
      </c>
      <c r="U35" s="229">
        <v>5.5437515626104679</v>
      </c>
      <c r="V35" s="229">
        <v>4.7677292040068036</v>
      </c>
      <c r="W35" s="229">
        <v>4.9203348662905029</v>
      </c>
      <c r="X35" s="229">
        <v>4.2437394879292833</v>
      </c>
      <c r="Y35" s="229">
        <v>3.3162052158013449</v>
      </c>
      <c r="DA35" s="73" t="s">
        <v>1154</v>
      </c>
    </row>
    <row r="36" spans="1:105" ht="12" customHeight="1" x14ac:dyDescent="0.25">
      <c r="A36" s="57" t="s">
        <v>1010</v>
      </c>
      <c r="B36" s="261">
        <v>44.688376700269622</v>
      </c>
      <c r="C36" s="261">
        <v>46.729669129666767</v>
      </c>
      <c r="D36" s="261">
        <v>50.427732995266751</v>
      </c>
      <c r="E36" s="261">
        <v>39.267616118663277</v>
      </c>
      <c r="F36" s="261">
        <v>32.335789241452403</v>
      </c>
      <c r="G36" s="261">
        <v>34.720666871025429</v>
      </c>
      <c r="H36" s="261">
        <v>26.040214795920729</v>
      </c>
      <c r="I36" s="261">
        <v>28.16728692148892</v>
      </c>
      <c r="J36" s="261">
        <v>41.581068113362193</v>
      </c>
      <c r="K36" s="261">
        <v>24.710163800185089</v>
      </c>
      <c r="L36" s="261">
        <v>24.949450856161999</v>
      </c>
      <c r="M36" s="261">
        <v>24.615205532724719</v>
      </c>
      <c r="N36" s="261">
        <v>24.027598270251818</v>
      </c>
      <c r="O36" s="261">
        <v>14.857098873041309</v>
      </c>
      <c r="P36" s="261">
        <v>6.6507037537995144</v>
      </c>
      <c r="Q36" s="261">
        <v>19.992406890954928</v>
      </c>
      <c r="R36" s="261">
        <v>20.535653910183662</v>
      </c>
      <c r="S36" s="261">
        <v>20.66513136472518</v>
      </c>
      <c r="T36" s="261">
        <v>36.904342536501296</v>
      </c>
      <c r="U36" s="261">
        <v>35.89275241561247</v>
      </c>
      <c r="V36" s="261">
        <v>34.803696645985887</v>
      </c>
      <c r="W36" s="261">
        <v>32.467701306240862</v>
      </c>
      <c r="X36" s="261">
        <v>30.075704869366259</v>
      </c>
      <c r="Y36" s="261">
        <v>28.70230076538618</v>
      </c>
      <c r="DA36" s="70" t="s">
        <v>1155</v>
      </c>
    </row>
    <row r="37" spans="1:105" ht="12" customHeight="1" x14ac:dyDescent="0.25">
      <c r="A37" s="60" t="s">
        <v>1012</v>
      </c>
      <c r="B37" s="262">
        <v>44.384130329579357</v>
      </c>
      <c r="C37" s="262">
        <v>46.646715026438827</v>
      </c>
      <c r="D37" s="262">
        <v>50.243172214692947</v>
      </c>
      <c r="E37" s="262">
        <v>38.743121111771323</v>
      </c>
      <c r="F37" s="262">
        <v>31.507263112925411</v>
      </c>
      <c r="G37" s="262">
        <v>33.700466152795848</v>
      </c>
      <c r="H37" s="262">
        <v>24.160610808052638</v>
      </c>
      <c r="I37" s="262">
        <v>26.63089690528173</v>
      </c>
      <c r="J37" s="262">
        <v>40.836195128032287</v>
      </c>
      <c r="K37" s="262">
        <v>23.072768796652081</v>
      </c>
      <c r="L37" s="262">
        <v>24.737583374088398</v>
      </c>
      <c r="M37" s="262">
        <v>24.210416036437451</v>
      </c>
      <c r="N37" s="262">
        <v>23.34352902832671</v>
      </c>
      <c r="O37" s="262">
        <v>13.12353260679793</v>
      </c>
      <c r="P37" s="262">
        <v>5.9431420077938437</v>
      </c>
      <c r="Q37" s="262">
        <v>18.305093329113841</v>
      </c>
      <c r="R37" s="262">
        <v>19.19409472239246</v>
      </c>
      <c r="S37" s="262">
        <v>19.749823015966001</v>
      </c>
      <c r="T37" s="262">
        <v>36.752076334074857</v>
      </c>
      <c r="U37" s="262">
        <v>35.727163803632138</v>
      </c>
      <c r="V37" s="262">
        <v>34.580052230794116</v>
      </c>
      <c r="W37" s="262">
        <v>32.14245414533503</v>
      </c>
      <c r="X37" s="262">
        <v>30.017014758841938</v>
      </c>
      <c r="Y37" s="262">
        <v>28.563452508117191</v>
      </c>
      <c r="DA37" s="72" t="s">
        <v>1156</v>
      </c>
    </row>
    <row r="38" spans="1:105" ht="12" customHeight="1" x14ac:dyDescent="0.25">
      <c r="A38" s="59" t="s">
        <v>28</v>
      </c>
      <c r="B38" s="230">
        <v>9.2674418892041448</v>
      </c>
      <c r="C38" s="230">
        <v>4.6320033222256569</v>
      </c>
      <c r="D38" s="230">
        <v>1.278013376044109</v>
      </c>
      <c r="E38" s="230">
        <v>0.14414928107631589</v>
      </c>
      <c r="F38" s="230">
        <v>1.600381836211489</v>
      </c>
      <c r="G38" s="230">
        <v>1.818686126028167</v>
      </c>
      <c r="H38" s="230">
        <v>0.71320631786520072</v>
      </c>
      <c r="I38" s="230">
        <v>0</v>
      </c>
      <c r="J38" s="230">
        <v>0</v>
      </c>
      <c r="K38" s="230">
        <v>0</v>
      </c>
      <c r="L38" s="230">
        <v>9.2317485165154409E-2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8.4095780860326805E-2</v>
      </c>
      <c r="X38" s="230">
        <v>7.8069329562903425E-2</v>
      </c>
      <c r="Y38" s="230">
        <v>7.5365845805776557E-2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0.39260454138476902</v>
      </c>
      <c r="D39" s="295">
        <v>4.2695679016837023</v>
      </c>
      <c r="E39" s="295">
        <v>0.6726897004369381</v>
      </c>
      <c r="F39" s="295">
        <v>0.58825513015179687</v>
      </c>
      <c r="G39" s="295">
        <v>2.6150752196341278</v>
      </c>
      <c r="H39" s="295">
        <v>0</v>
      </c>
      <c r="I39" s="295">
        <v>0.14565528480696899</v>
      </c>
      <c r="J39" s="295">
        <v>4.9382506212497743</v>
      </c>
      <c r="K39" s="295">
        <v>4.6796689480980076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0.1482118412309944</v>
      </c>
      <c r="Y39" s="295">
        <v>0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0.10882234206427679</v>
      </c>
      <c r="O40" s="295">
        <v>0</v>
      </c>
      <c r="P40" s="295">
        <v>6.0365525502344211E-2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1159</v>
      </c>
    </row>
    <row r="41" spans="1:105" ht="12" customHeight="1" x14ac:dyDescent="0.25">
      <c r="A41" s="59" t="s">
        <v>32</v>
      </c>
      <c r="B41" s="295">
        <v>9.0198907345141031</v>
      </c>
      <c r="C41" s="295">
        <v>22.02038001241856</v>
      </c>
      <c r="D41" s="295">
        <v>26.043527715998259</v>
      </c>
      <c r="E41" s="295">
        <v>24.87516694176783</v>
      </c>
      <c r="F41" s="295">
        <v>18.10834034254016</v>
      </c>
      <c r="G41" s="295">
        <v>20.082292830942361</v>
      </c>
      <c r="H41" s="295">
        <v>14.23583418758383</v>
      </c>
      <c r="I41" s="295">
        <v>17.091321184598009</v>
      </c>
      <c r="J41" s="295">
        <v>18.33980862276454</v>
      </c>
      <c r="K41" s="295">
        <v>0.98785210303704241</v>
      </c>
      <c r="L41" s="295">
        <v>7.6484595552520949</v>
      </c>
      <c r="M41" s="295">
        <v>5.107729249447619</v>
      </c>
      <c r="N41" s="295">
        <v>10.032591682283639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19.776313879093749</v>
      </c>
      <c r="U41" s="295">
        <v>19.812475644858491</v>
      </c>
      <c r="V41" s="295">
        <v>20.54700401278193</v>
      </c>
      <c r="W41" s="295">
        <v>19.541135401966791</v>
      </c>
      <c r="X41" s="295">
        <v>20.762368628801099</v>
      </c>
      <c r="Y41" s="295">
        <v>19.908474987551529</v>
      </c>
      <c r="DA41" s="122" t="s">
        <v>1160</v>
      </c>
    </row>
    <row r="42" spans="1:105" ht="12" customHeight="1" x14ac:dyDescent="0.25">
      <c r="A42" s="59" t="s">
        <v>35</v>
      </c>
      <c r="B42" s="295">
        <v>26.09679770586111</v>
      </c>
      <c r="C42" s="295">
        <v>19.60172715040985</v>
      </c>
      <c r="D42" s="295">
        <v>18.65206322096688</v>
      </c>
      <c r="E42" s="295">
        <v>13.05111518849024</v>
      </c>
      <c r="F42" s="295">
        <v>11.21028580402197</v>
      </c>
      <c r="G42" s="295">
        <v>9.1844119761911944</v>
      </c>
      <c r="H42" s="295">
        <v>9.2115703026036151</v>
      </c>
      <c r="I42" s="295">
        <v>9.3939204358767441</v>
      </c>
      <c r="J42" s="295">
        <v>17.558135884017972</v>
      </c>
      <c r="K42" s="295">
        <v>17.40524774551703</v>
      </c>
      <c r="L42" s="295">
        <v>16.996806333671149</v>
      </c>
      <c r="M42" s="295">
        <v>19.102686786989828</v>
      </c>
      <c r="N42" s="295">
        <v>13.20211500397879</v>
      </c>
      <c r="O42" s="295">
        <v>13.12353260679793</v>
      </c>
      <c r="P42" s="295">
        <v>5.8827764822914999</v>
      </c>
      <c r="Q42" s="295">
        <v>18.305093329113841</v>
      </c>
      <c r="R42" s="295">
        <v>19.19409472239246</v>
      </c>
      <c r="S42" s="295">
        <v>19.749823015966001</v>
      </c>
      <c r="T42" s="295">
        <v>16.975762454981108</v>
      </c>
      <c r="U42" s="295">
        <v>15.914688158773661</v>
      </c>
      <c r="V42" s="295">
        <v>14.033048218012199</v>
      </c>
      <c r="W42" s="295">
        <v>12.51722296250791</v>
      </c>
      <c r="X42" s="295">
        <v>9.0283649592469448</v>
      </c>
      <c r="Y42" s="295">
        <v>8.579611674759887</v>
      </c>
      <c r="DA42" s="122" t="s">
        <v>1161</v>
      </c>
    </row>
    <row r="43" spans="1:105" ht="12" customHeight="1" x14ac:dyDescent="0.25">
      <c r="A43" s="60" t="s">
        <v>1019</v>
      </c>
      <c r="B43" s="262">
        <v>0.30424637069026711</v>
      </c>
      <c r="C43" s="262">
        <v>8.2954103227931425E-2</v>
      </c>
      <c r="D43" s="262">
        <v>0.18456078057380629</v>
      </c>
      <c r="E43" s="262">
        <v>0.5244950068919596</v>
      </c>
      <c r="F43" s="262">
        <v>0.82852612852698693</v>
      </c>
      <c r="G43" s="262">
        <v>1.020200718229582</v>
      </c>
      <c r="H43" s="262">
        <v>1.879603987868089</v>
      </c>
      <c r="I43" s="262">
        <v>1.5363900162071931</v>
      </c>
      <c r="J43" s="262">
        <v>0.74487298532990176</v>
      </c>
      <c r="K43" s="262">
        <v>1.6373950035330009</v>
      </c>
      <c r="L43" s="262">
        <v>0.21186748207359199</v>
      </c>
      <c r="M43" s="262">
        <v>0.40478949628727179</v>
      </c>
      <c r="N43" s="262">
        <v>0.68406924192511187</v>
      </c>
      <c r="O43" s="262">
        <v>1.7335662662433891</v>
      </c>
      <c r="P43" s="262">
        <v>0.70756174600567012</v>
      </c>
      <c r="Q43" s="262">
        <v>1.687313561841091</v>
      </c>
      <c r="R43" s="262">
        <v>1.341559187791197</v>
      </c>
      <c r="S43" s="262">
        <v>0.91530834875917533</v>
      </c>
      <c r="T43" s="262">
        <v>0.15226620242643879</v>
      </c>
      <c r="U43" s="262">
        <v>0.1655886119803274</v>
      </c>
      <c r="V43" s="262">
        <v>0.22364441519176781</v>
      </c>
      <c r="W43" s="262">
        <v>0.32524716090583222</v>
      </c>
      <c r="X43" s="262">
        <v>5.8690110524317128E-2</v>
      </c>
      <c r="Y43" s="262">
        <v>0.1388482572689976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9.3632448738912846</v>
      </c>
      <c r="C44" s="261">
        <f t="shared" si="1"/>
        <v>9.3871171747358346</v>
      </c>
      <c r="D44" s="261">
        <f t="shared" si="1"/>
        <v>9.960933512351767</v>
      </c>
      <c r="E44" s="261">
        <f t="shared" si="1"/>
        <v>8.3476791261241114</v>
      </c>
      <c r="F44" s="261">
        <f t="shared" si="1"/>
        <v>7.4527168677000653</v>
      </c>
      <c r="G44" s="261">
        <f t="shared" si="1"/>
        <v>8.1079097974887979</v>
      </c>
      <c r="H44" s="261">
        <f t="shared" si="1"/>
        <v>7.1832434379520427</v>
      </c>
      <c r="I44" s="261">
        <f t="shared" si="1"/>
        <v>7.3544721857347124</v>
      </c>
      <c r="J44" s="261">
        <f t="shared" si="1"/>
        <v>9.0249932828381674</v>
      </c>
      <c r="K44" s="261">
        <f t="shared" si="1"/>
        <v>6.1918029658071685</v>
      </c>
      <c r="L44" s="261">
        <f t="shared" si="1"/>
        <v>5.3665298347501897</v>
      </c>
      <c r="M44" s="261">
        <f t="shared" si="1"/>
        <v>5.4328046958747418</v>
      </c>
      <c r="N44" s="261">
        <f t="shared" si="1"/>
        <v>5.5474859093343225</v>
      </c>
      <c r="O44" s="261">
        <f t="shared" si="1"/>
        <v>4.0139297744031559</v>
      </c>
      <c r="P44" s="261">
        <f t="shared" si="1"/>
        <v>1.7694213991955685</v>
      </c>
      <c r="Q44" s="261">
        <f t="shared" si="1"/>
        <v>5.2406541173762395</v>
      </c>
      <c r="R44" s="261">
        <f t="shared" si="1"/>
        <v>5.2076934147204472</v>
      </c>
      <c r="S44" s="261">
        <f t="shared" si="1"/>
        <v>5.097790706604953</v>
      </c>
      <c r="T44" s="261">
        <f t="shared" si="1"/>
        <v>7.5559337515398255</v>
      </c>
      <c r="U44" s="261">
        <f t="shared" si="1"/>
        <v>7.3334108859423761</v>
      </c>
      <c r="V44" s="261">
        <f t="shared" si="1"/>
        <v>7.120301227372253</v>
      </c>
      <c r="W44" s="261">
        <f t="shared" si="1"/>
        <v>6.765893248864975</v>
      </c>
      <c r="X44" s="261">
        <f t="shared" si="1"/>
        <v>5.8769035038751163</v>
      </c>
      <c r="Y44" s="261">
        <f t="shared" si="1"/>
        <v>5.6720255460379168</v>
      </c>
      <c r="DA44" s="70"/>
    </row>
    <row r="45" spans="1:105" ht="12" customHeight="1" x14ac:dyDescent="0.25">
      <c r="A45" s="60" t="s">
        <v>1022</v>
      </c>
      <c r="B45" s="262">
        <v>5.9217132372660899</v>
      </c>
      <c r="C45" s="262">
        <v>6.4887093908427964</v>
      </c>
      <c r="D45" s="262">
        <v>6.4525587394283512</v>
      </c>
      <c r="E45" s="262">
        <v>3.9107758032504192</v>
      </c>
      <c r="F45" s="262">
        <v>2.715407677816819</v>
      </c>
      <c r="G45" s="262">
        <v>2.4877991111613369</v>
      </c>
      <c r="H45" s="262">
        <v>1.5867693783290351</v>
      </c>
      <c r="I45" s="262">
        <v>1.864608859496939</v>
      </c>
      <c r="J45" s="262">
        <v>4.318324661551924</v>
      </c>
      <c r="K45" s="262">
        <v>2.13840551444506</v>
      </c>
      <c r="L45" s="262">
        <v>3.2381894589943241</v>
      </c>
      <c r="M45" s="262">
        <v>3.0381726322062419</v>
      </c>
      <c r="N45" s="262">
        <v>2.4549138803621551</v>
      </c>
      <c r="O45" s="262">
        <v>1.1380992900264391</v>
      </c>
      <c r="P45" s="262">
        <v>0.53046271684703894</v>
      </c>
      <c r="Q45" s="262">
        <v>1.7218684269549269</v>
      </c>
      <c r="R45" s="262">
        <v>1.9347815735275919</v>
      </c>
      <c r="S45" s="262">
        <v>2.1519229317861739</v>
      </c>
      <c r="T45" s="262">
        <v>4.7709467360832623</v>
      </c>
      <c r="U45" s="262">
        <v>4.5583893033485658</v>
      </c>
      <c r="V45" s="262">
        <v>4.155278762576323</v>
      </c>
      <c r="W45" s="262">
        <v>3.5826603570604791</v>
      </c>
      <c r="X45" s="262">
        <v>3.7248274119628628</v>
      </c>
      <c r="Y45" s="262">
        <v>3.2353724347410342</v>
      </c>
      <c r="DA45" s="72" t="s">
        <v>1163</v>
      </c>
    </row>
    <row r="46" spans="1:105" ht="12" customHeight="1" x14ac:dyDescent="0.25">
      <c r="A46" s="60" t="s">
        <v>1024</v>
      </c>
      <c r="B46" s="262">
        <v>2.5658380286348321</v>
      </c>
      <c r="C46" s="262">
        <v>2.5500957519344141</v>
      </c>
      <c r="D46" s="262">
        <v>2.6985125782620352</v>
      </c>
      <c r="E46" s="262">
        <v>2.443371032019328</v>
      </c>
      <c r="F46" s="262">
        <v>2.1917031928639439</v>
      </c>
      <c r="G46" s="262">
        <v>2.1148832943162721</v>
      </c>
      <c r="H46" s="262">
        <v>1.489583618141225</v>
      </c>
      <c r="I46" s="262">
        <v>1.6216629566264129</v>
      </c>
      <c r="J46" s="262">
        <v>2.3829382816858722</v>
      </c>
      <c r="K46" s="262">
        <v>1.501695551639334</v>
      </c>
      <c r="L46" s="262">
        <v>1.6163452177025031</v>
      </c>
      <c r="M46" s="262">
        <v>1.5780236563314181</v>
      </c>
      <c r="N46" s="262">
        <v>1.4791074588924229</v>
      </c>
      <c r="O46" s="262">
        <v>0.96889295913628493</v>
      </c>
      <c r="P46" s="262">
        <v>0.42966997108224581</v>
      </c>
      <c r="Q46" s="262">
        <v>1.50556941735727</v>
      </c>
      <c r="R46" s="262">
        <v>1.557609159261155</v>
      </c>
      <c r="S46" s="262">
        <v>1.680847316885177</v>
      </c>
      <c r="T46" s="262">
        <v>2.2421800464791901</v>
      </c>
      <c r="U46" s="262">
        <v>2.173418067466661</v>
      </c>
      <c r="V46" s="262">
        <v>2.1250349629970788</v>
      </c>
      <c r="W46" s="262">
        <v>2.0024289775105579</v>
      </c>
      <c r="X46" s="262">
        <v>1.844941597198799</v>
      </c>
      <c r="Y46" s="262">
        <v>1.7725068954779211</v>
      </c>
      <c r="DA46" s="72" t="s">
        <v>1164</v>
      </c>
    </row>
    <row r="47" spans="1:105" ht="12" customHeight="1" x14ac:dyDescent="0.25">
      <c r="A47" s="64" t="s">
        <v>28</v>
      </c>
      <c r="B47" s="229">
        <v>0.35400543858320471</v>
      </c>
      <c r="C47" s="229">
        <v>0.20601415220842489</v>
      </c>
      <c r="D47" s="229">
        <v>6.1327484603005113E-2</v>
      </c>
      <c r="E47" s="229">
        <v>4.7995084812826501E-3</v>
      </c>
      <c r="F47" s="229">
        <v>4.0673303493095787E-2</v>
      </c>
      <c r="G47" s="229">
        <v>6.2450876552122309E-2</v>
      </c>
      <c r="H47" s="229">
        <v>2.844239122903432E-2</v>
      </c>
      <c r="I47" s="229">
        <v>0</v>
      </c>
      <c r="J47" s="229">
        <v>0</v>
      </c>
      <c r="K47" s="229">
        <v>0</v>
      </c>
      <c r="L47" s="229">
        <v>2.73967731216752E-3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2.6139662357192771E-3</v>
      </c>
      <c r="X47" s="229">
        <v>2.468692299332506E-3</v>
      </c>
      <c r="Y47" s="229">
        <v>2.3441502695648458E-3</v>
      </c>
      <c r="DA47" s="73" t="s">
        <v>1165</v>
      </c>
    </row>
    <row r="48" spans="1:105" ht="12" customHeight="1" x14ac:dyDescent="0.25">
      <c r="A48" s="64" t="s">
        <v>30</v>
      </c>
      <c r="B48" s="229">
        <v>0.86367020875227873</v>
      </c>
      <c r="C48" s="229">
        <v>0.38337552830415572</v>
      </c>
      <c r="D48" s="229">
        <v>0.17240266139764751</v>
      </c>
      <c r="E48" s="229">
        <v>0.40783057094413738</v>
      </c>
      <c r="F48" s="229">
        <v>0.72142449048737656</v>
      </c>
      <c r="G48" s="229">
        <v>0.40412975695428</v>
      </c>
      <c r="H48" s="229">
        <v>4.95961003747874E-2</v>
      </c>
      <c r="I48" s="229">
        <v>7.0406715335018896E-2</v>
      </c>
      <c r="J48" s="229">
        <v>0.1036656804787341</v>
      </c>
      <c r="K48" s="229">
        <v>3.1962175191231963E-2</v>
      </c>
      <c r="L48" s="229">
        <v>3.0343629422718881E-2</v>
      </c>
      <c r="M48" s="229">
        <v>3.8027480226547422E-2</v>
      </c>
      <c r="N48" s="229">
        <v>1.482769431442043E-2</v>
      </c>
      <c r="O48" s="229">
        <v>3.3610146234136051E-2</v>
      </c>
      <c r="P48" s="229">
        <v>7.3460991479860471E-3</v>
      </c>
      <c r="Q48" s="229">
        <v>0.44719658250942868</v>
      </c>
      <c r="R48" s="229">
        <v>0.42523432628405861</v>
      </c>
      <c r="S48" s="229">
        <v>0.60822104429235146</v>
      </c>
      <c r="T48" s="229">
        <v>0.73749820602886196</v>
      </c>
      <c r="U48" s="229">
        <v>0.70370905436408948</v>
      </c>
      <c r="V48" s="229">
        <v>0.75723127579018101</v>
      </c>
      <c r="W48" s="229">
        <v>0.74493790598909715</v>
      </c>
      <c r="X48" s="229">
        <v>0.64555685910476068</v>
      </c>
      <c r="Y48" s="229">
        <v>0.66185741535268949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1.7635629197194309E-2</v>
      </c>
      <c r="D49" s="229">
        <v>0.20692412356165801</v>
      </c>
      <c r="E49" s="229">
        <v>2.2620724357390921E-2</v>
      </c>
      <c r="F49" s="229">
        <v>1.5099376134030651E-2</v>
      </c>
      <c r="G49" s="229">
        <v>9.069271783560072E-2</v>
      </c>
      <c r="H49" s="229">
        <v>0</v>
      </c>
      <c r="I49" s="229">
        <v>5.8341726169104874E-3</v>
      </c>
      <c r="J49" s="229">
        <v>0.2012549056374022</v>
      </c>
      <c r="K49" s="229">
        <v>0.1457413445934338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4.7334398407415249E-3</v>
      </c>
      <c r="Y49" s="229">
        <v>0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3.7929262480642261E-3</v>
      </c>
      <c r="O50" s="229">
        <v>0</v>
      </c>
      <c r="P50" s="229">
        <v>1.611002342982775E-3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1168</v>
      </c>
    </row>
    <row r="51" spans="1:105" ht="12" customHeight="1" x14ac:dyDescent="0.25">
      <c r="A51" s="64" t="s">
        <v>32</v>
      </c>
      <c r="B51" s="229">
        <v>0.34377757113287172</v>
      </c>
      <c r="C51" s="229">
        <v>0.97719042359432939</v>
      </c>
      <c r="D51" s="229">
        <v>1.2469405938348339</v>
      </c>
      <c r="E51" s="229">
        <v>0.82637369891637102</v>
      </c>
      <c r="F51" s="229">
        <v>0.45918816028263493</v>
      </c>
      <c r="G51" s="229">
        <v>0.6880504445520943</v>
      </c>
      <c r="H51" s="229">
        <v>0.56644799611674312</v>
      </c>
      <c r="I51" s="229">
        <v>0.67631250295741718</v>
      </c>
      <c r="J51" s="229">
        <v>0.73839186013725011</v>
      </c>
      <c r="K51" s="229">
        <v>3.0393332590252089E-2</v>
      </c>
      <c r="L51" s="229">
        <v>0.22647257710326149</v>
      </c>
      <c r="M51" s="229">
        <v>0.15238852188010929</v>
      </c>
      <c r="N51" s="229">
        <v>0.33900558769513039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0.63142355478899881</v>
      </c>
      <c r="U51" s="229">
        <v>0.64090070165827406</v>
      </c>
      <c r="V51" s="229">
        <v>0.65420232040459914</v>
      </c>
      <c r="W51" s="229">
        <v>0.60604065607575119</v>
      </c>
      <c r="X51" s="229">
        <v>0.65507286443882717</v>
      </c>
      <c r="Y51" s="229">
        <v>0.61783863777812342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8.2923353910317299E-2</v>
      </c>
      <c r="L52" s="229">
        <v>4.2389822663436362E-2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1170</v>
      </c>
    </row>
    <row r="53" spans="1:105" ht="12" customHeight="1" x14ac:dyDescent="0.25">
      <c r="A53" s="64" t="s">
        <v>35</v>
      </c>
      <c r="B53" s="229">
        <v>1.004384810166477</v>
      </c>
      <c r="C53" s="229">
        <v>0.87838596346988351</v>
      </c>
      <c r="D53" s="229">
        <v>0.90179845301481221</v>
      </c>
      <c r="E53" s="229">
        <v>0.43781915635613039</v>
      </c>
      <c r="F53" s="229">
        <v>0.28705516990963142</v>
      </c>
      <c r="G53" s="229">
        <v>0.31775690389035932</v>
      </c>
      <c r="H53" s="229">
        <v>0.37012417259509972</v>
      </c>
      <c r="I53" s="229">
        <v>0.37536632880375509</v>
      </c>
      <c r="J53" s="229">
        <v>0.71385032481027677</v>
      </c>
      <c r="K53" s="229">
        <v>0.54075837943515659</v>
      </c>
      <c r="L53" s="229">
        <v>0.50821283410061124</v>
      </c>
      <c r="M53" s="229">
        <v>0.57551347694546207</v>
      </c>
      <c r="N53" s="229">
        <v>0.45047831061947952</v>
      </c>
      <c r="O53" s="229">
        <v>0.34253738298234121</v>
      </c>
      <c r="P53" s="229">
        <v>0.15369635866158771</v>
      </c>
      <c r="Q53" s="229">
        <v>0.30691363899347501</v>
      </c>
      <c r="R53" s="229">
        <v>0.31400999084457581</v>
      </c>
      <c r="S53" s="229">
        <v>0.27751111996014882</v>
      </c>
      <c r="T53" s="229">
        <v>0.54732007358040169</v>
      </c>
      <c r="U53" s="229">
        <v>0.51986046305177569</v>
      </c>
      <c r="V53" s="229">
        <v>0.45118250028934542</v>
      </c>
      <c r="W53" s="229">
        <v>0.39200951501497588</v>
      </c>
      <c r="X53" s="229">
        <v>0.28764608894146249</v>
      </c>
      <c r="Y53" s="229">
        <v>0.26886938678025862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8.7494055160426479E-2</v>
      </c>
      <c r="D55" s="229">
        <v>7.3907095204743575E-2</v>
      </c>
      <c r="E55" s="229">
        <v>0.101414873046001</v>
      </c>
      <c r="F55" s="229">
        <v>0.16402700525807781</v>
      </c>
      <c r="G55" s="229">
        <v>0.1199950910780145</v>
      </c>
      <c r="H55" s="229">
        <v>0.121761276730024</v>
      </c>
      <c r="I55" s="229">
        <v>0.13338450798469489</v>
      </c>
      <c r="J55" s="229">
        <v>0.16765338163229129</v>
      </c>
      <c r="K55" s="229">
        <v>0.16737241007321729</v>
      </c>
      <c r="L55" s="229">
        <v>9.7103581414058504E-2</v>
      </c>
      <c r="M55" s="229">
        <v>0.12947830462695609</v>
      </c>
      <c r="N55" s="229">
        <v>0.1310084091762293</v>
      </c>
      <c r="O55" s="229">
        <v>4.0353099783255422E-2</v>
      </c>
      <c r="P55" s="229">
        <v>4.1909851020043007E-2</v>
      </c>
      <c r="Q55" s="229">
        <v>0.1338932000354642</v>
      </c>
      <c r="R55" s="229">
        <v>0.22785846521118261</v>
      </c>
      <c r="S55" s="229">
        <v>0.19243440198156059</v>
      </c>
      <c r="T55" s="229">
        <v>0.20830068919878969</v>
      </c>
      <c r="U55" s="229">
        <v>0.19868419438426421</v>
      </c>
      <c r="V55" s="229">
        <v>0.16759007820626279</v>
      </c>
      <c r="W55" s="229">
        <v>0.15896286233427059</v>
      </c>
      <c r="X55" s="229">
        <v>0.16505687183801851</v>
      </c>
      <c r="Y55" s="229">
        <v>0.1556389194631044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3.5212166645334927E-2</v>
      </c>
      <c r="E56" s="229">
        <v>0.64251249991801529</v>
      </c>
      <c r="F56" s="229">
        <v>0.50423568729909685</v>
      </c>
      <c r="G56" s="229">
        <v>0.4318075034538012</v>
      </c>
      <c r="H56" s="229">
        <v>0.35321168109553658</v>
      </c>
      <c r="I56" s="229">
        <v>0.36035872892861609</v>
      </c>
      <c r="J56" s="229">
        <v>0.45812212898991778</v>
      </c>
      <c r="K56" s="229">
        <v>0.5025445558457251</v>
      </c>
      <c r="L56" s="229">
        <v>0.70908309568624883</v>
      </c>
      <c r="M56" s="229">
        <v>0.68261587265234269</v>
      </c>
      <c r="N56" s="229">
        <v>0.53999453083909921</v>
      </c>
      <c r="O56" s="229">
        <v>0.55239233013655231</v>
      </c>
      <c r="P56" s="229">
        <v>0.22510665990964621</v>
      </c>
      <c r="Q56" s="229">
        <v>0.61756599581890237</v>
      </c>
      <c r="R56" s="229">
        <v>0.59050637692133745</v>
      </c>
      <c r="S56" s="229">
        <v>0.60268075065111648</v>
      </c>
      <c r="T56" s="229">
        <v>0.11763752288213759</v>
      </c>
      <c r="U56" s="229">
        <v>0.11026365400825749</v>
      </c>
      <c r="V56" s="229">
        <v>9.4828788306690268E-2</v>
      </c>
      <c r="W56" s="229">
        <v>9.7864071860743904E-2</v>
      </c>
      <c r="X56" s="229">
        <v>8.4406780735656411E-2</v>
      </c>
      <c r="Y56" s="229">
        <v>6.5958385834179845E-2</v>
      </c>
      <c r="DA56" s="73" t="s">
        <v>1174</v>
      </c>
    </row>
    <row r="57" spans="1:105" ht="12" customHeight="1" x14ac:dyDescent="0.25">
      <c r="A57" s="60" t="s">
        <v>1036</v>
      </c>
      <c r="B57" s="262">
        <v>0.87569360799036189</v>
      </c>
      <c r="C57" s="262">
        <v>0.34831203195862409</v>
      </c>
      <c r="D57" s="262">
        <v>0.80986219466138043</v>
      </c>
      <c r="E57" s="262">
        <v>1.993532290854364</v>
      </c>
      <c r="F57" s="262">
        <v>2.5456059970193028</v>
      </c>
      <c r="G57" s="262">
        <v>3.5052273920111889</v>
      </c>
      <c r="H57" s="262">
        <v>4.1068904414817826</v>
      </c>
      <c r="I57" s="262">
        <v>3.86820036961136</v>
      </c>
      <c r="J57" s="262">
        <v>2.3237303396003721</v>
      </c>
      <c r="K57" s="262">
        <v>2.5517018997227741</v>
      </c>
      <c r="L57" s="262">
        <v>0.51199515805336238</v>
      </c>
      <c r="M57" s="262">
        <v>0.81660840733708184</v>
      </c>
      <c r="N57" s="262">
        <v>1.613464570079745</v>
      </c>
      <c r="O57" s="262">
        <v>1.9069375252404319</v>
      </c>
      <c r="P57" s="262">
        <v>0.80928871126628377</v>
      </c>
      <c r="Q57" s="262">
        <v>2.0132162730640428</v>
      </c>
      <c r="R57" s="262">
        <v>1.7153026819317001</v>
      </c>
      <c r="S57" s="262">
        <v>1.265020457933602</v>
      </c>
      <c r="T57" s="262">
        <v>0.54280696897737357</v>
      </c>
      <c r="U57" s="262">
        <v>0.60160351512714882</v>
      </c>
      <c r="V57" s="262">
        <v>0.83998750179885096</v>
      </c>
      <c r="W57" s="262">
        <v>1.1808039142939379</v>
      </c>
      <c r="X57" s="262">
        <v>0.30713449471345461</v>
      </c>
      <c r="Y57" s="262">
        <v>0.66414621581896116</v>
      </c>
      <c r="DA57" s="72" t="s">
        <v>1175</v>
      </c>
    </row>
    <row r="58" spans="1:105" ht="12" customHeight="1" x14ac:dyDescent="0.25">
      <c r="A58" s="132" t="s">
        <v>1038</v>
      </c>
      <c r="B58" s="316">
        <v>14.313541382205999</v>
      </c>
      <c r="C58" s="316">
        <v>13.988949253781451</v>
      </c>
      <c r="D58" s="316">
        <v>15.364662699886541</v>
      </c>
      <c r="E58" s="316">
        <v>13.529833815530781</v>
      </c>
      <c r="F58" s="316">
        <v>12.027675039933969</v>
      </c>
      <c r="G58" s="316">
        <v>12.58018721678873</v>
      </c>
      <c r="H58" s="316">
        <v>9.9590866583425282</v>
      </c>
      <c r="I58" s="316">
        <v>10.93116600326699</v>
      </c>
      <c r="J58" s="316">
        <v>14.023759511372811</v>
      </c>
      <c r="K58" s="316">
        <v>9.4043314527600455</v>
      </c>
      <c r="L58" s="316">
        <v>10.24598758890186</v>
      </c>
      <c r="M58" s="316">
        <v>10.123025216564971</v>
      </c>
      <c r="N58" s="316">
        <v>9.7180827715762668</v>
      </c>
      <c r="O58" s="316">
        <v>9.9578533084897511</v>
      </c>
      <c r="P58" s="316">
        <v>4.7925648762550894</v>
      </c>
      <c r="Q58" s="316">
        <v>9.8632402178828897</v>
      </c>
      <c r="R58" s="316">
        <v>9.5609244046072721</v>
      </c>
      <c r="S58" s="316">
        <v>10.1616029070858</v>
      </c>
      <c r="T58" s="316">
        <v>11.89978421021757</v>
      </c>
      <c r="U58" s="316">
        <v>11.630914016860419</v>
      </c>
      <c r="V58" s="316">
        <v>11.534884255283661</v>
      </c>
      <c r="W58" s="316">
        <v>11.06694366884525</v>
      </c>
      <c r="X58" s="316">
        <v>9.5743073145172577</v>
      </c>
      <c r="Y58" s="316">
        <v>9.5118783866570649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58.832855342765349</v>
      </c>
      <c r="C61" s="223">
        <v>57.890102850649797</v>
      </c>
      <c r="D61" s="223">
        <v>67.276531319388127</v>
      </c>
      <c r="E61" s="223">
        <v>37.427063513040189</v>
      </c>
      <c r="F61" s="223">
        <v>31.58030669645084</v>
      </c>
      <c r="G61" s="223">
        <v>38.603322372695089</v>
      </c>
      <c r="H61" s="223">
        <v>36.978234623861468</v>
      </c>
      <c r="I61" s="223">
        <v>37.516757790377078</v>
      </c>
      <c r="J61" s="223">
        <v>19.642097543939752</v>
      </c>
      <c r="K61" s="223">
        <v>14.78353177131063</v>
      </c>
      <c r="L61" s="223">
        <v>19.980025240953481</v>
      </c>
      <c r="M61" s="223">
        <v>12.19748027560788</v>
      </c>
      <c r="N61" s="223">
        <v>66.509318893261408</v>
      </c>
      <c r="O61" s="223">
        <v>63.033892346909283</v>
      </c>
      <c r="P61" s="223">
        <v>106.99313366089859</v>
      </c>
      <c r="Q61" s="223">
        <v>50.310801256598701</v>
      </c>
      <c r="R61" s="223">
        <v>52.620107913719451</v>
      </c>
      <c r="S61" s="223">
        <v>51.386339366783503</v>
      </c>
      <c r="T61" s="223">
        <v>43.657152463924703</v>
      </c>
      <c r="U61" s="223">
        <v>34.595397995836343</v>
      </c>
      <c r="V61" s="223">
        <v>45.048804301346458</v>
      </c>
      <c r="W61" s="223">
        <v>71.57852247606229</v>
      </c>
      <c r="X61" s="223">
        <v>75.499446157492983</v>
      </c>
      <c r="Y61" s="223">
        <v>86.712797756996551</v>
      </c>
      <c r="DA61" s="89" t="s">
        <v>1177</v>
      </c>
    </row>
    <row r="62" spans="1:105" ht="12" customHeight="1" x14ac:dyDescent="0.25">
      <c r="A62" s="55" t="s">
        <v>91</v>
      </c>
      <c r="B62" s="259">
        <v>0.2681644206699918</v>
      </c>
      <c r="C62" s="259">
        <v>0.18776265456715299</v>
      </c>
      <c r="D62" s="259">
        <v>0.27888428428454293</v>
      </c>
      <c r="E62" s="259">
        <v>0.19362377370821249</v>
      </c>
      <c r="F62" s="259">
        <v>0.1774497993198916</v>
      </c>
      <c r="G62" s="259">
        <v>0.24749276596167069</v>
      </c>
      <c r="H62" s="259">
        <v>0.30315695907189039</v>
      </c>
      <c r="I62" s="259">
        <v>0.28950782052618212</v>
      </c>
      <c r="J62" s="259">
        <v>0.117102401350009</v>
      </c>
      <c r="K62" s="259">
        <v>0.1098471505926728</v>
      </c>
      <c r="L62" s="259">
        <v>8.4995721923251319E-2</v>
      </c>
      <c r="M62" s="259">
        <v>6.2709077519850998E-2</v>
      </c>
      <c r="N62" s="259">
        <v>0.40892519493285467</v>
      </c>
      <c r="O62" s="259">
        <v>0.47439166907943808</v>
      </c>
      <c r="P62" s="259">
        <v>0.7873234002473003</v>
      </c>
      <c r="Q62" s="259">
        <v>0.31078262994811778</v>
      </c>
      <c r="R62" s="259">
        <v>0.30507769382796052</v>
      </c>
      <c r="S62" s="259">
        <v>0.25694839807710551</v>
      </c>
      <c r="T62" s="259">
        <v>0.1538932946415239</v>
      </c>
      <c r="U62" s="259">
        <v>0.12766075687916911</v>
      </c>
      <c r="V62" s="259">
        <v>0.18395372023796289</v>
      </c>
      <c r="W62" s="259">
        <v>0.33110510504344459</v>
      </c>
      <c r="X62" s="259">
        <v>0.21839977215770659</v>
      </c>
      <c r="Y62" s="259">
        <v>0.33113566420143792</v>
      </c>
      <c r="DA62" s="67" t="s">
        <v>1178</v>
      </c>
    </row>
    <row r="63" spans="1:105" ht="12" customHeight="1" x14ac:dyDescent="0.25">
      <c r="A63" s="173" t="s">
        <v>92</v>
      </c>
      <c r="B63" s="224">
        <v>0.56609491775231502</v>
      </c>
      <c r="C63" s="224">
        <v>0.3963668417629238</v>
      </c>
      <c r="D63" s="224">
        <v>0.58872454287571352</v>
      </c>
      <c r="E63" s="224">
        <v>0.40873966046051591</v>
      </c>
      <c r="F63" s="224">
        <v>0.37459641103835578</v>
      </c>
      <c r="G63" s="224">
        <v>0.52245706809771031</v>
      </c>
      <c r="H63" s="224">
        <v>0.63996414357681364</v>
      </c>
      <c r="I63" s="224">
        <v>0.6111508209774994</v>
      </c>
      <c r="J63" s="224">
        <v>0.24720309314415331</v>
      </c>
      <c r="K63" s="224">
        <v>0.23188726351065769</v>
      </c>
      <c r="L63" s="224">
        <v>0.17942591374063599</v>
      </c>
      <c r="M63" s="224">
        <v>0.13237882188931269</v>
      </c>
      <c r="N63" s="224">
        <v>0.87806569700194403</v>
      </c>
      <c r="O63" s="224">
        <v>1.033567391745831</v>
      </c>
      <c r="P63" s="224">
        <v>1.7369549797190911</v>
      </c>
      <c r="Q63" s="224">
        <v>0.69309146090853602</v>
      </c>
      <c r="R63" s="224">
        <v>0.68679351805001942</v>
      </c>
      <c r="S63" s="224">
        <v>0.58171614250863546</v>
      </c>
      <c r="T63" s="224">
        <v>0.34514610006840413</v>
      </c>
      <c r="U63" s="224">
        <v>0.28392227793190089</v>
      </c>
      <c r="V63" s="224">
        <v>0.40606862510810898</v>
      </c>
      <c r="W63" s="224">
        <v>0.72602458219340893</v>
      </c>
      <c r="X63" s="224">
        <v>0.47603542799322213</v>
      </c>
      <c r="Y63" s="224">
        <v>0.71790627842041344</v>
      </c>
      <c r="DA63" s="177" t="s">
        <v>1179</v>
      </c>
    </row>
    <row r="64" spans="1:105" ht="12" customHeight="1" x14ac:dyDescent="0.25">
      <c r="A64" s="173" t="s">
        <v>93</v>
      </c>
      <c r="B64" s="224">
        <v>3.3700287669818771</v>
      </c>
      <c r="C64" s="224">
        <v>2.3596178257923328</v>
      </c>
      <c r="D64" s="224">
        <v>3.5047455525602929</v>
      </c>
      <c r="E64" s="224">
        <v>2.4332746519392519</v>
      </c>
      <c r="F64" s="224">
        <v>2.230015924219563</v>
      </c>
      <c r="G64" s="224">
        <v>3.1102475817892001</v>
      </c>
      <c r="H64" s="224">
        <v>3.8097808442689618</v>
      </c>
      <c r="I64" s="224">
        <v>3.6382517897111808</v>
      </c>
      <c r="J64" s="224">
        <v>1.471628712885209</v>
      </c>
      <c r="K64" s="224">
        <v>1.380451800963775</v>
      </c>
      <c r="L64" s="224">
        <v>1.0681432952071039</v>
      </c>
      <c r="M64" s="224">
        <v>0.7880664954164921</v>
      </c>
      <c r="N64" s="224">
        <v>5.1297704981540182</v>
      </c>
      <c r="O64" s="224">
        <v>5.9417492917815329</v>
      </c>
      <c r="P64" s="224">
        <v>9.8478093403930984</v>
      </c>
      <c r="Q64" s="224">
        <v>3.882627290526885</v>
      </c>
      <c r="R64" s="224">
        <v>3.8073669870216111</v>
      </c>
      <c r="S64" s="224">
        <v>3.2037576607742642</v>
      </c>
      <c r="T64" s="224">
        <v>1.917254497910434</v>
      </c>
      <c r="U64" s="224">
        <v>1.589295104076579</v>
      </c>
      <c r="V64" s="224">
        <v>2.288644343373555</v>
      </c>
      <c r="W64" s="224">
        <v>4.1170801118245057</v>
      </c>
      <c r="X64" s="224">
        <v>2.7142924153551058</v>
      </c>
      <c r="Y64" s="224">
        <v>4.1135373899273597</v>
      </c>
      <c r="DA64" s="177" t="s">
        <v>1180</v>
      </c>
    </row>
    <row r="65" spans="1:105" ht="12" customHeight="1" x14ac:dyDescent="0.25">
      <c r="A65" s="173" t="s">
        <v>94</v>
      </c>
      <c r="B65" s="224">
        <v>3.988323765843182</v>
      </c>
      <c r="C65" s="224">
        <v>2.7925339822374839</v>
      </c>
      <c r="D65" s="224">
        <v>4.1477568730156129</v>
      </c>
      <c r="E65" s="224">
        <v>2.8797045349391528</v>
      </c>
      <c r="F65" s="224">
        <v>2.639154180496484</v>
      </c>
      <c r="G65" s="224">
        <v>3.68088084874584</v>
      </c>
      <c r="H65" s="224">
        <v>4.5087566114339088</v>
      </c>
      <c r="I65" s="224">
        <v>4.3057573339416617</v>
      </c>
      <c r="J65" s="224">
        <v>1.7416266079395311</v>
      </c>
      <c r="K65" s="224">
        <v>1.633721581052145</v>
      </c>
      <c r="L65" s="224">
        <v>1.264114221023636</v>
      </c>
      <c r="M65" s="224">
        <v>0.93265207808573114</v>
      </c>
      <c r="N65" s="224">
        <v>6.1808933284004786</v>
      </c>
      <c r="O65" s="224">
        <v>7.2701903206911389</v>
      </c>
      <c r="P65" s="224">
        <v>12.21029635528847</v>
      </c>
      <c r="Q65" s="224">
        <v>4.8696513330035884</v>
      </c>
      <c r="R65" s="224">
        <v>4.8232005281426718</v>
      </c>
      <c r="S65" s="224">
        <v>4.0941166775460367</v>
      </c>
      <c r="T65" s="224">
        <v>2.4316671116860169</v>
      </c>
      <c r="U65" s="224">
        <v>2.0003252691690552</v>
      </c>
      <c r="V65" s="224">
        <v>2.860886217654643</v>
      </c>
      <c r="W65" s="224">
        <v>5.115080536750674</v>
      </c>
      <c r="X65" s="224">
        <v>3.3538252178398649</v>
      </c>
      <c r="Y65" s="224">
        <v>5.0578844325978034</v>
      </c>
      <c r="DA65" s="177" t="s">
        <v>1181</v>
      </c>
    </row>
    <row r="66" spans="1:105" ht="12" customHeight="1" x14ac:dyDescent="0.25">
      <c r="A66" s="56" t="s">
        <v>95</v>
      </c>
      <c r="B66" s="260">
        <v>2.2061881302005082</v>
      </c>
      <c r="C66" s="260">
        <v>2.3234060069272631</v>
      </c>
      <c r="D66" s="260">
        <v>2.5707893303590552</v>
      </c>
      <c r="E66" s="260">
        <v>1.220755579515078</v>
      </c>
      <c r="F66" s="260">
        <v>0.98990507229806579</v>
      </c>
      <c r="G66" s="260">
        <v>1.3023269770335</v>
      </c>
      <c r="H66" s="260">
        <v>1.4365926859580069</v>
      </c>
      <c r="I66" s="260">
        <v>1.408593407488413</v>
      </c>
      <c r="J66" s="260">
        <v>0.69197766496215829</v>
      </c>
      <c r="K66" s="260">
        <v>0.52384560733302488</v>
      </c>
      <c r="L66" s="260">
        <v>0.68446324096980393</v>
      </c>
      <c r="M66" s="260">
        <v>0.41497751361282259</v>
      </c>
      <c r="N66" s="260">
        <v>2.335804928276207</v>
      </c>
      <c r="O66" s="260">
        <v>2.2706703940745432</v>
      </c>
      <c r="P66" s="260">
        <v>4.0018411762919168</v>
      </c>
      <c r="Q66" s="260">
        <v>1.6495064186622941</v>
      </c>
      <c r="R66" s="260">
        <v>1.6679465965237139</v>
      </c>
      <c r="S66" s="260">
        <v>1.5228340461637031</v>
      </c>
      <c r="T66" s="260">
        <v>1.565467401071537</v>
      </c>
      <c r="U66" s="260">
        <v>1.240829527758738</v>
      </c>
      <c r="V66" s="260">
        <v>1.566032257401756</v>
      </c>
      <c r="W66" s="260">
        <v>2.4332228247860468</v>
      </c>
      <c r="X66" s="260">
        <v>2.6499115431131361</v>
      </c>
      <c r="Y66" s="260">
        <v>2.9136399393892369</v>
      </c>
      <c r="DA66" s="68" t="s">
        <v>1182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1.2297730203865039E-2</v>
      </c>
      <c r="O67" s="226">
        <v>0</v>
      </c>
      <c r="P67" s="226">
        <v>1.807680273168592E-2</v>
      </c>
      <c r="Q67" s="226">
        <v>0</v>
      </c>
      <c r="R67" s="226">
        <v>0</v>
      </c>
      <c r="S67" s="226">
        <v>0</v>
      </c>
      <c r="T67" s="226">
        <v>0</v>
      </c>
      <c r="U67" s="226">
        <v>0</v>
      </c>
      <c r="V67" s="226">
        <v>0</v>
      </c>
      <c r="W67" s="226">
        <v>0</v>
      </c>
      <c r="X67" s="226">
        <v>0</v>
      </c>
      <c r="Y67" s="226">
        <v>0</v>
      </c>
      <c r="DA67" s="69" t="s">
        <v>1183</v>
      </c>
    </row>
    <row r="68" spans="1:105" ht="12" customHeight="1" x14ac:dyDescent="0.25">
      <c r="A68" s="37" t="s">
        <v>35</v>
      </c>
      <c r="B68" s="226">
        <v>1.975067901521746</v>
      </c>
      <c r="C68" s="226">
        <v>2.2287344332437411</v>
      </c>
      <c r="D68" s="226">
        <v>2.3385299728011342</v>
      </c>
      <c r="E68" s="226">
        <v>0.86986982227514054</v>
      </c>
      <c r="F68" s="226">
        <v>0.5683116517973692</v>
      </c>
      <c r="G68" s="226">
        <v>0.61577452173130021</v>
      </c>
      <c r="H68" s="226">
        <v>0.47130812948573392</v>
      </c>
      <c r="I68" s="226">
        <v>0.53323112435703068</v>
      </c>
      <c r="J68" s="226">
        <v>0.48532059093205832</v>
      </c>
      <c r="K68" s="226">
        <v>0.2694320509857473</v>
      </c>
      <c r="L68" s="226">
        <v>0.60834875118931386</v>
      </c>
      <c r="M68" s="226">
        <v>0.34219512032445909</v>
      </c>
      <c r="N68" s="226">
        <v>1.528537722564189</v>
      </c>
      <c r="O68" s="226">
        <v>0.97625879943313476</v>
      </c>
      <c r="P68" s="226">
        <v>1.804848436803794</v>
      </c>
      <c r="Q68" s="226">
        <v>0.85679177704438625</v>
      </c>
      <c r="R68" s="226">
        <v>0.98025007394931307</v>
      </c>
      <c r="S68" s="226">
        <v>1.0393487627838109</v>
      </c>
      <c r="T68" s="226">
        <v>1.436167808839792</v>
      </c>
      <c r="U68" s="226">
        <v>1.107267877727212</v>
      </c>
      <c r="V68" s="226">
        <v>1.3243754584416241</v>
      </c>
      <c r="W68" s="226">
        <v>1.882059979423599</v>
      </c>
      <c r="X68" s="226">
        <v>2.4047865826088439</v>
      </c>
      <c r="Y68" s="226">
        <v>2.403007588986231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1.7923063681146521E-2</v>
      </c>
      <c r="V70" s="226">
        <v>2.9803659223616701E-2</v>
      </c>
      <c r="W70" s="226">
        <v>6.0303881495380927E-2</v>
      </c>
      <c r="X70" s="226">
        <v>8.8215148775006816E-2</v>
      </c>
      <c r="Y70" s="226">
        <v>0.12028998969126981</v>
      </c>
      <c r="DA70" s="69" t="s">
        <v>1186</v>
      </c>
    </row>
    <row r="71" spans="1:105" ht="12" customHeight="1" x14ac:dyDescent="0.25">
      <c r="A71" s="37" t="s">
        <v>40</v>
      </c>
      <c r="B71" s="226">
        <v>0.2311202286787615</v>
      </c>
      <c r="C71" s="226">
        <v>9.467157368352179E-2</v>
      </c>
      <c r="D71" s="226">
        <v>0.2322593575579211</v>
      </c>
      <c r="E71" s="226">
        <v>0.35088575723993759</v>
      </c>
      <c r="F71" s="226">
        <v>0.42159342050069659</v>
      </c>
      <c r="G71" s="226">
        <v>0.68655245530219966</v>
      </c>
      <c r="H71" s="226">
        <v>0.96528455647227329</v>
      </c>
      <c r="I71" s="226">
        <v>0.87536228313138242</v>
      </c>
      <c r="J71" s="226">
        <v>0.2066570740301</v>
      </c>
      <c r="K71" s="226">
        <v>0.25441355634727758</v>
      </c>
      <c r="L71" s="226">
        <v>7.6114489780490013E-2</v>
      </c>
      <c r="M71" s="226">
        <v>7.278239328836357E-2</v>
      </c>
      <c r="N71" s="226">
        <v>0.79496947550815267</v>
      </c>
      <c r="O71" s="226">
        <v>1.2944115946414081</v>
      </c>
      <c r="P71" s="226">
        <v>2.1789159367564368</v>
      </c>
      <c r="Q71" s="226">
        <v>0.79271464161790794</v>
      </c>
      <c r="R71" s="226">
        <v>0.6876965225744005</v>
      </c>
      <c r="S71" s="226">
        <v>0.48348528337989127</v>
      </c>
      <c r="T71" s="226">
        <v>0.12929959223174531</v>
      </c>
      <c r="U71" s="226">
        <v>0.1156385863503787</v>
      </c>
      <c r="V71" s="226">
        <v>0.21185313973651579</v>
      </c>
      <c r="W71" s="226">
        <v>0.4908589638670669</v>
      </c>
      <c r="X71" s="226">
        <v>0.1569098117292847</v>
      </c>
      <c r="Y71" s="226">
        <v>0.39034236071173611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33.863786242172793</v>
      </c>
      <c r="C72" s="261">
        <f t="shared" si="2"/>
        <v>34.655150812292604</v>
      </c>
      <c r="D72" s="261">
        <f t="shared" si="2"/>
        <v>38.706005207549737</v>
      </c>
      <c r="E72" s="261">
        <f t="shared" si="2"/>
        <v>21.595245510974234</v>
      </c>
      <c r="F72" s="261">
        <f t="shared" si="2"/>
        <v>18.218263288314269</v>
      </c>
      <c r="G72" s="261">
        <f t="shared" si="2"/>
        <v>20.784698983972881</v>
      </c>
      <c r="H72" s="261">
        <f t="shared" si="2"/>
        <v>17.581601086919544</v>
      </c>
      <c r="I72" s="261">
        <f t="shared" si="2"/>
        <v>18.42269301993425</v>
      </c>
      <c r="J72" s="261">
        <f t="shared" si="2"/>
        <v>10.640646635889674</v>
      </c>
      <c r="K72" s="261">
        <f t="shared" si="2"/>
        <v>7.5290169718713047</v>
      </c>
      <c r="L72" s="261">
        <f t="shared" si="2"/>
        <v>12.097647014611534</v>
      </c>
      <c r="M72" s="261">
        <f t="shared" si="2"/>
        <v>7.080993547242981</v>
      </c>
      <c r="N72" s="261">
        <f t="shared" si="2"/>
        <v>36.052494032992236</v>
      </c>
      <c r="O72" s="261">
        <f t="shared" si="2"/>
        <v>31.926967315550723</v>
      </c>
      <c r="P72" s="261">
        <f t="shared" si="2"/>
        <v>53.903119715280468</v>
      </c>
      <c r="Q72" s="261">
        <f t="shared" si="2"/>
        <v>28.235855286863888</v>
      </c>
      <c r="R72" s="261">
        <f t="shared" si="2"/>
        <v>30.326721592248209</v>
      </c>
      <c r="S72" s="261">
        <f t="shared" si="2"/>
        <v>31.391196172260983</v>
      </c>
      <c r="T72" s="261">
        <f t="shared" si="2"/>
        <v>26.626897605149441</v>
      </c>
      <c r="U72" s="261">
        <f t="shared" si="2"/>
        <v>20.953324104825079</v>
      </c>
      <c r="V72" s="261">
        <f t="shared" si="2"/>
        <v>26.951646851508983</v>
      </c>
      <c r="W72" s="261">
        <f t="shared" si="2"/>
        <v>41.976969769345693</v>
      </c>
      <c r="X72" s="261">
        <f t="shared" si="2"/>
        <v>47.676306374836066</v>
      </c>
      <c r="Y72" s="261">
        <f t="shared" si="2"/>
        <v>52.900401008686508</v>
      </c>
      <c r="DA72" s="70"/>
    </row>
    <row r="73" spans="1:105" ht="12" customHeight="1" x14ac:dyDescent="0.25">
      <c r="A73" s="60" t="s">
        <v>1052</v>
      </c>
      <c r="B73" s="262">
        <v>33.848900724898257</v>
      </c>
      <c r="C73" s="262">
        <v>34.644728310190757</v>
      </c>
      <c r="D73" s="262">
        <v>38.690524642227373</v>
      </c>
      <c r="E73" s="262">
        <v>21.584497664481049</v>
      </c>
      <c r="F73" s="262">
        <v>18.2084132416655</v>
      </c>
      <c r="G73" s="262">
        <v>20.770960927918161</v>
      </c>
      <c r="H73" s="262">
        <v>17.564773171643211</v>
      </c>
      <c r="I73" s="262">
        <v>18.406622753592469</v>
      </c>
      <c r="J73" s="262">
        <v>10.63414640810468</v>
      </c>
      <c r="K73" s="262">
        <v>7.5229194752174946</v>
      </c>
      <c r="L73" s="262">
        <v>12.09292899391442</v>
      </c>
      <c r="M73" s="262">
        <v>7.0775126340988734</v>
      </c>
      <c r="N73" s="262">
        <v>36.029425844542757</v>
      </c>
      <c r="O73" s="262">
        <v>31.899834271643041</v>
      </c>
      <c r="P73" s="262">
        <v>53.85755057158088</v>
      </c>
      <c r="Q73" s="262">
        <v>28.217681910503419</v>
      </c>
      <c r="R73" s="262">
        <v>30.308721815269639</v>
      </c>
      <c r="S73" s="262">
        <v>31.375917455735991</v>
      </c>
      <c r="T73" s="262">
        <v>26.617821957102279</v>
      </c>
      <c r="U73" s="262">
        <v>20.945858342741289</v>
      </c>
      <c r="V73" s="262">
        <v>26.940969240132969</v>
      </c>
      <c r="W73" s="262">
        <v>41.957878887020001</v>
      </c>
      <c r="X73" s="262">
        <v>47.663788980023867</v>
      </c>
      <c r="Y73" s="262">
        <v>52.881523597895828</v>
      </c>
      <c r="DA73" s="72" t="s">
        <v>1188</v>
      </c>
    </row>
    <row r="74" spans="1:105" ht="12" customHeight="1" x14ac:dyDescent="0.25">
      <c r="A74" s="64" t="s">
        <v>28</v>
      </c>
      <c r="B74" s="229">
        <v>4.6700901666238126</v>
      </c>
      <c r="C74" s="229">
        <v>2.798837779287719</v>
      </c>
      <c r="D74" s="229">
        <v>0.87911724448636464</v>
      </c>
      <c r="E74" s="229">
        <v>4.2224914767753023E-2</v>
      </c>
      <c r="F74" s="229">
        <v>0.33669885466588789</v>
      </c>
      <c r="G74" s="229">
        <v>0.61140025969413991</v>
      </c>
      <c r="H74" s="229">
        <v>0.33414725602751988</v>
      </c>
      <c r="I74" s="229">
        <v>0</v>
      </c>
      <c r="J74" s="229">
        <v>0</v>
      </c>
      <c r="K74" s="229">
        <v>0</v>
      </c>
      <c r="L74" s="229">
        <v>2.0357781676969479E-2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5.4849118591903917E-2</v>
      </c>
      <c r="X74" s="229">
        <v>6.3872301213148644E-2</v>
      </c>
      <c r="Y74" s="229">
        <v>7.000804335473039E-2</v>
      </c>
      <c r="DA74" s="73" t="s">
        <v>1189</v>
      </c>
    </row>
    <row r="75" spans="1:105" ht="12" customHeight="1" x14ac:dyDescent="0.25">
      <c r="A75" s="64" t="s">
        <v>30</v>
      </c>
      <c r="B75" s="229">
        <v>11.393660406016471</v>
      </c>
      <c r="C75" s="229">
        <v>5.2084087465335767</v>
      </c>
      <c r="D75" s="229">
        <v>2.4713577217642611</v>
      </c>
      <c r="E75" s="229">
        <v>3.5879947217424459</v>
      </c>
      <c r="F75" s="229">
        <v>5.9720450225109838</v>
      </c>
      <c r="G75" s="229">
        <v>3.956470301033423</v>
      </c>
      <c r="H75" s="229">
        <v>0.58266552613140932</v>
      </c>
      <c r="I75" s="229">
        <v>0.79638396034246239</v>
      </c>
      <c r="J75" s="229">
        <v>0.46081764824727178</v>
      </c>
      <c r="K75" s="229">
        <v>0.15928548131178721</v>
      </c>
      <c r="L75" s="229">
        <v>0.2254750880080314</v>
      </c>
      <c r="M75" s="229">
        <v>0.16941021252008209</v>
      </c>
      <c r="N75" s="229">
        <v>0.36252265549175028</v>
      </c>
      <c r="O75" s="229">
        <v>1.128409438176156</v>
      </c>
      <c r="P75" s="229">
        <v>0.94736982524689006</v>
      </c>
      <c r="Q75" s="229">
        <v>8.6223818890508284</v>
      </c>
      <c r="R75" s="229">
        <v>8.5214584193864464</v>
      </c>
      <c r="S75" s="229">
        <v>11.6192127956924</v>
      </c>
      <c r="T75" s="229">
        <v>8.7809653071517921</v>
      </c>
      <c r="U75" s="229">
        <v>6.7987880580007332</v>
      </c>
      <c r="V75" s="229">
        <v>9.6170182786807317</v>
      </c>
      <c r="W75" s="229">
        <v>15.63110762138726</v>
      </c>
      <c r="X75" s="229">
        <v>16.702446945738121</v>
      </c>
      <c r="Y75" s="229">
        <v>19.766370454255188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0.2395916238253388</v>
      </c>
      <c r="D76" s="229">
        <v>2.96621598783732</v>
      </c>
      <c r="E76" s="229">
        <v>0.19901166165257081</v>
      </c>
      <c r="F76" s="229">
        <v>0.1249945840116122</v>
      </c>
      <c r="G76" s="229">
        <v>0.88789067981735614</v>
      </c>
      <c r="H76" s="229">
        <v>0</v>
      </c>
      <c r="I76" s="229">
        <v>6.5991453682625822E-2</v>
      </c>
      <c r="J76" s="229">
        <v>0.89462406348723333</v>
      </c>
      <c r="K76" s="229">
        <v>0.7263110248817003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0.122467954132602</v>
      </c>
      <c r="Y76" s="229">
        <v>0</v>
      </c>
      <c r="DA76" s="73" t="s">
        <v>1191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9.3898259920700139E-2</v>
      </c>
      <c r="O77" s="229">
        <v>0</v>
      </c>
      <c r="P77" s="229">
        <v>0.20973487461747209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1192</v>
      </c>
    </row>
    <row r="78" spans="1:105" ht="12" customHeight="1" x14ac:dyDescent="0.25">
      <c r="A78" s="64" t="s">
        <v>32</v>
      </c>
      <c r="B78" s="229">
        <v>4.5351626824684974</v>
      </c>
      <c r="C78" s="229">
        <v>13.275774726131329</v>
      </c>
      <c r="D78" s="229">
        <v>17.874644394538802</v>
      </c>
      <c r="E78" s="229">
        <v>7.2702359291865211</v>
      </c>
      <c r="F78" s="229">
        <v>3.8012188429578568</v>
      </c>
      <c r="G78" s="229">
        <v>6.7360819208152964</v>
      </c>
      <c r="H78" s="229">
        <v>6.6547514258041964</v>
      </c>
      <c r="I78" s="229">
        <v>7.6499013903927953</v>
      </c>
      <c r="J78" s="229">
        <v>3.2823206185693961</v>
      </c>
      <c r="K78" s="229">
        <v>0.15146705696161761</v>
      </c>
      <c r="L78" s="229">
        <v>1.6828548603197411</v>
      </c>
      <c r="M78" s="229">
        <v>0.67888200121416253</v>
      </c>
      <c r="N78" s="229">
        <v>8.3150081364105937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7.5179956824243108</v>
      </c>
      <c r="U78" s="229">
        <v>6.1919738132914981</v>
      </c>
      <c r="V78" s="229">
        <v>8.3085259080472333</v>
      </c>
      <c r="W78" s="229">
        <v>12.716612541656399</v>
      </c>
      <c r="X78" s="229">
        <v>16.948653878537218</v>
      </c>
      <c r="Y78" s="229">
        <v>18.451749745475059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0.41325367439998212</v>
      </c>
      <c r="L79" s="229">
        <v>0.31498700641680671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1194</v>
      </c>
    </row>
    <row r="80" spans="1:105" ht="12" customHeight="1" x14ac:dyDescent="0.25">
      <c r="A80" s="64" t="s">
        <v>35</v>
      </c>
      <c r="B80" s="229">
        <v>13.24998746978949</v>
      </c>
      <c r="C80" s="229">
        <v>11.9334511391641</v>
      </c>
      <c r="D80" s="229">
        <v>12.92710073188948</v>
      </c>
      <c r="E80" s="229">
        <v>3.8518270428989001</v>
      </c>
      <c r="F80" s="229">
        <v>2.3762797371721001</v>
      </c>
      <c r="G80" s="229">
        <v>3.110871524693906</v>
      </c>
      <c r="H80" s="229">
        <v>4.3482974292210308</v>
      </c>
      <c r="I80" s="229">
        <v>4.2458410691296748</v>
      </c>
      <c r="J80" s="229">
        <v>3.1732278837170642</v>
      </c>
      <c r="K80" s="229">
        <v>2.6949029040220021</v>
      </c>
      <c r="L80" s="229">
        <v>3.7763885097361221</v>
      </c>
      <c r="M80" s="229">
        <v>2.5638790647358691</v>
      </c>
      <c r="N80" s="229">
        <v>10.979930554951951</v>
      </c>
      <c r="O80" s="229">
        <v>11.43543909819938</v>
      </c>
      <c r="P80" s="229">
        <v>19.666814076977431</v>
      </c>
      <c r="Q80" s="229">
        <v>5.8607409744439538</v>
      </c>
      <c r="R80" s="229">
        <v>6.2439126861316989</v>
      </c>
      <c r="S80" s="229">
        <v>5.301462003406118</v>
      </c>
      <c r="T80" s="229">
        <v>6.5166240930885646</v>
      </c>
      <c r="U80" s="229">
        <v>5.0225602272760934</v>
      </c>
      <c r="V80" s="229">
        <v>5.7301256446066278</v>
      </c>
      <c r="W80" s="229">
        <v>8.2255754050681862</v>
      </c>
      <c r="X80" s="229">
        <v>7.4422469096780111</v>
      </c>
      <c r="Y80" s="229">
        <v>8.0297837262652578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1.1886642952486981</v>
      </c>
      <c r="D82" s="229">
        <v>1.0594434502732211</v>
      </c>
      <c r="E82" s="229">
        <v>0.89222352398166282</v>
      </c>
      <c r="F82" s="229">
        <v>1.3578367150345969</v>
      </c>
      <c r="G82" s="229">
        <v>1.1747638127366979</v>
      </c>
      <c r="H82" s="229">
        <v>1.4304773526992369</v>
      </c>
      <c r="I82" s="229">
        <v>1.508737940858714</v>
      </c>
      <c r="J82" s="229">
        <v>0.74525760779955874</v>
      </c>
      <c r="K82" s="229">
        <v>0.83411078054974686</v>
      </c>
      <c r="L82" s="229">
        <v>0.72154976124369241</v>
      </c>
      <c r="M82" s="229">
        <v>0.57681831593668254</v>
      </c>
      <c r="N82" s="229">
        <v>3.2005263769241261</v>
      </c>
      <c r="O82" s="229">
        <v>1.3528546986842911</v>
      </c>
      <c r="P82" s="229">
        <v>5.3940971959490049</v>
      </c>
      <c r="Q82" s="229">
        <v>2.5752835459389689</v>
      </c>
      <c r="R82" s="229">
        <v>4.5661563913945393</v>
      </c>
      <c r="S82" s="229">
        <v>3.6761902384305269</v>
      </c>
      <c r="T82" s="229">
        <v>2.4801160333111372</v>
      </c>
      <c r="U82" s="229">
        <v>1.9195599654659841</v>
      </c>
      <c r="V82" s="229">
        <v>2.128434068908887</v>
      </c>
      <c r="W82" s="229">
        <v>3.3355338599014961</v>
      </c>
      <c r="X82" s="229">
        <v>4.2705047681270454</v>
      </c>
      <c r="Y82" s="229">
        <v>4.6481560345869264</v>
      </c>
      <c r="DA82" s="73" t="s">
        <v>1197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0.51264511143791658</v>
      </c>
      <c r="E83" s="229">
        <v>5.7409798702511896</v>
      </c>
      <c r="F83" s="229">
        <v>4.2393394853124651</v>
      </c>
      <c r="G83" s="229">
        <v>4.2934824291273364</v>
      </c>
      <c r="H83" s="229">
        <v>4.2144341817598123</v>
      </c>
      <c r="I83" s="229">
        <v>4.1397669391861971</v>
      </c>
      <c r="J83" s="229">
        <v>2.077898586284153</v>
      </c>
      <c r="K83" s="229">
        <v>2.5435885530906601</v>
      </c>
      <c r="L83" s="229">
        <v>5.3513159865130593</v>
      </c>
      <c r="M83" s="229">
        <v>3.0885230396920771</v>
      </c>
      <c r="N83" s="229">
        <v>13.07753986084364</v>
      </c>
      <c r="O83" s="229">
        <v>17.98313103658322</v>
      </c>
      <c r="P83" s="229">
        <v>27.639534598790078</v>
      </c>
      <c r="Q83" s="229">
        <v>11.15927550106967</v>
      </c>
      <c r="R83" s="229">
        <v>10.97719431835695</v>
      </c>
      <c r="S83" s="229">
        <v>10.779052418206939</v>
      </c>
      <c r="T83" s="229">
        <v>1.3221208411264751</v>
      </c>
      <c r="U83" s="229">
        <v>1.0129762787069789</v>
      </c>
      <c r="V83" s="229">
        <v>1.1568653398894839</v>
      </c>
      <c r="W83" s="229">
        <v>1.9942003404147639</v>
      </c>
      <c r="X83" s="229">
        <v>2.1135962225977152</v>
      </c>
      <c r="Y83" s="229">
        <v>1.915455593958671</v>
      </c>
      <c r="DA83" s="73" t="s">
        <v>1198</v>
      </c>
    </row>
    <row r="84" spans="1:105" ht="12" customHeight="1" x14ac:dyDescent="0.25">
      <c r="A84" s="60" t="s">
        <v>1064</v>
      </c>
      <c r="B84" s="262">
        <v>1.4885517274539069E-2</v>
      </c>
      <c r="C84" s="262">
        <v>1.042250210184362E-2</v>
      </c>
      <c r="D84" s="262">
        <v>1.548056532236146E-2</v>
      </c>
      <c r="E84" s="262">
        <v>1.074784649318531E-2</v>
      </c>
      <c r="F84" s="262">
        <v>9.8500466487697596E-3</v>
      </c>
      <c r="G84" s="262">
        <v>1.3738056054720159E-2</v>
      </c>
      <c r="H84" s="262">
        <v>1.682791527633231E-2</v>
      </c>
      <c r="I84" s="262">
        <v>1.6070266341782741E-2</v>
      </c>
      <c r="J84" s="262">
        <v>6.500227784992753E-3</v>
      </c>
      <c r="K84" s="262">
        <v>6.0974966538098248E-3</v>
      </c>
      <c r="L84" s="262">
        <v>4.7180206971135126E-3</v>
      </c>
      <c r="M84" s="262">
        <v>3.4809131441075141E-3</v>
      </c>
      <c r="N84" s="262">
        <v>2.306818844947723E-2</v>
      </c>
      <c r="O84" s="262">
        <v>2.7133043907681401E-2</v>
      </c>
      <c r="P84" s="262">
        <v>4.5569143699590788E-2</v>
      </c>
      <c r="Q84" s="262">
        <v>1.8173376360468958E-2</v>
      </c>
      <c r="R84" s="262">
        <v>1.7999776978568291E-2</v>
      </c>
      <c r="S84" s="262">
        <v>1.527871652499329E-2</v>
      </c>
      <c r="T84" s="262">
        <v>9.0756480471635703E-3</v>
      </c>
      <c r="U84" s="262">
        <v>7.4657620837906046E-3</v>
      </c>
      <c r="V84" s="262">
        <v>1.067761137601269E-2</v>
      </c>
      <c r="W84" s="262">
        <v>1.9090882325688931E-2</v>
      </c>
      <c r="X84" s="262">
        <v>1.2517394812200161E-2</v>
      </c>
      <c r="Y84" s="262">
        <v>1.887741079068081E-2</v>
      </c>
      <c r="DA84" s="72" t="s">
        <v>1199</v>
      </c>
    </row>
    <row r="85" spans="1:105" ht="12" customHeight="1" x14ac:dyDescent="0.25">
      <c r="A85" s="57" t="s">
        <v>1010</v>
      </c>
      <c r="B85" s="261">
        <v>10.75145828902745</v>
      </c>
      <c r="C85" s="261">
        <v>11.57792792528058</v>
      </c>
      <c r="D85" s="261">
        <v>13.183130623862629</v>
      </c>
      <c r="E85" s="261">
        <v>6.3003404565240793</v>
      </c>
      <c r="F85" s="261">
        <v>4.8817228645137689</v>
      </c>
      <c r="G85" s="261">
        <v>6.1991565221038636</v>
      </c>
      <c r="H85" s="261">
        <v>5.5792242672134513</v>
      </c>
      <c r="I85" s="261">
        <v>5.8104651668468579</v>
      </c>
      <c r="J85" s="261">
        <v>3.3709103695874072</v>
      </c>
      <c r="K85" s="261">
        <v>2.2458096954561269</v>
      </c>
      <c r="L85" s="261">
        <v>3.3810336567902848</v>
      </c>
      <c r="M85" s="261">
        <v>1.999875537249846</v>
      </c>
      <c r="N85" s="261">
        <v>10.848032354699971</v>
      </c>
      <c r="O85" s="261">
        <v>9.1929936316224854</v>
      </c>
      <c r="P85" s="261">
        <v>16.079566828917169</v>
      </c>
      <c r="Q85" s="261">
        <v>7.1759358215423177</v>
      </c>
      <c r="R85" s="261">
        <v>7.5050158603100954</v>
      </c>
      <c r="S85" s="261">
        <v>7.1996419187572727</v>
      </c>
      <c r="T85" s="261">
        <v>8.0133890691613789</v>
      </c>
      <c r="U85" s="261">
        <v>6.3241562401452081</v>
      </c>
      <c r="V85" s="261">
        <v>8.0611079394181235</v>
      </c>
      <c r="W85" s="261">
        <v>12.42449326382347</v>
      </c>
      <c r="X85" s="261">
        <v>14.19119210426398</v>
      </c>
      <c r="Y85" s="261">
        <v>15.63279619791035</v>
      </c>
      <c r="DA85" s="70" t="s">
        <v>1200</v>
      </c>
    </row>
    <row r="86" spans="1:105" ht="12" customHeight="1" x14ac:dyDescent="0.25">
      <c r="A86" s="60" t="s">
        <v>1012</v>
      </c>
      <c r="B86" s="262">
        <v>10.678260459846859</v>
      </c>
      <c r="C86" s="262">
        <v>11.55737488807387</v>
      </c>
      <c r="D86" s="262">
        <v>13.13488160028318</v>
      </c>
      <c r="E86" s="262">
        <v>6.2161872168371994</v>
      </c>
      <c r="F86" s="262">
        <v>4.7566405628177799</v>
      </c>
      <c r="G86" s="262">
        <v>6.017006105472734</v>
      </c>
      <c r="H86" s="262">
        <v>5.1765112994422484</v>
      </c>
      <c r="I86" s="262">
        <v>5.4935322404792624</v>
      </c>
      <c r="J86" s="262">
        <v>3.3105247137060179</v>
      </c>
      <c r="K86" s="262">
        <v>2.0969932973147971</v>
      </c>
      <c r="L86" s="262">
        <v>3.3523223600246759</v>
      </c>
      <c r="M86" s="262">
        <v>1.966988198150265</v>
      </c>
      <c r="N86" s="262">
        <v>10.539187284718659</v>
      </c>
      <c r="O86" s="262">
        <v>8.1203304029696408</v>
      </c>
      <c r="P86" s="262">
        <v>14.37867821209653</v>
      </c>
      <c r="Q86" s="262">
        <v>6.5703031982853526</v>
      </c>
      <c r="R86" s="262">
        <v>7.0147259953779288</v>
      </c>
      <c r="S86" s="262">
        <v>6.8807524696650768</v>
      </c>
      <c r="T86" s="262">
        <v>7.9803260679462813</v>
      </c>
      <c r="U86" s="262">
        <v>6.2949802036678033</v>
      </c>
      <c r="V86" s="262">
        <v>8.0093082185652875</v>
      </c>
      <c r="W86" s="262">
        <v>12.30003015134019</v>
      </c>
      <c r="X86" s="262">
        <v>14.16349923266916</v>
      </c>
      <c r="Y86" s="262">
        <v>15.55717206846986</v>
      </c>
      <c r="DA86" s="72" t="s">
        <v>1201</v>
      </c>
    </row>
    <row r="87" spans="1:105" ht="12" customHeight="1" x14ac:dyDescent="0.25">
      <c r="A87" s="59" t="s">
        <v>28</v>
      </c>
      <c r="B87" s="230">
        <v>2.2296293191863241</v>
      </c>
      <c r="C87" s="230">
        <v>1.1476434910244631</v>
      </c>
      <c r="D87" s="230">
        <v>0.33410618075999088</v>
      </c>
      <c r="E87" s="230">
        <v>2.3128206830776401E-2</v>
      </c>
      <c r="F87" s="230">
        <v>0.24160908965137859</v>
      </c>
      <c r="G87" s="230">
        <v>0.32471496016212192</v>
      </c>
      <c r="H87" s="230">
        <v>0.1528074183469032</v>
      </c>
      <c r="I87" s="230">
        <v>0</v>
      </c>
      <c r="J87" s="230">
        <v>0</v>
      </c>
      <c r="K87" s="230">
        <v>0</v>
      </c>
      <c r="L87" s="230">
        <v>1.2510436652618169E-2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3.2181134505332748E-2</v>
      </c>
      <c r="X87" s="230">
        <v>3.6836937258508298E-2</v>
      </c>
      <c r="Y87" s="230">
        <v>4.1048239212435451E-2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9.7273256326244978E-2</v>
      </c>
      <c r="D88" s="295">
        <v>1.116176913220162</v>
      </c>
      <c r="E88" s="295">
        <v>0.10793051764442529</v>
      </c>
      <c r="F88" s="295">
        <v>8.8808672569779645E-2</v>
      </c>
      <c r="G88" s="295">
        <v>0.46690521998917828</v>
      </c>
      <c r="H88" s="295">
        <v>0</v>
      </c>
      <c r="I88" s="295">
        <v>3.004637830746798E-2</v>
      </c>
      <c r="J88" s="295">
        <v>0.400336041907566</v>
      </c>
      <c r="K88" s="295">
        <v>0.4253167231163707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</v>
      </c>
      <c r="U88" s="295">
        <v>0</v>
      </c>
      <c r="V88" s="295">
        <v>0</v>
      </c>
      <c r="W88" s="295">
        <v>0</v>
      </c>
      <c r="X88" s="295">
        <v>6.9933613199471265E-2</v>
      </c>
      <c r="Y88" s="295">
        <v>0</v>
      </c>
      <c r="DA88" s="122" t="s">
        <v>1203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4.9131347808868207E-2</v>
      </c>
      <c r="O89" s="295">
        <v>0</v>
      </c>
      <c r="P89" s="295">
        <v>0.14894637198581639</v>
      </c>
      <c r="Q89" s="295">
        <v>0</v>
      </c>
      <c r="R89" s="295">
        <v>0</v>
      </c>
      <c r="S89" s="295">
        <v>0</v>
      </c>
      <c r="T89" s="295">
        <v>0</v>
      </c>
      <c r="U89" s="295">
        <v>0</v>
      </c>
      <c r="V89" s="295">
        <v>0</v>
      </c>
      <c r="W89" s="295">
        <v>0</v>
      </c>
      <c r="X89" s="295">
        <v>0</v>
      </c>
      <c r="Y89" s="295">
        <v>0</v>
      </c>
      <c r="DA89" s="122" t="s">
        <v>1204</v>
      </c>
    </row>
    <row r="90" spans="1:105" ht="12" customHeight="1" x14ac:dyDescent="0.25">
      <c r="A90" s="59" t="s">
        <v>32</v>
      </c>
      <c r="B90" s="295">
        <v>2.1700716419875792</v>
      </c>
      <c r="C90" s="295">
        <v>5.4558565771914154</v>
      </c>
      <c r="D90" s="295">
        <v>6.8084604917381029</v>
      </c>
      <c r="E90" s="295">
        <v>3.9911264328450722</v>
      </c>
      <c r="F90" s="295">
        <v>2.7338098485393512</v>
      </c>
      <c r="G90" s="295">
        <v>3.585566977851633</v>
      </c>
      <c r="H90" s="295">
        <v>3.050086651967121</v>
      </c>
      <c r="I90" s="295">
        <v>3.5256688610196139</v>
      </c>
      <c r="J90" s="295">
        <v>1.4867788122753609</v>
      </c>
      <c r="K90" s="295">
        <v>8.9781996129896027E-2</v>
      </c>
      <c r="L90" s="295">
        <v>1.0364837017051931</v>
      </c>
      <c r="M90" s="295">
        <v>0.41498019438780198</v>
      </c>
      <c r="N90" s="295">
        <v>4.529536325137089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4.2942181481837753</v>
      </c>
      <c r="U90" s="295">
        <v>3.4908772119592459</v>
      </c>
      <c r="V90" s="295">
        <v>4.7590236997941338</v>
      </c>
      <c r="W90" s="295">
        <v>7.4778532326380169</v>
      </c>
      <c r="X90" s="295">
        <v>9.7967034531905508</v>
      </c>
      <c r="Y90" s="295">
        <v>10.843212000165289</v>
      </c>
      <c r="DA90" s="122" t="s">
        <v>1205</v>
      </c>
    </row>
    <row r="91" spans="1:105" ht="12" customHeight="1" x14ac:dyDescent="0.25">
      <c r="A91" s="59" t="s">
        <v>35</v>
      </c>
      <c r="B91" s="295">
        <v>6.2785594986729558</v>
      </c>
      <c r="C91" s="295">
        <v>4.8566015635317443</v>
      </c>
      <c r="D91" s="295">
        <v>4.8761380145649262</v>
      </c>
      <c r="E91" s="295">
        <v>2.0940020595169262</v>
      </c>
      <c r="F91" s="295">
        <v>1.6924129520572699</v>
      </c>
      <c r="G91" s="295">
        <v>1.6398189474697999</v>
      </c>
      <c r="H91" s="295">
        <v>1.9736172291282239</v>
      </c>
      <c r="I91" s="295">
        <v>1.9378170011521809</v>
      </c>
      <c r="J91" s="295">
        <v>1.4234098595230911</v>
      </c>
      <c r="K91" s="295">
        <v>1.5818945780685301</v>
      </c>
      <c r="L91" s="295">
        <v>2.3033282216668649</v>
      </c>
      <c r="M91" s="295">
        <v>1.5520080037624631</v>
      </c>
      <c r="N91" s="295">
        <v>5.9605196117727024</v>
      </c>
      <c r="O91" s="295">
        <v>8.1203304029696408</v>
      </c>
      <c r="P91" s="295">
        <v>14.229731840110709</v>
      </c>
      <c r="Q91" s="295">
        <v>6.5703031982853526</v>
      </c>
      <c r="R91" s="295">
        <v>7.0147259953779288</v>
      </c>
      <c r="S91" s="295">
        <v>6.8807524696650768</v>
      </c>
      <c r="T91" s="295">
        <v>3.686107919762506</v>
      </c>
      <c r="U91" s="295">
        <v>2.8041029917085569</v>
      </c>
      <c r="V91" s="295">
        <v>3.2502845187711529</v>
      </c>
      <c r="W91" s="295">
        <v>4.7899957841968401</v>
      </c>
      <c r="X91" s="295">
        <v>4.260025229020628</v>
      </c>
      <c r="Y91" s="295">
        <v>4.6729118290921443</v>
      </c>
      <c r="DA91" s="122" t="s">
        <v>1206</v>
      </c>
    </row>
    <row r="92" spans="1:105" ht="12" customHeight="1" x14ac:dyDescent="0.25">
      <c r="A92" s="60" t="s">
        <v>1019</v>
      </c>
      <c r="B92" s="262">
        <v>7.319782918059442E-2</v>
      </c>
      <c r="C92" s="262">
        <v>2.0553037206709701E-2</v>
      </c>
      <c r="D92" s="262">
        <v>4.8249023579444113E-2</v>
      </c>
      <c r="E92" s="262">
        <v>8.4153239686880654E-2</v>
      </c>
      <c r="F92" s="262">
        <v>0.12508230169598911</v>
      </c>
      <c r="G92" s="262">
        <v>0.18215041663113021</v>
      </c>
      <c r="H92" s="262">
        <v>0.40271296777120302</v>
      </c>
      <c r="I92" s="262">
        <v>0.31693292636759518</v>
      </c>
      <c r="J92" s="262">
        <v>6.0385655881389243E-2</v>
      </c>
      <c r="K92" s="262">
        <v>0.14881639814133041</v>
      </c>
      <c r="L92" s="262">
        <v>2.87112967656083E-2</v>
      </c>
      <c r="M92" s="262">
        <v>3.2887339099581088E-2</v>
      </c>
      <c r="N92" s="262">
        <v>0.30884506998130878</v>
      </c>
      <c r="O92" s="262">
        <v>1.072663228652845</v>
      </c>
      <c r="P92" s="262">
        <v>1.700888616820635</v>
      </c>
      <c r="Q92" s="262">
        <v>0.6056326232569641</v>
      </c>
      <c r="R92" s="262">
        <v>0.49028986493216647</v>
      </c>
      <c r="S92" s="262">
        <v>0.31888944909219552</v>
      </c>
      <c r="T92" s="262">
        <v>3.3063001215098087E-2</v>
      </c>
      <c r="U92" s="262">
        <v>2.9176036477404872E-2</v>
      </c>
      <c r="V92" s="262">
        <v>5.179972085283685E-2</v>
      </c>
      <c r="W92" s="262">
        <v>0.1244631124832809</v>
      </c>
      <c r="X92" s="262">
        <v>2.7692871594820249E-2</v>
      </c>
      <c r="Y92" s="262">
        <v>7.5624129440483856E-2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2.7726244428825186</v>
      </c>
      <c r="C93" s="261">
        <f t="shared" si="3"/>
        <v>2.8648207991326982</v>
      </c>
      <c r="D93" s="261">
        <f t="shared" si="3"/>
        <v>3.2084872731241343</v>
      </c>
      <c r="E93" s="261">
        <f t="shared" si="3"/>
        <v>1.6399974344340136</v>
      </c>
      <c r="F93" s="261">
        <f t="shared" si="3"/>
        <v>1.3769165616646977</v>
      </c>
      <c r="G93" s="261">
        <f t="shared" si="3"/>
        <v>1.7905213154616599</v>
      </c>
      <c r="H93" s="261">
        <f t="shared" si="3"/>
        <v>1.936455723148756</v>
      </c>
      <c r="I93" s="261">
        <f t="shared" si="3"/>
        <v>1.9008853354001856</v>
      </c>
      <c r="J93" s="261">
        <f t="shared" si="3"/>
        <v>0.90415198255733231</v>
      </c>
      <c r="K93" s="261">
        <f t="shared" si="3"/>
        <v>0.7004064403412622</v>
      </c>
      <c r="L93" s="261">
        <f t="shared" si="3"/>
        <v>0.88860947200547435</v>
      </c>
      <c r="M93" s="261">
        <f t="shared" si="3"/>
        <v>0.54118109591161934</v>
      </c>
      <c r="N93" s="261">
        <f t="shared" si="3"/>
        <v>3.0800333672616835</v>
      </c>
      <c r="O93" s="261">
        <f t="shared" si="3"/>
        <v>3.0727002477211487</v>
      </c>
      <c r="P93" s="261">
        <f t="shared" si="3"/>
        <v>5.354824462380245</v>
      </c>
      <c r="Q93" s="261">
        <f t="shared" si="3"/>
        <v>2.2809863398103603</v>
      </c>
      <c r="R93" s="261">
        <f t="shared" si="3"/>
        <v>2.3078906400179897</v>
      </c>
      <c r="S93" s="261">
        <f t="shared" si="3"/>
        <v>2.1337953531219274</v>
      </c>
      <c r="T93" s="261">
        <f t="shared" si="3"/>
        <v>2.0031191894560703</v>
      </c>
      <c r="U93" s="261">
        <f t="shared" si="3"/>
        <v>1.5779006818913133</v>
      </c>
      <c r="V93" s="261">
        <f t="shared" si="3"/>
        <v>2.0128961083174608</v>
      </c>
      <c r="W93" s="261">
        <f t="shared" si="3"/>
        <v>3.1629775655460617</v>
      </c>
      <c r="X93" s="261">
        <f t="shared" si="3"/>
        <v>3.3675586940037454</v>
      </c>
      <c r="Y93" s="261">
        <f t="shared" si="3"/>
        <v>3.7538238670572599</v>
      </c>
      <c r="DA93" s="70"/>
    </row>
    <row r="94" spans="1:105" ht="12" customHeight="1" x14ac:dyDescent="0.25">
      <c r="A94" s="60" t="s">
        <v>1022</v>
      </c>
      <c r="B94" s="262">
        <v>1.909825639312321</v>
      </c>
      <c r="C94" s="262">
        <v>2.1551128244996431</v>
      </c>
      <c r="D94" s="262">
        <v>2.2612814966588508</v>
      </c>
      <c r="E94" s="262">
        <v>0.84113548104605473</v>
      </c>
      <c r="F94" s="262">
        <v>0.54953865782857048</v>
      </c>
      <c r="G94" s="262">
        <v>0.59543369052356176</v>
      </c>
      <c r="H94" s="262">
        <v>0.45573944521839788</v>
      </c>
      <c r="I94" s="262">
        <v>0.51561694268422686</v>
      </c>
      <c r="J94" s="262">
        <v>0.46928903413098488</v>
      </c>
      <c r="K94" s="262">
        <v>0.26053192329672381</v>
      </c>
      <c r="L94" s="262">
        <v>0.58825321487418825</v>
      </c>
      <c r="M94" s="262">
        <v>0.3308914159050857</v>
      </c>
      <c r="N94" s="262">
        <v>1.4857660240995261</v>
      </c>
      <c r="O94" s="262">
        <v>0.94401011951291469</v>
      </c>
      <c r="P94" s="262">
        <v>1.754564590739921</v>
      </c>
      <c r="Q94" s="262">
        <v>0.82848944185189011</v>
      </c>
      <c r="R94" s="262">
        <v>0.94786955057280842</v>
      </c>
      <c r="S94" s="262">
        <v>1.005016037080388</v>
      </c>
      <c r="T94" s="262">
        <v>1.3887269908867139</v>
      </c>
      <c r="U94" s="262">
        <v>1.0766654876533051</v>
      </c>
      <c r="V94" s="262">
        <v>1.2901585293474811</v>
      </c>
      <c r="W94" s="262">
        <v>1.837834216673464</v>
      </c>
      <c r="X94" s="262">
        <v>2.3560406053069078</v>
      </c>
      <c r="Y94" s="262">
        <v>2.362206106218784</v>
      </c>
      <c r="DA94" s="72" t="s">
        <v>1208</v>
      </c>
    </row>
    <row r="95" spans="1:105" ht="12" customHeight="1" x14ac:dyDescent="0.25">
      <c r="A95" s="60" t="s">
        <v>1024</v>
      </c>
      <c r="B95" s="262">
        <v>0.58037680207962505</v>
      </c>
      <c r="C95" s="262">
        <v>0.59402214532762798</v>
      </c>
      <c r="D95" s="262">
        <v>0.66339179358109956</v>
      </c>
      <c r="E95" s="262">
        <v>0.37009006085069263</v>
      </c>
      <c r="F95" s="262">
        <v>0.31220336323562808</v>
      </c>
      <c r="G95" s="262">
        <v>0.35614107463757871</v>
      </c>
      <c r="H95" s="262">
        <v>0.30116744308667409</v>
      </c>
      <c r="I95" s="262">
        <v>0.31560188431638281</v>
      </c>
      <c r="J95" s="262">
        <v>0.18233418967850021</v>
      </c>
      <c r="K95" s="262">
        <v>0.12898876636539239</v>
      </c>
      <c r="L95" s="262">
        <v>0.20734662889957481</v>
      </c>
      <c r="M95" s="262">
        <v>0.12135177395096319</v>
      </c>
      <c r="N95" s="262">
        <v>0.61776431448597913</v>
      </c>
      <c r="O95" s="262">
        <v>0.5469579042437831</v>
      </c>
      <c r="P95" s="262">
        <v>0.92344721096314863</v>
      </c>
      <c r="Q95" s="262">
        <v>0.48382333365620089</v>
      </c>
      <c r="R95" s="262">
        <v>0.51967652318257207</v>
      </c>
      <c r="S95" s="262">
        <v>0.53797477156709284</v>
      </c>
      <c r="T95" s="262">
        <v>0.45639196709346852</v>
      </c>
      <c r="U95" s="262">
        <v>0.35913988405629582</v>
      </c>
      <c r="V95" s="262">
        <v>0.46193268430169709</v>
      </c>
      <c r="W95" s="262">
        <v>0.71941419215959157</v>
      </c>
      <c r="X95" s="262">
        <v>0.81724832508005985</v>
      </c>
      <c r="Y95" s="262">
        <v>0.90671215010150874</v>
      </c>
      <c r="DA95" s="72" t="s">
        <v>1209</v>
      </c>
    </row>
    <row r="96" spans="1:105" ht="12" customHeight="1" x14ac:dyDescent="0.25">
      <c r="A96" s="64" t="s">
        <v>28</v>
      </c>
      <c r="B96" s="229">
        <v>8.0073855820520998E-2</v>
      </c>
      <c r="C96" s="229">
        <v>4.7989166120476108E-2</v>
      </c>
      <c r="D96" s="229">
        <v>1.5073436480397891E-2</v>
      </c>
      <c r="E96" s="229">
        <v>7.2399281737876593E-4</v>
      </c>
      <c r="F96" s="229">
        <v>5.7730738768459041E-3</v>
      </c>
      <c r="G96" s="229">
        <v>1.048313297958671E-2</v>
      </c>
      <c r="H96" s="229">
        <v>5.7293238989673751E-3</v>
      </c>
      <c r="I96" s="229">
        <v>0</v>
      </c>
      <c r="J96" s="229">
        <v>0</v>
      </c>
      <c r="K96" s="229">
        <v>0</v>
      </c>
      <c r="L96" s="229">
        <v>3.4905665986440231E-4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9.4044874024047057E-4</v>
      </c>
      <c r="X96" s="229">
        <v>1.0951611758631249E-3</v>
      </c>
      <c r="Y96" s="229">
        <v>1.2003652541715531E-3</v>
      </c>
      <c r="DA96" s="73" t="s">
        <v>1210</v>
      </c>
    </row>
    <row r="97" spans="1:105" ht="12" customHeight="1" x14ac:dyDescent="0.25">
      <c r="A97" s="64" t="s">
        <v>30</v>
      </c>
      <c r="B97" s="229">
        <v>0.19535689634851369</v>
      </c>
      <c r="C97" s="229">
        <v>8.9303922653334297E-2</v>
      </c>
      <c r="D97" s="229">
        <v>4.2374158706350119E-2</v>
      </c>
      <c r="E97" s="229">
        <v>6.1520133826730487E-2</v>
      </c>
      <c r="F97" s="229">
        <v>0.102397310335427</v>
      </c>
      <c r="G97" s="229">
        <v>6.7838054756907962E-2</v>
      </c>
      <c r="H97" s="229">
        <v>9.9904442240703242E-3</v>
      </c>
      <c r="I97" s="229">
        <v>1.3654882912965099E-2</v>
      </c>
      <c r="J97" s="229">
        <v>7.9012277298233877E-3</v>
      </c>
      <c r="K97" s="229">
        <v>2.7311255692699259E-3</v>
      </c>
      <c r="L97" s="229">
        <v>3.8660195079973769E-3</v>
      </c>
      <c r="M97" s="229">
        <v>2.9047252725023461E-3</v>
      </c>
      <c r="N97" s="229">
        <v>6.2158514743420271E-3</v>
      </c>
      <c r="O97" s="229">
        <v>1.934782658047789E-2</v>
      </c>
      <c r="P97" s="229">
        <v>1.6243702388807079E-2</v>
      </c>
      <c r="Q97" s="229">
        <v>0.1478402642303723</v>
      </c>
      <c r="R97" s="229">
        <v>0.14610981983412319</v>
      </c>
      <c r="S97" s="229">
        <v>0.19922424127901681</v>
      </c>
      <c r="T97" s="229">
        <v>0.15055935215019331</v>
      </c>
      <c r="U97" s="229">
        <v>0.1165727331350868</v>
      </c>
      <c r="V97" s="229">
        <v>0.164894404089656</v>
      </c>
      <c r="W97" s="229">
        <v>0.26801261074898503</v>
      </c>
      <c r="X97" s="229">
        <v>0.28638190717200102</v>
      </c>
      <c r="Y97" s="229">
        <v>0.33891626100942751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4.1080631117373636E-3</v>
      </c>
      <c r="D98" s="229">
        <v>5.0859050439773297E-2</v>
      </c>
      <c r="E98" s="229">
        <v>3.412274824083481E-3</v>
      </c>
      <c r="F98" s="229">
        <v>2.1431702475516829E-3</v>
      </c>
      <c r="G98" s="229">
        <v>1.522386672278706E-2</v>
      </c>
      <c r="H98" s="229">
        <v>0</v>
      </c>
      <c r="I98" s="229">
        <v>1.1314963863726241E-3</v>
      </c>
      <c r="J98" s="229">
        <v>1.533931802542342E-2</v>
      </c>
      <c r="K98" s="229">
        <v>1.245340501193731E-2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>
        <v>0</v>
      </c>
      <c r="X98" s="229">
        <v>2.099848386639958E-3</v>
      </c>
      <c r="Y98" s="229">
        <v>0</v>
      </c>
      <c r="DA98" s="73" t="s">
        <v>1212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1.6099894131430821E-3</v>
      </c>
      <c r="O99" s="229">
        <v>0</v>
      </c>
      <c r="P99" s="229">
        <v>3.596136158286582E-3</v>
      </c>
      <c r="Q99" s="229">
        <v>0</v>
      </c>
      <c r="R99" s="229">
        <v>0</v>
      </c>
      <c r="S99" s="229">
        <v>0</v>
      </c>
      <c r="T99" s="229">
        <v>0</v>
      </c>
      <c r="U99" s="229">
        <v>0</v>
      </c>
      <c r="V99" s="229">
        <v>0</v>
      </c>
      <c r="W99" s="229">
        <v>0</v>
      </c>
      <c r="X99" s="229">
        <v>0</v>
      </c>
      <c r="Y99" s="229">
        <v>0</v>
      </c>
      <c r="DA99" s="73" t="s">
        <v>1213</v>
      </c>
    </row>
    <row r="100" spans="1:105" ht="12" customHeight="1" x14ac:dyDescent="0.25">
      <c r="A100" s="64" t="s">
        <v>32</v>
      </c>
      <c r="B100" s="229">
        <v>7.7760375025290623E-2</v>
      </c>
      <c r="C100" s="229">
        <v>0.22762782588724001</v>
      </c>
      <c r="D100" s="229">
        <v>0.30648052757536343</v>
      </c>
      <c r="E100" s="229">
        <v>0.1246562277823676</v>
      </c>
      <c r="F100" s="229">
        <v>6.5176096973155837E-2</v>
      </c>
      <c r="G100" s="229">
        <v>0.11549756712995619</v>
      </c>
      <c r="H100" s="229">
        <v>0.11410306593212639</v>
      </c>
      <c r="I100" s="229">
        <v>0.13116601160151839</v>
      </c>
      <c r="J100" s="229">
        <v>5.6279013593019671E-2</v>
      </c>
      <c r="K100" s="229">
        <v>2.5970700453245002E-3</v>
      </c>
      <c r="L100" s="229">
        <v>2.8854405941700221E-2</v>
      </c>
      <c r="M100" s="229">
        <v>1.1640181997528551E-2</v>
      </c>
      <c r="N100" s="229">
        <v>0.14257000162862901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0.12890434249772709</v>
      </c>
      <c r="U100" s="229">
        <v>0.1061682324494366</v>
      </c>
      <c r="V100" s="229">
        <v>0.1424588566612206</v>
      </c>
      <c r="W100" s="229">
        <v>0.21804037242436561</v>
      </c>
      <c r="X100" s="229">
        <v>0.29060339706525079</v>
      </c>
      <c r="Y100" s="229">
        <v>0.31637563645235739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7.0856908454783284E-3</v>
      </c>
      <c r="L101" s="229">
        <v>5.4008002495144558E-3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1215</v>
      </c>
    </row>
    <row r="102" spans="1:105" ht="12" customHeight="1" x14ac:dyDescent="0.25">
      <c r="A102" s="64" t="s">
        <v>35</v>
      </c>
      <c r="B102" s="229">
        <v>0.22718567488529981</v>
      </c>
      <c r="C102" s="229">
        <v>0.20461220487515061</v>
      </c>
      <c r="D102" s="229">
        <v>0.22164942501120891</v>
      </c>
      <c r="E102" s="229">
        <v>6.6043830477398827E-2</v>
      </c>
      <c r="F102" s="229">
        <v>4.0743941610254512E-2</v>
      </c>
      <c r="G102" s="229">
        <v>5.3339329446948913E-2</v>
      </c>
      <c r="H102" s="229">
        <v>7.4556363793700203E-2</v>
      </c>
      <c r="I102" s="229">
        <v>7.279963629741254E-2</v>
      </c>
      <c r="J102" s="229">
        <v>5.4408498119022493E-2</v>
      </c>
      <c r="K102" s="229">
        <v>4.620708784793439E-2</v>
      </c>
      <c r="L102" s="229">
        <v>6.4750353475400133E-2</v>
      </c>
      <c r="M102" s="229">
        <v>4.3960539357065842E-2</v>
      </c>
      <c r="N102" s="229">
        <v>0.18826304092800139</v>
      </c>
      <c r="O102" s="229">
        <v>0.19607323818665071</v>
      </c>
      <c r="P102" s="229">
        <v>0.33720925692262699</v>
      </c>
      <c r="Q102" s="229">
        <v>0.10048887945311651</v>
      </c>
      <c r="R102" s="229">
        <v>0.10705878181077649</v>
      </c>
      <c r="S102" s="229">
        <v>9.0899423555585321E-2</v>
      </c>
      <c r="T102" s="229">
        <v>0.1117347201978639</v>
      </c>
      <c r="U102" s="229">
        <v>8.6117344449376507E-2</v>
      </c>
      <c r="V102" s="229">
        <v>9.824933530810373E-2</v>
      </c>
      <c r="W102" s="229">
        <v>0.14103657863685731</v>
      </c>
      <c r="X102" s="229">
        <v>0.1276055460952899</v>
      </c>
      <c r="Y102" s="229">
        <v>0.1376795139764426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2.038096267968962E-2</v>
      </c>
      <c r="D104" s="229">
        <v>1.816532851837906E-2</v>
      </c>
      <c r="E104" s="229">
        <v>1.5298158123279729E-2</v>
      </c>
      <c r="F104" s="229">
        <v>2.3281610733030721E-2</v>
      </c>
      <c r="G104" s="229">
        <v>2.014262354858325E-2</v>
      </c>
      <c r="H104" s="229">
        <v>2.452711472536032E-2</v>
      </c>
      <c r="I104" s="229">
        <v>2.5868978978324301E-2</v>
      </c>
      <c r="J104" s="229">
        <v>1.2778265109864051E-2</v>
      </c>
      <c r="K104" s="229">
        <v>1.430175092922629E-2</v>
      </c>
      <c r="L104" s="229">
        <v>1.2371767886213679E-2</v>
      </c>
      <c r="M104" s="229">
        <v>9.8901873447854189E-3</v>
      </c>
      <c r="N104" s="229">
        <v>5.4876560946760147E-2</v>
      </c>
      <c r="O104" s="229">
        <v>2.3196188558148329E-2</v>
      </c>
      <c r="P104" s="229">
        <v>9.248775628299126E-2</v>
      </c>
      <c r="Q104" s="229">
        <v>4.4156081787936077E-2</v>
      </c>
      <c r="R104" s="229">
        <v>7.8291796409319617E-2</v>
      </c>
      <c r="S104" s="229">
        <v>6.3032343406273408E-2</v>
      </c>
      <c r="T104" s="229">
        <v>4.2524329634750613E-2</v>
      </c>
      <c r="U104" s="229">
        <v>3.2912976501412589E-2</v>
      </c>
      <c r="V104" s="229">
        <v>3.6494353786857787E-2</v>
      </c>
      <c r="W104" s="229">
        <v>5.7191413410184168E-2</v>
      </c>
      <c r="X104" s="229">
        <v>7.3222522667279785E-2</v>
      </c>
      <c r="Y104" s="229">
        <v>7.969777089204956E-2</v>
      </c>
      <c r="DA104" s="73" t="s">
        <v>1218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8.7898668496267738E-3</v>
      </c>
      <c r="E105" s="229">
        <v>9.8435442999453671E-2</v>
      </c>
      <c r="F105" s="229">
        <v>7.2688159459362425E-2</v>
      </c>
      <c r="G105" s="229">
        <v>7.3616500052808551E-2</v>
      </c>
      <c r="H105" s="229">
        <v>7.2261130512449562E-2</v>
      </c>
      <c r="I105" s="229">
        <v>7.0980878139789719E-2</v>
      </c>
      <c r="J105" s="229">
        <v>3.5627867101347209E-2</v>
      </c>
      <c r="K105" s="229">
        <v>4.361263611622164E-2</v>
      </c>
      <c r="L105" s="229">
        <v>9.1754225178884527E-2</v>
      </c>
      <c r="M105" s="229">
        <v>5.2956139979081093E-2</v>
      </c>
      <c r="N105" s="229">
        <v>0.22422887009510351</v>
      </c>
      <c r="O105" s="229">
        <v>0.30834065091850621</v>
      </c>
      <c r="P105" s="229">
        <v>0.47391035921043673</v>
      </c>
      <c r="Q105" s="229">
        <v>0.19133810818477601</v>
      </c>
      <c r="R105" s="229">
        <v>0.18821612512835281</v>
      </c>
      <c r="S105" s="229">
        <v>0.1848187633262173</v>
      </c>
      <c r="T105" s="229">
        <v>2.2669222612933589E-2</v>
      </c>
      <c r="U105" s="229">
        <v>1.7368597520983239E-2</v>
      </c>
      <c r="V105" s="229">
        <v>1.983573445585907E-2</v>
      </c>
      <c r="W105" s="229">
        <v>3.419276819895898E-2</v>
      </c>
      <c r="X105" s="229">
        <v>3.6239942517735171E-2</v>
      </c>
      <c r="Y105" s="229">
        <v>3.2842602517060157E-2</v>
      </c>
      <c r="DA105" s="73" t="s">
        <v>1219</v>
      </c>
    </row>
    <row r="106" spans="1:105" ht="12" customHeight="1" x14ac:dyDescent="0.25">
      <c r="A106" s="60" t="s">
        <v>1036</v>
      </c>
      <c r="B106" s="262">
        <v>0.28242200149057228</v>
      </c>
      <c r="C106" s="262">
        <v>0.1156858293054269</v>
      </c>
      <c r="D106" s="262">
        <v>0.28381398288418358</v>
      </c>
      <c r="E106" s="262">
        <v>0.42877189253726627</v>
      </c>
      <c r="F106" s="262">
        <v>0.51517454060049905</v>
      </c>
      <c r="G106" s="262">
        <v>0.83894655030051946</v>
      </c>
      <c r="H106" s="262">
        <v>1.179548834843684</v>
      </c>
      <c r="I106" s="262">
        <v>1.069666508399576</v>
      </c>
      <c r="J106" s="262">
        <v>0.25252875874784719</v>
      </c>
      <c r="K106" s="262">
        <v>0.31088575067914598</v>
      </c>
      <c r="L106" s="262">
        <v>9.3009628231711355E-2</v>
      </c>
      <c r="M106" s="262">
        <v>8.8937906055570476E-2</v>
      </c>
      <c r="N106" s="262">
        <v>0.97650302867617855</v>
      </c>
      <c r="O106" s="262">
        <v>1.5817322239644509</v>
      </c>
      <c r="P106" s="262">
        <v>2.6768126606771752</v>
      </c>
      <c r="Q106" s="262">
        <v>0.96867356430226914</v>
      </c>
      <c r="R106" s="262">
        <v>0.84034456626260912</v>
      </c>
      <c r="S106" s="262">
        <v>0.59080454447444652</v>
      </c>
      <c r="T106" s="262">
        <v>0.15800023147588749</v>
      </c>
      <c r="U106" s="262">
        <v>0.14209531018171251</v>
      </c>
      <c r="V106" s="262">
        <v>0.26080489466828272</v>
      </c>
      <c r="W106" s="262">
        <v>0.60572915671300598</v>
      </c>
      <c r="X106" s="262">
        <v>0.19426976361677761</v>
      </c>
      <c r="Y106" s="262">
        <v>0.48490561073696697</v>
      </c>
      <c r="DA106" s="72" t="s">
        <v>1220</v>
      </c>
    </row>
    <row r="107" spans="1:105" ht="12" customHeight="1" x14ac:dyDescent="0.25">
      <c r="A107" s="132" t="s">
        <v>1038</v>
      </c>
      <c r="B107" s="316">
        <v>1.0461863672346969</v>
      </c>
      <c r="C107" s="316">
        <v>0.73251600265677763</v>
      </c>
      <c r="D107" s="316">
        <v>1.0880076317564349</v>
      </c>
      <c r="E107" s="316">
        <v>0.75538191054565729</v>
      </c>
      <c r="F107" s="316">
        <v>0.69228259458573815</v>
      </c>
      <c r="G107" s="316">
        <v>0.96554030952877001</v>
      </c>
      <c r="H107" s="316">
        <v>1.1827023022701439</v>
      </c>
      <c r="I107" s="316">
        <v>1.1294530955508431</v>
      </c>
      <c r="J107" s="316">
        <v>0.45685007562427382</v>
      </c>
      <c r="K107" s="316">
        <v>0.42854526018965972</v>
      </c>
      <c r="L107" s="316">
        <v>0.33159270468174828</v>
      </c>
      <c r="M107" s="316">
        <v>0.24464610867922371</v>
      </c>
      <c r="N107" s="316">
        <v>1.59529949154201</v>
      </c>
      <c r="O107" s="316">
        <v>1.850662084642434</v>
      </c>
      <c r="P107" s="316">
        <v>3.0713974023807769</v>
      </c>
      <c r="Q107" s="316">
        <v>1.212364675332716</v>
      </c>
      <c r="R107" s="316">
        <v>1.1900944975771821</v>
      </c>
      <c r="S107" s="316">
        <v>1.0023329975735711</v>
      </c>
      <c r="T107" s="316">
        <v>0.60031819477988768</v>
      </c>
      <c r="U107" s="316">
        <v>0.49798403315929202</v>
      </c>
      <c r="V107" s="316">
        <v>0.71756823832586758</v>
      </c>
      <c r="W107" s="316">
        <v>1.2915687167489871</v>
      </c>
      <c r="X107" s="316">
        <v>0.85192460793016</v>
      </c>
      <c r="Y107" s="316">
        <v>1.2916729788061769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6.8947539945891947</v>
      </c>
      <c r="C110" s="223">
        <v>7.1389795387949846</v>
      </c>
      <c r="D110" s="223">
        <v>6.156925427501049</v>
      </c>
      <c r="E110" s="223">
        <v>4.7590183283760474</v>
      </c>
      <c r="F110" s="223">
        <v>2.7912436110807319</v>
      </c>
      <c r="G110" s="223">
        <v>4.147815338764465</v>
      </c>
      <c r="H110" s="223">
        <v>4.8504334325365184</v>
      </c>
      <c r="I110" s="223">
        <v>5.1235543875418266</v>
      </c>
      <c r="J110" s="223">
        <v>5.7939021813991287</v>
      </c>
      <c r="K110" s="223">
        <v>8.6967764032110324</v>
      </c>
      <c r="L110" s="223">
        <v>9.6973915358110396</v>
      </c>
      <c r="M110" s="223">
        <v>9.8866341719727</v>
      </c>
      <c r="N110" s="223">
        <v>9.8771103321661098</v>
      </c>
      <c r="O110" s="223">
        <v>1.644469128410571</v>
      </c>
      <c r="P110" s="223">
        <v>5.5099707032652514</v>
      </c>
      <c r="Q110" s="223">
        <v>4.9696748621118534</v>
      </c>
      <c r="R110" s="223">
        <v>7.3321669510284302</v>
      </c>
      <c r="S110" s="223">
        <v>7.3588236042730184</v>
      </c>
      <c r="T110" s="223">
        <v>8.9394218241718111</v>
      </c>
      <c r="U110" s="223">
        <v>8.4809289820528413</v>
      </c>
      <c r="V110" s="223">
        <v>8.5618468861707981</v>
      </c>
      <c r="W110" s="223">
        <v>8.9714690320518002</v>
      </c>
      <c r="X110" s="223">
        <v>8.0641600118301611</v>
      </c>
      <c r="Y110" s="223">
        <v>8.5115506085415973</v>
      </c>
      <c r="DA110" s="89" t="s">
        <v>1222</v>
      </c>
    </row>
    <row r="111" spans="1:105" ht="12" customHeight="1" x14ac:dyDescent="0.25">
      <c r="A111" s="55" t="s">
        <v>91</v>
      </c>
      <c r="B111" s="259">
        <v>1.3627814678649789E-2</v>
      </c>
      <c r="C111" s="259">
        <v>9.9150790892714065E-3</v>
      </c>
      <c r="D111" s="259">
        <v>1.1026629112787199E-2</v>
      </c>
      <c r="E111" s="259">
        <v>1.0837278397248381E-2</v>
      </c>
      <c r="F111" s="259">
        <v>6.9278393020760949E-3</v>
      </c>
      <c r="G111" s="259">
        <v>1.166366994322158E-2</v>
      </c>
      <c r="H111" s="259">
        <v>1.7200128931571249E-2</v>
      </c>
      <c r="I111" s="259">
        <v>1.7167402333776449E-2</v>
      </c>
      <c r="J111" s="259">
        <v>1.511851197161207E-2</v>
      </c>
      <c r="K111" s="259">
        <v>2.83248684443657E-2</v>
      </c>
      <c r="L111" s="259">
        <v>1.805326829572941E-2</v>
      </c>
      <c r="M111" s="259">
        <v>2.2317222506433459E-2</v>
      </c>
      <c r="N111" s="259">
        <v>2.710908692000388E-2</v>
      </c>
      <c r="O111" s="259">
        <v>5.5493783328799621E-3</v>
      </c>
      <c r="P111" s="259">
        <v>1.845765614280518E-2</v>
      </c>
      <c r="Q111" s="259">
        <v>1.423278234689861E-2</v>
      </c>
      <c r="R111" s="259">
        <v>1.9808308785746711E-2</v>
      </c>
      <c r="S111" s="259">
        <v>1.7156836941828232E-2</v>
      </c>
      <c r="T111" s="259">
        <v>1.446559700165485E-2</v>
      </c>
      <c r="U111" s="259">
        <v>1.4270524737642129E-2</v>
      </c>
      <c r="V111" s="259">
        <v>1.5903144305554159E-2</v>
      </c>
      <c r="W111" s="259">
        <v>1.8821634347035859E-2</v>
      </c>
      <c r="X111" s="259">
        <v>1.0450903447234689E-2</v>
      </c>
      <c r="Y111" s="259">
        <v>1.459676255709514E-2</v>
      </c>
      <c r="DA111" s="67" t="s">
        <v>1223</v>
      </c>
    </row>
    <row r="112" spans="1:105" ht="12" customHeight="1" x14ac:dyDescent="0.25">
      <c r="A112" s="173" t="s">
        <v>92</v>
      </c>
      <c r="B112" s="224">
        <v>2.9307843130538389E-2</v>
      </c>
      <c r="C112" s="224">
        <v>2.132327078313621E-2</v>
      </c>
      <c r="D112" s="224">
        <v>2.3713759242887902E-2</v>
      </c>
      <c r="E112" s="224">
        <v>2.3306543471428881E-2</v>
      </c>
      <c r="F112" s="224">
        <v>1.4898942514746719E-2</v>
      </c>
      <c r="G112" s="224">
        <v>2.5083772936673208E-2</v>
      </c>
      <c r="H112" s="224">
        <v>3.6990426744008952E-2</v>
      </c>
      <c r="I112" s="224">
        <v>3.6920045247269863E-2</v>
      </c>
      <c r="J112" s="224">
        <v>3.2513721948783748E-2</v>
      </c>
      <c r="K112" s="224">
        <v>6.0915181240405229E-2</v>
      </c>
      <c r="L112" s="224">
        <v>3.8825179801841983E-2</v>
      </c>
      <c r="M112" s="224">
        <v>4.799519745103227E-2</v>
      </c>
      <c r="N112" s="224">
        <v>5.8300533548370927E-2</v>
      </c>
      <c r="O112" s="224">
        <v>1.1934438021589579E-2</v>
      </c>
      <c r="P112" s="224">
        <v>3.9694852296329373E-2</v>
      </c>
      <c r="Q112" s="224">
        <v>3.0608880599727131E-2</v>
      </c>
      <c r="R112" s="224">
        <v>4.2599552478757963E-2</v>
      </c>
      <c r="S112" s="224">
        <v>3.689732342010002E-2</v>
      </c>
      <c r="T112" s="224">
        <v>3.1109569487929891E-2</v>
      </c>
      <c r="U112" s="224">
        <v>3.0690049011051049E-2</v>
      </c>
      <c r="V112" s="224">
        <v>3.4201144466669157E-2</v>
      </c>
      <c r="W112" s="224">
        <v>4.0477620213568488E-2</v>
      </c>
      <c r="X112" s="224">
        <v>2.247560933476855E-2</v>
      </c>
      <c r="Y112" s="224">
        <v>3.1391652830976571E-2</v>
      </c>
      <c r="DA112" s="177" t="s">
        <v>1224</v>
      </c>
    </row>
    <row r="113" spans="1:105" ht="12" customHeight="1" x14ac:dyDescent="0.25">
      <c r="A113" s="173" t="s">
        <v>93</v>
      </c>
      <c r="B113" s="224">
        <v>0.18851863915206979</v>
      </c>
      <c r="C113" s="224">
        <v>0.13715898411232161</v>
      </c>
      <c r="D113" s="224">
        <v>0.15253546983097011</v>
      </c>
      <c r="E113" s="224">
        <v>0.14991611081724859</v>
      </c>
      <c r="F113" s="224">
        <v>9.5835382876002587E-2</v>
      </c>
      <c r="G113" s="224">
        <v>0.1613478930455258</v>
      </c>
      <c r="H113" s="224">
        <v>0.23793579351353639</v>
      </c>
      <c r="I113" s="224">
        <v>0.2374830742899606</v>
      </c>
      <c r="J113" s="224">
        <v>0.20914001034646931</v>
      </c>
      <c r="K113" s="224">
        <v>0.39182846107078673</v>
      </c>
      <c r="L113" s="224">
        <v>0.24973758827892381</v>
      </c>
      <c r="M113" s="224">
        <v>0.30872245593110909</v>
      </c>
      <c r="N113" s="224">
        <v>0.37501010215679348</v>
      </c>
      <c r="O113" s="224">
        <v>7.6766618575573667E-2</v>
      </c>
      <c r="P113" s="224">
        <v>0.25533163607147219</v>
      </c>
      <c r="Q113" s="224">
        <v>0.1968873823613492</v>
      </c>
      <c r="R113" s="224">
        <v>0.27401571743144199</v>
      </c>
      <c r="S113" s="224">
        <v>0.23733691928571721</v>
      </c>
      <c r="T113" s="224">
        <v>0.2001079942440501</v>
      </c>
      <c r="U113" s="224">
        <v>0.1974094869180292</v>
      </c>
      <c r="V113" s="224">
        <v>0.21999412183223921</v>
      </c>
      <c r="W113" s="224">
        <v>0.2603666822150098</v>
      </c>
      <c r="X113" s="224">
        <v>0.14457124214265879</v>
      </c>
      <c r="Y113" s="224">
        <v>0.20192245625416011</v>
      </c>
      <c r="DA113" s="177" t="s">
        <v>1225</v>
      </c>
    </row>
    <row r="114" spans="1:105" ht="12" customHeight="1" x14ac:dyDescent="0.25">
      <c r="A114" s="173" t="s">
        <v>94</v>
      </c>
      <c r="B114" s="224">
        <v>0.26291365046629578</v>
      </c>
      <c r="C114" s="224">
        <v>0.19128596179887719</v>
      </c>
      <c r="D114" s="224">
        <v>0.212730461981014</v>
      </c>
      <c r="E114" s="224">
        <v>0.2090774266987902</v>
      </c>
      <c r="F114" s="224">
        <v>0.13365484956339041</v>
      </c>
      <c r="G114" s="224">
        <v>0.2250205271290219</v>
      </c>
      <c r="H114" s="224">
        <v>0.33183227043548169</v>
      </c>
      <c r="I114" s="224">
        <v>0.33120089486306109</v>
      </c>
      <c r="J114" s="224">
        <v>0.2916728225180667</v>
      </c>
      <c r="K114" s="224">
        <v>0.54645552036693823</v>
      </c>
      <c r="L114" s="224">
        <v>0.34829140125553337</v>
      </c>
      <c r="M114" s="224">
        <v>0.43055343617398939</v>
      </c>
      <c r="N114" s="224">
        <v>0.52300014132951889</v>
      </c>
      <c r="O114" s="224">
        <v>0.107060988846716</v>
      </c>
      <c r="P114" s="224">
        <v>0.35609302518321012</v>
      </c>
      <c r="Q114" s="224">
        <v>0.27458494640214109</v>
      </c>
      <c r="R114" s="224">
        <v>0.38215039573316611</v>
      </c>
      <c r="S114" s="224">
        <v>0.33099706278644342</v>
      </c>
      <c r="T114" s="224">
        <v>0.27907650665647221</v>
      </c>
      <c r="U114" s="224">
        <v>0.27531308880513777</v>
      </c>
      <c r="V114" s="224">
        <v>0.30681028630481699</v>
      </c>
      <c r="W114" s="224">
        <v>0.36311504893543889</v>
      </c>
      <c r="X114" s="224">
        <v>0.20162331531320041</v>
      </c>
      <c r="Y114" s="224">
        <v>0.28160700885432449</v>
      </c>
      <c r="DA114" s="177" t="s">
        <v>1226</v>
      </c>
    </row>
    <row r="115" spans="1:105" ht="12" customHeight="1" x14ac:dyDescent="0.25">
      <c r="A115" s="56" t="s">
        <v>95</v>
      </c>
      <c r="B115" s="260">
        <v>0.44067426546779509</v>
      </c>
      <c r="C115" s="260">
        <v>0.48223880768806682</v>
      </c>
      <c r="D115" s="260">
        <v>0.39951703063340349</v>
      </c>
      <c r="E115" s="260">
        <v>0.26855939545428548</v>
      </c>
      <c r="F115" s="260">
        <v>0.1519028510552258</v>
      </c>
      <c r="G115" s="260">
        <v>0.241236396175012</v>
      </c>
      <c r="H115" s="260">
        <v>0.32036708836851158</v>
      </c>
      <c r="I115" s="260">
        <v>0.32830690714305089</v>
      </c>
      <c r="J115" s="260">
        <v>0.35114412527557898</v>
      </c>
      <c r="K115" s="260">
        <v>0.53092416773886353</v>
      </c>
      <c r="L115" s="260">
        <v>0.57142466406368575</v>
      </c>
      <c r="M115" s="260">
        <v>0.5804761470674471</v>
      </c>
      <c r="N115" s="260">
        <v>0.58777415148566869</v>
      </c>
      <c r="O115" s="260">
        <v>9.9116886411971805E-2</v>
      </c>
      <c r="P115" s="260">
        <v>0.33176946261938839</v>
      </c>
      <c r="Q115" s="260">
        <v>0.27072719532081441</v>
      </c>
      <c r="R115" s="260">
        <v>0.39274542397141038</v>
      </c>
      <c r="S115" s="260">
        <v>0.37266350861052078</v>
      </c>
      <c r="T115" s="260">
        <v>0.5443968483067263</v>
      </c>
      <c r="U115" s="260">
        <v>0.51747666935326764</v>
      </c>
      <c r="V115" s="260">
        <v>0.5088882820879328</v>
      </c>
      <c r="W115" s="260">
        <v>0.52339078330683564</v>
      </c>
      <c r="X115" s="260">
        <v>0.48270758091347771</v>
      </c>
      <c r="Y115" s="260">
        <v>0.49154451715126268</v>
      </c>
      <c r="DA115" s="68" t="s">
        <v>1227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3.0945597589396448E-3</v>
      </c>
      <c r="O116" s="226">
        <v>0</v>
      </c>
      <c r="P116" s="226">
        <v>1.4986429655674701E-3</v>
      </c>
      <c r="Q116" s="226">
        <v>0</v>
      </c>
      <c r="R116" s="226">
        <v>0</v>
      </c>
      <c r="S116" s="226">
        <v>0</v>
      </c>
      <c r="T116" s="226">
        <v>0</v>
      </c>
      <c r="U116" s="226">
        <v>0</v>
      </c>
      <c r="V116" s="226">
        <v>0</v>
      </c>
      <c r="W116" s="226">
        <v>0</v>
      </c>
      <c r="X116" s="226">
        <v>0</v>
      </c>
      <c r="Y116" s="226">
        <v>0</v>
      </c>
      <c r="DA116" s="69" t="s">
        <v>1228</v>
      </c>
    </row>
    <row r="117" spans="1:105" ht="12" customHeight="1" x14ac:dyDescent="0.25">
      <c r="A117" s="37" t="s">
        <v>35</v>
      </c>
      <c r="B117" s="226">
        <v>0.39450923737542398</v>
      </c>
      <c r="C117" s="226">
        <v>0.46258907506321528</v>
      </c>
      <c r="D117" s="226">
        <v>0.36342244763021259</v>
      </c>
      <c r="E117" s="226">
        <v>0.19136649261675809</v>
      </c>
      <c r="F117" s="226">
        <v>8.7208523940092778E-2</v>
      </c>
      <c r="G117" s="226">
        <v>0.1140629266677852</v>
      </c>
      <c r="H117" s="226">
        <v>0.10510398294772311</v>
      </c>
      <c r="I117" s="226">
        <v>0.12428246525888161</v>
      </c>
      <c r="J117" s="226">
        <v>0.2462759753819283</v>
      </c>
      <c r="K117" s="226">
        <v>0.27307280127834088</v>
      </c>
      <c r="L117" s="226">
        <v>0.50788042362855312</v>
      </c>
      <c r="M117" s="226">
        <v>0.47866715297868528</v>
      </c>
      <c r="N117" s="226">
        <v>0.38463612779387191</v>
      </c>
      <c r="O117" s="226">
        <v>4.2614609669731469E-2</v>
      </c>
      <c r="P117" s="226">
        <v>0.14962952541326899</v>
      </c>
      <c r="Q117" s="226">
        <v>0.1406219655460777</v>
      </c>
      <c r="R117" s="226">
        <v>0.23081598157495681</v>
      </c>
      <c r="S117" s="226">
        <v>0.25434639945486343</v>
      </c>
      <c r="T117" s="226">
        <v>0.49943245591495511</v>
      </c>
      <c r="U117" s="226">
        <v>0.46177599793510732</v>
      </c>
      <c r="V117" s="226">
        <v>0.43036096395866008</v>
      </c>
      <c r="W117" s="226">
        <v>0.40483462378649188</v>
      </c>
      <c r="X117" s="226">
        <v>0.43805564639360661</v>
      </c>
      <c r="Y117" s="226">
        <v>0.40539848080427521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7.4746507000674513E-3</v>
      </c>
      <c r="V119" s="226">
        <v>9.684815156620067E-3</v>
      </c>
      <c r="W119" s="226">
        <v>1.297147776635923E-2</v>
      </c>
      <c r="X119" s="226">
        <v>1.6069261321485579E-2</v>
      </c>
      <c r="Y119" s="226">
        <v>2.0293476932952841E-2</v>
      </c>
      <c r="DA119" s="69" t="s">
        <v>1231</v>
      </c>
    </row>
    <row r="120" spans="1:105" ht="12" customHeight="1" x14ac:dyDescent="0.25">
      <c r="A120" s="37" t="s">
        <v>40</v>
      </c>
      <c r="B120" s="226">
        <v>4.6165028092371052E-2</v>
      </c>
      <c r="C120" s="226">
        <v>1.9649732624851479E-2</v>
      </c>
      <c r="D120" s="226">
        <v>3.6094583003190968E-2</v>
      </c>
      <c r="E120" s="226">
        <v>7.7192902837527347E-2</v>
      </c>
      <c r="F120" s="226">
        <v>6.4694327115133052E-2</v>
      </c>
      <c r="G120" s="226">
        <v>0.1271734695072268</v>
      </c>
      <c r="H120" s="226">
        <v>0.2152631054207885</v>
      </c>
      <c r="I120" s="226">
        <v>0.20402444188416929</v>
      </c>
      <c r="J120" s="226">
        <v>0.1048681498936507</v>
      </c>
      <c r="K120" s="226">
        <v>0.25785136646052259</v>
      </c>
      <c r="L120" s="226">
        <v>6.3544240435132654E-2</v>
      </c>
      <c r="M120" s="226">
        <v>0.1018089940887618</v>
      </c>
      <c r="N120" s="226">
        <v>0.2000434639328573</v>
      </c>
      <c r="O120" s="226">
        <v>5.6502276742240329E-2</v>
      </c>
      <c r="P120" s="226">
        <v>0.18064129424055189</v>
      </c>
      <c r="Q120" s="226">
        <v>0.13010522977473671</v>
      </c>
      <c r="R120" s="226">
        <v>0.1619294423964536</v>
      </c>
      <c r="S120" s="226">
        <v>0.11831710915565739</v>
      </c>
      <c r="T120" s="226">
        <v>4.4964392391771302E-2</v>
      </c>
      <c r="U120" s="226">
        <v>4.8226020718092802E-2</v>
      </c>
      <c r="V120" s="226">
        <v>6.8842502972652597E-2</v>
      </c>
      <c r="W120" s="226">
        <v>0.1055846817539845</v>
      </c>
      <c r="X120" s="226">
        <v>2.858267319838553E-2</v>
      </c>
      <c r="Y120" s="226">
        <v>6.5852559414034714E-2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3.3362167610620412</v>
      </c>
      <c r="C121" s="261">
        <f t="shared" si="4"/>
        <v>3.5475155828999965</v>
      </c>
      <c r="D121" s="261">
        <f t="shared" si="4"/>
        <v>2.9667586938359114</v>
      </c>
      <c r="E121" s="261">
        <f t="shared" si="4"/>
        <v>2.3430976007144051</v>
      </c>
      <c r="F121" s="261">
        <f t="shared" si="4"/>
        <v>1.3788326163433191</v>
      </c>
      <c r="G121" s="261">
        <f t="shared" si="4"/>
        <v>1.8989909568112324</v>
      </c>
      <c r="H121" s="261">
        <f t="shared" si="4"/>
        <v>1.9340886494212304</v>
      </c>
      <c r="I121" s="261">
        <f t="shared" si="4"/>
        <v>2.1180602979764629</v>
      </c>
      <c r="J121" s="261">
        <f t="shared" si="4"/>
        <v>2.6632406676149731</v>
      </c>
      <c r="K121" s="261">
        <f t="shared" si="4"/>
        <v>3.7638591456547577</v>
      </c>
      <c r="L121" s="261">
        <f t="shared" si="4"/>
        <v>4.9806917005326614</v>
      </c>
      <c r="M121" s="261">
        <f t="shared" si="4"/>
        <v>4.8848624764474025</v>
      </c>
      <c r="N121" s="261">
        <f t="shared" si="4"/>
        <v>4.5733672397832441</v>
      </c>
      <c r="O121" s="261">
        <f t="shared" si="4"/>
        <v>0.71464448899305333</v>
      </c>
      <c r="P121" s="261">
        <f t="shared" si="4"/>
        <v>2.3985042248578075</v>
      </c>
      <c r="Q121" s="261">
        <f t="shared" si="4"/>
        <v>2.4155175334346231</v>
      </c>
      <c r="R121" s="261">
        <f t="shared" si="4"/>
        <v>3.6484855690616897</v>
      </c>
      <c r="S121" s="261">
        <f t="shared" si="4"/>
        <v>3.8989162636861163</v>
      </c>
      <c r="T121" s="261">
        <f t="shared" si="4"/>
        <v>4.584017462299891</v>
      </c>
      <c r="U121" s="261">
        <f t="shared" si="4"/>
        <v>4.3239548140270623</v>
      </c>
      <c r="V121" s="261">
        <f t="shared" si="4"/>
        <v>4.3308669565767977</v>
      </c>
      <c r="W121" s="261">
        <f t="shared" si="4"/>
        <v>4.4650501623486329</v>
      </c>
      <c r="X121" s="261">
        <f t="shared" si="4"/>
        <v>4.2925168159895897</v>
      </c>
      <c r="Y121" s="261">
        <f t="shared" si="4"/>
        <v>4.4086840890789469</v>
      </c>
      <c r="DA121" s="70"/>
    </row>
    <row r="122" spans="1:105" ht="12" customHeight="1" x14ac:dyDescent="0.25">
      <c r="A122" s="60" t="s">
        <v>1052</v>
      </c>
      <c r="B122" s="262">
        <v>3.3341635725393548</v>
      </c>
      <c r="C122" s="262">
        <v>3.5460217611048179</v>
      </c>
      <c r="D122" s="262">
        <v>2.965097404122766</v>
      </c>
      <c r="E122" s="262">
        <v>2.341464838885229</v>
      </c>
      <c r="F122" s="262">
        <v>1.3777888569088499</v>
      </c>
      <c r="G122" s="262">
        <v>1.89723368949989</v>
      </c>
      <c r="H122" s="262">
        <v>1.931497250275896</v>
      </c>
      <c r="I122" s="262">
        <v>2.1154738294730961</v>
      </c>
      <c r="J122" s="262">
        <v>2.660962888235654</v>
      </c>
      <c r="K122" s="262">
        <v>3.7595916753252938</v>
      </c>
      <c r="L122" s="262">
        <v>4.9779717660357647</v>
      </c>
      <c r="M122" s="262">
        <v>4.8815001277371408</v>
      </c>
      <c r="N122" s="262">
        <v>4.569282941057649</v>
      </c>
      <c r="O122" s="262">
        <v>0.71380841070979317</v>
      </c>
      <c r="P122" s="262">
        <v>2.3957233646361411</v>
      </c>
      <c r="Q122" s="262">
        <v>2.4133731995080452</v>
      </c>
      <c r="R122" s="262">
        <v>3.645501217336065</v>
      </c>
      <c r="S122" s="262">
        <v>3.896331386981728</v>
      </c>
      <c r="T122" s="262">
        <v>4.5818380521422126</v>
      </c>
      <c r="U122" s="262">
        <v>4.3218047937710677</v>
      </c>
      <c r="V122" s="262">
        <v>4.3284709632254978</v>
      </c>
      <c r="W122" s="262">
        <v>4.4622144645841137</v>
      </c>
      <c r="X122" s="262">
        <v>4.290942266033082</v>
      </c>
      <c r="Y122" s="262">
        <v>4.406484917307294</v>
      </c>
      <c r="DA122" s="72" t="s">
        <v>1233</v>
      </c>
    </row>
    <row r="123" spans="1:105" ht="12" customHeight="1" x14ac:dyDescent="0.25">
      <c r="A123" s="64" t="s">
        <v>28</v>
      </c>
      <c r="B123" s="229">
        <v>0.46001034540474511</v>
      </c>
      <c r="C123" s="229">
        <v>0.28647185748710791</v>
      </c>
      <c r="D123" s="229">
        <v>6.737252047646855E-2</v>
      </c>
      <c r="E123" s="229">
        <v>4.580866146773656E-3</v>
      </c>
      <c r="F123" s="229">
        <v>2.5478930972061869E-2</v>
      </c>
      <c r="G123" s="229">
        <v>5.5849025745647769E-2</v>
      </c>
      <c r="H123" s="229">
        <v>3.6746783432034982E-2</v>
      </c>
      <c r="I123" s="229">
        <v>0</v>
      </c>
      <c r="J123" s="229">
        <v>0</v>
      </c>
      <c r="K123" s="229">
        <v>0</v>
      </c>
      <c r="L123" s="229">
        <v>8.3812055592615321E-3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5.8180979630281879E-3</v>
      </c>
      <c r="X123" s="229">
        <v>5.7376294019864634E-3</v>
      </c>
      <c r="Y123" s="229">
        <v>5.8242780755960724E-3</v>
      </c>
      <c r="DA123" s="73" t="s">
        <v>1234</v>
      </c>
    </row>
    <row r="124" spans="1:105" ht="12" customHeight="1" x14ac:dyDescent="0.25">
      <c r="A124" s="64" t="s">
        <v>30</v>
      </c>
      <c r="B124" s="229">
        <v>1.122291320251974</v>
      </c>
      <c r="C124" s="229">
        <v>0.53310075318166161</v>
      </c>
      <c r="D124" s="229">
        <v>0.18939635157711199</v>
      </c>
      <c r="E124" s="229">
        <v>0.38925178762432289</v>
      </c>
      <c r="F124" s="229">
        <v>0.4519211181802068</v>
      </c>
      <c r="G124" s="229">
        <v>0.36140810901003978</v>
      </c>
      <c r="H124" s="229">
        <v>6.4076791042989231E-2</v>
      </c>
      <c r="I124" s="229">
        <v>9.1534341248729764E-2</v>
      </c>
      <c r="J124" s="229">
        <v>0.1153160136281596</v>
      </c>
      <c r="K124" s="229">
        <v>7.9610906321523831E-2</v>
      </c>
      <c r="L124" s="229">
        <v>9.2827061959592144E-2</v>
      </c>
      <c r="M124" s="229">
        <v>0.11686019024313141</v>
      </c>
      <c r="N124" s="229">
        <v>4.5550995266963573E-2</v>
      </c>
      <c r="O124" s="229">
        <v>2.4546898406308838E-2</v>
      </c>
      <c r="P124" s="229">
        <v>4.0633479570734023E-2</v>
      </c>
      <c r="Q124" s="229">
        <v>0.71236002097207085</v>
      </c>
      <c r="R124" s="229">
        <v>0.98948703663084669</v>
      </c>
      <c r="S124" s="229">
        <v>1.4021942560680569</v>
      </c>
      <c r="T124" s="229">
        <v>1.5058476055191909</v>
      </c>
      <c r="U124" s="229">
        <v>1.398225907817638</v>
      </c>
      <c r="V124" s="229">
        <v>1.5410948753129809</v>
      </c>
      <c r="W124" s="229">
        <v>1.6580633881925559</v>
      </c>
      <c r="X124" s="229">
        <v>1.5003757319026749</v>
      </c>
      <c r="Y124" s="229">
        <v>1.644451588048127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2.452312814394858E-2</v>
      </c>
      <c r="D125" s="229">
        <v>0.22732058622619569</v>
      </c>
      <c r="E125" s="229">
        <v>2.1590233839232149E-2</v>
      </c>
      <c r="F125" s="229">
        <v>9.4586849161507162E-3</v>
      </c>
      <c r="G125" s="229">
        <v>8.1105345721061844E-2</v>
      </c>
      <c r="H125" s="229">
        <v>0</v>
      </c>
      <c r="I125" s="229">
        <v>7.5848893770885054E-3</v>
      </c>
      <c r="J125" s="229">
        <v>0.22387267738022021</v>
      </c>
      <c r="K125" s="229">
        <v>0.36301035402570692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1.1001259091753139E-2</v>
      </c>
      <c r="Y125" s="229">
        <v>0</v>
      </c>
      <c r="DA125" s="73" t="s">
        <v>1236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1.1651950863694929E-2</v>
      </c>
      <c r="O126" s="229">
        <v>0</v>
      </c>
      <c r="P126" s="229">
        <v>8.9109375565590409E-3</v>
      </c>
      <c r="Q126" s="229">
        <v>0</v>
      </c>
      <c r="R126" s="229">
        <v>0</v>
      </c>
      <c r="S126" s="229">
        <v>0</v>
      </c>
      <c r="T126" s="229">
        <v>0</v>
      </c>
      <c r="U126" s="229">
        <v>0</v>
      </c>
      <c r="V126" s="229">
        <v>0</v>
      </c>
      <c r="W126" s="229">
        <v>0</v>
      </c>
      <c r="X126" s="229">
        <v>0</v>
      </c>
      <c r="Y126" s="229">
        <v>0</v>
      </c>
      <c r="DA126" s="73" t="s">
        <v>1237</v>
      </c>
    </row>
    <row r="127" spans="1:105" ht="12" customHeight="1" x14ac:dyDescent="0.25">
      <c r="A127" s="64" t="s">
        <v>32</v>
      </c>
      <c r="B127" s="229">
        <v>0.44671980145883378</v>
      </c>
      <c r="C127" s="229">
        <v>1.3588268221615569</v>
      </c>
      <c r="D127" s="229">
        <v>1.369851237742769</v>
      </c>
      <c r="E127" s="229">
        <v>0.78872812012168125</v>
      </c>
      <c r="F127" s="229">
        <v>0.28764871387973989</v>
      </c>
      <c r="G127" s="229">
        <v>0.61531477400517653</v>
      </c>
      <c r="H127" s="229">
        <v>0.73183515658710918</v>
      </c>
      <c r="I127" s="229">
        <v>0.8792601549712693</v>
      </c>
      <c r="J127" s="229">
        <v>0.82137507237968199</v>
      </c>
      <c r="K127" s="229">
        <v>7.5703256714056325E-2</v>
      </c>
      <c r="L127" s="229">
        <v>0.69282364525493412</v>
      </c>
      <c r="M127" s="229">
        <v>0.46829691453884698</v>
      </c>
      <c r="N127" s="229">
        <v>1.0414324434485529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1.2892609639923911</v>
      </c>
      <c r="U127" s="229">
        <v>1.273429636637103</v>
      </c>
      <c r="V127" s="229">
        <v>1.331413368183098</v>
      </c>
      <c r="W127" s="229">
        <v>1.348909507110122</v>
      </c>
      <c r="X127" s="229">
        <v>1.522492425833694</v>
      </c>
      <c r="Y127" s="229">
        <v>1.5350824897992841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0.20654424551905409</v>
      </c>
      <c r="L128" s="229">
        <v>0.1296787091622196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1239</v>
      </c>
    </row>
    <row r="129" spans="1:105" ht="12" customHeight="1" x14ac:dyDescent="0.25">
      <c r="A129" s="64" t="s">
        <v>35</v>
      </c>
      <c r="B129" s="229">
        <v>1.305142105423803</v>
      </c>
      <c r="C129" s="229">
        <v>1.221434818182991</v>
      </c>
      <c r="D129" s="229">
        <v>0.99068851648957035</v>
      </c>
      <c r="E129" s="229">
        <v>0.41787423849385769</v>
      </c>
      <c r="F129" s="229">
        <v>0.17981964166108369</v>
      </c>
      <c r="G129" s="229">
        <v>0.28416596349001783</v>
      </c>
      <c r="H129" s="229">
        <v>0.47819020221581571</v>
      </c>
      <c r="I129" s="229">
        <v>0.48800614359744721</v>
      </c>
      <c r="J129" s="229">
        <v>0.79407546841092436</v>
      </c>
      <c r="K129" s="229">
        <v>1.3469128565317749</v>
      </c>
      <c r="L129" s="229">
        <v>1.5547218687160691</v>
      </c>
      <c r="M129" s="229">
        <v>1.768579301143953</v>
      </c>
      <c r="N129" s="229">
        <v>1.383879041459704</v>
      </c>
      <c r="O129" s="229">
        <v>0.2501694066386011</v>
      </c>
      <c r="P129" s="229">
        <v>0.85014069698255812</v>
      </c>
      <c r="Q129" s="229">
        <v>0.48889686294817969</v>
      </c>
      <c r="R129" s="229">
        <v>0.73067670248643946</v>
      </c>
      <c r="S129" s="229">
        <v>0.63977480235967488</v>
      </c>
      <c r="T129" s="229">
        <v>1.1175357655329421</v>
      </c>
      <c r="U129" s="229">
        <v>1.0329302477796281</v>
      </c>
      <c r="V129" s="229">
        <v>0.91823338688861922</v>
      </c>
      <c r="W129" s="229">
        <v>0.87252456807985923</v>
      </c>
      <c r="X129" s="229">
        <v>0.66853477759184143</v>
      </c>
      <c r="Y129" s="229">
        <v>0.66803314401594127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0.12166438194755159</v>
      </c>
      <c r="D131" s="229">
        <v>8.1192100365288844E-2</v>
      </c>
      <c r="E131" s="229">
        <v>9.6794903171338931E-2</v>
      </c>
      <c r="F131" s="229">
        <v>0.1027512492373286</v>
      </c>
      <c r="G131" s="229">
        <v>0.10731008595810709</v>
      </c>
      <c r="H131" s="229">
        <v>0.157312204532185</v>
      </c>
      <c r="I131" s="229">
        <v>0.17341049093213881</v>
      </c>
      <c r="J131" s="229">
        <v>0.18649488964751759</v>
      </c>
      <c r="K131" s="229">
        <v>0.41688868731317968</v>
      </c>
      <c r="L131" s="229">
        <v>0.29705873489452361</v>
      </c>
      <c r="M131" s="229">
        <v>0.39789276651838718</v>
      </c>
      <c r="N131" s="229">
        <v>0.40246064558501138</v>
      </c>
      <c r="O131" s="229">
        <v>2.9471559982478489E-2</v>
      </c>
      <c r="P131" s="229">
        <v>0.2318159666688259</v>
      </c>
      <c r="Q131" s="229">
        <v>0.21328464151058221</v>
      </c>
      <c r="R131" s="229">
        <v>0.53020883681543507</v>
      </c>
      <c r="S131" s="229">
        <v>0.44363873243218038</v>
      </c>
      <c r="T131" s="229">
        <v>0.42531506042161032</v>
      </c>
      <c r="U131" s="229">
        <v>0.39477307608752349</v>
      </c>
      <c r="V131" s="229">
        <v>0.34107441007037498</v>
      </c>
      <c r="W131" s="229">
        <v>0.35381539857176392</v>
      </c>
      <c r="X131" s="229">
        <v>0.38361814516689219</v>
      </c>
      <c r="Y131" s="229">
        <v>0.38670061305698478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3.9276091245361057E-2</v>
      </c>
      <c r="E132" s="229">
        <v>0.62264468948802254</v>
      </c>
      <c r="F132" s="229">
        <v>0.32071051806227829</v>
      </c>
      <c r="G132" s="229">
        <v>0.39208038556983937</v>
      </c>
      <c r="H132" s="229">
        <v>0.46333611246576217</v>
      </c>
      <c r="I132" s="229">
        <v>0.47567780934642212</v>
      </c>
      <c r="J132" s="229">
        <v>0.51982876678915102</v>
      </c>
      <c r="K132" s="229">
        <v>1.270921368899999</v>
      </c>
      <c r="L132" s="229">
        <v>2.202480540489165</v>
      </c>
      <c r="M132" s="229">
        <v>2.129870955292823</v>
      </c>
      <c r="N132" s="229">
        <v>1.684307864433721</v>
      </c>
      <c r="O132" s="229">
        <v>0.40962054568240469</v>
      </c>
      <c r="P132" s="229">
        <v>1.2642222838574639</v>
      </c>
      <c r="Q132" s="229">
        <v>0.99883167407721163</v>
      </c>
      <c r="R132" s="229">
        <v>1.3951286414033439</v>
      </c>
      <c r="S132" s="229">
        <v>1.410723596121815</v>
      </c>
      <c r="T132" s="229">
        <v>0.24387865667607869</v>
      </c>
      <c r="U132" s="229">
        <v>0.2224459254491756</v>
      </c>
      <c r="V132" s="229">
        <v>0.1966549227704246</v>
      </c>
      <c r="W132" s="229">
        <v>0.22308350466678431</v>
      </c>
      <c r="X132" s="229">
        <v>0.1991822970442404</v>
      </c>
      <c r="Y132" s="229">
        <v>0.1663928043113608</v>
      </c>
      <c r="DA132" s="73" t="s">
        <v>1243</v>
      </c>
    </row>
    <row r="133" spans="1:105" ht="12" customHeight="1" x14ac:dyDescent="0.25">
      <c r="A133" s="60" t="s">
        <v>1064</v>
      </c>
      <c r="B133" s="262">
        <v>2.0531885226863392E-3</v>
      </c>
      <c r="C133" s="262">
        <v>1.4938217951784151E-3</v>
      </c>
      <c r="D133" s="262">
        <v>1.6612897131454689E-3</v>
      </c>
      <c r="E133" s="262">
        <v>1.632761829176235E-3</v>
      </c>
      <c r="F133" s="262">
        <v>1.0437594344691571E-3</v>
      </c>
      <c r="G133" s="262">
        <v>1.757267311342456E-3</v>
      </c>
      <c r="H133" s="262">
        <v>2.5913991453343031E-3</v>
      </c>
      <c r="I133" s="262">
        <v>2.5864685033668761E-3</v>
      </c>
      <c r="J133" s="262">
        <v>2.2777793793190468E-3</v>
      </c>
      <c r="K133" s="262">
        <v>4.2674703294640114E-3</v>
      </c>
      <c r="L133" s="262">
        <v>2.7199344968962609E-3</v>
      </c>
      <c r="M133" s="262">
        <v>3.362348710261909E-3</v>
      </c>
      <c r="N133" s="262">
        <v>4.0842987255953053E-3</v>
      </c>
      <c r="O133" s="262">
        <v>8.3607828326017928E-4</v>
      </c>
      <c r="P133" s="262">
        <v>2.7808602216663949E-3</v>
      </c>
      <c r="Q133" s="262">
        <v>2.144333926577893E-3</v>
      </c>
      <c r="R133" s="262">
        <v>2.9843517256247002E-3</v>
      </c>
      <c r="S133" s="262">
        <v>2.5848767043882958E-3</v>
      </c>
      <c r="T133" s="262">
        <v>2.1794101576780699E-3</v>
      </c>
      <c r="U133" s="262">
        <v>2.150020255994652E-3</v>
      </c>
      <c r="V133" s="262">
        <v>2.3959933512996308E-3</v>
      </c>
      <c r="W133" s="262">
        <v>2.8356977645194832E-3</v>
      </c>
      <c r="X133" s="262">
        <v>1.5745499565078709E-3</v>
      </c>
      <c r="Y133" s="262">
        <v>2.1991717716530312E-3</v>
      </c>
      <c r="DA133" s="72" t="s">
        <v>1244</v>
      </c>
    </row>
    <row r="134" spans="1:105" ht="12" customHeight="1" x14ac:dyDescent="0.25">
      <c r="A134" s="57" t="s">
        <v>1010</v>
      </c>
      <c r="B134" s="261">
        <v>1.1231178732705021</v>
      </c>
      <c r="C134" s="261">
        <v>1.256755253458169</v>
      </c>
      <c r="D134" s="261">
        <v>1.071445739622451</v>
      </c>
      <c r="E134" s="261">
        <v>0.72486723541525888</v>
      </c>
      <c r="F134" s="261">
        <v>0.39176741870337178</v>
      </c>
      <c r="G134" s="261">
        <v>0.60053485057937039</v>
      </c>
      <c r="H134" s="261">
        <v>0.65068512831004943</v>
      </c>
      <c r="I134" s="261">
        <v>0.70825245560323213</v>
      </c>
      <c r="J134" s="261">
        <v>0.89458858807164299</v>
      </c>
      <c r="K134" s="261">
        <v>1.190378185310782</v>
      </c>
      <c r="L134" s="261">
        <v>1.476186281211737</v>
      </c>
      <c r="M134" s="261">
        <v>1.463004294285559</v>
      </c>
      <c r="N134" s="261">
        <v>1.4276038261919961</v>
      </c>
      <c r="O134" s="261">
        <v>0.2098617699712505</v>
      </c>
      <c r="P134" s="261">
        <v>0.71148856779150182</v>
      </c>
      <c r="Q134" s="261">
        <v>0.61594117729568221</v>
      </c>
      <c r="R134" s="261">
        <v>0.92419459675829096</v>
      </c>
      <c r="S134" s="261">
        <v>0.92142078836917829</v>
      </c>
      <c r="T134" s="261">
        <v>1.4573726727326719</v>
      </c>
      <c r="U134" s="261">
        <v>1.3793169205743749</v>
      </c>
      <c r="V134" s="261">
        <v>1.369932920828778</v>
      </c>
      <c r="W134" s="261">
        <v>1.397673376195258</v>
      </c>
      <c r="X134" s="261">
        <v>1.35193073106244</v>
      </c>
      <c r="Y134" s="261">
        <v>1.3792610094972071</v>
      </c>
      <c r="DA134" s="70" t="s">
        <v>1245</v>
      </c>
    </row>
    <row r="135" spans="1:105" ht="12" customHeight="1" x14ac:dyDescent="0.25">
      <c r="A135" s="60" t="s">
        <v>1012</v>
      </c>
      <c r="B135" s="262">
        <v>1.115471488191631</v>
      </c>
      <c r="C135" s="262">
        <v>1.25452427243542</v>
      </c>
      <c r="D135" s="262">
        <v>1.0675243485485011</v>
      </c>
      <c r="E135" s="262">
        <v>0.7151852306690073</v>
      </c>
      <c r="F135" s="262">
        <v>0.38172932931957487</v>
      </c>
      <c r="G135" s="262">
        <v>0.58288927688809311</v>
      </c>
      <c r="H135" s="262">
        <v>0.60371814391291534</v>
      </c>
      <c r="I135" s="262">
        <v>0.66962069086223819</v>
      </c>
      <c r="J135" s="262">
        <v>0.87856314903235933</v>
      </c>
      <c r="K135" s="262">
        <v>1.1114989310612431</v>
      </c>
      <c r="L135" s="262">
        <v>1.4636506998767</v>
      </c>
      <c r="M135" s="262">
        <v>1.438945637917135</v>
      </c>
      <c r="N135" s="262">
        <v>1.3869597361681649</v>
      </c>
      <c r="O135" s="262">
        <v>0.1853745340643512</v>
      </c>
      <c r="P135" s="262">
        <v>0.635794007948564</v>
      </c>
      <c r="Q135" s="262">
        <v>0.56395714618747328</v>
      </c>
      <c r="R135" s="262">
        <v>0.86381854260336499</v>
      </c>
      <c r="S135" s="262">
        <v>0.88060884648362103</v>
      </c>
      <c r="T135" s="262">
        <v>1.4513595971121649</v>
      </c>
      <c r="U135" s="262">
        <v>1.3729535419258341</v>
      </c>
      <c r="V135" s="262">
        <v>1.3611298948155619</v>
      </c>
      <c r="W135" s="262">
        <v>1.383672098642732</v>
      </c>
      <c r="X135" s="262">
        <v>1.3492925563505951</v>
      </c>
      <c r="Y135" s="262">
        <v>1.37258879220518</v>
      </c>
      <c r="DA135" s="72" t="s">
        <v>1246</v>
      </c>
    </row>
    <row r="136" spans="1:105" ht="12" customHeight="1" x14ac:dyDescent="0.25">
      <c r="A136" s="59" t="s">
        <v>28</v>
      </c>
      <c r="B136" s="230">
        <v>0.23291133833460831</v>
      </c>
      <c r="C136" s="230">
        <v>0.1245738439339191</v>
      </c>
      <c r="D136" s="230">
        <v>2.7154145261130271E-2</v>
      </c>
      <c r="E136" s="230">
        <v>2.6609481600596611E-3</v>
      </c>
      <c r="F136" s="230">
        <v>1.9389582738515401E-2</v>
      </c>
      <c r="G136" s="230">
        <v>3.1456319805208952E-2</v>
      </c>
      <c r="H136" s="230">
        <v>1.7821386961998271E-2</v>
      </c>
      <c r="I136" s="230">
        <v>0</v>
      </c>
      <c r="J136" s="230">
        <v>0</v>
      </c>
      <c r="K136" s="230">
        <v>0</v>
      </c>
      <c r="L136" s="230">
        <v>5.4621564980501854E-3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3.6201649402335888E-3</v>
      </c>
      <c r="X136" s="230">
        <v>3.5092885186884912E-3</v>
      </c>
      <c r="Y136" s="230">
        <v>3.6216320572128031E-3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1.055876981597542E-2</v>
      </c>
      <c r="D137" s="295">
        <v>9.0716160861666228E-2</v>
      </c>
      <c r="E137" s="295">
        <v>1.2417629885514959E-2</v>
      </c>
      <c r="F137" s="295">
        <v>7.1270625917845736E-3</v>
      </c>
      <c r="G137" s="295">
        <v>4.5230807694749048E-2</v>
      </c>
      <c r="H137" s="295">
        <v>0</v>
      </c>
      <c r="I137" s="295">
        <v>3.6624298756094348E-3</v>
      </c>
      <c r="J137" s="295">
        <v>0.10624312580821151</v>
      </c>
      <c r="K137" s="295">
        <v>0.22543662095232259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6.6622592467190482E-3</v>
      </c>
      <c r="Y137" s="295">
        <v>0</v>
      </c>
      <c r="DA137" s="122" t="s">
        <v>1248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6.4656979094942857E-3</v>
      </c>
      <c r="O138" s="295">
        <v>0</v>
      </c>
      <c r="P138" s="295">
        <v>6.4578701553361919E-3</v>
      </c>
      <c r="Q138" s="295">
        <v>0</v>
      </c>
      <c r="R138" s="295">
        <v>0</v>
      </c>
      <c r="S138" s="295">
        <v>0</v>
      </c>
      <c r="T138" s="295">
        <v>0</v>
      </c>
      <c r="U138" s="295">
        <v>0</v>
      </c>
      <c r="V138" s="295">
        <v>0</v>
      </c>
      <c r="W138" s="295">
        <v>0</v>
      </c>
      <c r="X138" s="295">
        <v>0</v>
      </c>
      <c r="Y138" s="295">
        <v>0</v>
      </c>
      <c r="DA138" s="122" t="s">
        <v>1249</v>
      </c>
    </row>
    <row r="139" spans="1:105" ht="12" customHeight="1" x14ac:dyDescent="0.25">
      <c r="A139" s="59" t="s">
        <v>32</v>
      </c>
      <c r="B139" s="295">
        <v>0.22668982959093839</v>
      </c>
      <c r="C139" s="295">
        <v>0.59221964929734638</v>
      </c>
      <c r="D139" s="295">
        <v>0.553350808347159</v>
      </c>
      <c r="E139" s="295">
        <v>0.4591873730527366</v>
      </c>
      <c r="F139" s="295">
        <v>0.21939336937243231</v>
      </c>
      <c r="G139" s="295">
        <v>0.34734692076393731</v>
      </c>
      <c r="H139" s="295">
        <v>0.35572078293300602</v>
      </c>
      <c r="I139" s="295">
        <v>0.42975279203266681</v>
      </c>
      <c r="J139" s="295">
        <v>0.39456859204804251</v>
      </c>
      <c r="K139" s="295">
        <v>4.7588417595186748E-2</v>
      </c>
      <c r="L139" s="295">
        <v>0.45253705714638731</v>
      </c>
      <c r="M139" s="295">
        <v>0.30357779528004852</v>
      </c>
      <c r="N139" s="295">
        <v>0.59608813628212909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0.7809774523490941</v>
      </c>
      <c r="U139" s="295">
        <v>0.76137050118045957</v>
      </c>
      <c r="V139" s="295">
        <v>0.8087651581332076</v>
      </c>
      <c r="W139" s="295">
        <v>0.84120906602974488</v>
      </c>
      <c r="X139" s="295">
        <v>0.93328765928651691</v>
      </c>
      <c r="Y139" s="295">
        <v>0.95668230687606171</v>
      </c>
      <c r="DA139" s="122" t="s">
        <v>1250</v>
      </c>
    </row>
    <row r="140" spans="1:105" ht="12" customHeight="1" x14ac:dyDescent="0.25">
      <c r="A140" s="59" t="s">
        <v>35</v>
      </c>
      <c r="B140" s="295">
        <v>0.65587032026608383</v>
      </c>
      <c r="C140" s="295">
        <v>0.52717200938817921</v>
      </c>
      <c r="D140" s="295">
        <v>0.39630323407854512</v>
      </c>
      <c r="E140" s="295">
        <v>0.24091927957069609</v>
      </c>
      <c r="F140" s="295">
        <v>0.13581931461684271</v>
      </c>
      <c r="G140" s="295">
        <v>0.1588552286241979</v>
      </c>
      <c r="H140" s="295">
        <v>0.23017597401791109</v>
      </c>
      <c r="I140" s="295">
        <v>0.23620546895396191</v>
      </c>
      <c r="J140" s="295">
        <v>0.37775143117610532</v>
      </c>
      <c r="K140" s="295">
        <v>0.83847389251373405</v>
      </c>
      <c r="L140" s="295">
        <v>1.005651486232263</v>
      </c>
      <c r="M140" s="295">
        <v>1.1353678426370859</v>
      </c>
      <c r="N140" s="295">
        <v>0.78440590197654181</v>
      </c>
      <c r="O140" s="295">
        <v>0.1853745340643512</v>
      </c>
      <c r="P140" s="295">
        <v>0.62933613779322783</v>
      </c>
      <c r="Q140" s="295">
        <v>0.56395714618747328</v>
      </c>
      <c r="R140" s="295">
        <v>0.86381854260336499</v>
      </c>
      <c r="S140" s="295">
        <v>0.88060884648362103</v>
      </c>
      <c r="T140" s="295">
        <v>0.67038214476307079</v>
      </c>
      <c r="U140" s="295">
        <v>0.61158304074537406</v>
      </c>
      <c r="V140" s="295">
        <v>0.55236473668235397</v>
      </c>
      <c r="W140" s="295">
        <v>0.53884286767275358</v>
      </c>
      <c r="X140" s="295">
        <v>0.40583334929867021</v>
      </c>
      <c r="Y140" s="295">
        <v>0.41228485327190528</v>
      </c>
      <c r="DA140" s="122" t="s">
        <v>1251</v>
      </c>
    </row>
    <row r="141" spans="1:105" ht="12" customHeight="1" x14ac:dyDescent="0.25">
      <c r="A141" s="60" t="s">
        <v>1019</v>
      </c>
      <c r="B141" s="262">
        <v>7.6463850788713022E-3</v>
      </c>
      <c r="C141" s="262">
        <v>2.2309810227487382E-3</v>
      </c>
      <c r="D141" s="262">
        <v>3.9213910739505139E-3</v>
      </c>
      <c r="E141" s="262">
        <v>9.6820047462515494E-3</v>
      </c>
      <c r="F141" s="262">
        <v>1.003808938379685E-2</v>
      </c>
      <c r="G141" s="262">
        <v>1.7645573691277259E-2</v>
      </c>
      <c r="H141" s="262">
        <v>4.6966984397134072E-2</v>
      </c>
      <c r="I141" s="262">
        <v>3.863176474099389E-2</v>
      </c>
      <c r="J141" s="262">
        <v>1.6025439039283641E-2</v>
      </c>
      <c r="K141" s="262">
        <v>7.8879254249539107E-2</v>
      </c>
      <c r="L141" s="262">
        <v>1.253558133503632E-2</v>
      </c>
      <c r="M141" s="262">
        <v>2.405865636842457E-2</v>
      </c>
      <c r="N141" s="262">
        <v>4.0644090023830452E-2</v>
      </c>
      <c r="O141" s="262">
        <v>2.4487235906899239E-2</v>
      </c>
      <c r="P141" s="262">
        <v>7.5694559842937867E-2</v>
      </c>
      <c r="Q141" s="262">
        <v>5.1984031108208963E-2</v>
      </c>
      <c r="R141" s="262">
        <v>6.0376054154925973E-2</v>
      </c>
      <c r="S141" s="262">
        <v>4.081194188555725E-2</v>
      </c>
      <c r="T141" s="262">
        <v>6.0130756205069389E-3</v>
      </c>
      <c r="U141" s="262">
        <v>6.3633786485413754E-3</v>
      </c>
      <c r="V141" s="262">
        <v>8.8030260132162894E-3</v>
      </c>
      <c r="W141" s="262">
        <v>1.400127755252562E-2</v>
      </c>
      <c r="X141" s="262">
        <v>2.6381747118449949E-3</v>
      </c>
      <c r="Y141" s="262">
        <v>6.6722172920268587E-3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1.1609067948942307</v>
      </c>
      <c r="C142" s="261">
        <f t="shared" si="5"/>
        <v>1.2458008956412641</v>
      </c>
      <c r="D142" s="261">
        <f t="shared" si="5"/>
        <v>1.0445231073964962</v>
      </c>
      <c r="E142" s="261">
        <f t="shared" si="5"/>
        <v>0.75939894857265733</v>
      </c>
      <c r="F142" s="261">
        <f t="shared" si="5"/>
        <v>0.44485047685000523</v>
      </c>
      <c r="G142" s="261">
        <f t="shared" si="5"/>
        <v>0.69339397961723503</v>
      </c>
      <c r="H142" s="261">
        <f t="shared" si="5"/>
        <v>0.89287685603386757</v>
      </c>
      <c r="I142" s="261">
        <f t="shared" si="5"/>
        <v>0.91852144243316136</v>
      </c>
      <c r="J142" s="261">
        <f t="shared" si="5"/>
        <v>0.95987994876040161</v>
      </c>
      <c r="K142" s="261">
        <f t="shared" si="5"/>
        <v>1.4785153059781209</v>
      </c>
      <c r="L142" s="261">
        <f t="shared" si="5"/>
        <v>1.5644725668270631</v>
      </c>
      <c r="M142" s="261">
        <f t="shared" si="5"/>
        <v>1.5927784913454974</v>
      </c>
      <c r="N142" s="261">
        <f t="shared" si="5"/>
        <v>1.6296549339389861</v>
      </c>
      <c r="O142" s="261">
        <f t="shared" si="5"/>
        <v>0.28129893872277434</v>
      </c>
      <c r="P142" s="261">
        <f t="shared" si="5"/>
        <v>0.93884904730934282</v>
      </c>
      <c r="Q142" s="261">
        <f t="shared" si="5"/>
        <v>0.7966348011754979</v>
      </c>
      <c r="R142" s="261">
        <f t="shared" si="5"/>
        <v>1.1547402509217297</v>
      </c>
      <c r="S142" s="261">
        <f t="shared" si="5"/>
        <v>1.1160562185889489</v>
      </c>
      <c r="T142" s="261">
        <f t="shared" si="5"/>
        <v>1.4685355717826067</v>
      </c>
      <c r="U142" s="261">
        <f t="shared" si="5"/>
        <v>1.3870170983744234</v>
      </c>
      <c r="V142" s="261">
        <f t="shared" si="5"/>
        <v>1.3791009677178014</v>
      </c>
      <c r="W142" s="261">
        <f t="shared" si="5"/>
        <v>1.4337247566650753</v>
      </c>
      <c r="X142" s="261">
        <f t="shared" si="5"/>
        <v>1.2975506670078949</v>
      </c>
      <c r="Y142" s="261">
        <f t="shared" si="5"/>
        <v>1.3389361623421203</v>
      </c>
      <c r="DA142" s="70"/>
    </row>
    <row r="143" spans="1:105" ht="12" customHeight="1" x14ac:dyDescent="0.25">
      <c r="A143" s="60" t="s">
        <v>1022</v>
      </c>
      <c r="B143" s="262">
        <v>0.75727379967951614</v>
      </c>
      <c r="C143" s="262">
        <v>0.88795534648025087</v>
      </c>
      <c r="D143" s="262">
        <v>0.69760165728100443</v>
      </c>
      <c r="E143" s="262">
        <v>0.36733444306483598</v>
      </c>
      <c r="F143" s="262">
        <v>0.16739970584189451</v>
      </c>
      <c r="G143" s="262">
        <v>0.21894763847590601</v>
      </c>
      <c r="H143" s="262">
        <v>0.20175064355345201</v>
      </c>
      <c r="I143" s="262">
        <v>0.2385643878106915</v>
      </c>
      <c r="J143" s="262">
        <v>0.47273504896357033</v>
      </c>
      <c r="K143" s="262">
        <v>0.52417246092616032</v>
      </c>
      <c r="L143" s="262">
        <v>0.97489361907649952</v>
      </c>
      <c r="M143" s="262">
        <v>0.91881775983105651</v>
      </c>
      <c r="N143" s="262">
        <v>0.74217855579547187</v>
      </c>
      <c r="O143" s="262">
        <v>8.1800181920068105E-2</v>
      </c>
      <c r="P143" s="262">
        <v>0.28875531546889111</v>
      </c>
      <c r="Q143" s="262">
        <v>0.2699286102295817</v>
      </c>
      <c r="R143" s="262">
        <v>0.44305906892539959</v>
      </c>
      <c r="S143" s="262">
        <v>0.48822650042715349</v>
      </c>
      <c r="T143" s="262">
        <v>0.95867745984888086</v>
      </c>
      <c r="U143" s="262">
        <v>0.89134023861521183</v>
      </c>
      <c r="V143" s="262">
        <v>0.83224058609802942</v>
      </c>
      <c r="W143" s="262">
        <v>0.78475589738112128</v>
      </c>
      <c r="X143" s="262">
        <v>0.85196073541791273</v>
      </c>
      <c r="Y143" s="262">
        <v>0.79109534412686278</v>
      </c>
      <c r="DA143" s="72" t="s">
        <v>1253</v>
      </c>
    </row>
    <row r="144" spans="1:105" ht="12" customHeight="1" x14ac:dyDescent="0.25">
      <c r="A144" s="60" t="s">
        <v>1024</v>
      </c>
      <c r="B144" s="262">
        <v>0.29164854083338743</v>
      </c>
      <c r="C144" s="262">
        <v>0.31018036454702202</v>
      </c>
      <c r="D144" s="262">
        <v>0.25936529883044962</v>
      </c>
      <c r="E144" s="262">
        <v>0.20481442761173921</v>
      </c>
      <c r="F144" s="262">
        <v>0.1205190150247866</v>
      </c>
      <c r="G144" s="262">
        <v>0.16595629612171811</v>
      </c>
      <c r="H144" s="262">
        <v>0.16895342487280321</v>
      </c>
      <c r="I144" s="262">
        <v>0.18504636683650999</v>
      </c>
      <c r="J144" s="262">
        <v>0.2327618086759492</v>
      </c>
      <c r="K144" s="262">
        <v>0.32886191765417039</v>
      </c>
      <c r="L144" s="262">
        <v>0.4354370055001236</v>
      </c>
      <c r="M144" s="262">
        <v>0.4269983635650576</v>
      </c>
      <c r="N144" s="262">
        <v>0.39968785976490118</v>
      </c>
      <c r="O144" s="262">
        <v>6.2438802682843811E-2</v>
      </c>
      <c r="P144" s="262">
        <v>0.20956057144024121</v>
      </c>
      <c r="Q144" s="262">
        <v>0.21110445147922219</v>
      </c>
      <c r="R144" s="262">
        <v>0.3188821086641066</v>
      </c>
      <c r="S144" s="262">
        <v>0.3408229197198861</v>
      </c>
      <c r="T144" s="262">
        <v>0.40078609017506223</v>
      </c>
      <c r="U144" s="262">
        <v>0.37804025940757668</v>
      </c>
      <c r="V144" s="262">
        <v>0.37862336775005451</v>
      </c>
      <c r="W144" s="262">
        <v>0.39032228298578181</v>
      </c>
      <c r="X144" s="262">
        <v>0.37534062845505017</v>
      </c>
      <c r="Y144" s="262">
        <v>0.38544746482195352</v>
      </c>
      <c r="DA144" s="72" t="s">
        <v>1254</v>
      </c>
    </row>
    <row r="145" spans="1:105" ht="12" customHeight="1" x14ac:dyDescent="0.25">
      <c r="A145" s="64" t="s">
        <v>28</v>
      </c>
      <c r="B145" s="229">
        <v>4.0238381557080233E-2</v>
      </c>
      <c r="C145" s="229">
        <v>2.5058488405928059E-2</v>
      </c>
      <c r="D145" s="229">
        <v>5.893261341783685E-3</v>
      </c>
      <c r="E145" s="229">
        <v>4.0070107491519259E-4</v>
      </c>
      <c r="F145" s="229">
        <v>2.228712802574636E-3</v>
      </c>
      <c r="G145" s="229">
        <v>4.8852692770795948E-3</v>
      </c>
      <c r="H145" s="229">
        <v>3.214343128376014E-3</v>
      </c>
      <c r="I145" s="229">
        <v>0</v>
      </c>
      <c r="J145" s="229">
        <v>0</v>
      </c>
      <c r="K145" s="229">
        <v>0</v>
      </c>
      <c r="L145" s="229">
        <v>7.3312731022420372E-4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5.0892517551276927E-4</v>
      </c>
      <c r="X145" s="229">
        <v>5.0188636715793296E-4</v>
      </c>
      <c r="Y145" s="229">
        <v>5.0946576711045075E-4</v>
      </c>
      <c r="DA145" s="73" t="s">
        <v>1255</v>
      </c>
    </row>
    <row r="146" spans="1:105" ht="12" customHeight="1" x14ac:dyDescent="0.25">
      <c r="A146" s="64" t="s">
        <v>30</v>
      </c>
      <c r="B146" s="229">
        <v>9.81699364234178E-2</v>
      </c>
      <c r="C146" s="229">
        <v>4.6631802369611002E-2</v>
      </c>
      <c r="D146" s="229">
        <v>1.6567024495010709E-2</v>
      </c>
      <c r="E146" s="229">
        <v>3.4048934135213718E-2</v>
      </c>
      <c r="F146" s="229">
        <v>3.9530794402107702E-2</v>
      </c>
      <c r="G146" s="229">
        <v>3.1613370293603907E-2</v>
      </c>
      <c r="H146" s="229">
        <v>5.6049747417582924E-3</v>
      </c>
      <c r="I146" s="229">
        <v>8.0067628598693395E-3</v>
      </c>
      <c r="J146" s="229">
        <v>1.0087011743026531E-2</v>
      </c>
      <c r="K146" s="229">
        <v>6.9637869162526974E-3</v>
      </c>
      <c r="L146" s="229">
        <v>8.1198407280739151E-3</v>
      </c>
      <c r="M146" s="229">
        <v>1.0222085157017001E-2</v>
      </c>
      <c r="N146" s="229">
        <v>3.9844719714817326E-3</v>
      </c>
      <c r="O146" s="229">
        <v>2.147185327423186E-3</v>
      </c>
      <c r="P146" s="229">
        <v>3.5543232261883721E-3</v>
      </c>
      <c r="Q146" s="229">
        <v>6.2312108012839103E-2</v>
      </c>
      <c r="R146" s="229">
        <v>8.6553177169754025E-2</v>
      </c>
      <c r="S146" s="229">
        <v>0.1226538230203698</v>
      </c>
      <c r="T146" s="229">
        <v>0.13172066916100239</v>
      </c>
      <c r="U146" s="229">
        <v>0.1223067005857401</v>
      </c>
      <c r="V146" s="229">
        <v>0.13480384566991341</v>
      </c>
      <c r="W146" s="229">
        <v>0.14503540610856261</v>
      </c>
      <c r="X146" s="229">
        <v>0.1312420291899388</v>
      </c>
      <c r="Y146" s="229">
        <v>0.14384474417375681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2.1451060766060699E-3</v>
      </c>
      <c r="D147" s="229">
        <v>1.988436254906556E-2</v>
      </c>
      <c r="E147" s="229">
        <v>1.888557672252401E-3</v>
      </c>
      <c r="F147" s="229">
        <v>8.273774198477975E-4</v>
      </c>
      <c r="G147" s="229">
        <v>7.0945096779758817E-3</v>
      </c>
      <c r="H147" s="229">
        <v>0</v>
      </c>
      <c r="I147" s="229">
        <v>6.6347132379163175E-4</v>
      </c>
      <c r="J147" s="229">
        <v>1.9582764393492939E-2</v>
      </c>
      <c r="K147" s="229">
        <v>3.1753523111757623E-2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9.6231066401945874E-4</v>
      </c>
      <c r="Y147" s="229">
        <v>0</v>
      </c>
      <c r="DA147" s="73" t="s">
        <v>1257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1.0192284791447021E-3</v>
      </c>
      <c r="O148" s="229">
        <v>0</v>
      </c>
      <c r="P148" s="229">
        <v>7.7946443816748201E-4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1258</v>
      </c>
    </row>
    <row r="149" spans="1:105" ht="12" customHeight="1" x14ac:dyDescent="0.25">
      <c r="A149" s="64" t="s">
        <v>32</v>
      </c>
      <c r="B149" s="229">
        <v>3.9075820793525742E-2</v>
      </c>
      <c r="C149" s="229">
        <v>0.1188603532210203</v>
      </c>
      <c r="D149" s="229">
        <v>0.1198246894474379</v>
      </c>
      <c r="E149" s="229">
        <v>6.8992237586158148E-2</v>
      </c>
      <c r="F149" s="229">
        <v>2.516143130066437E-2</v>
      </c>
      <c r="G149" s="229">
        <v>5.3823290935650997E-2</v>
      </c>
      <c r="H149" s="229">
        <v>6.401565217349113E-2</v>
      </c>
      <c r="I149" s="229">
        <v>7.6911325923641929E-2</v>
      </c>
      <c r="J149" s="229">
        <v>7.184795710367764E-2</v>
      </c>
      <c r="K149" s="229">
        <v>6.6219739603760068E-3</v>
      </c>
      <c r="L149" s="229">
        <v>6.0603207010499732E-2</v>
      </c>
      <c r="M149" s="229">
        <v>4.0963230756555828E-2</v>
      </c>
      <c r="N149" s="229">
        <v>9.1096986065681299E-2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0.1127752345441921</v>
      </c>
      <c r="U149" s="229">
        <v>0.11139042440450569</v>
      </c>
      <c r="V149" s="229">
        <v>0.1164624223222878</v>
      </c>
      <c r="W149" s="229">
        <v>0.11799285815042521</v>
      </c>
      <c r="X149" s="229">
        <v>0.1331766377874791</v>
      </c>
      <c r="Y149" s="229">
        <v>0.13427792562314669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1.8066998367835471E-2</v>
      </c>
      <c r="L150" s="229">
        <v>1.134335658148701E-2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1260</v>
      </c>
    </row>
    <row r="151" spans="1:105" ht="12" customHeight="1" x14ac:dyDescent="0.25">
      <c r="A151" s="64" t="s">
        <v>35</v>
      </c>
      <c r="B151" s="229">
        <v>0.1141644020593636</v>
      </c>
      <c r="C151" s="229">
        <v>0.10684229333561231</v>
      </c>
      <c r="D151" s="229">
        <v>8.6658273947405717E-2</v>
      </c>
      <c r="E151" s="229">
        <v>3.6552619347279498E-2</v>
      </c>
      <c r="F151" s="229">
        <v>1.5729323100874531E-2</v>
      </c>
      <c r="G151" s="229">
        <v>2.4856785458566181E-2</v>
      </c>
      <c r="H151" s="229">
        <v>4.1828624086024467E-2</v>
      </c>
      <c r="I151" s="229">
        <v>4.2687251720384498E-2</v>
      </c>
      <c r="J151" s="229">
        <v>6.9459984981256065E-2</v>
      </c>
      <c r="K151" s="229">
        <v>0.1178182055831291</v>
      </c>
      <c r="L151" s="229">
        <v>0.13599583660121889</v>
      </c>
      <c r="M151" s="229">
        <v>0.15470253972390469</v>
      </c>
      <c r="N151" s="229">
        <v>0.12105174036924531</v>
      </c>
      <c r="O151" s="229">
        <v>2.188301228176805E-2</v>
      </c>
      <c r="P151" s="229">
        <v>7.4364166119541886E-2</v>
      </c>
      <c r="Q151" s="229">
        <v>4.2765165413963552E-2</v>
      </c>
      <c r="R151" s="229">
        <v>6.3914318978303755E-2</v>
      </c>
      <c r="S151" s="229">
        <v>5.5962877498556059E-2</v>
      </c>
      <c r="T151" s="229">
        <v>9.7753954854282343E-2</v>
      </c>
      <c r="U151" s="229">
        <v>9.0353275414786785E-2</v>
      </c>
      <c r="V151" s="229">
        <v>8.0320422679983586E-2</v>
      </c>
      <c r="W151" s="229">
        <v>7.6322145445300818E-2</v>
      </c>
      <c r="X151" s="229">
        <v>5.8478592348285938E-2</v>
      </c>
      <c r="Y151" s="229">
        <v>5.8434713067242482E-2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1.064232113824419E-2</v>
      </c>
      <c r="D153" s="229">
        <v>7.1020983474723966E-3</v>
      </c>
      <c r="E153" s="229">
        <v>8.4669188106237681E-3</v>
      </c>
      <c r="F153" s="229">
        <v>8.987936931375869E-3</v>
      </c>
      <c r="G153" s="229">
        <v>9.3867110312620666E-3</v>
      </c>
      <c r="H153" s="229">
        <v>1.376053511140494E-2</v>
      </c>
      <c r="I153" s="229">
        <v>1.5168696899606791E-2</v>
      </c>
      <c r="J153" s="229">
        <v>1.6313225567741719E-2</v>
      </c>
      <c r="K153" s="229">
        <v>3.6466410450352912E-2</v>
      </c>
      <c r="L153" s="229">
        <v>2.5984551954004991E-2</v>
      </c>
      <c r="M153" s="229">
        <v>3.4804784539969498E-2</v>
      </c>
      <c r="N153" s="229">
        <v>3.5204349598941607E-2</v>
      </c>
      <c r="O153" s="229">
        <v>2.5779591426665209E-3</v>
      </c>
      <c r="P153" s="229">
        <v>2.0277585952194959E-2</v>
      </c>
      <c r="Q153" s="229">
        <v>1.8656599511510379E-2</v>
      </c>
      <c r="R153" s="229">
        <v>4.6378838419261131E-2</v>
      </c>
      <c r="S153" s="229">
        <v>3.8806311135022073E-2</v>
      </c>
      <c r="T153" s="229">
        <v>3.7203488691454227E-2</v>
      </c>
      <c r="U153" s="229">
        <v>3.453189656005546E-2</v>
      </c>
      <c r="V153" s="229">
        <v>2.9834725216217359E-2</v>
      </c>
      <c r="W153" s="229">
        <v>3.0949214839884779E-2</v>
      </c>
      <c r="X153" s="229">
        <v>3.3556143794686008E-2</v>
      </c>
      <c r="Y153" s="229">
        <v>3.3825775815656899E-2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3.435588702273641E-3</v>
      </c>
      <c r="E154" s="229">
        <v>5.4464458985296477E-2</v>
      </c>
      <c r="F154" s="229">
        <v>2.8053439067341718E-2</v>
      </c>
      <c r="G154" s="229">
        <v>3.42963594475795E-2</v>
      </c>
      <c r="H154" s="229">
        <v>4.0529295631748369E-2</v>
      </c>
      <c r="I154" s="229">
        <v>4.1608858109215843E-2</v>
      </c>
      <c r="J154" s="229">
        <v>4.5470864886754309E-2</v>
      </c>
      <c r="K154" s="229">
        <v>0.11117101926446669</v>
      </c>
      <c r="L154" s="229">
        <v>0.19265708531461481</v>
      </c>
      <c r="M154" s="229">
        <v>0.18630572338761059</v>
      </c>
      <c r="N154" s="229">
        <v>0.14733108328040651</v>
      </c>
      <c r="O154" s="229">
        <v>3.5830645930986053E-2</v>
      </c>
      <c r="P154" s="229">
        <v>0.1105850317041485</v>
      </c>
      <c r="Q154" s="229">
        <v>8.7370578540909224E-2</v>
      </c>
      <c r="R154" s="229">
        <v>0.1220357740967877</v>
      </c>
      <c r="S154" s="229">
        <v>0.1233999080659381</v>
      </c>
      <c r="T154" s="229">
        <v>2.13327429241312E-2</v>
      </c>
      <c r="U154" s="229">
        <v>1.9457962442488638E-2</v>
      </c>
      <c r="V154" s="229">
        <v>1.720195186165235E-2</v>
      </c>
      <c r="W154" s="229">
        <v>1.951373326609572E-2</v>
      </c>
      <c r="X154" s="229">
        <v>1.7423028303482951E-2</v>
      </c>
      <c r="Y154" s="229">
        <v>1.4554840375040101E-2</v>
      </c>
      <c r="DA154" s="73" t="s">
        <v>1264</v>
      </c>
    </row>
    <row r="155" spans="1:105" ht="12" customHeight="1" x14ac:dyDescent="0.25">
      <c r="A155" s="60" t="s">
        <v>1036</v>
      </c>
      <c r="B155" s="262">
        <v>0.1119844543813272</v>
      </c>
      <c r="C155" s="262">
        <v>4.7665184613991218E-2</v>
      </c>
      <c r="D155" s="262">
        <v>8.7556151285042266E-2</v>
      </c>
      <c r="E155" s="262">
        <v>0.1872500778960822</v>
      </c>
      <c r="F155" s="262">
        <v>0.15693175598332409</v>
      </c>
      <c r="G155" s="262">
        <v>0.30849004501961091</v>
      </c>
      <c r="H155" s="262">
        <v>0.52217278760761232</v>
      </c>
      <c r="I155" s="262">
        <v>0.49491068778595981</v>
      </c>
      <c r="J155" s="262">
        <v>0.25438309112088209</v>
      </c>
      <c r="K155" s="262">
        <v>0.62548092739779015</v>
      </c>
      <c r="L155" s="262">
        <v>0.15414194225044001</v>
      </c>
      <c r="M155" s="262">
        <v>0.24696236794938331</v>
      </c>
      <c r="N155" s="262">
        <v>0.48778851837861298</v>
      </c>
      <c r="O155" s="262">
        <v>0.13705995411986241</v>
      </c>
      <c r="P155" s="262">
        <v>0.44053316040021051</v>
      </c>
      <c r="Q155" s="262">
        <v>0.31560173946669401</v>
      </c>
      <c r="R155" s="262">
        <v>0.39279907333222358</v>
      </c>
      <c r="S155" s="262">
        <v>0.28700679844190941</v>
      </c>
      <c r="T155" s="262">
        <v>0.1090720217586636</v>
      </c>
      <c r="U155" s="262">
        <v>0.11763660035163501</v>
      </c>
      <c r="V155" s="262">
        <v>0.16823701386971751</v>
      </c>
      <c r="W155" s="262">
        <v>0.25864657629817228</v>
      </c>
      <c r="X155" s="262">
        <v>7.0249303134932092E-2</v>
      </c>
      <c r="Y155" s="262">
        <v>0.16239335339330391</v>
      </c>
      <c r="DA155" s="72" t="s">
        <v>1265</v>
      </c>
    </row>
    <row r="156" spans="1:105" ht="12" customHeight="1" x14ac:dyDescent="0.25">
      <c r="A156" s="132" t="s">
        <v>1038</v>
      </c>
      <c r="B156" s="316">
        <v>0.33947035246707219</v>
      </c>
      <c r="C156" s="316">
        <v>0.2469857033238837</v>
      </c>
      <c r="D156" s="316">
        <v>0.27467453584512769</v>
      </c>
      <c r="E156" s="316">
        <v>0.26995778883472421</v>
      </c>
      <c r="F156" s="316">
        <v>0.1725732338725946</v>
      </c>
      <c r="G156" s="316">
        <v>0.29054329252717143</v>
      </c>
      <c r="H156" s="316">
        <v>0.42845709077826161</v>
      </c>
      <c r="I156" s="316">
        <v>0.42764186765185258</v>
      </c>
      <c r="J156" s="316">
        <v>0.37660378489159901</v>
      </c>
      <c r="K156" s="316">
        <v>0.70557556740600991</v>
      </c>
      <c r="L156" s="316">
        <v>0.44970888554386229</v>
      </c>
      <c r="M156" s="316">
        <v>0.55592445076422636</v>
      </c>
      <c r="N156" s="316">
        <v>0.6752903168115284</v>
      </c>
      <c r="O156" s="316">
        <v>0.13823562053476221</v>
      </c>
      <c r="P156" s="316">
        <v>0.45978223099339233</v>
      </c>
      <c r="Q156" s="316">
        <v>0.35454016317511999</v>
      </c>
      <c r="R156" s="316">
        <v>0.49342713588619702</v>
      </c>
      <c r="S156" s="316">
        <v>0.42737868258416661</v>
      </c>
      <c r="T156" s="316">
        <v>0.36033960165981133</v>
      </c>
      <c r="U156" s="316">
        <v>0.35548033025185077</v>
      </c>
      <c r="V156" s="316">
        <v>0.396149062050209</v>
      </c>
      <c r="W156" s="316">
        <v>0.46884896782494689</v>
      </c>
      <c r="X156" s="316">
        <v>0.2603331466188975</v>
      </c>
      <c r="Y156" s="316">
        <v>0.3636069499755038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1.0000000000000002</v>
      </c>
      <c r="D160" s="232">
        <f t="shared" si="6"/>
        <v>1</v>
      </c>
      <c r="E160" s="232">
        <f t="shared" si="6"/>
        <v>1</v>
      </c>
      <c r="F160" s="232">
        <f t="shared" si="6"/>
        <v>0.99999999999999978</v>
      </c>
      <c r="G160" s="232">
        <f t="shared" si="6"/>
        <v>0.99999999999999978</v>
      </c>
      <c r="H160" s="232">
        <f t="shared" si="6"/>
        <v>0.99999999999999989</v>
      </c>
      <c r="I160" s="232">
        <f t="shared" si="6"/>
        <v>0.99999999999999989</v>
      </c>
      <c r="J160" s="232">
        <f t="shared" si="6"/>
        <v>1</v>
      </c>
      <c r="K160" s="232">
        <f t="shared" si="6"/>
        <v>0.99999999999999967</v>
      </c>
      <c r="L160" s="232">
        <f t="shared" si="6"/>
        <v>1.0000000000000002</v>
      </c>
      <c r="M160" s="232">
        <f t="shared" si="6"/>
        <v>1.0000000000000002</v>
      </c>
      <c r="N160" s="232">
        <f t="shared" si="6"/>
        <v>1</v>
      </c>
      <c r="O160" s="232">
        <f t="shared" si="6"/>
        <v>0.99999999999999989</v>
      </c>
      <c r="P160" s="232">
        <f t="shared" si="6"/>
        <v>1</v>
      </c>
      <c r="Q160" s="232">
        <f t="shared" si="6"/>
        <v>1</v>
      </c>
      <c r="R160" s="232">
        <f t="shared" si="6"/>
        <v>1</v>
      </c>
      <c r="S160" s="232">
        <f t="shared" si="6"/>
        <v>0.99999999999999978</v>
      </c>
      <c r="T160" s="232">
        <f t="shared" si="6"/>
        <v>1</v>
      </c>
      <c r="U160" s="232">
        <f t="shared" si="6"/>
        <v>0.99999999999999989</v>
      </c>
      <c r="V160" s="232">
        <f t="shared" si="6"/>
        <v>0.99999999999999989</v>
      </c>
      <c r="W160" s="232">
        <f t="shared" si="6"/>
        <v>1.0000000000000002</v>
      </c>
      <c r="X160" s="232">
        <f t="shared" si="6"/>
        <v>0.99999999999999989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1.256262323633848E-3</v>
      </c>
      <c r="C161" s="266">
        <f t="shared" si="7"/>
        <v>5.0667758604699227E-4</v>
      </c>
      <c r="D161" s="266">
        <f t="shared" si="7"/>
        <v>7.0971165647976478E-4</v>
      </c>
      <c r="E161" s="266">
        <f t="shared" si="7"/>
        <v>8.1552603486219116E-4</v>
      </c>
      <c r="F161" s="266">
        <f t="shared" si="7"/>
        <v>7.7972378857164555E-4</v>
      </c>
      <c r="G161" s="266">
        <f t="shared" si="7"/>
        <v>9.8498100908960971E-4</v>
      </c>
      <c r="H161" s="266">
        <f t="shared" si="7"/>
        <v>1.0713588426809893E-3</v>
      </c>
      <c r="I161" s="266">
        <f t="shared" si="7"/>
        <v>1.0210333367863243E-3</v>
      </c>
      <c r="J161" s="266">
        <f t="shared" si="7"/>
        <v>1.0582802804647131E-3</v>
      </c>
      <c r="K161" s="266">
        <f t="shared" si="7"/>
        <v>9.8967454752338477E-4</v>
      </c>
      <c r="L161" s="266">
        <f t="shared" si="7"/>
        <v>5.8724434591929538E-4</v>
      </c>
      <c r="M161" s="266">
        <f t="shared" si="7"/>
        <v>6.1767344648475401E-4</v>
      </c>
      <c r="N161" s="266">
        <f t="shared" si="7"/>
        <v>9.6688872754890215E-4</v>
      </c>
      <c r="O161" s="266">
        <f t="shared" si="7"/>
        <v>7.6818592596146257E-4</v>
      </c>
      <c r="P161" s="266">
        <f t="shared" si="7"/>
        <v>4.1835910922676059E-4</v>
      </c>
      <c r="Q161" s="266">
        <f t="shared" si="7"/>
        <v>8.8950890462275833E-4</v>
      </c>
      <c r="R161" s="266">
        <f t="shared" si="7"/>
        <v>8.919707320407845E-4</v>
      </c>
      <c r="S161" s="266">
        <f t="shared" si="7"/>
        <v>7.0235032495164363E-4</v>
      </c>
      <c r="T161" s="266">
        <f t="shared" si="7"/>
        <v>5.6738208910347412E-4</v>
      </c>
      <c r="U161" s="266">
        <f t="shared" si="7"/>
        <v>6.653594783855197E-4</v>
      </c>
      <c r="V161" s="266">
        <f t="shared" si="7"/>
        <v>6.2299660164546545E-4</v>
      </c>
      <c r="W161" s="266">
        <f t="shared" si="7"/>
        <v>6.5377644282721273E-4</v>
      </c>
      <c r="X161" s="266">
        <f t="shared" si="7"/>
        <v>4.0649844088746465E-4</v>
      </c>
      <c r="Y161" s="266">
        <f t="shared" si="7"/>
        <v>5.3398403597237128E-4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2.6044482946295873E-3</v>
      </c>
      <c r="C162" s="267">
        <f t="shared" si="8"/>
        <v>1.0504299540640702E-3</v>
      </c>
      <c r="D162" s="267">
        <f t="shared" si="8"/>
        <v>1.4713545719104144E-3</v>
      </c>
      <c r="E162" s="267">
        <f t="shared" si="8"/>
        <v>1.6907260137986311E-3</v>
      </c>
      <c r="F162" s="267">
        <f t="shared" si="8"/>
        <v>1.616501787264797E-3</v>
      </c>
      <c r="G162" s="267">
        <f t="shared" si="8"/>
        <v>2.0420353783639051E-3</v>
      </c>
      <c r="H162" s="267">
        <f t="shared" si="8"/>
        <v>2.2211115133069087E-3</v>
      </c>
      <c r="I162" s="267">
        <f t="shared" si="8"/>
        <v>2.1167780667504608E-3</v>
      </c>
      <c r="J162" s="267">
        <f t="shared" si="8"/>
        <v>2.1960388726475484E-3</v>
      </c>
      <c r="K162" s="267">
        <f t="shared" si="8"/>
        <v>2.0517658923972053E-3</v>
      </c>
      <c r="L162" s="267">
        <f t="shared" si="8"/>
        <v>1.2174587317371067E-3</v>
      </c>
      <c r="M162" s="267">
        <f t="shared" si="8"/>
        <v>1.2805435012027567E-3</v>
      </c>
      <c r="N162" s="267">
        <f t="shared" si="8"/>
        <v>2.0045269608000046E-3</v>
      </c>
      <c r="O162" s="267">
        <f t="shared" si="8"/>
        <v>1.5925818096984563E-3</v>
      </c>
      <c r="P162" s="267">
        <f t="shared" si="8"/>
        <v>8.6733053126726177E-4</v>
      </c>
      <c r="Q162" s="267">
        <f t="shared" si="8"/>
        <v>1.844105252636549E-3</v>
      </c>
      <c r="R162" s="267">
        <f t="shared" si="8"/>
        <v>1.8492090451326926E-3</v>
      </c>
      <c r="S162" s="267">
        <f t="shared" si="8"/>
        <v>1.4560932630389033E-3</v>
      </c>
      <c r="T162" s="267">
        <f t="shared" si="8"/>
        <v>1.1762808503995332E-3</v>
      </c>
      <c r="U162" s="267">
        <f t="shared" si="8"/>
        <v>1.3794048632965854E-3</v>
      </c>
      <c r="V162" s="267">
        <f t="shared" si="8"/>
        <v>1.2915793192158763E-3</v>
      </c>
      <c r="W162" s="267">
        <f t="shared" si="8"/>
        <v>1.3580295403269843E-3</v>
      </c>
      <c r="X162" s="267">
        <f t="shared" si="8"/>
        <v>8.4274132179380313E-4</v>
      </c>
      <c r="Y162" s="267">
        <f t="shared" si="8"/>
        <v>1.1070409306114092E-3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1.5579322695669863E-2</v>
      </c>
      <c r="C163" s="267">
        <f t="shared" si="9"/>
        <v>6.2834755665169767E-3</v>
      </c>
      <c r="D163" s="267">
        <f t="shared" si="9"/>
        <v>8.8013679222615059E-3</v>
      </c>
      <c r="E163" s="267">
        <f t="shared" si="9"/>
        <v>1.01136068676221E-2</v>
      </c>
      <c r="F163" s="267">
        <f t="shared" si="9"/>
        <v>9.6696114235998287E-3</v>
      </c>
      <c r="G163" s="267">
        <f t="shared" si="9"/>
        <v>1.2215073795515761E-2</v>
      </c>
      <c r="H163" s="267">
        <f t="shared" si="9"/>
        <v>1.3286273749503398E-2</v>
      </c>
      <c r="I163" s="267">
        <f t="shared" si="9"/>
        <v>1.2662170581394421E-2</v>
      </c>
      <c r="J163" s="267">
        <f t="shared" si="9"/>
        <v>1.3092550986639374E-2</v>
      </c>
      <c r="K163" s="267">
        <f t="shared" si="9"/>
        <v>1.2273279910965289E-2</v>
      </c>
      <c r="L163" s="267">
        <f t="shared" si="9"/>
        <v>7.2826104820372089E-3</v>
      </c>
      <c r="M163" s="267">
        <f t="shared" si="9"/>
        <v>7.6599717768319137E-3</v>
      </c>
      <c r="N163" s="267">
        <f t="shared" si="9"/>
        <v>1.1990705455304548E-2</v>
      </c>
      <c r="O163" s="267">
        <f t="shared" si="9"/>
        <v>9.5265265905671928E-3</v>
      </c>
      <c r="P163" s="267">
        <f t="shared" si="9"/>
        <v>5.1882090568978745E-3</v>
      </c>
      <c r="Q163" s="267">
        <f t="shared" si="9"/>
        <v>1.1031092794142284E-2</v>
      </c>
      <c r="R163" s="267">
        <f t="shared" si="9"/>
        <v>1.1061622726501892E-2</v>
      </c>
      <c r="S163" s="267">
        <f t="shared" si="9"/>
        <v>8.7100776262867968E-3</v>
      </c>
      <c r="T163" s="267">
        <f t="shared" si="9"/>
        <v>7.0362920956807164E-3</v>
      </c>
      <c r="U163" s="267">
        <f t="shared" si="9"/>
        <v>8.251341958904302E-3</v>
      </c>
      <c r="V163" s="267">
        <f t="shared" si="9"/>
        <v>7.7081696908525453E-3</v>
      </c>
      <c r="W163" s="267">
        <f t="shared" si="9"/>
        <v>8.0726777181206726E-3</v>
      </c>
      <c r="X163" s="267">
        <f t="shared" si="9"/>
        <v>5.0411210037357669E-3</v>
      </c>
      <c r="Y163" s="267">
        <f t="shared" si="9"/>
        <v>6.6221118426014773E-3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1.799336584287399E-2</v>
      </c>
      <c r="C164" s="267">
        <f t="shared" si="10"/>
        <v>7.2571110337501478E-3</v>
      </c>
      <c r="D164" s="267">
        <f t="shared" si="10"/>
        <v>1.0165155189127932E-2</v>
      </c>
      <c r="E164" s="267">
        <f t="shared" si="10"/>
        <v>1.1680727841314081E-2</v>
      </c>
      <c r="F164" s="267">
        <f t="shared" si="10"/>
        <v>1.1167934531045053E-2</v>
      </c>
      <c r="G164" s="267">
        <f t="shared" si="10"/>
        <v>1.4107820724549674E-2</v>
      </c>
      <c r="H164" s="267">
        <f t="shared" si="10"/>
        <v>1.5345004974435354E-2</v>
      </c>
      <c r="I164" s="267">
        <f t="shared" si="10"/>
        <v>1.4624195934989597E-2</v>
      </c>
      <c r="J164" s="267">
        <f t="shared" si="10"/>
        <v>1.5171785488004755E-2</v>
      </c>
      <c r="K164" s="267">
        <f t="shared" si="10"/>
        <v>1.4175045978820008E-2</v>
      </c>
      <c r="L164" s="267">
        <f t="shared" si="10"/>
        <v>8.4110636421226102E-3</v>
      </c>
      <c r="M164" s="267">
        <f t="shared" si="10"/>
        <v>8.8468977258513541E-3</v>
      </c>
      <c r="N164" s="267">
        <f t="shared" si="10"/>
        <v>1.3848686119802016E-2</v>
      </c>
      <c r="O164" s="267">
        <f t="shared" si="10"/>
        <v>1.1002678454281309E-2</v>
      </c>
      <c r="P164" s="267">
        <f t="shared" si="10"/>
        <v>5.9921310735814269E-3</v>
      </c>
      <c r="Q164" s="267">
        <f t="shared" si="10"/>
        <v>1.2740379807837255E-2</v>
      </c>
      <c r="R164" s="267">
        <f t="shared" si="10"/>
        <v>1.2775640406313567E-2</v>
      </c>
      <c r="S164" s="267">
        <f t="shared" si="10"/>
        <v>1.0059719303020137E-2</v>
      </c>
      <c r="T164" s="267">
        <f t="shared" si="10"/>
        <v>8.1265777934040016E-3</v>
      </c>
      <c r="U164" s="267">
        <f t="shared" si="10"/>
        <v>9.5299017461450645E-3</v>
      </c>
      <c r="V164" s="267">
        <f t="shared" si="10"/>
        <v>8.9231409406983955E-3</v>
      </c>
      <c r="W164" s="267">
        <f t="shared" si="10"/>
        <v>9.3822259381842431E-3</v>
      </c>
      <c r="X164" s="267">
        <f t="shared" si="10"/>
        <v>5.8222514707667577E-3</v>
      </c>
      <c r="Y164" s="267">
        <f t="shared" si="10"/>
        <v>7.6482195897691133E-3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1.0366175636766733E-2</v>
      </c>
      <c r="C165" s="268">
        <f t="shared" si="11"/>
        <v>6.2884617621195215E-3</v>
      </c>
      <c r="D165" s="268">
        <f t="shared" si="11"/>
        <v>6.5617733590415664E-3</v>
      </c>
      <c r="E165" s="268">
        <f t="shared" si="11"/>
        <v>5.157089970878553E-3</v>
      </c>
      <c r="F165" s="268">
        <f t="shared" si="11"/>
        <v>4.3627031340313866E-3</v>
      </c>
      <c r="G165" s="268">
        <f t="shared" si="11"/>
        <v>5.1985499970823605E-3</v>
      </c>
      <c r="H165" s="268">
        <f t="shared" si="11"/>
        <v>5.0921115382334499E-3</v>
      </c>
      <c r="I165" s="268">
        <f t="shared" si="11"/>
        <v>4.9826698751586455E-3</v>
      </c>
      <c r="J165" s="268">
        <f t="shared" si="11"/>
        <v>6.278092858343365E-3</v>
      </c>
      <c r="K165" s="268">
        <f t="shared" si="11"/>
        <v>4.7337329327194026E-3</v>
      </c>
      <c r="L165" s="268">
        <f t="shared" si="11"/>
        <v>4.7431706157863808E-3</v>
      </c>
      <c r="M165" s="268">
        <f t="shared" si="11"/>
        <v>4.0996796690033538E-3</v>
      </c>
      <c r="N165" s="268">
        <f t="shared" si="11"/>
        <v>5.3495696686772952E-3</v>
      </c>
      <c r="O165" s="268">
        <f t="shared" si="11"/>
        <v>3.5011959750542746E-3</v>
      </c>
      <c r="P165" s="268">
        <f t="shared" si="11"/>
        <v>1.9189154764035247E-3</v>
      </c>
      <c r="Q165" s="268">
        <f t="shared" si="11"/>
        <v>4.3175674776422673E-3</v>
      </c>
      <c r="R165" s="268">
        <f t="shared" si="11"/>
        <v>4.5129559862435034E-3</v>
      </c>
      <c r="S165" s="268">
        <f t="shared" si="11"/>
        <v>3.8929622289515741E-3</v>
      </c>
      <c r="T165" s="268">
        <f t="shared" si="11"/>
        <v>5.4488094442379622E-3</v>
      </c>
      <c r="U165" s="268">
        <f t="shared" si="11"/>
        <v>6.1567842793496981E-3</v>
      </c>
      <c r="V165" s="268">
        <f t="shared" si="11"/>
        <v>5.0871188741426479E-3</v>
      </c>
      <c r="W165" s="268">
        <f t="shared" si="11"/>
        <v>4.6482481848496952E-3</v>
      </c>
      <c r="X165" s="268">
        <f t="shared" si="11"/>
        <v>4.7911076149911754E-3</v>
      </c>
      <c r="Y165" s="268">
        <f t="shared" si="11"/>
        <v>4.5886120771000041E-3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0.69428179004909074</v>
      </c>
      <c r="C166" s="317">
        <f t="shared" si="12"/>
        <v>0.82487813112080821</v>
      </c>
      <c r="D166" s="317">
        <f t="shared" si="12"/>
        <v>0.80920311400681477</v>
      </c>
      <c r="E166" s="317">
        <f t="shared" si="12"/>
        <v>0.82637776986514222</v>
      </c>
      <c r="F166" s="317">
        <f t="shared" si="12"/>
        <v>0.84779519627085331</v>
      </c>
      <c r="G166" s="317">
        <f t="shared" si="12"/>
        <v>0.83219809896908614</v>
      </c>
      <c r="H166" s="317">
        <f t="shared" si="12"/>
        <v>0.85932523674581962</v>
      </c>
      <c r="I166" s="317">
        <f t="shared" si="12"/>
        <v>0.85663388735774237</v>
      </c>
      <c r="J166" s="317">
        <f t="shared" si="12"/>
        <v>0.80538651289818497</v>
      </c>
      <c r="K166" s="317">
        <f t="shared" si="12"/>
        <v>0.85582773552657143</v>
      </c>
      <c r="L166" s="317">
        <f t="shared" si="12"/>
        <v>0.84550465582427436</v>
      </c>
      <c r="M166" s="317">
        <f t="shared" si="12"/>
        <v>0.86660729759845745</v>
      </c>
      <c r="N166" s="317">
        <f t="shared" si="12"/>
        <v>0.82998279597303093</v>
      </c>
      <c r="O166" s="317">
        <f t="shared" si="12"/>
        <v>0.88808653876454746</v>
      </c>
      <c r="P166" s="317">
        <f t="shared" si="12"/>
        <v>0.93799789784499932</v>
      </c>
      <c r="Q166" s="317">
        <f t="shared" si="12"/>
        <v>0.84885011330208071</v>
      </c>
      <c r="R166" s="317">
        <f t="shared" si="12"/>
        <v>0.83903528722676357</v>
      </c>
      <c r="S166" s="317">
        <f t="shared" si="12"/>
        <v>0.85118450625096931</v>
      </c>
      <c r="T166" s="317">
        <f t="shared" si="12"/>
        <v>0.82991343932690875</v>
      </c>
      <c r="U166" s="317">
        <f t="shared" si="12"/>
        <v>0.80814130880826895</v>
      </c>
      <c r="V166" s="317">
        <f t="shared" si="12"/>
        <v>0.83694550911911236</v>
      </c>
      <c r="W166" s="317">
        <f t="shared" si="12"/>
        <v>0.848299338379089</v>
      </c>
      <c r="X166" s="317">
        <f t="shared" si="12"/>
        <v>0.84671948962926225</v>
      </c>
      <c r="Y166" s="317">
        <f t="shared" si="12"/>
        <v>0.84761880745723805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0.16857986922096324</v>
      </c>
      <c r="C167" s="269">
        <f t="shared" si="13"/>
        <v>9.9389750569022675E-2</v>
      </c>
      <c r="D167" s="269">
        <f t="shared" si="13"/>
        <v>0.1046540296094851</v>
      </c>
      <c r="E167" s="269">
        <f t="shared" si="13"/>
        <v>9.6254834871696213E-2</v>
      </c>
      <c r="F167" s="269">
        <f t="shared" si="13"/>
        <v>8.4754188213597287E-2</v>
      </c>
      <c r="G167" s="269">
        <f t="shared" si="13"/>
        <v>8.7603367237319874E-2</v>
      </c>
      <c r="H167" s="269">
        <f t="shared" si="13"/>
        <v>6.5748532182874145E-2</v>
      </c>
      <c r="I167" s="269">
        <f t="shared" si="13"/>
        <v>6.8775000759078678E-2</v>
      </c>
      <c r="J167" s="269">
        <f t="shared" si="13"/>
        <v>0.10186563033150832</v>
      </c>
      <c r="K167" s="269">
        <f t="shared" si="13"/>
        <v>7.1681540279226852E-2</v>
      </c>
      <c r="L167" s="269">
        <f t="shared" si="13"/>
        <v>8.8220375830560874E-2</v>
      </c>
      <c r="M167" s="269">
        <f t="shared" si="13"/>
        <v>7.3614951737590612E-2</v>
      </c>
      <c r="N167" s="269">
        <f t="shared" si="13"/>
        <v>8.8889461420236904E-2</v>
      </c>
      <c r="O167" s="269">
        <f t="shared" si="13"/>
        <v>5.3726522243042522E-2</v>
      </c>
      <c r="P167" s="269">
        <f t="shared" si="13"/>
        <v>2.9546061929136929E-2</v>
      </c>
      <c r="Q167" s="269">
        <f t="shared" si="13"/>
        <v>8.2210451365689247E-2</v>
      </c>
      <c r="R167" s="269">
        <f t="shared" si="13"/>
        <v>8.9517549947541561E-2</v>
      </c>
      <c r="S167" s="269">
        <f t="shared" si="13"/>
        <v>8.7007414736520794E-2</v>
      </c>
      <c r="T167" s="269">
        <f t="shared" si="13"/>
        <v>9.8490534033015109E-2</v>
      </c>
      <c r="U167" s="269">
        <f t="shared" si="13"/>
        <v>0.11043546864285107</v>
      </c>
      <c r="V167" s="269">
        <f t="shared" si="13"/>
        <v>9.2925367004632956E-2</v>
      </c>
      <c r="W167" s="269">
        <f t="shared" si="13"/>
        <v>8.5078407408327242E-2</v>
      </c>
      <c r="X167" s="269">
        <f t="shared" si="13"/>
        <v>9.1478260332124792E-2</v>
      </c>
      <c r="Y167" s="269">
        <f t="shared" si="13"/>
        <v>8.8365148414214237E-2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5.8398228768209028E-2</v>
      </c>
      <c r="C168" s="269">
        <f t="shared" si="14"/>
        <v>3.6224836978368188E-2</v>
      </c>
      <c r="D168" s="269">
        <f t="shared" si="14"/>
        <v>3.8898206169264184E-2</v>
      </c>
      <c r="E168" s="269">
        <f t="shared" si="14"/>
        <v>3.0767789105774823E-2</v>
      </c>
      <c r="F168" s="269">
        <f t="shared" si="14"/>
        <v>2.487090075685745E-2</v>
      </c>
      <c r="G168" s="269">
        <f t="shared" si="14"/>
        <v>2.8605600671722499E-2</v>
      </c>
      <c r="H168" s="269">
        <f t="shared" si="14"/>
        <v>2.2860954398517049E-2</v>
      </c>
      <c r="I168" s="269">
        <f t="shared" si="14"/>
        <v>2.3759847345493294E-2</v>
      </c>
      <c r="J168" s="269">
        <f t="shared" si="14"/>
        <v>3.535404778141063E-2</v>
      </c>
      <c r="K168" s="269">
        <f t="shared" si="14"/>
        <v>2.346009030923079E-2</v>
      </c>
      <c r="L168" s="269">
        <f t="shared" si="14"/>
        <v>2.7084722661939006E-2</v>
      </c>
      <c r="M168" s="269">
        <f t="shared" si="14"/>
        <v>2.2839395729175805E-2</v>
      </c>
      <c r="N168" s="269">
        <f t="shared" si="14"/>
        <v>2.8720336939089638E-2</v>
      </c>
      <c r="O168" s="269">
        <f t="shared" si="14"/>
        <v>1.6386098596380114E-2</v>
      </c>
      <c r="P168" s="269">
        <f t="shared" si="14"/>
        <v>9.0962172685973841E-3</v>
      </c>
      <c r="Q168" s="269">
        <f t="shared" si="14"/>
        <v>2.1713005940993228E-2</v>
      </c>
      <c r="R168" s="269">
        <f t="shared" si="14"/>
        <v>2.3473986595332154E-2</v>
      </c>
      <c r="S168" s="269">
        <f t="shared" si="14"/>
        <v>2.1276235587592143E-2</v>
      </c>
      <c r="T168" s="269">
        <f t="shared" si="14"/>
        <v>3.2242603477632872E-2</v>
      </c>
      <c r="U168" s="269">
        <f t="shared" si="14"/>
        <v>3.6274437740305025E-2</v>
      </c>
      <c r="V168" s="269">
        <f t="shared" si="14"/>
        <v>3.0270681639864773E-2</v>
      </c>
      <c r="W168" s="269">
        <f t="shared" si="14"/>
        <v>2.7437364513392255E-2</v>
      </c>
      <c r="X168" s="269">
        <f t="shared" si="14"/>
        <v>2.966058478937823E-2</v>
      </c>
      <c r="Y168" s="269">
        <f t="shared" si="14"/>
        <v>2.8460230272812189E-2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5.8000643300367222E-2</v>
      </c>
      <c r="C169" s="318">
        <f t="shared" si="15"/>
        <v>3.6160530962038813E-2</v>
      </c>
      <c r="D169" s="318">
        <f t="shared" si="15"/>
        <v>3.8755842377217575E-2</v>
      </c>
      <c r="E169" s="318">
        <f t="shared" si="15"/>
        <v>3.0356825738140861E-2</v>
      </c>
      <c r="F169" s="318">
        <f t="shared" si="15"/>
        <v>2.4233644280351154E-2</v>
      </c>
      <c r="G169" s="318">
        <f t="shared" si="15"/>
        <v>2.7765079536022953E-2</v>
      </c>
      <c r="H169" s="318">
        <f t="shared" si="15"/>
        <v>2.1210832024693371E-2</v>
      </c>
      <c r="I169" s="318">
        <f t="shared" si="15"/>
        <v>2.2463861958261219E-2</v>
      </c>
      <c r="J169" s="318">
        <f t="shared" si="15"/>
        <v>3.4720724100483519E-2</v>
      </c>
      <c r="K169" s="318">
        <f t="shared" si="15"/>
        <v>2.190553021139445E-2</v>
      </c>
      <c r="L169" s="318">
        <f t="shared" si="15"/>
        <v>2.6854722730231911E-2</v>
      </c>
      <c r="M169" s="318">
        <f t="shared" si="15"/>
        <v>2.2463808879802247E-2</v>
      </c>
      <c r="N169" s="318">
        <f t="shared" si="15"/>
        <v>2.790266473994683E-2</v>
      </c>
      <c r="O169" s="318">
        <f t="shared" si="15"/>
        <v>1.4474124528982146E-2</v>
      </c>
      <c r="P169" s="318">
        <f t="shared" si="15"/>
        <v>8.1284797763148918E-3</v>
      </c>
      <c r="Q169" s="318">
        <f t="shared" si="15"/>
        <v>1.988047774204239E-2</v>
      </c>
      <c r="R169" s="318">
        <f t="shared" si="15"/>
        <v>2.1940471152931827E-2</v>
      </c>
      <c r="S169" s="318">
        <f t="shared" si="15"/>
        <v>2.0333859963659145E-2</v>
      </c>
      <c r="T169" s="318">
        <f t="shared" si="15"/>
        <v>3.2109571469732319E-2</v>
      </c>
      <c r="U169" s="318">
        <f t="shared" si="15"/>
        <v>3.6107088250741465E-2</v>
      </c>
      <c r="V169" s="318">
        <f t="shared" si="15"/>
        <v>3.0076165839958081E-2</v>
      </c>
      <c r="W169" s="318">
        <f t="shared" si="15"/>
        <v>2.7162509055454309E-2</v>
      </c>
      <c r="X169" s="318">
        <f t="shared" si="15"/>
        <v>2.9602704749423531E-2</v>
      </c>
      <c r="Y169" s="318">
        <f t="shared" si="15"/>
        <v>2.832255303895017E-2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3.9758546784180566E-4</v>
      </c>
      <c r="C170" s="318">
        <f t="shared" si="16"/>
        <v>6.4306016329372876E-5</v>
      </c>
      <c r="D170" s="318">
        <f t="shared" si="16"/>
        <v>1.423637920466123E-4</v>
      </c>
      <c r="E170" s="318">
        <f t="shared" si="16"/>
        <v>4.1096336763396751E-4</v>
      </c>
      <c r="F170" s="318">
        <f t="shared" si="16"/>
        <v>6.3725647650629167E-4</v>
      </c>
      <c r="G170" s="318">
        <f t="shared" si="16"/>
        <v>8.4052113569954632E-4</v>
      </c>
      <c r="H170" s="318">
        <f t="shared" si="16"/>
        <v>1.6501223738236781E-3</v>
      </c>
      <c r="I170" s="318">
        <f t="shared" si="16"/>
        <v>1.2959853872320786E-3</v>
      </c>
      <c r="J170" s="318">
        <f t="shared" si="16"/>
        <v>6.3332368092710765E-4</v>
      </c>
      <c r="K170" s="318">
        <f t="shared" si="16"/>
        <v>1.5545600978363297E-3</v>
      </c>
      <c r="L170" s="318">
        <f t="shared" si="16"/>
        <v>2.2999993170708661E-4</v>
      </c>
      <c r="M170" s="318">
        <f t="shared" si="16"/>
        <v>3.7558684937356168E-4</v>
      </c>
      <c r="N170" s="318">
        <f t="shared" si="16"/>
        <v>8.1767219914281235E-4</v>
      </c>
      <c r="O170" s="318">
        <f t="shared" si="16"/>
        <v>1.9119740673979784E-3</v>
      </c>
      <c r="P170" s="318">
        <f t="shared" si="16"/>
        <v>9.6773749228249123E-4</v>
      </c>
      <c r="Q170" s="318">
        <f t="shared" si="16"/>
        <v>1.8325281989508427E-3</v>
      </c>
      <c r="R170" s="318">
        <f t="shared" si="16"/>
        <v>1.5335154424003245E-3</v>
      </c>
      <c r="S170" s="318">
        <f t="shared" si="16"/>
        <v>9.4237562393299345E-4</v>
      </c>
      <c r="T170" s="318">
        <f t="shared" si="16"/>
        <v>1.330320079005555E-4</v>
      </c>
      <c r="U170" s="318">
        <f t="shared" si="16"/>
        <v>1.6734948956355808E-4</v>
      </c>
      <c r="V170" s="318">
        <f t="shared" si="16"/>
        <v>1.9451579990669034E-4</v>
      </c>
      <c r="W170" s="318">
        <f t="shared" si="16"/>
        <v>2.7485545793794544E-4</v>
      </c>
      <c r="X170" s="318">
        <f t="shared" si="16"/>
        <v>5.7880039954693459E-5</v>
      </c>
      <c r="Y170" s="318">
        <f t="shared" si="16"/>
        <v>1.3767723386202808E-4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1.2235774859885763E-2</v>
      </c>
      <c r="C171" s="269">
        <f t="shared" si="17"/>
        <v>7.2768927254347696E-3</v>
      </c>
      <c r="D171" s="269">
        <f t="shared" si="17"/>
        <v>7.6835190159779713E-3</v>
      </c>
      <c r="E171" s="269">
        <f t="shared" si="17"/>
        <v>6.5407492550380092E-3</v>
      </c>
      <c r="F171" s="269">
        <f t="shared" si="17"/>
        <v>5.7322176428559728E-3</v>
      </c>
      <c r="G171" s="269">
        <f t="shared" si="17"/>
        <v>6.6799301640965624E-3</v>
      </c>
      <c r="H171" s="269">
        <f t="shared" si="17"/>
        <v>6.3062383300384042E-3</v>
      </c>
      <c r="I171" s="269">
        <f t="shared" si="17"/>
        <v>6.20369071848459E-3</v>
      </c>
      <c r="J171" s="269">
        <f t="shared" si="17"/>
        <v>7.6734451091658345E-3</v>
      </c>
      <c r="K171" s="269">
        <f t="shared" si="17"/>
        <v>5.8785630855960232E-3</v>
      </c>
      <c r="L171" s="269">
        <f t="shared" si="17"/>
        <v>5.8258184947317816E-3</v>
      </c>
      <c r="M171" s="269">
        <f t="shared" si="17"/>
        <v>5.0408669634485438E-3</v>
      </c>
      <c r="N171" s="269">
        <f t="shared" si="17"/>
        <v>6.6309442454010213E-3</v>
      </c>
      <c r="O171" s="269">
        <f t="shared" si="17"/>
        <v>4.4270183300497866E-3</v>
      </c>
      <c r="P171" s="269">
        <f t="shared" si="17"/>
        <v>2.4200508822233222E-3</v>
      </c>
      <c r="Q171" s="269">
        <f t="shared" si="17"/>
        <v>5.6916785760679246E-3</v>
      </c>
      <c r="R171" s="269">
        <f t="shared" si="17"/>
        <v>5.9528333475237262E-3</v>
      </c>
      <c r="S171" s="269">
        <f t="shared" si="17"/>
        <v>5.2485413296286193E-3</v>
      </c>
      <c r="T171" s="269">
        <f t="shared" si="17"/>
        <v>6.6014717810837387E-3</v>
      </c>
      <c r="U171" s="269">
        <f t="shared" si="17"/>
        <v>7.4113947441512363E-3</v>
      </c>
      <c r="V171" s="269">
        <f t="shared" si="17"/>
        <v>6.1929160521683527E-3</v>
      </c>
      <c r="W171" s="269">
        <f t="shared" si="17"/>
        <v>5.7176292702965439E-3</v>
      </c>
      <c r="X171" s="269">
        <f t="shared" si="17"/>
        <v>5.7957875113087889E-3</v>
      </c>
      <c r="Y171" s="269">
        <f t="shared" si="17"/>
        <v>5.6241886137639203E-3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7.7384230501151841E-3</v>
      </c>
      <c r="C172" s="318">
        <f t="shared" si="18"/>
        <v>5.0300471683430307E-3</v>
      </c>
      <c r="D172" s="318">
        <f t="shared" si="18"/>
        <v>4.9772802634044672E-3</v>
      </c>
      <c r="E172" s="318">
        <f t="shared" si="18"/>
        <v>3.0642533733334278E-3</v>
      </c>
      <c r="F172" s="318">
        <f t="shared" si="18"/>
        <v>2.0885414104201234E-3</v>
      </c>
      <c r="G172" s="318">
        <f t="shared" si="18"/>
        <v>2.0496434642139579E-3</v>
      </c>
      <c r="H172" s="318">
        <f t="shared" si="18"/>
        <v>1.393040060661324E-3</v>
      </c>
      <c r="I172" s="318">
        <f t="shared" si="18"/>
        <v>1.5728466140238326E-3</v>
      </c>
      <c r="J172" s="318">
        <f t="shared" si="18"/>
        <v>3.6716290212633956E-3</v>
      </c>
      <c r="K172" s="318">
        <f t="shared" si="18"/>
        <v>2.0302247646882235E-3</v>
      </c>
      <c r="L172" s="318">
        <f t="shared" si="18"/>
        <v>3.5153264065535192E-3</v>
      </c>
      <c r="M172" s="318">
        <f t="shared" si="18"/>
        <v>2.8189903573325598E-3</v>
      </c>
      <c r="N172" s="318">
        <f t="shared" si="18"/>
        <v>2.9343737566871744E-3</v>
      </c>
      <c r="O172" s="318">
        <f t="shared" si="18"/>
        <v>1.2552253530924984E-3</v>
      </c>
      <c r="P172" s="318">
        <f t="shared" si="18"/>
        <v>7.2551782547441003E-4</v>
      </c>
      <c r="Q172" s="318">
        <f t="shared" si="18"/>
        <v>1.8700569465198206E-3</v>
      </c>
      <c r="R172" s="318">
        <f t="shared" si="18"/>
        <v>2.2116187251948168E-3</v>
      </c>
      <c r="S172" s="318">
        <f t="shared" si="18"/>
        <v>2.2155590717017194E-3</v>
      </c>
      <c r="T172" s="318">
        <f t="shared" si="18"/>
        <v>4.1682830055105756E-3</v>
      </c>
      <c r="U172" s="318">
        <f t="shared" si="18"/>
        <v>4.6068634432299884E-3</v>
      </c>
      <c r="V172" s="318">
        <f t="shared" si="18"/>
        <v>3.6140735803518852E-3</v>
      </c>
      <c r="W172" s="318">
        <f t="shared" si="18"/>
        <v>3.0275860066956346E-3</v>
      </c>
      <c r="X172" s="318">
        <f t="shared" si="18"/>
        <v>3.6734154613564923E-3</v>
      </c>
      <c r="Y172" s="318">
        <f t="shared" si="18"/>
        <v>3.208085834780289E-3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3.3530060217533777E-3</v>
      </c>
      <c r="C173" s="318">
        <f t="shared" si="19"/>
        <v>1.9768340887825189E-3</v>
      </c>
      <c r="D173" s="318">
        <f t="shared" si="19"/>
        <v>2.0815391131987185E-3</v>
      </c>
      <c r="E173" s="318">
        <f t="shared" si="19"/>
        <v>1.9144815003068029E-3</v>
      </c>
      <c r="F173" s="318">
        <f t="shared" si="19"/>
        <v>1.685736884019794E-3</v>
      </c>
      <c r="G173" s="318">
        <f t="shared" si="19"/>
        <v>1.7424062506988802E-3</v>
      </c>
      <c r="H173" s="318">
        <f t="shared" si="19"/>
        <v>1.3077197493946602E-3</v>
      </c>
      <c r="I173" s="318">
        <f t="shared" si="19"/>
        <v>1.3679153552374923E-3</v>
      </c>
      <c r="J173" s="318">
        <f t="shared" si="19"/>
        <v>2.0260786385090965E-3</v>
      </c>
      <c r="K173" s="318">
        <f t="shared" si="19"/>
        <v>1.4257256060020548E-3</v>
      </c>
      <c r="L173" s="318">
        <f t="shared" si="19"/>
        <v>1.754678377484665E-3</v>
      </c>
      <c r="M173" s="318">
        <f t="shared" si="19"/>
        <v>1.4641806142564717E-3</v>
      </c>
      <c r="N173" s="318">
        <f t="shared" si="19"/>
        <v>1.7679863010322361E-3</v>
      </c>
      <c r="O173" s="318">
        <f t="shared" si="19"/>
        <v>1.0686053645744967E-3</v>
      </c>
      <c r="P173" s="318">
        <f t="shared" si="19"/>
        <v>5.8766283320366348E-4</v>
      </c>
      <c r="Q173" s="318">
        <f t="shared" si="19"/>
        <v>1.6351426760149673E-3</v>
      </c>
      <c r="R173" s="318">
        <f t="shared" si="19"/>
        <v>1.7804788045795389E-3</v>
      </c>
      <c r="S173" s="318">
        <f t="shared" si="19"/>
        <v>1.7305529236492593E-3</v>
      </c>
      <c r="T173" s="318">
        <f t="shared" si="19"/>
        <v>1.9589489256605724E-3</v>
      </c>
      <c r="U173" s="318">
        <f t="shared" si="19"/>
        <v>2.1965303039195232E-3</v>
      </c>
      <c r="V173" s="318">
        <f t="shared" si="19"/>
        <v>1.8482593240820445E-3</v>
      </c>
      <c r="W173" s="318">
        <f t="shared" si="19"/>
        <v>1.6921855123009839E-3</v>
      </c>
      <c r="X173" s="318">
        <f t="shared" si="19"/>
        <v>1.8194767807720861E-3</v>
      </c>
      <c r="Y173" s="318">
        <f t="shared" si="19"/>
        <v>1.757557863315434E-3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1.1443457880171996E-3</v>
      </c>
      <c r="C174" s="318">
        <f t="shared" si="20"/>
        <v>2.7001146830921949E-4</v>
      </c>
      <c r="D174" s="318">
        <f t="shared" si="20"/>
        <v>6.2469963937478612E-4</v>
      </c>
      <c r="E174" s="318">
        <f t="shared" si="20"/>
        <v>1.5620143813977778E-3</v>
      </c>
      <c r="F174" s="318">
        <f t="shared" si="20"/>
        <v>1.9579393484160561E-3</v>
      </c>
      <c r="G174" s="318">
        <f t="shared" si="20"/>
        <v>2.8878804491837243E-3</v>
      </c>
      <c r="H174" s="318">
        <f t="shared" si="20"/>
        <v>3.60547851998242E-3</v>
      </c>
      <c r="I174" s="318">
        <f t="shared" si="20"/>
        <v>3.2629287492232646E-3</v>
      </c>
      <c r="J174" s="318">
        <f t="shared" si="20"/>
        <v>1.9757374493933437E-3</v>
      </c>
      <c r="K174" s="318">
        <f t="shared" si="20"/>
        <v>2.4226127149057442E-3</v>
      </c>
      <c r="L174" s="318">
        <f t="shared" si="20"/>
        <v>5.5581371069359723E-4</v>
      </c>
      <c r="M174" s="318">
        <f t="shared" si="20"/>
        <v>7.5769599185951202E-4</v>
      </c>
      <c r="N174" s="318">
        <f t="shared" si="20"/>
        <v>1.928584187681611E-3</v>
      </c>
      <c r="O174" s="318">
        <f t="shared" si="20"/>
        <v>2.103187612382791E-3</v>
      </c>
      <c r="P174" s="318">
        <f t="shared" si="20"/>
        <v>1.1068702235452485E-3</v>
      </c>
      <c r="Q174" s="318">
        <f t="shared" si="20"/>
        <v>2.1864789535331369E-3</v>
      </c>
      <c r="R174" s="318">
        <f t="shared" si="20"/>
        <v>1.9607358177493707E-3</v>
      </c>
      <c r="S174" s="318">
        <f t="shared" si="20"/>
        <v>1.3024293342776406E-3</v>
      </c>
      <c r="T174" s="318">
        <f t="shared" si="20"/>
        <v>4.7423984991259104E-4</v>
      </c>
      <c r="U174" s="318">
        <f t="shared" si="20"/>
        <v>6.0800099700172383E-4</v>
      </c>
      <c r="V174" s="318">
        <f t="shared" si="20"/>
        <v>7.3058314773442315E-4</v>
      </c>
      <c r="W174" s="318">
        <f t="shared" si="20"/>
        <v>9.9785775129992548E-4</v>
      </c>
      <c r="X174" s="318">
        <f t="shared" si="20"/>
        <v>3.0289526918021048E-4</v>
      </c>
      <c r="Y174" s="318">
        <f t="shared" si="20"/>
        <v>6.585449156681966E-4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1.8704762308277122E-2</v>
      </c>
      <c r="C175" s="319">
        <f t="shared" si="21"/>
        <v>1.0844232703868752E-2</v>
      </c>
      <c r="D175" s="319">
        <f t="shared" si="21"/>
        <v>1.1851768499636645E-2</v>
      </c>
      <c r="E175" s="319">
        <f t="shared" si="21"/>
        <v>1.060118017387307E-2</v>
      </c>
      <c r="F175" s="319">
        <f t="shared" si="21"/>
        <v>9.2510224513231328E-3</v>
      </c>
      <c r="G175" s="319">
        <f t="shared" si="21"/>
        <v>1.0364542053173369E-2</v>
      </c>
      <c r="H175" s="319">
        <f t="shared" si="21"/>
        <v>8.7431777245905781E-3</v>
      </c>
      <c r="I175" s="319">
        <f t="shared" si="21"/>
        <v>9.2207260241214881E-3</v>
      </c>
      <c r="J175" s="319">
        <f t="shared" si="21"/>
        <v>1.1923615393630557E-2</v>
      </c>
      <c r="K175" s="319">
        <f t="shared" si="21"/>
        <v>8.92857153694941E-3</v>
      </c>
      <c r="L175" s="319">
        <f t="shared" si="21"/>
        <v>1.1122879370891518E-2</v>
      </c>
      <c r="M175" s="319">
        <f t="shared" si="21"/>
        <v>9.392721851953615E-3</v>
      </c>
      <c r="N175" s="319">
        <f t="shared" si="21"/>
        <v>1.1616084490108603E-2</v>
      </c>
      <c r="O175" s="319">
        <f t="shared" si="21"/>
        <v>1.0982653310417213E-2</v>
      </c>
      <c r="P175" s="319">
        <f t="shared" si="21"/>
        <v>6.5548268276661202E-3</v>
      </c>
      <c r="Q175" s="319">
        <f t="shared" si="21"/>
        <v>1.071209657828774E-2</v>
      </c>
      <c r="R175" s="319">
        <f t="shared" si="21"/>
        <v>1.0928943986606557E-2</v>
      </c>
      <c r="S175" s="319">
        <f t="shared" si="21"/>
        <v>1.0462099349040061E-2</v>
      </c>
      <c r="T175" s="319">
        <f t="shared" si="21"/>
        <v>1.0396609108533829E-2</v>
      </c>
      <c r="U175" s="319">
        <f t="shared" si="21"/>
        <v>1.1754597738342464E-2</v>
      </c>
      <c r="V175" s="319">
        <f t="shared" si="21"/>
        <v>1.0032520757666471E-2</v>
      </c>
      <c r="W175" s="319">
        <f t="shared" si="21"/>
        <v>9.3523026045862784E-3</v>
      </c>
      <c r="X175" s="319">
        <f t="shared" si="21"/>
        <v>9.4421578857508976E-3</v>
      </c>
      <c r="Y175" s="319">
        <f t="shared" si="21"/>
        <v>9.4316567659172117E-3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0.99999999999999989</v>
      </c>
      <c r="C178" s="232">
        <f t="shared" si="22"/>
        <v>1.0000000000000002</v>
      </c>
      <c r="D178" s="232">
        <f t="shared" si="22"/>
        <v>1.0000000000000002</v>
      </c>
      <c r="E178" s="232">
        <f t="shared" si="22"/>
        <v>1.0000000000000002</v>
      </c>
      <c r="F178" s="232">
        <f t="shared" si="22"/>
        <v>1</v>
      </c>
      <c r="G178" s="232">
        <f t="shared" si="22"/>
        <v>1.0000000000000002</v>
      </c>
      <c r="H178" s="232">
        <f t="shared" si="22"/>
        <v>1.0000000000000002</v>
      </c>
      <c r="I178" s="232">
        <f t="shared" si="22"/>
        <v>1</v>
      </c>
      <c r="J178" s="232">
        <f t="shared" si="22"/>
        <v>0.99999999999999978</v>
      </c>
      <c r="K178" s="232">
        <f t="shared" si="22"/>
        <v>0.99999999999999989</v>
      </c>
      <c r="L178" s="232">
        <f t="shared" si="22"/>
        <v>0.99999999999999956</v>
      </c>
      <c r="M178" s="232">
        <f t="shared" si="22"/>
        <v>0.99999999999999989</v>
      </c>
      <c r="N178" s="232">
        <f t="shared" si="22"/>
        <v>0.99999999999999978</v>
      </c>
      <c r="O178" s="232">
        <f t="shared" si="22"/>
        <v>0.99999999999999978</v>
      </c>
      <c r="P178" s="232">
        <f t="shared" si="22"/>
        <v>0.99999999999999956</v>
      </c>
      <c r="Q178" s="232">
        <f t="shared" si="22"/>
        <v>1</v>
      </c>
      <c r="R178" s="232">
        <f t="shared" si="22"/>
        <v>1</v>
      </c>
      <c r="S178" s="232">
        <f t="shared" si="22"/>
        <v>1</v>
      </c>
      <c r="T178" s="232">
        <f t="shared" si="22"/>
        <v>0.99999999999999989</v>
      </c>
      <c r="U178" s="232">
        <f t="shared" si="22"/>
        <v>0.99999999999999978</v>
      </c>
      <c r="V178" s="232">
        <f t="shared" si="22"/>
        <v>0.99999999999999989</v>
      </c>
      <c r="W178" s="232">
        <f t="shared" si="22"/>
        <v>0.99999999999999989</v>
      </c>
      <c r="X178" s="232">
        <f t="shared" si="22"/>
        <v>1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4.558072510804422E-3</v>
      </c>
      <c r="C179" s="266">
        <f t="shared" si="23"/>
        <v>3.2434327341162327E-3</v>
      </c>
      <c r="D179" s="266">
        <f t="shared" si="23"/>
        <v>4.145342793619511E-3</v>
      </c>
      <c r="E179" s="266">
        <f t="shared" si="23"/>
        <v>5.1733626828818898E-3</v>
      </c>
      <c r="F179" s="266">
        <f t="shared" si="23"/>
        <v>5.6190017730206E-3</v>
      </c>
      <c r="G179" s="266">
        <f t="shared" si="23"/>
        <v>6.4111778663052928E-3</v>
      </c>
      <c r="H179" s="266">
        <f t="shared" si="23"/>
        <v>8.1982539771184217E-3</v>
      </c>
      <c r="I179" s="266">
        <f t="shared" si="23"/>
        <v>7.7167601247365757E-3</v>
      </c>
      <c r="J179" s="266">
        <f t="shared" si="23"/>
        <v>5.961807342013686E-3</v>
      </c>
      <c r="K179" s="266">
        <f t="shared" si="23"/>
        <v>7.4303726803527093E-3</v>
      </c>
      <c r="L179" s="266">
        <f t="shared" si="23"/>
        <v>4.2540347621300191E-3</v>
      </c>
      <c r="M179" s="266">
        <f t="shared" si="23"/>
        <v>5.1411501476460305E-3</v>
      </c>
      <c r="N179" s="266">
        <f t="shared" si="23"/>
        <v>6.1483894548540648E-3</v>
      </c>
      <c r="O179" s="266">
        <f t="shared" si="23"/>
        <v>7.5259777147920126E-3</v>
      </c>
      <c r="P179" s="266">
        <f t="shared" si="23"/>
        <v>7.3586348329849251E-3</v>
      </c>
      <c r="Q179" s="266">
        <f t="shared" si="23"/>
        <v>6.1772546289422482E-3</v>
      </c>
      <c r="R179" s="266">
        <f t="shared" si="23"/>
        <v>5.7977397980291615E-3</v>
      </c>
      <c r="S179" s="266">
        <f t="shared" si="23"/>
        <v>5.0003250132894033E-3</v>
      </c>
      <c r="T179" s="266">
        <f t="shared" si="23"/>
        <v>3.5250419680644732E-3</v>
      </c>
      <c r="U179" s="266">
        <f t="shared" si="23"/>
        <v>3.6901080569887779E-3</v>
      </c>
      <c r="V179" s="266">
        <f t="shared" si="23"/>
        <v>4.0834318044810948E-3</v>
      </c>
      <c r="W179" s="266">
        <f t="shared" si="23"/>
        <v>4.6257605436627264E-3</v>
      </c>
      <c r="X179" s="266">
        <f t="shared" si="23"/>
        <v>2.8927334341250846E-3</v>
      </c>
      <c r="Y179" s="266">
        <f t="shared" si="23"/>
        <v>3.8187634670652725E-3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9.6220881079831441E-3</v>
      </c>
      <c r="C180" s="267">
        <f t="shared" si="24"/>
        <v>6.846884393788475E-3</v>
      </c>
      <c r="D180" s="267">
        <f t="shared" si="24"/>
        <v>8.7508159432418825E-3</v>
      </c>
      <c r="E180" s="267">
        <f t="shared" si="24"/>
        <v>1.0920965261357052E-2</v>
      </c>
      <c r="F180" s="267">
        <f t="shared" si="24"/>
        <v>1.1861709091015728E-2</v>
      </c>
      <c r="G180" s="267">
        <f t="shared" si="24"/>
        <v>1.3533992309098627E-2</v>
      </c>
      <c r="H180" s="267">
        <f t="shared" si="24"/>
        <v>1.730650881759117E-2</v>
      </c>
      <c r="I180" s="267">
        <f t="shared" si="24"/>
        <v>1.6290075608139505E-2</v>
      </c>
      <c r="J180" s="267">
        <f t="shared" si="24"/>
        <v>1.2585371424368259E-2</v>
      </c>
      <c r="K180" s="267">
        <f t="shared" si="24"/>
        <v>1.5685511899170477E-2</v>
      </c>
      <c r="L180" s="267">
        <f t="shared" si="24"/>
        <v>8.9802646181278544E-3</v>
      </c>
      <c r="M180" s="267">
        <f t="shared" si="24"/>
        <v>1.0852964620409307E-2</v>
      </c>
      <c r="N180" s="267">
        <f t="shared" si="24"/>
        <v>1.320214537771951E-2</v>
      </c>
      <c r="O180" s="267">
        <f t="shared" si="24"/>
        <v>1.6397010453639064E-2</v>
      </c>
      <c r="P180" s="267">
        <f t="shared" si="24"/>
        <v>1.6234265884988035E-2</v>
      </c>
      <c r="Q180" s="267">
        <f t="shared" si="24"/>
        <v>1.377619603737937E-2</v>
      </c>
      <c r="R180" s="267">
        <f t="shared" si="24"/>
        <v>1.3051921504534851E-2</v>
      </c>
      <c r="S180" s="267">
        <f t="shared" si="24"/>
        <v>1.1320443325539957E-2</v>
      </c>
      <c r="T180" s="267">
        <f t="shared" si="24"/>
        <v>7.9058317042919688E-3</v>
      </c>
      <c r="U180" s="267">
        <f t="shared" si="24"/>
        <v>8.2069377541507619E-3</v>
      </c>
      <c r="V180" s="267">
        <f t="shared" si="24"/>
        <v>9.0139712120166533E-3</v>
      </c>
      <c r="W180" s="267">
        <f t="shared" si="24"/>
        <v>1.0143050695635836E-2</v>
      </c>
      <c r="X180" s="267">
        <f t="shared" si="24"/>
        <v>6.3051512589934111E-3</v>
      </c>
      <c r="Y180" s="267">
        <f t="shared" si="24"/>
        <v>8.2791271529753883E-3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5.7281407596959141E-2</v>
      </c>
      <c r="C181" s="267">
        <f t="shared" si="25"/>
        <v>4.0760297695098098E-2</v>
      </c>
      <c r="D181" s="267">
        <f t="shared" si="25"/>
        <v>5.209462324866139E-2</v>
      </c>
      <c r="E181" s="267">
        <f t="shared" si="25"/>
        <v>6.501377408600223E-2</v>
      </c>
      <c r="F181" s="267">
        <f t="shared" si="25"/>
        <v>7.0614131320966042E-2</v>
      </c>
      <c r="G181" s="267">
        <f t="shared" si="25"/>
        <v>8.0569427464335069E-2</v>
      </c>
      <c r="H181" s="267">
        <f t="shared" si="25"/>
        <v>0.1030276562151123</v>
      </c>
      <c r="I181" s="267">
        <f t="shared" si="25"/>
        <v>9.6976711314973499E-2</v>
      </c>
      <c r="J181" s="267">
        <f t="shared" si="25"/>
        <v>7.4922177206031448E-2</v>
      </c>
      <c r="K181" s="267">
        <f t="shared" si="25"/>
        <v>9.3377673367788988E-2</v>
      </c>
      <c r="L181" s="267">
        <f t="shared" si="25"/>
        <v>5.3460557848430942E-2</v>
      </c>
      <c r="M181" s="267">
        <f t="shared" si="25"/>
        <v>6.4608958375808281E-2</v>
      </c>
      <c r="N181" s="267">
        <f t="shared" si="25"/>
        <v>7.7128597668946447E-2</v>
      </c>
      <c r="O181" s="267">
        <f t="shared" si="25"/>
        <v>9.4262769925120643E-2</v>
      </c>
      <c r="P181" s="267">
        <f t="shared" si="25"/>
        <v>9.2041507743894135E-2</v>
      </c>
      <c r="Q181" s="267">
        <f t="shared" si="25"/>
        <v>7.7172837513050832E-2</v>
      </c>
      <c r="R181" s="267">
        <f t="shared" si="25"/>
        <v>7.235574266142715E-2</v>
      </c>
      <c r="S181" s="267">
        <f t="shared" si="25"/>
        <v>6.234648547168542E-2</v>
      </c>
      <c r="T181" s="267">
        <f t="shared" si="25"/>
        <v>4.3916160118201077E-2</v>
      </c>
      <c r="U181" s="267">
        <f t="shared" si="25"/>
        <v>4.5939494734757939E-2</v>
      </c>
      <c r="V181" s="267">
        <f t="shared" si="25"/>
        <v>5.0803664578177275E-2</v>
      </c>
      <c r="W181" s="267">
        <f t="shared" si="25"/>
        <v>5.7518372402858189E-2</v>
      </c>
      <c r="X181" s="267">
        <f t="shared" si="25"/>
        <v>3.5951156644156712E-2</v>
      </c>
      <c r="Y181" s="267">
        <f t="shared" si="25"/>
        <v>4.7438642234276809E-2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6.7790756416748088E-2</v>
      </c>
      <c r="C182" s="267">
        <f t="shared" si="26"/>
        <v>4.8238538968257139E-2</v>
      </c>
      <c r="D182" s="267">
        <f t="shared" si="26"/>
        <v>6.1652359175959612E-2</v>
      </c>
      <c r="E182" s="267">
        <f t="shared" si="26"/>
        <v>7.6941770596985717E-2</v>
      </c>
      <c r="F182" s="267">
        <f t="shared" si="26"/>
        <v>8.3569618429104292E-2</v>
      </c>
      <c r="G182" s="267">
        <f t="shared" si="26"/>
        <v>9.5351400410794734E-2</v>
      </c>
      <c r="H182" s="267">
        <f t="shared" si="26"/>
        <v>0.12193001254106597</v>
      </c>
      <c r="I182" s="267">
        <f t="shared" si="26"/>
        <v>0.11476890828359571</v>
      </c>
      <c r="J182" s="267">
        <f t="shared" si="26"/>
        <v>8.8668056150494043E-2</v>
      </c>
      <c r="K182" s="267">
        <f t="shared" si="26"/>
        <v>0.11050955930724177</v>
      </c>
      <c r="L182" s="267">
        <f t="shared" si="26"/>
        <v>6.3268900102916498E-2</v>
      </c>
      <c r="M182" s="267">
        <f t="shared" si="26"/>
        <v>7.6462683850435739E-2</v>
      </c>
      <c r="N182" s="267">
        <f t="shared" si="26"/>
        <v>9.2932741324865897E-2</v>
      </c>
      <c r="O182" s="267">
        <f t="shared" si="26"/>
        <v>0.11533779765145052</v>
      </c>
      <c r="P182" s="267">
        <f t="shared" si="26"/>
        <v>0.11412224259163661</v>
      </c>
      <c r="Q182" s="267">
        <f t="shared" si="26"/>
        <v>9.6791369077328923E-2</v>
      </c>
      <c r="R182" s="267">
        <f t="shared" si="26"/>
        <v>9.1660787470280655E-2</v>
      </c>
      <c r="S182" s="267">
        <f t="shared" si="26"/>
        <v>7.9673250283955874E-2</v>
      </c>
      <c r="T182" s="267">
        <f t="shared" si="26"/>
        <v>5.5699168966537177E-2</v>
      </c>
      <c r="U182" s="267">
        <f t="shared" si="26"/>
        <v>5.7820559526726649E-2</v>
      </c>
      <c r="V182" s="267">
        <f t="shared" si="26"/>
        <v>6.3506374076373301E-2</v>
      </c>
      <c r="W182" s="267">
        <f t="shared" si="26"/>
        <v>7.1461108162176573E-2</v>
      </c>
      <c r="X182" s="267">
        <f t="shared" si="26"/>
        <v>4.4421851927810632E-2</v>
      </c>
      <c r="Y182" s="267">
        <f t="shared" si="26"/>
        <v>5.8329157441926738E-2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3.7499253050817673E-2</v>
      </c>
      <c r="C183" s="268">
        <f t="shared" si="27"/>
        <v>4.0134770755571106E-2</v>
      </c>
      <c r="D183" s="268">
        <f t="shared" si="27"/>
        <v>3.8212275216070644E-2</v>
      </c>
      <c r="E183" s="268">
        <f t="shared" si="27"/>
        <v>3.2616921150913886E-2</v>
      </c>
      <c r="F183" s="268">
        <f t="shared" si="27"/>
        <v>3.1345644670680683E-2</v>
      </c>
      <c r="G183" s="268">
        <f t="shared" si="27"/>
        <v>3.3736137124680807E-2</v>
      </c>
      <c r="H183" s="268">
        <f t="shared" si="27"/>
        <v>3.8849682808572927E-2</v>
      </c>
      <c r="I183" s="268">
        <f t="shared" si="27"/>
        <v>3.7545712648167917E-2</v>
      </c>
      <c r="J183" s="268">
        <f t="shared" si="27"/>
        <v>3.5229316187550277E-2</v>
      </c>
      <c r="K183" s="268">
        <f t="shared" si="27"/>
        <v>3.5434401970821046E-2</v>
      </c>
      <c r="L183" s="268">
        <f t="shared" si="27"/>
        <v>3.4257376190238498E-2</v>
      </c>
      <c r="M183" s="268">
        <f t="shared" si="27"/>
        <v>3.4021576935252845E-2</v>
      </c>
      <c r="N183" s="268">
        <f t="shared" si="27"/>
        <v>3.5119964647733988E-2</v>
      </c>
      <c r="O183" s="268">
        <f t="shared" si="27"/>
        <v>3.602300777457669E-2</v>
      </c>
      <c r="P183" s="268">
        <f t="shared" si="27"/>
        <v>3.7402785013992149E-2</v>
      </c>
      <c r="Q183" s="268">
        <f t="shared" si="27"/>
        <v>3.2786327736053437E-2</v>
      </c>
      <c r="R183" s="268">
        <f t="shared" si="27"/>
        <v>3.1697893878488918E-2</v>
      </c>
      <c r="S183" s="268">
        <f t="shared" si="27"/>
        <v>2.9634997645854377E-2</v>
      </c>
      <c r="T183" s="268">
        <f t="shared" si="27"/>
        <v>3.5858211374760016E-2</v>
      </c>
      <c r="U183" s="268">
        <f t="shared" si="27"/>
        <v>3.5866895588484785E-2</v>
      </c>
      <c r="V183" s="268">
        <f t="shared" si="27"/>
        <v>3.4763014949876242E-2</v>
      </c>
      <c r="W183" s="268">
        <f t="shared" si="27"/>
        <v>3.399375595661086E-2</v>
      </c>
      <c r="X183" s="268">
        <f t="shared" si="27"/>
        <v>3.5098423604133212E-2</v>
      </c>
      <c r="Y183" s="268">
        <f t="shared" si="27"/>
        <v>3.3601037156642144E-2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0.5755931111090804</v>
      </c>
      <c r="C184" s="269">
        <f t="shared" si="28"/>
        <v>0.59863688447227581</v>
      </c>
      <c r="D184" s="269">
        <f t="shared" si="28"/>
        <v>0.57532700406025872</v>
      </c>
      <c r="E184" s="269">
        <f t="shared" si="28"/>
        <v>0.57699545419720422</v>
      </c>
      <c r="F184" s="269">
        <f t="shared" si="28"/>
        <v>0.57688683847904909</v>
      </c>
      <c r="G184" s="269">
        <f t="shared" si="28"/>
        <v>0.53841736167958221</v>
      </c>
      <c r="H184" s="269">
        <f t="shared" si="28"/>
        <v>0.47545809760140406</v>
      </c>
      <c r="I184" s="269">
        <f t="shared" si="28"/>
        <v>0.49105237512447331</v>
      </c>
      <c r="J184" s="269">
        <f t="shared" si="28"/>
        <v>0.5417265957511076</v>
      </c>
      <c r="K184" s="269">
        <f t="shared" si="28"/>
        <v>0.50928405257547071</v>
      </c>
      <c r="L184" s="269">
        <f t="shared" si="28"/>
        <v>0.60548707365067445</v>
      </c>
      <c r="M184" s="269">
        <f t="shared" si="28"/>
        <v>0.5805292066266603</v>
      </c>
      <c r="N184" s="269">
        <f t="shared" si="28"/>
        <v>0.54206680556827957</v>
      </c>
      <c r="O184" s="269">
        <f t="shared" si="28"/>
        <v>0.50650477269973293</v>
      </c>
      <c r="P184" s="269">
        <f t="shared" si="28"/>
        <v>0.50379980351000553</v>
      </c>
      <c r="Q184" s="269">
        <f t="shared" si="28"/>
        <v>0.56122849530567775</v>
      </c>
      <c r="R184" s="269">
        <f t="shared" si="28"/>
        <v>0.57633332189235653</v>
      </c>
      <c r="S184" s="269">
        <f t="shared" si="28"/>
        <v>0.61088601677185195</v>
      </c>
      <c r="T184" s="269">
        <f t="shared" si="28"/>
        <v>0.6099091695719755</v>
      </c>
      <c r="U184" s="269">
        <f t="shared" si="28"/>
        <v>0.60566795928599726</v>
      </c>
      <c r="V184" s="269">
        <f t="shared" si="28"/>
        <v>0.59827663063419934</v>
      </c>
      <c r="W184" s="269">
        <f t="shared" si="28"/>
        <v>0.58644644115675726</v>
      </c>
      <c r="X184" s="269">
        <f t="shared" si="28"/>
        <v>0.63147888893625226</v>
      </c>
      <c r="Y184" s="269">
        <f t="shared" si="28"/>
        <v>0.61006451616212742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0.57534009742841152</v>
      </c>
      <c r="C185" s="318">
        <f t="shared" si="29"/>
        <v>0.59845684502531304</v>
      </c>
      <c r="D185" s="318">
        <f t="shared" si="29"/>
        <v>0.57509690056028973</v>
      </c>
      <c r="E185" s="318">
        <f t="shared" si="29"/>
        <v>0.57670828642382443</v>
      </c>
      <c r="F185" s="318">
        <f t="shared" si="29"/>
        <v>0.57657493376123092</v>
      </c>
      <c r="G185" s="318">
        <f t="shared" si="29"/>
        <v>0.53806148412266919</v>
      </c>
      <c r="H185" s="318">
        <f t="shared" si="29"/>
        <v>0.47500302138028355</v>
      </c>
      <c r="I185" s="318">
        <f t="shared" si="29"/>
        <v>0.49062402610690697</v>
      </c>
      <c r="J185" s="318">
        <f t="shared" si="29"/>
        <v>0.54139566226651148</v>
      </c>
      <c r="K185" s="318">
        <f t="shared" si="29"/>
        <v>0.5088716006155376</v>
      </c>
      <c r="L185" s="318">
        <f t="shared" si="29"/>
        <v>0.60525093677696096</v>
      </c>
      <c r="M185" s="318">
        <f t="shared" si="29"/>
        <v>0.58024382693630994</v>
      </c>
      <c r="N185" s="318">
        <f t="shared" si="29"/>
        <v>0.54171996412059464</v>
      </c>
      <c r="O185" s="318">
        <f t="shared" si="29"/>
        <v>0.50607432103480399</v>
      </c>
      <c r="P185" s="318">
        <f t="shared" si="29"/>
        <v>0.50337389633128871</v>
      </c>
      <c r="Q185" s="318">
        <f t="shared" si="29"/>
        <v>0.56086727314450047</v>
      </c>
      <c r="R185" s="318">
        <f t="shared" si="29"/>
        <v>0.57599125157566156</v>
      </c>
      <c r="S185" s="318">
        <f t="shared" si="29"/>
        <v>0.61058868645579389</v>
      </c>
      <c r="T185" s="318">
        <f t="shared" si="29"/>
        <v>0.60970128500931053</v>
      </c>
      <c r="U185" s="318">
        <f t="shared" si="29"/>
        <v>0.60545215711240508</v>
      </c>
      <c r="V185" s="318">
        <f t="shared" si="29"/>
        <v>0.59803960744253837</v>
      </c>
      <c r="W185" s="318">
        <f t="shared" si="29"/>
        <v>0.58617972871753254</v>
      </c>
      <c r="X185" s="318">
        <f t="shared" si="29"/>
        <v>0.6313130944112687</v>
      </c>
      <c r="Y185" s="318">
        <f t="shared" si="29"/>
        <v>0.60984681576173694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2.5301368066898581E-4</v>
      </c>
      <c r="C186" s="318">
        <f t="shared" si="30"/>
        <v>1.8003944696267941E-4</v>
      </c>
      <c r="D186" s="318">
        <f t="shared" si="30"/>
        <v>2.3010349996894361E-4</v>
      </c>
      <c r="E186" s="318">
        <f t="shared" si="30"/>
        <v>2.8716777337983219E-4</v>
      </c>
      <c r="F186" s="318">
        <f t="shared" si="30"/>
        <v>3.1190471781823319E-4</v>
      </c>
      <c r="G186" s="318">
        <f t="shared" si="30"/>
        <v>3.5587755691301234E-4</v>
      </c>
      <c r="H186" s="318">
        <f t="shared" si="30"/>
        <v>4.5507622112045133E-4</v>
      </c>
      <c r="I186" s="318">
        <f t="shared" si="30"/>
        <v>4.283490175663503E-4</v>
      </c>
      <c r="J186" s="318">
        <f t="shared" si="30"/>
        <v>3.3093348459611394E-4</v>
      </c>
      <c r="K186" s="318">
        <f t="shared" si="30"/>
        <v>4.1245195993306634E-4</v>
      </c>
      <c r="L186" s="318">
        <f t="shared" si="30"/>
        <v>2.3613687371339682E-4</v>
      </c>
      <c r="M186" s="318">
        <f t="shared" si="30"/>
        <v>2.8537969035035289E-4</v>
      </c>
      <c r="N186" s="318">
        <f t="shared" si="30"/>
        <v>3.4684144768492664E-4</v>
      </c>
      <c r="O186" s="318">
        <f t="shared" si="30"/>
        <v>4.3045166492898334E-4</v>
      </c>
      <c r="P186" s="318">
        <f t="shared" si="30"/>
        <v>4.2590717871687458E-4</v>
      </c>
      <c r="Q186" s="318">
        <f t="shared" si="30"/>
        <v>3.6122216117727527E-4</v>
      </c>
      <c r="R186" s="318">
        <f t="shared" si="30"/>
        <v>3.4207031669494683E-4</v>
      </c>
      <c r="S186" s="318">
        <f t="shared" si="30"/>
        <v>2.9733031605807598E-4</v>
      </c>
      <c r="T186" s="318">
        <f t="shared" si="30"/>
        <v>2.0788456266503105E-4</v>
      </c>
      <c r="U186" s="318">
        <f t="shared" si="30"/>
        <v>2.1580217359225441E-4</v>
      </c>
      <c r="V186" s="318">
        <f t="shared" si="30"/>
        <v>2.3702319166090603E-4</v>
      </c>
      <c r="W186" s="318">
        <f t="shared" si="30"/>
        <v>2.6671243922467687E-4</v>
      </c>
      <c r="X186" s="318">
        <f t="shared" si="30"/>
        <v>1.6579452498351692E-4</v>
      </c>
      <c r="Y186" s="318">
        <f t="shared" si="30"/>
        <v>2.1770040039052548E-4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0.18274581824031005</v>
      </c>
      <c r="C187" s="269">
        <f t="shared" si="31"/>
        <v>0.19999839964268817</v>
      </c>
      <c r="D187" s="269">
        <f t="shared" si="31"/>
        <v>0.19595437465818694</v>
      </c>
      <c r="E187" s="269">
        <f t="shared" si="31"/>
        <v>0.16833648876377758</v>
      </c>
      <c r="F187" s="269">
        <f t="shared" si="31"/>
        <v>0.1545812367003517</v>
      </c>
      <c r="G187" s="269">
        <f t="shared" si="31"/>
        <v>0.16058608796036303</v>
      </c>
      <c r="H187" s="269">
        <f t="shared" si="31"/>
        <v>0.15087859991058811</v>
      </c>
      <c r="I187" s="269">
        <f t="shared" si="31"/>
        <v>0.15487652742575805</v>
      </c>
      <c r="J187" s="269">
        <f t="shared" si="31"/>
        <v>0.17161661895052785</v>
      </c>
      <c r="K187" s="269">
        <f t="shared" si="31"/>
        <v>0.1519129346219158</v>
      </c>
      <c r="L187" s="269">
        <f t="shared" si="31"/>
        <v>0.16922068996490097</v>
      </c>
      <c r="M187" s="269">
        <f t="shared" si="31"/>
        <v>0.16395808741327758</v>
      </c>
      <c r="N187" s="269">
        <f t="shared" si="31"/>
        <v>0.16310544951015987</v>
      </c>
      <c r="O187" s="269">
        <f t="shared" si="31"/>
        <v>0.14584207462595702</v>
      </c>
      <c r="P187" s="269">
        <f t="shared" si="31"/>
        <v>0.15028596956398485</v>
      </c>
      <c r="Q187" s="269">
        <f t="shared" si="31"/>
        <v>0.14263211164026396</v>
      </c>
      <c r="R187" s="269">
        <f t="shared" si="31"/>
        <v>0.14262638671543545</v>
      </c>
      <c r="S187" s="269">
        <f t="shared" si="31"/>
        <v>0.14010809112842104</v>
      </c>
      <c r="T187" s="269">
        <f t="shared" si="31"/>
        <v>0.18355271970115544</v>
      </c>
      <c r="U187" s="269">
        <f t="shared" si="31"/>
        <v>0.1828033960154567</v>
      </c>
      <c r="V187" s="269">
        <f t="shared" si="31"/>
        <v>0.17894166259096883</v>
      </c>
      <c r="W187" s="269">
        <f t="shared" si="31"/>
        <v>0.17357850978243566</v>
      </c>
      <c r="X187" s="269">
        <f t="shared" si="31"/>
        <v>0.18796418816981703</v>
      </c>
      <c r="Y187" s="269">
        <f t="shared" si="31"/>
        <v>0.1802824565956182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0.18150165239532201</v>
      </c>
      <c r="C188" s="318">
        <f t="shared" si="32"/>
        <v>0.199643364218762</v>
      </c>
      <c r="D188" s="318">
        <f t="shared" si="32"/>
        <v>0.19523719999663383</v>
      </c>
      <c r="E188" s="318">
        <f t="shared" si="32"/>
        <v>0.1660880291789758</v>
      </c>
      <c r="F188" s="318">
        <f t="shared" si="32"/>
        <v>0.15062046763948483</v>
      </c>
      <c r="G188" s="318">
        <f t="shared" si="32"/>
        <v>0.15586757138107585</v>
      </c>
      <c r="H188" s="318">
        <f t="shared" si="32"/>
        <v>0.13998805924882979</v>
      </c>
      <c r="I188" s="318">
        <f t="shared" si="32"/>
        <v>0.14642875781468342</v>
      </c>
      <c r="J188" s="318">
        <f t="shared" si="32"/>
        <v>0.16854232122105647</v>
      </c>
      <c r="K188" s="318">
        <f t="shared" si="32"/>
        <v>0.14184657156040925</v>
      </c>
      <c r="L188" s="318">
        <f t="shared" si="32"/>
        <v>0.16778368994015833</v>
      </c>
      <c r="M188" s="318">
        <f t="shared" si="32"/>
        <v>0.16126184701309035</v>
      </c>
      <c r="N188" s="318">
        <f t="shared" si="32"/>
        <v>0.1584618134735773</v>
      </c>
      <c r="O188" s="318">
        <f t="shared" si="32"/>
        <v>0.12882482900277062</v>
      </c>
      <c r="P188" s="318">
        <f t="shared" si="32"/>
        <v>0.13438879412269539</v>
      </c>
      <c r="Q188" s="318">
        <f t="shared" si="32"/>
        <v>0.13059428659812092</v>
      </c>
      <c r="R188" s="318">
        <f t="shared" si="32"/>
        <v>0.1333088485276368</v>
      </c>
      <c r="S188" s="318">
        <f t="shared" si="32"/>
        <v>0.13390236694137517</v>
      </c>
      <c r="T188" s="318">
        <f t="shared" si="32"/>
        <v>0.18279538672479106</v>
      </c>
      <c r="U188" s="318">
        <f t="shared" si="32"/>
        <v>0.1819600457964213</v>
      </c>
      <c r="V188" s="318">
        <f t="shared" si="32"/>
        <v>0.17779180474998529</v>
      </c>
      <c r="W188" s="318">
        <f t="shared" si="32"/>
        <v>0.17183967656574131</v>
      </c>
      <c r="X188" s="318">
        <f t="shared" si="32"/>
        <v>0.1875973924778718</v>
      </c>
      <c r="Y188" s="318">
        <f t="shared" si="32"/>
        <v>0.17941033470131124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1.244165844988102E-3</v>
      </c>
      <c r="C189" s="318">
        <f t="shared" si="33"/>
        <v>3.5503542392616426E-4</v>
      </c>
      <c r="D189" s="318">
        <f t="shared" si="33"/>
        <v>7.1717466155303165E-4</v>
      </c>
      <c r="E189" s="318">
        <f t="shared" si="33"/>
        <v>2.2484595848017925E-3</v>
      </c>
      <c r="F189" s="318">
        <f t="shared" si="33"/>
        <v>3.960769060866863E-3</v>
      </c>
      <c r="G189" s="318">
        <f t="shared" si="33"/>
        <v>4.7185165792871988E-3</v>
      </c>
      <c r="H189" s="318">
        <f t="shared" si="33"/>
        <v>1.0890540661758329E-2</v>
      </c>
      <c r="I189" s="318">
        <f t="shared" si="33"/>
        <v>8.4477696110746379E-3</v>
      </c>
      <c r="J189" s="318">
        <f t="shared" si="33"/>
        <v>3.0742977294713745E-3</v>
      </c>
      <c r="K189" s="318">
        <f t="shared" si="33"/>
        <v>1.006636306150659E-2</v>
      </c>
      <c r="L189" s="318">
        <f t="shared" si="33"/>
        <v>1.4370000247426189E-3</v>
      </c>
      <c r="M189" s="318">
        <f t="shared" si="33"/>
        <v>2.6962404001872509E-3</v>
      </c>
      <c r="N189" s="318">
        <f t="shared" si="33"/>
        <v>4.6436360365825421E-3</v>
      </c>
      <c r="O189" s="318">
        <f t="shared" si="33"/>
        <v>1.7017245623186406E-2</v>
      </c>
      <c r="P189" s="318">
        <f t="shared" si="33"/>
        <v>1.5897175441289435E-2</v>
      </c>
      <c r="Q189" s="318">
        <f t="shared" si="33"/>
        <v>1.2037825042143015E-2</v>
      </c>
      <c r="R189" s="318">
        <f t="shared" si="33"/>
        <v>9.3175381877986414E-3</v>
      </c>
      <c r="S189" s="318">
        <f t="shared" si="33"/>
        <v>6.2057241870458659E-3</v>
      </c>
      <c r="T189" s="318">
        <f t="shared" si="33"/>
        <v>7.573329763643907E-4</v>
      </c>
      <c r="U189" s="318">
        <f t="shared" si="33"/>
        <v>8.4335021903538421E-4</v>
      </c>
      <c r="V189" s="318">
        <f t="shared" si="33"/>
        <v>1.1498578409835534E-3</v>
      </c>
      <c r="W189" s="318">
        <f t="shared" si="33"/>
        <v>1.7388332166943595E-3</v>
      </c>
      <c r="X189" s="318">
        <f t="shared" si="33"/>
        <v>3.6679569194524291E-4</v>
      </c>
      <c r="Y189" s="318">
        <f t="shared" si="33"/>
        <v>8.7212189430691054E-4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4.7127143952625905E-2</v>
      </c>
      <c r="C190" s="269">
        <f t="shared" si="34"/>
        <v>4.9487229389169093E-2</v>
      </c>
      <c r="D190" s="269">
        <f t="shared" si="34"/>
        <v>4.7691032967977859E-2</v>
      </c>
      <c r="E190" s="269">
        <f t="shared" si="34"/>
        <v>4.3818490698919306E-2</v>
      </c>
      <c r="F190" s="269">
        <f t="shared" si="34"/>
        <v>4.3600480986444715E-2</v>
      </c>
      <c r="G190" s="269">
        <f t="shared" si="34"/>
        <v>4.6382570343948736E-2</v>
      </c>
      <c r="H190" s="269">
        <f t="shared" si="34"/>
        <v>5.2367446495111797E-2</v>
      </c>
      <c r="I190" s="269">
        <f t="shared" si="34"/>
        <v>5.0667633541823708E-2</v>
      </c>
      <c r="J190" s="269">
        <f t="shared" si="34"/>
        <v>4.6031335529961956E-2</v>
      </c>
      <c r="K190" s="269">
        <f t="shared" si="34"/>
        <v>4.7377477261589966E-2</v>
      </c>
      <c r="L190" s="269">
        <f t="shared" si="34"/>
        <v>4.4474892363202463E-2</v>
      </c>
      <c r="M190" s="269">
        <f t="shared" si="34"/>
        <v>4.4368269813385597E-2</v>
      </c>
      <c r="N190" s="269">
        <f t="shared" si="34"/>
        <v>4.6309801671623289E-2</v>
      </c>
      <c r="O190" s="269">
        <f t="shared" si="34"/>
        <v>4.8746795308314973E-2</v>
      </c>
      <c r="P190" s="269">
        <f t="shared" si="34"/>
        <v>5.0048300102618681E-2</v>
      </c>
      <c r="Q190" s="269">
        <f t="shared" si="34"/>
        <v>4.5337905237817874E-2</v>
      </c>
      <c r="R190" s="269">
        <f t="shared" si="34"/>
        <v>4.3859481318476383E-2</v>
      </c>
      <c r="S190" s="269">
        <f t="shared" si="34"/>
        <v>4.1524564298916142E-2</v>
      </c>
      <c r="T190" s="269">
        <f t="shared" si="34"/>
        <v>4.5882955630496318E-2</v>
      </c>
      <c r="U190" s="269">
        <f t="shared" si="34"/>
        <v>4.5610132367351813E-2</v>
      </c>
      <c r="V190" s="269">
        <f t="shared" si="34"/>
        <v>4.4682564599329393E-2</v>
      </c>
      <c r="W190" s="269">
        <f t="shared" si="34"/>
        <v>4.41889194709746E-2</v>
      </c>
      <c r="X190" s="269">
        <f t="shared" si="34"/>
        <v>4.460375360872141E-2</v>
      </c>
      <c r="Y190" s="269">
        <f t="shared" si="34"/>
        <v>4.3290309667748862E-2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3.2461889333528185E-2</v>
      </c>
      <c r="C191" s="318">
        <f t="shared" si="35"/>
        <v>3.7227655823303701E-2</v>
      </c>
      <c r="D191" s="318">
        <f t="shared" si="35"/>
        <v>3.3611743238123548E-2</v>
      </c>
      <c r="E191" s="318">
        <f t="shared" si="35"/>
        <v>2.2473990799545086E-2</v>
      </c>
      <c r="F191" s="318">
        <f t="shared" si="35"/>
        <v>1.7401308451837502E-2</v>
      </c>
      <c r="G191" s="318">
        <f t="shared" si="35"/>
        <v>1.5424415670106261E-2</v>
      </c>
      <c r="H191" s="318">
        <f t="shared" si="35"/>
        <v>1.2324532251312951E-2</v>
      </c>
      <c r="I191" s="318">
        <f t="shared" si="35"/>
        <v>1.3743643455684778E-2</v>
      </c>
      <c r="J191" s="318">
        <f t="shared" si="35"/>
        <v>2.3892002016646961E-2</v>
      </c>
      <c r="K191" s="318">
        <f t="shared" si="35"/>
        <v>1.7623117894082656E-2</v>
      </c>
      <c r="L191" s="318">
        <f t="shared" si="35"/>
        <v>2.9442065652071008E-2</v>
      </c>
      <c r="M191" s="318">
        <f t="shared" si="35"/>
        <v>2.7127850050046112E-2</v>
      </c>
      <c r="N191" s="318">
        <f t="shared" si="35"/>
        <v>2.2339215749359612E-2</v>
      </c>
      <c r="O191" s="318">
        <f t="shared" si="35"/>
        <v>1.497623079211928E-2</v>
      </c>
      <c r="P191" s="318">
        <f t="shared" si="35"/>
        <v>1.6398852250657455E-2</v>
      </c>
      <c r="Q191" s="318">
        <f t="shared" si="35"/>
        <v>1.6467426897583477E-2</v>
      </c>
      <c r="R191" s="318">
        <f t="shared" si="35"/>
        <v>1.8013447485265871E-2</v>
      </c>
      <c r="S191" s="318">
        <f t="shared" si="35"/>
        <v>1.9558039149409377E-2</v>
      </c>
      <c r="T191" s="318">
        <f t="shared" si="35"/>
        <v>3.1809838995666591E-2</v>
      </c>
      <c r="U191" s="318">
        <f t="shared" si="35"/>
        <v>3.1121639004785692E-2</v>
      </c>
      <c r="V191" s="318">
        <f t="shared" si="35"/>
        <v>2.8639129258951714E-2</v>
      </c>
      <c r="W191" s="318">
        <f t="shared" si="35"/>
        <v>2.5675777497196638E-2</v>
      </c>
      <c r="X191" s="318">
        <f t="shared" si="35"/>
        <v>3.1206064749033677E-2</v>
      </c>
      <c r="Y191" s="318">
        <f t="shared" si="35"/>
        <v>2.7241724028310297E-2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9.8648416551992794E-3</v>
      </c>
      <c r="C192" s="318">
        <f t="shared" si="36"/>
        <v>1.0261203834101675E-2</v>
      </c>
      <c r="D192" s="318">
        <f t="shared" si="36"/>
        <v>9.8606717761906913E-3</v>
      </c>
      <c r="E192" s="318">
        <f t="shared" si="36"/>
        <v>9.8883007672174797E-3</v>
      </c>
      <c r="F192" s="318">
        <f t="shared" si="36"/>
        <v>9.8860142884779241E-3</v>
      </c>
      <c r="G192" s="318">
        <f t="shared" si="36"/>
        <v>9.2256586414822296E-3</v>
      </c>
      <c r="H192" s="318">
        <f t="shared" si="36"/>
        <v>8.1444516253984592E-3</v>
      </c>
      <c r="I192" s="318">
        <f t="shared" si="36"/>
        <v>8.4122910108541844E-3</v>
      </c>
      <c r="J192" s="318">
        <f t="shared" si="36"/>
        <v>9.2828268096426612E-3</v>
      </c>
      <c r="K192" s="318">
        <f t="shared" si="36"/>
        <v>8.7251658372806355E-3</v>
      </c>
      <c r="L192" s="318">
        <f t="shared" si="36"/>
        <v>1.0377696043875461E-2</v>
      </c>
      <c r="M192" s="318">
        <f t="shared" si="36"/>
        <v>9.9489215156706168E-3</v>
      </c>
      <c r="N192" s="318">
        <f t="shared" si="36"/>
        <v>9.2883873232472661E-3</v>
      </c>
      <c r="O192" s="318">
        <f t="shared" si="36"/>
        <v>8.6772033881959993E-3</v>
      </c>
      <c r="P192" s="318">
        <f t="shared" si="36"/>
        <v>8.6309016229947945E-3</v>
      </c>
      <c r="Q192" s="318">
        <f t="shared" si="36"/>
        <v>9.6166890920415075E-3</v>
      </c>
      <c r="R192" s="318">
        <f t="shared" si="36"/>
        <v>9.876006412504499E-3</v>
      </c>
      <c r="S192" s="318">
        <f t="shared" si="36"/>
        <v>1.046921765971996E-2</v>
      </c>
      <c r="T192" s="318">
        <f t="shared" si="36"/>
        <v>1.0454002181443229E-2</v>
      </c>
      <c r="U192" s="318">
        <f t="shared" si="36"/>
        <v>1.0381146188852036E-2</v>
      </c>
      <c r="V192" s="318">
        <f t="shared" si="36"/>
        <v>1.0254049834745347E-2</v>
      </c>
      <c r="W192" s="318">
        <f t="shared" si="36"/>
        <v>1.0050699110200022E-2</v>
      </c>
      <c r="X192" s="318">
        <f t="shared" si="36"/>
        <v>1.0824560532209303E-2</v>
      </c>
      <c r="Y192" s="318">
        <f t="shared" si="36"/>
        <v>1.0456497466988365E-2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4.8004129638984381E-3</v>
      </c>
      <c r="C193" s="318">
        <f t="shared" si="37"/>
        <v>1.998369731763715E-3</v>
      </c>
      <c r="D193" s="318">
        <f t="shared" si="37"/>
        <v>4.2186179536636203E-3</v>
      </c>
      <c r="E193" s="318">
        <f t="shared" si="37"/>
        <v>1.1456199132156742E-2</v>
      </c>
      <c r="F193" s="318">
        <f t="shared" si="37"/>
        <v>1.6313158246129288E-2</v>
      </c>
      <c r="G193" s="318">
        <f t="shared" si="37"/>
        <v>2.1732496032360243E-2</v>
      </c>
      <c r="H193" s="318">
        <f t="shared" si="37"/>
        <v>3.1898462618400389E-2</v>
      </c>
      <c r="I193" s="318">
        <f t="shared" si="37"/>
        <v>2.8511699075284749E-2</v>
      </c>
      <c r="J193" s="318">
        <f t="shared" si="37"/>
        <v>1.2856506703672329E-2</v>
      </c>
      <c r="K193" s="318">
        <f t="shared" si="37"/>
        <v>2.1029193530226673E-2</v>
      </c>
      <c r="L193" s="318">
        <f t="shared" si="37"/>
        <v>4.655130667255993E-3</v>
      </c>
      <c r="M193" s="318">
        <f t="shared" si="37"/>
        <v>7.2914982476688711E-3</v>
      </c>
      <c r="N193" s="318">
        <f t="shared" si="37"/>
        <v>1.4682198599016413E-2</v>
      </c>
      <c r="O193" s="318">
        <f t="shared" si="37"/>
        <v>2.5093361127999696E-2</v>
      </c>
      <c r="P193" s="318">
        <f t="shared" si="37"/>
        <v>2.5018546228966425E-2</v>
      </c>
      <c r="Q193" s="318">
        <f t="shared" si="37"/>
        <v>1.9253789248192883E-2</v>
      </c>
      <c r="R193" s="318">
        <f t="shared" si="37"/>
        <v>1.5970027420706013E-2</v>
      </c>
      <c r="S193" s="318">
        <f t="shared" si="37"/>
        <v>1.1497307489786805E-2</v>
      </c>
      <c r="T193" s="318">
        <f t="shared" si="37"/>
        <v>3.6191144533864895E-3</v>
      </c>
      <c r="U193" s="318">
        <f t="shared" si="37"/>
        <v>4.1073471737140899E-3</v>
      </c>
      <c r="V193" s="318">
        <f t="shared" si="37"/>
        <v>5.7893855056323339E-3</v>
      </c>
      <c r="W193" s="318">
        <f t="shared" si="37"/>
        <v>8.462442863577932E-3</v>
      </c>
      <c r="X193" s="318">
        <f t="shared" si="37"/>
        <v>2.573128327478429E-3</v>
      </c>
      <c r="Y193" s="318">
        <f t="shared" si="37"/>
        <v>5.5920881724502037E-3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1.7782349014670865E-2</v>
      </c>
      <c r="C194" s="319">
        <f t="shared" si="38"/>
        <v>1.2653561949036257E-2</v>
      </c>
      <c r="D194" s="319">
        <f t="shared" si="38"/>
        <v>1.6172171936023799E-2</v>
      </c>
      <c r="E194" s="319">
        <f t="shared" si="38"/>
        <v>2.0182772561958277E-2</v>
      </c>
      <c r="F194" s="319">
        <f t="shared" si="38"/>
        <v>2.1921338549366922E-2</v>
      </c>
      <c r="G194" s="319">
        <f t="shared" si="38"/>
        <v>2.5011844840891629E-2</v>
      </c>
      <c r="H194" s="319">
        <f t="shared" si="38"/>
        <v>3.1983741633435495E-2</v>
      </c>
      <c r="I194" s="319">
        <f t="shared" si="38"/>
        <v>3.0105295928331631E-2</v>
      </c>
      <c r="J194" s="319">
        <f t="shared" si="38"/>
        <v>2.3258721457944671E-2</v>
      </c>
      <c r="K194" s="319">
        <f t="shared" si="38"/>
        <v>2.8988016315648447E-2</v>
      </c>
      <c r="L194" s="319">
        <f t="shared" si="38"/>
        <v>1.6596210499377935E-2</v>
      </c>
      <c r="M194" s="319">
        <f t="shared" si="38"/>
        <v>2.0057102217124215E-2</v>
      </c>
      <c r="N194" s="319">
        <f t="shared" si="38"/>
        <v>2.3986104775817252E-2</v>
      </c>
      <c r="O194" s="319">
        <f t="shared" si="38"/>
        <v>2.9359793846415971E-2</v>
      </c>
      <c r="P194" s="319">
        <f t="shared" si="38"/>
        <v>2.8706490755894563E-2</v>
      </c>
      <c r="Q194" s="319">
        <f t="shared" si="38"/>
        <v>2.4097502823485717E-2</v>
      </c>
      <c r="R194" s="319">
        <f t="shared" si="38"/>
        <v>2.2616724760970951E-2</v>
      </c>
      <c r="S194" s="319">
        <f t="shared" si="38"/>
        <v>1.9505826060485763E-2</v>
      </c>
      <c r="T194" s="319">
        <f t="shared" si="38"/>
        <v>1.3750740964517779E-2</v>
      </c>
      <c r="U194" s="319">
        <f t="shared" si="38"/>
        <v>1.4394516670085017E-2</v>
      </c>
      <c r="V194" s="319">
        <f t="shared" si="38"/>
        <v>1.5928685554577979E-2</v>
      </c>
      <c r="W194" s="319">
        <f t="shared" si="38"/>
        <v>1.8044081828888284E-2</v>
      </c>
      <c r="X194" s="319">
        <f t="shared" si="38"/>
        <v>1.1283852415990343E-2</v>
      </c>
      <c r="Y194" s="319">
        <f t="shared" si="38"/>
        <v>1.4895990121619117E-2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1.0000000000000002</v>
      </c>
      <c r="D197" s="232">
        <f t="shared" si="39"/>
        <v>1</v>
      </c>
      <c r="E197" s="232">
        <f t="shared" si="39"/>
        <v>0.99999999999999989</v>
      </c>
      <c r="F197" s="232">
        <f t="shared" si="39"/>
        <v>1</v>
      </c>
      <c r="G197" s="232">
        <f t="shared" si="39"/>
        <v>0.99999999999999978</v>
      </c>
      <c r="H197" s="232">
        <f t="shared" si="39"/>
        <v>1</v>
      </c>
      <c r="I197" s="232">
        <f t="shared" si="39"/>
        <v>1.0000000000000002</v>
      </c>
      <c r="J197" s="232">
        <f t="shared" si="39"/>
        <v>0.99999999999999989</v>
      </c>
      <c r="K197" s="232">
        <f t="shared" si="39"/>
        <v>0.99999999999999989</v>
      </c>
      <c r="L197" s="232">
        <f t="shared" si="39"/>
        <v>0.99999999999999978</v>
      </c>
      <c r="M197" s="232">
        <f t="shared" si="39"/>
        <v>0.99999999999999967</v>
      </c>
      <c r="N197" s="232">
        <f t="shared" si="39"/>
        <v>1.0000000000000002</v>
      </c>
      <c r="O197" s="232">
        <f t="shared" si="39"/>
        <v>1.0000000000000002</v>
      </c>
      <c r="P197" s="232">
        <f t="shared" si="39"/>
        <v>0.99999999999999967</v>
      </c>
      <c r="Q197" s="232">
        <f t="shared" si="39"/>
        <v>1</v>
      </c>
      <c r="R197" s="232">
        <f t="shared" si="39"/>
        <v>1</v>
      </c>
      <c r="S197" s="232">
        <f t="shared" si="39"/>
        <v>1.0000000000000002</v>
      </c>
      <c r="T197" s="232">
        <f t="shared" si="39"/>
        <v>1.0000000000000004</v>
      </c>
      <c r="U197" s="232">
        <f t="shared" si="39"/>
        <v>0.99999999999999989</v>
      </c>
      <c r="V197" s="232">
        <f t="shared" si="39"/>
        <v>1</v>
      </c>
      <c r="W197" s="232">
        <f t="shared" si="39"/>
        <v>1.0000000000000002</v>
      </c>
      <c r="X197" s="232">
        <f t="shared" si="39"/>
        <v>1.0000000000000002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1.9765483568151246E-3</v>
      </c>
      <c r="C198" s="266">
        <f t="shared" si="40"/>
        <v>1.3888650381179003E-3</v>
      </c>
      <c r="D198" s="266">
        <f t="shared" si="40"/>
        <v>1.7909310812073045E-3</v>
      </c>
      <c r="E198" s="266">
        <f t="shared" si="40"/>
        <v>2.2772087959044402E-3</v>
      </c>
      <c r="F198" s="266">
        <f t="shared" si="40"/>
        <v>2.4819902048584461E-3</v>
      </c>
      <c r="G198" s="266">
        <f t="shared" si="40"/>
        <v>2.8120031849575805E-3</v>
      </c>
      <c r="H198" s="266">
        <f t="shared" si="40"/>
        <v>3.5461014300687964E-3</v>
      </c>
      <c r="I198" s="266">
        <f t="shared" si="40"/>
        <v>3.3506821700809556E-3</v>
      </c>
      <c r="J198" s="266">
        <f t="shared" si="40"/>
        <v>2.6093833651781133E-3</v>
      </c>
      <c r="K198" s="266">
        <f t="shared" si="40"/>
        <v>3.2569387933105379E-3</v>
      </c>
      <c r="L198" s="266">
        <f t="shared" si="40"/>
        <v>1.8616623067204566E-3</v>
      </c>
      <c r="M198" s="266">
        <f t="shared" si="40"/>
        <v>2.2573124602607258E-3</v>
      </c>
      <c r="N198" s="266">
        <f t="shared" si="40"/>
        <v>2.7446374504615555E-3</v>
      </c>
      <c r="O198" s="266">
        <f t="shared" si="40"/>
        <v>3.3745713051138901E-3</v>
      </c>
      <c r="P198" s="266">
        <f t="shared" si="40"/>
        <v>3.3498646611436664E-3</v>
      </c>
      <c r="Q198" s="266">
        <f t="shared" si="40"/>
        <v>2.8639262611337953E-3</v>
      </c>
      <c r="R198" s="266">
        <f t="shared" si="40"/>
        <v>2.701562705547552E-3</v>
      </c>
      <c r="S198" s="266">
        <f t="shared" si="40"/>
        <v>2.3314646286487746E-3</v>
      </c>
      <c r="T198" s="266">
        <f t="shared" si="40"/>
        <v>1.6181803796908318E-3</v>
      </c>
      <c r="U198" s="266">
        <f t="shared" si="40"/>
        <v>1.6826605632285219E-3</v>
      </c>
      <c r="V198" s="266">
        <f t="shared" si="40"/>
        <v>1.8574432031996644E-3</v>
      </c>
      <c r="W198" s="266">
        <f t="shared" si="40"/>
        <v>2.0979434114739731E-3</v>
      </c>
      <c r="X198" s="266">
        <f t="shared" si="40"/>
        <v>1.2959692555583179E-3</v>
      </c>
      <c r="Y198" s="266">
        <f t="shared" si="40"/>
        <v>1.7149357653406712E-3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4.2507452990401609E-3</v>
      </c>
      <c r="C199" s="267">
        <f t="shared" si="41"/>
        <v>2.9868793806257983E-3</v>
      </c>
      <c r="D199" s="267">
        <f t="shared" si="41"/>
        <v>3.851558626480353E-3</v>
      </c>
      <c r="E199" s="267">
        <f t="shared" si="41"/>
        <v>4.8973426583507054E-3</v>
      </c>
      <c r="F199" s="267">
        <f t="shared" si="41"/>
        <v>5.3377435260758372E-3</v>
      </c>
      <c r="G199" s="267">
        <f t="shared" si="41"/>
        <v>6.0474661690568567E-3</v>
      </c>
      <c r="H199" s="267">
        <f t="shared" si="41"/>
        <v>7.6262105765391216E-3</v>
      </c>
      <c r="I199" s="267">
        <f t="shared" si="41"/>
        <v>7.2059438535565781E-3</v>
      </c>
      <c r="J199" s="267">
        <f t="shared" si="41"/>
        <v>5.6117139935787175E-3</v>
      </c>
      <c r="K199" s="267">
        <f t="shared" si="41"/>
        <v>7.0043402769230751E-3</v>
      </c>
      <c r="L199" s="267">
        <f t="shared" si="41"/>
        <v>4.0036724987813797E-3</v>
      </c>
      <c r="M199" s="267">
        <f t="shared" si="41"/>
        <v>4.854553796183974E-3</v>
      </c>
      <c r="N199" s="267">
        <f t="shared" si="41"/>
        <v>5.9025900883690205E-3</v>
      </c>
      <c r="O199" s="267">
        <f t="shared" si="41"/>
        <v>7.2573195905018739E-3</v>
      </c>
      <c r="P199" s="267">
        <f t="shared" si="41"/>
        <v>7.2041857269415054E-3</v>
      </c>
      <c r="Q199" s="267">
        <f t="shared" si="41"/>
        <v>6.1591314218733314E-3</v>
      </c>
      <c r="R199" s="267">
        <f t="shared" si="41"/>
        <v>5.8099539690354201E-3</v>
      </c>
      <c r="S199" s="267">
        <f t="shared" si="41"/>
        <v>5.0140247143137121E-3</v>
      </c>
      <c r="T199" s="267">
        <f t="shared" si="41"/>
        <v>3.4800426805915966E-3</v>
      </c>
      <c r="U199" s="267">
        <f t="shared" si="41"/>
        <v>3.6187131239981689E-3</v>
      </c>
      <c r="V199" s="267">
        <f t="shared" si="41"/>
        <v>3.9945989365812269E-3</v>
      </c>
      <c r="W199" s="267">
        <f t="shared" si="41"/>
        <v>4.5118162999790391E-3</v>
      </c>
      <c r="X199" s="267">
        <f t="shared" si="41"/>
        <v>2.7870986316983698E-3</v>
      </c>
      <c r="Y199" s="267">
        <f t="shared" si="41"/>
        <v>3.6881238536576521E-3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2.7342330023669273E-2</v>
      </c>
      <c r="C200" s="267">
        <f t="shared" si="42"/>
        <v>1.9212687663126879E-2</v>
      </c>
      <c r="D200" s="267">
        <f t="shared" si="42"/>
        <v>2.4774617075860973E-2</v>
      </c>
      <c r="E200" s="267">
        <f t="shared" si="42"/>
        <v>3.1501477925260583E-2</v>
      </c>
      <c r="F200" s="267">
        <f t="shared" si="42"/>
        <v>3.4334295471578853E-2</v>
      </c>
      <c r="G200" s="267">
        <f t="shared" si="42"/>
        <v>3.8899488011823469E-2</v>
      </c>
      <c r="H200" s="267">
        <f t="shared" si="42"/>
        <v>4.9054542614165648E-2</v>
      </c>
      <c r="I200" s="267">
        <f t="shared" si="42"/>
        <v>4.6351235163505304E-2</v>
      </c>
      <c r="J200" s="267">
        <f t="shared" si="42"/>
        <v>3.6096572534119922E-2</v>
      </c>
      <c r="K200" s="267">
        <f t="shared" si="42"/>
        <v>4.5054448097126588E-2</v>
      </c>
      <c r="L200" s="267">
        <f t="shared" si="42"/>
        <v>2.575306847791797E-2</v>
      </c>
      <c r="M200" s="267">
        <f t="shared" si="42"/>
        <v>3.1226244499497756E-2</v>
      </c>
      <c r="N200" s="267">
        <f t="shared" si="42"/>
        <v>3.7967592701230006E-2</v>
      </c>
      <c r="O200" s="267">
        <f t="shared" si="42"/>
        <v>4.668170247122299E-2</v>
      </c>
      <c r="P200" s="267">
        <f t="shared" si="42"/>
        <v>4.6339926257713257E-2</v>
      </c>
      <c r="Q200" s="267">
        <f t="shared" si="42"/>
        <v>3.9617759274835601E-2</v>
      </c>
      <c r="R200" s="267">
        <f t="shared" si="42"/>
        <v>3.7371723702091617E-2</v>
      </c>
      <c r="S200" s="267">
        <f t="shared" si="42"/>
        <v>3.2252019079232142E-2</v>
      </c>
      <c r="T200" s="267">
        <f t="shared" si="42"/>
        <v>2.2384892242467709E-2</v>
      </c>
      <c r="U200" s="267">
        <f t="shared" si="42"/>
        <v>2.3276870651291019E-2</v>
      </c>
      <c r="V200" s="267">
        <f t="shared" si="42"/>
        <v>2.5694704046573931E-2</v>
      </c>
      <c r="W200" s="267">
        <f t="shared" si="42"/>
        <v>2.9021633055279376E-2</v>
      </c>
      <c r="X200" s="267">
        <f t="shared" si="42"/>
        <v>1.7927625683341115E-2</v>
      </c>
      <c r="Y200" s="267">
        <f t="shared" si="42"/>
        <v>2.3723345550166246E-2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3.8132419325275835E-2</v>
      </c>
      <c r="C201" s="267">
        <f t="shared" si="43"/>
        <v>2.6794580480218756E-2</v>
      </c>
      <c r="D201" s="267">
        <f t="shared" si="43"/>
        <v>3.4551411168765166E-2</v>
      </c>
      <c r="E201" s="267">
        <f t="shared" si="43"/>
        <v>4.3932889573496378E-2</v>
      </c>
      <c r="F201" s="267">
        <f t="shared" si="43"/>
        <v>4.7883620416650431E-2</v>
      </c>
      <c r="G201" s="267">
        <f t="shared" si="43"/>
        <v>5.425037248549501E-2</v>
      </c>
      <c r="H201" s="267">
        <f t="shared" si="43"/>
        <v>6.8412910938961402E-2</v>
      </c>
      <c r="I201" s="267">
        <f t="shared" si="43"/>
        <v>6.4642798692328182E-2</v>
      </c>
      <c r="J201" s="267">
        <f t="shared" si="43"/>
        <v>5.0341343948549833E-2</v>
      </c>
      <c r="K201" s="267">
        <f t="shared" si="43"/>
        <v>6.2834261228697952E-2</v>
      </c>
      <c r="L201" s="267">
        <f t="shared" si="43"/>
        <v>3.591598833246492E-2</v>
      </c>
      <c r="M201" s="267">
        <f t="shared" si="43"/>
        <v>4.3549040925834136E-2</v>
      </c>
      <c r="N201" s="267">
        <f t="shared" si="43"/>
        <v>5.2950723819121477E-2</v>
      </c>
      <c r="O201" s="267">
        <f t="shared" si="43"/>
        <v>6.5103678139700721E-2</v>
      </c>
      <c r="P201" s="267">
        <f t="shared" si="43"/>
        <v>6.4627026958997552E-2</v>
      </c>
      <c r="Q201" s="267">
        <f t="shared" si="43"/>
        <v>5.5252094758862509E-2</v>
      </c>
      <c r="R201" s="267">
        <f t="shared" si="43"/>
        <v>5.2119707350575896E-2</v>
      </c>
      <c r="S201" s="267">
        <f t="shared" si="43"/>
        <v>4.4979616387902641E-2</v>
      </c>
      <c r="T201" s="267">
        <f t="shared" si="43"/>
        <v>3.1218630482551048E-2</v>
      </c>
      <c r="U201" s="267">
        <f t="shared" si="43"/>
        <v>3.2462609861225039E-2</v>
      </c>
      <c r="V201" s="267">
        <f t="shared" si="43"/>
        <v>3.5834591576308236E-2</v>
      </c>
      <c r="W201" s="267">
        <f t="shared" si="43"/>
        <v>4.0474424828103484E-2</v>
      </c>
      <c r="X201" s="267">
        <f t="shared" si="43"/>
        <v>2.5002395167930454E-2</v>
      </c>
      <c r="Y201" s="267">
        <f t="shared" si="43"/>
        <v>3.3085276914376023E-2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6.3914429117213414E-2</v>
      </c>
      <c r="C202" s="268">
        <f t="shared" si="44"/>
        <v>6.7550103634204522E-2</v>
      </c>
      <c r="D202" s="268">
        <f t="shared" si="44"/>
        <v>6.488904816824427E-2</v>
      </c>
      <c r="E202" s="268">
        <f t="shared" si="44"/>
        <v>5.6431679166473785E-2</v>
      </c>
      <c r="F202" s="268">
        <f t="shared" si="44"/>
        <v>5.4421208687123898E-2</v>
      </c>
      <c r="G202" s="268">
        <f t="shared" si="44"/>
        <v>5.8159868864092336E-2</v>
      </c>
      <c r="H202" s="268">
        <f t="shared" si="44"/>
        <v>6.6049167115561594E-2</v>
      </c>
      <c r="I202" s="268">
        <f t="shared" si="44"/>
        <v>6.4077958836807752E-2</v>
      </c>
      <c r="J202" s="268">
        <f t="shared" si="44"/>
        <v>6.0605808362264008E-2</v>
      </c>
      <c r="K202" s="268">
        <f t="shared" si="44"/>
        <v>6.1048386565720508E-2</v>
      </c>
      <c r="L202" s="268">
        <f t="shared" si="44"/>
        <v>5.8925605092204285E-2</v>
      </c>
      <c r="M202" s="268">
        <f t="shared" si="44"/>
        <v>5.8713222009672432E-2</v>
      </c>
      <c r="N202" s="268">
        <f t="shared" si="44"/>
        <v>5.9508715780110792E-2</v>
      </c>
      <c r="O202" s="268">
        <f t="shared" si="44"/>
        <v>6.027287755032E-2</v>
      </c>
      <c r="P202" s="268">
        <f t="shared" si="44"/>
        <v>6.0212563820489867E-2</v>
      </c>
      <c r="Q202" s="268">
        <f t="shared" si="44"/>
        <v>5.4475836514940423E-2</v>
      </c>
      <c r="R202" s="268">
        <f t="shared" si="44"/>
        <v>5.3564713759869147E-2</v>
      </c>
      <c r="S202" s="268">
        <f t="shared" si="44"/>
        <v>5.064172327681938E-2</v>
      </c>
      <c r="T202" s="268">
        <f t="shared" si="44"/>
        <v>6.0898440527182719E-2</v>
      </c>
      <c r="U202" s="268">
        <f t="shared" si="44"/>
        <v>6.1016507796296915E-2</v>
      </c>
      <c r="V202" s="268">
        <f t="shared" si="44"/>
        <v>5.9436741727990426E-2</v>
      </c>
      <c r="W202" s="268">
        <f t="shared" si="44"/>
        <v>5.8339473885151968E-2</v>
      </c>
      <c r="X202" s="268">
        <f t="shared" si="44"/>
        <v>5.9858383291668739E-2</v>
      </c>
      <c r="Y202" s="268">
        <f t="shared" si="44"/>
        <v>5.7750290136086714E-2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0.48387756309800301</v>
      </c>
      <c r="C203" s="269">
        <f t="shared" si="45"/>
        <v>0.49692194292222264</v>
      </c>
      <c r="D203" s="269">
        <f t="shared" si="45"/>
        <v>0.48185717510631743</v>
      </c>
      <c r="E203" s="269">
        <f t="shared" si="45"/>
        <v>0.49234893396890034</v>
      </c>
      <c r="F203" s="269">
        <f t="shared" si="45"/>
        <v>0.49398505055940056</v>
      </c>
      <c r="G203" s="269">
        <f t="shared" si="45"/>
        <v>0.45782919482063933</v>
      </c>
      <c r="H203" s="269">
        <f t="shared" si="45"/>
        <v>0.39874552992469481</v>
      </c>
      <c r="I203" s="269">
        <f t="shared" si="45"/>
        <v>0.4133966652382241</v>
      </c>
      <c r="J203" s="269">
        <f t="shared" si="45"/>
        <v>0.45966269091754769</v>
      </c>
      <c r="K203" s="269">
        <f t="shared" si="45"/>
        <v>0.43278784818074223</v>
      </c>
      <c r="L203" s="269">
        <f t="shared" si="45"/>
        <v>0.51361148842342808</v>
      </c>
      <c r="M203" s="269">
        <f t="shared" si="45"/>
        <v>0.49408751163215298</v>
      </c>
      <c r="N203" s="269">
        <f t="shared" si="45"/>
        <v>0.46302684550252232</v>
      </c>
      <c r="O203" s="269">
        <f t="shared" si="45"/>
        <v>0.43457458498097729</v>
      </c>
      <c r="P203" s="269">
        <f t="shared" si="45"/>
        <v>0.43530253680594622</v>
      </c>
      <c r="Q203" s="269">
        <f t="shared" si="45"/>
        <v>0.48605142196529005</v>
      </c>
      <c r="R203" s="269">
        <f t="shared" si="45"/>
        <v>0.49759990374331875</v>
      </c>
      <c r="S203" s="269">
        <f t="shared" si="45"/>
        <v>0.52982874347227837</v>
      </c>
      <c r="T203" s="269">
        <f t="shared" si="45"/>
        <v>0.51278679454468801</v>
      </c>
      <c r="U203" s="269">
        <f t="shared" si="45"/>
        <v>0.50984447849726389</v>
      </c>
      <c r="V203" s="269">
        <f t="shared" si="45"/>
        <v>0.50583326403232787</v>
      </c>
      <c r="W203" s="269">
        <f t="shared" si="45"/>
        <v>0.49769442957408988</v>
      </c>
      <c r="X203" s="269">
        <f t="shared" si="45"/>
        <v>0.5322955905751432</v>
      </c>
      <c r="Y203" s="269">
        <f t="shared" si="45"/>
        <v>0.51796485644515811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0.48357977313707073</v>
      </c>
      <c r="C204" s="318">
        <f t="shared" si="46"/>
        <v>0.4967126942772222</v>
      </c>
      <c r="D204" s="318">
        <f t="shared" si="46"/>
        <v>0.48158735054327745</v>
      </c>
      <c r="E204" s="318">
        <f t="shared" si="46"/>
        <v>0.49200584602165698</v>
      </c>
      <c r="F204" s="318">
        <f t="shared" si="46"/>
        <v>0.49361110991504914</v>
      </c>
      <c r="G204" s="318">
        <f t="shared" si="46"/>
        <v>0.45740553388884247</v>
      </c>
      <c r="H204" s="318">
        <f t="shared" si="46"/>
        <v>0.39821126856818356</v>
      </c>
      <c r="I204" s="318">
        <f t="shared" si="46"/>
        <v>0.41289184606236917</v>
      </c>
      <c r="J204" s="318">
        <f t="shared" si="46"/>
        <v>0.45926955701435002</v>
      </c>
      <c r="K204" s="318">
        <f t="shared" si="46"/>
        <v>0.43229715253311257</v>
      </c>
      <c r="L204" s="318">
        <f t="shared" si="46"/>
        <v>0.51333100737995863</v>
      </c>
      <c r="M204" s="318">
        <f t="shared" si="46"/>
        <v>0.49374742129890353</v>
      </c>
      <c r="N204" s="318">
        <f t="shared" si="46"/>
        <v>0.46261333400085425</v>
      </c>
      <c r="O204" s="318">
        <f t="shared" si="46"/>
        <v>0.43406616662953745</v>
      </c>
      <c r="P204" s="318">
        <f t="shared" si="46"/>
        <v>0.43479784079730532</v>
      </c>
      <c r="Q204" s="318">
        <f t="shared" si="46"/>
        <v>0.48561993821915483</v>
      </c>
      <c r="R204" s="318">
        <f t="shared" si="46"/>
        <v>0.49719288195214062</v>
      </c>
      <c r="S204" s="318">
        <f t="shared" si="46"/>
        <v>0.52947748125383265</v>
      </c>
      <c r="T204" s="318">
        <f t="shared" si="46"/>
        <v>0.51254299688075133</v>
      </c>
      <c r="U204" s="318">
        <f t="shared" si="46"/>
        <v>0.50959096614495625</v>
      </c>
      <c r="V204" s="318">
        <f t="shared" si="46"/>
        <v>0.50555341864579451</v>
      </c>
      <c r="W204" s="318">
        <f t="shared" si="46"/>
        <v>0.497378350038577</v>
      </c>
      <c r="X204" s="318">
        <f t="shared" si="46"/>
        <v>0.53210033775845833</v>
      </c>
      <c r="Y204" s="318">
        <f t="shared" si="46"/>
        <v>0.51770648145888409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2.9778996093227149E-4</v>
      </c>
      <c r="C205" s="318">
        <f t="shared" si="47"/>
        <v>2.0924864500039775E-4</v>
      </c>
      <c r="D205" s="318">
        <f t="shared" si="47"/>
        <v>2.6982456304002161E-4</v>
      </c>
      <c r="E205" s="318">
        <f t="shared" si="47"/>
        <v>3.4308794724339581E-4</v>
      </c>
      <c r="F205" s="318">
        <f t="shared" si="47"/>
        <v>3.7394064435136406E-4</v>
      </c>
      <c r="G205" s="318">
        <f t="shared" si="47"/>
        <v>4.2366093179690685E-4</v>
      </c>
      <c r="H205" s="318">
        <f t="shared" si="47"/>
        <v>5.3426135651121374E-4</v>
      </c>
      <c r="I205" s="318">
        <f t="shared" si="47"/>
        <v>5.0481917585494963E-4</v>
      </c>
      <c r="J205" s="318">
        <f t="shared" si="47"/>
        <v>3.9313390319768943E-4</v>
      </c>
      <c r="K205" s="318">
        <f t="shared" si="47"/>
        <v>4.9069564762966331E-4</v>
      </c>
      <c r="L205" s="318">
        <f t="shared" si="47"/>
        <v>2.8048104346946735E-4</v>
      </c>
      <c r="M205" s="318">
        <f t="shared" si="47"/>
        <v>3.400903332494817E-4</v>
      </c>
      <c r="N205" s="318">
        <f t="shared" si="47"/>
        <v>4.1351150166807886E-4</v>
      </c>
      <c r="O205" s="318">
        <f t="shared" si="47"/>
        <v>5.0841835143981948E-4</v>
      </c>
      <c r="P205" s="318">
        <f t="shared" si="47"/>
        <v>5.046960086409236E-4</v>
      </c>
      <c r="Q205" s="318">
        <f t="shared" si="47"/>
        <v>4.314837461351873E-4</v>
      </c>
      <c r="R205" s="318">
        <f t="shared" si="47"/>
        <v>4.0702179117813275E-4</v>
      </c>
      <c r="S205" s="318">
        <f t="shared" si="47"/>
        <v>3.5126221844580509E-4</v>
      </c>
      <c r="T205" s="318">
        <f t="shared" si="47"/>
        <v>2.4379766393672564E-4</v>
      </c>
      <c r="U205" s="318">
        <f t="shared" si="47"/>
        <v>2.5351235230768688E-4</v>
      </c>
      <c r="V205" s="318">
        <f t="shared" si="47"/>
        <v>2.7984538653332718E-4</v>
      </c>
      <c r="W205" s="318">
        <f t="shared" si="47"/>
        <v>3.1607953551292045E-4</v>
      </c>
      <c r="X205" s="318">
        <f t="shared" si="47"/>
        <v>1.9525281668493664E-4</v>
      </c>
      <c r="Y205" s="318">
        <f t="shared" si="47"/>
        <v>2.5837498627407512E-4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0.16289455347527884</v>
      </c>
      <c r="C206" s="269">
        <f t="shared" si="48"/>
        <v>0.17604130206966548</v>
      </c>
      <c r="D206" s="269">
        <f t="shared" si="48"/>
        <v>0.17402285478993135</v>
      </c>
      <c r="E206" s="269">
        <f t="shared" si="48"/>
        <v>0.15231444499660296</v>
      </c>
      <c r="F206" s="269">
        <f t="shared" si="48"/>
        <v>0.14035586759540658</v>
      </c>
      <c r="G206" s="269">
        <f t="shared" si="48"/>
        <v>0.14478341042980361</v>
      </c>
      <c r="H206" s="269">
        <f t="shared" si="48"/>
        <v>0.13414989348071019</v>
      </c>
      <c r="I206" s="269">
        <f t="shared" si="48"/>
        <v>0.13823459302498722</v>
      </c>
      <c r="J206" s="269">
        <f t="shared" si="48"/>
        <v>0.15440174170417476</v>
      </c>
      <c r="K206" s="269">
        <f t="shared" si="48"/>
        <v>0.13687579513614601</v>
      </c>
      <c r="L206" s="269">
        <f t="shared" si="48"/>
        <v>0.15222508813430893</v>
      </c>
      <c r="M206" s="269">
        <f t="shared" si="48"/>
        <v>0.1479779942129327</v>
      </c>
      <c r="N206" s="269">
        <f t="shared" si="48"/>
        <v>0.14453658794747046</v>
      </c>
      <c r="O206" s="269">
        <f t="shared" si="48"/>
        <v>0.12761672830799092</v>
      </c>
      <c r="P206" s="269">
        <f t="shared" si="48"/>
        <v>0.12912746838560651</v>
      </c>
      <c r="Q206" s="269">
        <f t="shared" si="48"/>
        <v>0.12393993458033575</v>
      </c>
      <c r="R206" s="269">
        <f t="shared" si="48"/>
        <v>0.12604658389954704</v>
      </c>
      <c r="S206" s="269">
        <f t="shared" si="48"/>
        <v>0.12521305549899858</v>
      </c>
      <c r="T206" s="269">
        <f t="shared" si="48"/>
        <v>0.16302762095776699</v>
      </c>
      <c r="U206" s="269">
        <f t="shared" si="48"/>
        <v>0.16263748033891753</v>
      </c>
      <c r="V206" s="269">
        <f t="shared" si="48"/>
        <v>0.1600043704403907</v>
      </c>
      <c r="W206" s="269">
        <f t="shared" si="48"/>
        <v>0.15579091575770687</v>
      </c>
      <c r="X206" s="269">
        <f t="shared" si="48"/>
        <v>0.16764681368910725</v>
      </c>
      <c r="Y206" s="269">
        <f t="shared" si="48"/>
        <v>0.16204579787296067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0.16178553855105215</v>
      </c>
      <c r="C207" s="318">
        <f t="shared" si="49"/>
        <v>0.17572879507750711</v>
      </c>
      <c r="D207" s="318">
        <f t="shared" si="49"/>
        <v>0.17338594743736957</v>
      </c>
      <c r="E207" s="318">
        <f t="shared" si="49"/>
        <v>0.15027999081336904</v>
      </c>
      <c r="F207" s="318">
        <f t="shared" si="49"/>
        <v>0.13675958909647962</v>
      </c>
      <c r="G207" s="318">
        <f t="shared" si="49"/>
        <v>0.14052922545527832</v>
      </c>
      <c r="H207" s="318">
        <f t="shared" si="49"/>
        <v>0.12446684452222302</v>
      </c>
      <c r="I207" s="318">
        <f t="shared" si="49"/>
        <v>0.13069456088735071</v>
      </c>
      <c r="J207" s="318">
        <f t="shared" si="49"/>
        <v>0.15163582703431167</v>
      </c>
      <c r="K207" s="318">
        <f t="shared" si="49"/>
        <v>0.12780585351727042</v>
      </c>
      <c r="L207" s="318">
        <f t="shared" si="49"/>
        <v>0.15093241254327552</v>
      </c>
      <c r="M207" s="318">
        <f t="shared" si="49"/>
        <v>0.14554454153834837</v>
      </c>
      <c r="N207" s="318">
        <f t="shared" si="49"/>
        <v>0.14042161011924187</v>
      </c>
      <c r="O207" s="318">
        <f t="shared" si="49"/>
        <v>0.11272606512444613</v>
      </c>
      <c r="P207" s="318">
        <f t="shared" si="49"/>
        <v>0.11538972567890199</v>
      </c>
      <c r="Q207" s="318">
        <f t="shared" si="49"/>
        <v>0.1134796866666285</v>
      </c>
      <c r="R207" s="318">
        <f t="shared" si="49"/>
        <v>0.11781217590554227</v>
      </c>
      <c r="S207" s="318">
        <f t="shared" si="49"/>
        <v>0.11966706824882736</v>
      </c>
      <c r="T207" s="318">
        <f t="shared" si="49"/>
        <v>0.16235497391875514</v>
      </c>
      <c r="U207" s="318">
        <f t="shared" si="49"/>
        <v>0.16188716411035262</v>
      </c>
      <c r="V207" s="318">
        <f t="shared" si="49"/>
        <v>0.15897620138641769</v>
      </c>
      <c r="W207" s="318">
        <f t="shared" si="49"/>
        <v>0.15423027083963331</v>
      </c>
      <c r="X207" s="318">
        <f t="shared" si="49"/>
        <v>0.16731966557845782</v>
      </c>
      <c r="Y207" s="318">
        <f t="shared" si="49"/>
        <v>0.16126189637264751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1.1090149242267333E-3</v>
      </c>
      <c r="C208" s="318">
        <f t="shared" si="50"/>
        <v>3.1250699215833779E-4</v>
      </c>
      <c r="D208" s="318">
        <f t="shared" si="50"/>
        <v>6.3690735256186363E-4</v>
      </c>
      <c r="E208" s="318">
        <f t="shared" si="50"/>
        <v>2.0344541832339204E-3</v>
      </c>
      <c r="F208" s="318">
        <f t="shared" si="50"/>
        <v>3.5962784989269484E-3</v>
      </c>
      <c r="G208" s="318">
        <f t="shared" si="50"/>
        <v>4.2541849745252767E-3</v>
      </c>
      <c r="H208" s="318">
        <f t="shared" si="50"/>
        <v>9.6830489584871678E-3</v>
      </c>
      <c r="I208" s="318">
        <f t="shared" si="50"/>
        <v>7.5400321376365041E-3</v>
      </c>
      <c r="J208" s="318">
        <f t="shared" si="50"/>
        <v>2.7659146698630959E-3</v>
      </c>
      <c r="K208" s="318">
        <f t="shared" si="50"/>
        <v>9.0699416188756137E-3</v>
      </c>
      <c r="L208" s="318">
        <f t="shared" si="50"/>
        <v>1.2926755910333478E-3</v>
      </c>
      <c r="M208" s="318">
        <f t="shared" si="50"/>
        <v>2.4334526745844079E-3</v>
      </c>
      <c r="N208" s="318">
        <f t="shared" si="50"/>
        <v>4.114977828228528E-3</v>
      </c>
      <c r="O208" s="318">
        <f t="shared" si="50"/>
        <v>1.4890663183544766E-2</v>
      </c>
      <c r="P208" s="318">
        <f t="shared" si="50"/>
        <v>1.3737742706704536E-2</v>
      </c>
      <c r="Q208" s="318">
        <f t="shared" si="50"/>
        <v>1.0460247913707267E-2</v>
      </c>
      <c r="R208" s="318">
        <f t="shared" si="50"/>
        <v>8.2344079940047544E-3</v>
      </c>
      <c r="S208" s="318">
        <f t="shared" si="50"/>
        <v>5.5459872501712288E-3</v>
      </c>
      <c r="T208" s="318">
        <f t="shared" si="50"/>
        <v>6.726470390118343E-4</v>
      </c>
      <c r="U208" s="318">
        <f t="shared" si="50"/>
        <v>7.5031622856498617E-4</v>
      </c>
      <c r="V208" s="318">
        <f t="shared" si="50"/>
        <v>1.0281690539730448E-3</v>
      </c>
      <c r="W208" s="318">
        <f t="shared" si="50"/>
        <v>1.5606449180735219E-3</v>
      </c>
      <c r="X208" s="318">
        <f t="shared" si="50"/>
        <v>3.2714811064943903E-4</v>
      </c>
      <c r="Y208" s="318">
        <f t="shared" si="50"/>
        <v>7.8390150031312604E-4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0.1683753758009752</v>
      </c>
      <c r="C209" s="269">
        <f t="shared" si="51"/>
        <v>0.17450685898051299</v>
      </c>
      <c r="D209" s="269">
        <f t="shared" si="51"/>
        <v>0.16965011509331265</v>
      </c>
      <c r="E209" s="269">
        <f t="shared" si="51"/>
        <v>0.15957050302678541</v>
      </c>
      <c r="F209" s="269">
        <f t="shared" si="51"/>
        <v>0.15937357638152017</v>
      </c>
      <c r="G209" s="269">
        <f t="shared" si="51"/>
        <v>0.16717088948896663</v>
      </c>
      <c r="H209" s="269">
        <f t="shared" si="51"/>
        <v>0.18408186988908753</v>
      </c>
      <c r="I209" s="269">
        <f t="shared" si="51"/>
        <v>0.17927426410590883</v>
      </c>
      <c r="J209" s="269">
        <f t="shared" si="51"/>
        <v>0.16567072047609319</v>
      </c>
      <c r="K209" s="269">
        <f t="shared" si="51"/>
        <v>0.17000728056343059</v>
      </c>
      <c r="L209" s="269">
        <f t="shared" si="51"/>
        <v>0.16132921528946173</v>
      </c>
      <c r="M209" s="269">
        <f t="shared" si="51"/>
        <v>0.1611042204697746</v>
      </c>
      <c r="N209" s="269">
        <f t="shared" si="51"/>
        <v>0.16499308797146878</v>
      </c>
      <c r="O209" s="269">
        <f t="shared" si="51"/>
        <v>0.17105759777604232</v>
      </c>
      <c r="P209" s="269">
        <f t="shared" si="51"/>
        <v>0.17039093270549943</v>
      </c>
      <c r="Q209" s="269">
        <f t="shared" si="51"/>
        <v>0.16029917917748235</v>
      </c>
      <c r="R209" s="269">
        <f t="shared" si="51"/>
        <v>0.15748962873243941</v>
      </c>
      <c r="S209" s="269">
        <f t="shared" si="51"/>
        <v>0.15166231433253721</v>
      </c>
      <c r="T209" s="269">
        <f t="shared" si="51"/>
        <v>0.16427634814275682</v>
      </c>
      <c r="U209" s="269">
        <f t="shared" si="51"/>
        <v>0.16354542070916983</v>
      </c>
      <c r="V209" s="269">
        <f t="shared" si="51"/>
        <v>0.16107517292155066</v>
      </c>
      <c r="W209" s="269">
        <f t="shared" si="51"/>
        <v>0.15980936361067485</v>
      </c>
      <c r="X209" s="269">
        <f t="shared" si="51"/>
        <v>0.16090338796655596</v>
      </c>
      <c r="Y209" s="269">
        <f t="shared" si="51"/>
        <v>0.15730813619300549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0.10983333129416988</v>
      </c>
      <c r="C210" s="318">
        <f t="shared" si="52"/>
        <v>0.12438127069210402</v>
      </c>
      <c r="D210" s="318">
        <f t="shared" si="52"/>
        <v>0.11330357424259799</v>
      </c>
      <c r="E210" s="318">
        <f t="shared" si="52"/>
        <v>7.7187020036164483E-2</v>
      </c>
      <c r="F210" s="318">
        <f t="shared" si="52"/>
        <v>5.9973162205315213E-2</v>
      </c>
      <c r="G210" s="318">
        <f t="shared" si="52"/>
        <v>5.2786255074972858E-2</v>
      </c>
      <c r="H210" s="318">
        <f t="shared" si="52"/>
        <v>4.1594353650978189E-2</v>
      </c>
      <c r="I210" s="318">
        <f t="shared" si="52"/>
        <v>4.6562282697881083E-2</v>
      </c>
      <c r="J210" s="318">
        <f t="shared" si="52"/>
        <v>8.1591824328903814E-2</v>
      </c>
      <c r="K210" s="318">
        <f t="shared" si="52"/>
        <v>6.0272040653203969E-2</v>
      </c>
      <c r="L210" s="318">
        <f t="shared" si="52"/>
        <v>0.10053153113147602</v>
      </c>
      <c r="M210" s="318">
        <f t="shared" si="52"/>
        <v>9.2935345219486654E-2</v>
      </c>
      <c r="N210" s="318">
        <f t="shared" si="52"/>
        <v>7.5141264077861897E-2</v>
      </c>
      <c r="O210" s="318">
        <f t="shared" si="52"/>
        <v>4.9742607207914229E-2</v>
      </c>
      <c r="P210" s="318">
        <f t="shared" si="52"/>
        <v>5.240596203129945E-2</v>
      </c>
      <c r="Q210" s="318">
        <f t="shared" si="52"/>
        <v>5.4315144897603237E-2</v>
      </c>
      <c r="R210" s="318">
        <f t="shared" si="52"/>
        <v>6.0426756767077552E-2</v>
      </c>
      <c r="S210" s="318">
        <f t="shared" si="52"/>
        <v>6.6345726801177424E-2</v>
      </c>
      <c r="T210" s="318">
        <f t="shared" si="52"/>
        <v>0.10724155081894204</v>
      </c>
      <c r="U210" s="318">
        <f t="shared" si="52"/>
        <v>0.10509936358404212</v>
      </c>
      <c r="V210" s="318">
        <f t="shared" si="52"/>
        <v>9.7203395150907784E-2</v>
      </c>
      <c r="W210" s="318">
        <f t="shared" si="52"/>
        <v>8.7472396613918355E-2</v>
      </c>
      <c r="X210" s="318">
        <f t="shared" si="52"/>
        <v>0.10564779644353314</v>
      </c>
      <c r="Y210" s="318">
        <f t="shared" si="52"/>
        <v>9.2943739690976496E-2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4.2300064811922923E-2</v>
      </c>
      <c r="C211" s="318">
        <f t="shared" si="53"/>
        <v>4.3448837871214653E-2</v>
      </c>
      <c r="D211" s="318">
        <f t="shared" si="53"/>
        <v>4.2125782078169471E-2</v>
      </c>
      <c r="E211" s="318">
        <f t="shared" si="53"/>
        <v>4.3037116791611402E-2</v>
      </c>
      <c r="F211" s="318">
        <f t="shared" si="53"/>
        <v>4.3177533679377864E-2</v>
      </c>
      <c r="G211" s="318">
        <f t="shared" si="53"/>
        <v>4.0010531464776476E-2</v>
      </c>
      <c r="H211" s="318">
        <f t="shared" si="53"/>
        <v>3.4832644798188594E-2</v>
      </c>
      <c r="I211" s="318">
        <f t="shared" si="53"/>
        <v>3.6116795653903723E-2</v>
      </c>
      <c r="J211" s="318">
        <f t="shared" si="53"/>
        <v>4.0173582740698113E-2</v>
      </c>
      <c r="K211" s="318">
        <f t="shared" si="53"/>
        <v>3.7814231665510872E-2</v>
      </c>
      <c r="L211" s="318">
        <f t="shared" si="53"/>
        <v>4.4902487838313923E-2</v>
      </c>
      <c r="M211" s="318">
        <f t="shared" si="53"/>
        <v>4.3189457214422022E-2</v>
      </c>
      <c r="N211" s="318">
        <f t="shared" si="53"/>
        <v>4.0466072193530635E-2</v>
      </c>
      <c r="O211" s="318">
        <f t="shared" si="53"/>
        <v>3.7968972237984663E-2</v>
      </c>
      <c r="P211" s="318">
        <f t="shared" si="53"/>
        <v>3.8032973808019337E-2</v>
      </c>
      <c r="Q211" s="318">
        <f t="shared" si="53"/>
        <v>4.2478523713624552E-2</v>
      </c>
      <c r="R211" s="318">
        <f t="shared" si="53"/>
        <v>4.3490841219781459E-2</v>
      </c>
      <c r="S211" s="318">
        <f t="shared" si="53"/>
        <v>4.6314864718591954E-2</v>
      </c>
      <c r="T211" s="318">
        <f t="shared" si="53"/>
        <v>4.4833558373020714E-2</v>
      </c>
      <c r="U211" s="318">
        <f t="shared" si="53"/>
        <v>4.4575336051932202E-2</v>
      </c>
      <c r="V211" s="318">
        <f t="shared" si="53"/>
        <v>4.422216056696969E-2</v>
      </c>
      <c r="W211" s="318">
        <f t="shared" si="53"/>
        <v>4.3507064628022687E-2</v>
      </c>
      <c r="X211" s="318">
        <f t="shared" si="53"/>
        <v>4.6544293256138729E-2</v>
      </c>
      <c r="Y211" s="318">
        <f t="shared" si="53"/>
        <v>4.528522269903975E-2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1.6241979694882426E-2</v>
      </c>
      <c r="C212" s="318">
        <f t="shared" si="54"/>
        <v>6.6767504171943324E-3</v>
      </c>
      <c r="D212" s="318">
        <f t="shared" si="54"/>
        <v>1.4220758772545219E-2</v>
      </c>
      <c r="E212" s="318">
        <f t="shared" si="54"/>
        <v>3.9346366199009539E-2</v>
      </c>
      <c r="F212" s="318">
        <f t="shared" si="54"/>
        <v>5.6222880496827089E-2</v>
      </c>
      <c r="G212" s="318">
        <f t="shared" si="54"/>
        <v>7.4374102949217286E-2</v>
      </c>
      <c r="H212" s="318">
        <f t="shared" si="54"/>
        <v>0.10765487143992074</v>
      </c>
      <c r="I212" s="318">
        <f t="shared" si="54"/>
        <v>9.6595185754124013E-2</v>
      </c>
      <c r="J212" s="318">
        <f t="shared" si="54"/>
        <v>4.3905313406491252E-2</v>
      </c>
      <c r="K212" s="318">
        <f t="shared" si="54"/>
        <v>7.1921008244715756E-2</v>
      </c>
      <c r="L212" s="318">
        <f t="shared" si="54"/>
        <v>1.5895196319671789E-2</v>
      </c>
      <c r="M212" s="318">
        <f t="shared" si="54"/>
        <v>2.4979418035865932E-2</v>
      </c>
      <c r="N212" s="318">
        <f t="shared" si="54"/>
        <v>4.9385751700076232E-2</v>
      </c>
      <c r="O212" s="318">
        <f t="shared" si="54"/>
        <v>8.3346018330143407E-2</v>
      </c>
      <c r="P212" s="318">
        <f t="shared" si="54"/>
        <v>7.9951996866180639E-2</v>
      </c>
      <c r="Q212" s="318">
        <f t="shared" si="54"/>
        <v>6.3505510566254572E-2</v>
      </c>
      <c r="R212" s="318">
        <f t="shared" si="54"/>
        <v>5.3572030745580403E-2</v>
      </c>
      <c r="S212" s="318">
        <f t="shared" si="54"/>
        <v>3.9001722812767835E-2</v>
      </c>
      <c r="T212" s="318">
        <f t="shared" si="54"/>
        <v>1.2201238950794061E-2</v>
      </c>
      <c r="U212" s="318">
        <f t="shared" si="54"/>
        <v>1.3870721073195523E-2</v>
      </c>
      <c r="V212" s="318">
        <f t="shared" si="54"/>
        <v>1.9649617203673198E-2</v>
      </c>
      <c r="W212" s="318">
        <f t="shared" si="54"/>
        <v>2.8829902368733819E-2</v>
      </c>
      <c r="X212" s="318">
        <f t="shared" si="54"/>
        <v>8.7112982668840939E-3</v>
      </c>
      <c r="Y212" s="318">
        <f t="shared" si="54"/>
        <v>1.9079173802989232E-2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4.9236035503729181E-2</v>
      </c>
      <c r="C213" s="319">
        <f t="shared" si="55"/>
        <v>3.4596779831305324E-2</v>
      </c>
      <c r="D213" s="319">
        <f t="shared" si="55"/>
        <v>4.4612288889880482E-2</v>
      </c>
      <c r="E213" s="319">
        <f t="shared" si="55"/>
        <v>5.6725519888225301E-2</v>
      </c>
      <c r="F213" s="319">
        <f t="shared" si="55"/>
        <v>6.1826647157385367E-2</v>
      </c>
      <c r="G213" s="319">
        <f t="shared" si="55"/>
        <v>7.0047306545164889E-2</v>
      </c>
      <c r="H213" s="319">
        <f t="shared" si="55"/>
        <v>8.8333774030211018E-2</v>
      </c>
      <c r="I213" s="319">
        <f t="shared" si="55"/>
        <v>8.3465858914601301E-2</v>
      </c>
      <c r="J213" s="319">
        <f t="shared" si="55"/>
        <v>6.5000024698493544E-2</v>
      </c>
      <c r="K213" s="319">
        <f t="shared" si="55"/>
        <v>8.1130701157902205E-2</v>
      </c>
      <c r="L213" s="319">
        <f t="shared" si="55"/>
        <v>4.6374211444712071E-2</v>
      </c>
      <c r="M213" s="319">
        <f t="shared" si="55"/>
        <v>5.6229899993690331E-2</v>
      </c>
      <c r="N213" s="319">
        <f t="shared" si="55"/>
        <v>6.8369218739245688E-2</v>
      </c>
      <c r="O213" s="319">
        <f t="shared" si="55"/>
        <v>8.4060939878130223E-2</v>
      </c>
      <c r="P213" s="319">
        <f t="shared" si="55"/>
        <v>8.3445494677661686E-2</v>
      </c>
      <c r="Q213" s="319">
        <f t="shared" si="55"/>
        <v>7.1340716045246236E-2</v>
      </c>
      <c r="R213" s="319">
        <f t="shared" si="55"/>
        <v>6.7296222137575246E-2</v>
      </c>
      <c r="S213" s="319">
        <f t="shared" si="55"/>
        <v>5.8077038609269334E-2</v>
      </c>
      <c r="T213" s="319">
        <f t="shared" si="55"/>
        <v>4.0309050042304589E-2</v>
      </c>
      <c r="U213" s="319">
        <f t="shared" si="55"/>
        <v>4.1915258458608787E-2</v>
      </c>
      <c r="V213" s="319">
        <f t="shared" si="55"/>
        <v>4.6269113115077296E-2</v>
      </c>
      <c r="W213" s="319">
        <f t="shared" si="55"/>
        <v>5.2259999577540739E-2</v>
      </c>
      <c r="X213" s="319">
        <f t="shared" si="55"/>
        <v>3.228273573899669E-2</v>
      </c>
      <c r="Y213" s="319">
        <f t="shared" si="55"/>
        <v>4.2719237269248367E-2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0.49218869214216915</v>
      </c>
      <c r="C217" s="322">
        <f>IF(C$5=0,0,(C$5-C$16)/(CHI_fec!C$5-CHI_fec!C$16))</f>
        <v>0.48687304010407406</v>
      </c>
      <c r="D217" s="322">
        <f>IF(D$5=0,0,(D$5-D$16)/(CHI_fec!D$5-CHI_fec!D$16))</f>
        <v>0.48823497997762605</v>
      </c>
      <c r="E217" s="322">
        <f>IF(E$5=0,0,(E$5-E$16)/(CHI_fec!E$5-CHI_fec!E$16))</f>
        <v>0.49669739667721041</v>
      </c>
      <c r="F217" s="322">
        <f>IF(F$5=0,0,(F$5-F$16)/(CHI_fec!F$5-CHI_fec!F$16))</f>
        <v>0.49897569708436401</v>
      </c>
      <c r="G217" s="322">
        <f>IF(G$5=0,0,(G$5-G$16)/(CHI_fec!G$5-CHI_fec!G$16))</f>
        <v>0.49100682376322885</v>
      </c>
      <c r="H217" s="322">
        <f>IF(H$5=0,0,(H$5-H$16)/(CHI_fec!H$5-CHI_fec!H$16))</f>
        <v>0.48796385715053459</v>
      </c>
      <c r="I217" s="322">
        <f>IF(I$5=0,0,(I$5-I$16)/(CHI_fec!I$5-CHI_fec!I$16))</f>
        <v>0.48774099073031163</v>
      </c>
      <c r="J217" s="322">
        <f>IF(J$5=0,0,(J$5-J$16)/(CHI_fec!J$5-CHI_fec!J$16))</f>
        <v>0.50999544432655985</v>
      </c>
      <c r="K217" s="322">
        <f>IF(K$5=0,0,(K$5-K$16)/(CHI_fec!K$5-CHI_fec!K$16))</f>
        <v>0.52497729441806062</v>
      </c>
      <c r="L217" s="322">
        <f>IF(L$5=0,0,(L$5-L$16)/(CHI_fec!L$5-CHI_fec!L$16))</f>
        <v>0.53485776623974257</v>
      </c>
      <c r="M217" s="322">
        <f>IF(M$5=0,0,(M$5-M$16)/(CHI_fec!M$5-CHI_fec!M$16))</f>
        <v>0.53460879081810631</v>
      </c>
      <c r="N217" s="322">
        <f>IF(N$5=0,0,(N$5-N$16)/(CHI_fec!N$5-CHI_fec!N$16))</f>
        <v>0.51918105121532943</v>
      </c>
      <c r="O217" s="322">
        <f>IF(O$5=0,0,(O$5-O$16)/(CHI_fec!O$5-CHI_fec!O$16))</f>
        <v>0.54088939707529915</v>
      </c>
      <c r="P217" s="322">
        <f>IF(P$5=0,0,(P$5-P$16)/(CHI_fec!P$5-CHI_fec!P$16))</f>
        <v>0.53834987968893955</v>
      </c>
      <c r="Q217" s="322">
        <f>IF(Q$5=0,0,(Q$5-Q$16)/(CHI_fec!Q$5-CHI_fec!Q$16))</f>
        <v>0.53853620055135265</v>
      </c>
      <c r="R217" s="322">
        <f>IF(R$5=0,0,(R$5-R$16)/(CHI_fec!R$5-CHI_fec!R$16))</f>
        <v>0.53671465833683896</v>
      </c>
      <c r="S217" s="322">
        <f>IF(S$5=0,0,(S$5-S$16)/(CHI_fec!S$5-CHI_fec!S$16))</f>
        <v>0.54150679681128999</v>
      </c>
      <c r="T217" s="322">
        <f>IF(T$5=0,0,(T$5-T$16)/(CHI_fec!T$5-CHI_fec!T$16))</f>
        <v>0.51118676951235553</v>
      </c>
      <c r="U217" s="322">
        <f>IF(U$5=0,0,(U$5-U$16)/(CHI_fec!U$5-CHI_fec!U$16))</f>
        <v>0.51000569691408815</v>
      </c>
      <c r="V217" s="322">
        <f>IF(V$5=0,0,(V$5-V$16)/(CHI_fec!V$5-CHI_fec!V$16))</f>
        <v>0.52078472048610591</v>
      </c>
      <c r="W217" s="322">
        <f>IF(W$5=0,0,(W$5-W$16)/(CHI_fec!W$5-CHI_fec!W$16))</f>
        <v>0.53192836255783427</v>
      </c>
      <c r="X217" s="322">
        <f>IF(X$5=0,0,(X$5-X$16)/(CHI_fec!X$5-CHI_fec!X$16))</f>
        <v>0.53287000870717904</v>
      </c>
      <c r="Y217" s="322">
        <f>IF(Y$5=0,0,(Y$5-Y$16)/(CHI_fec!Y$5-CHI_fec!Y$16))</f>
        <v>0.53033339873908436</v>
      </c>
      <c r="DA217" s="95"/>
    </row>
    <row r="218" spans="1:105" ht="12" customHeight="1" x14ac:dyDescent="0.25">
      <c r="A218" s="55" t="s">
        <v>91</v>
      </c>
      <c r="B218" s="305">
        <f>IF(B$6=0,0,B$6/CHI_fec!B$6)</f>
        <v>0.42224954353800115</v>
      </c>
      <c r="C218" s="305">
        <f>IF(C$6=0,0,C$6/CHI_fec!C$6)</f>
        <v>0.42274730065788235</v>
      </c>
      <c r="D218" s="305">
        <f>IF(D$6=0,0,D$6/CHI_fec!D$6)</f>
        <v>0.42525305321385326</v>
      </c>
      <c r="E218" s="305">
        <f>IF(E$6=0,0,E$6/CHI_fec!E$6)</f>
        <v>0.42525305321385348</v>
      </c>
      <c r="F218" s="305">
        <f>IF(F$6=0,0,F$6/CHI_fec!F$6)</f>
        <v>0.42525305321385348</v>
      </c>
      <c r="G218" s="305">
        <f>IF(G$6=0,0,G$6/CHI_fec!G$6)</f>
        <v>0.42525305321385332</v>
      </c>
      <c r="H218" s="305">
        <f>IF(H$6=0,0,H$6/CHI_fec!H$6)</f>
        <v>0.42525305321385348</v>
      </c>
      <c r="I218" s="305">
        <f>IF(I$6=0,0,I$6/CHI_fec!I$6)</f>
        <v>0.42525305321385348</v>
      </c>
      <c r="J218" s="305">
        <f>IF(J$6=0,0,J$6/CHI_fec!J$6)</f>
        <v>0.4377277478924681</v>
      </c>
      <c r="K218" s="305">
        <f>IF(K$6=0,0,K$6/CHI_fec!K$6)</f>
        <v>0.43813504520752661</v>
      </c>
      <c r="L218" s="305">
        <f>IF(L$6=0,0,L$6/CHI_fec!L$6)</f>
        <v>0.43813504520752683</v>
      </c>
      <c r="M218" s="305">
        <f>IF(M$6=0,0,M$6/CHI_fec!M$6)</f>
        <v>0.43813504520752683</v>
      </c>
      <c r="N218" s="305">
        <f>IF(N$6=0,0,N$6/CHI_fec!N$6)</f>
        <v>0.43813504520752683</v>
      </c>
      <c r="O218" s="305">
        <f>IF(O$6=0,0,O$6/CHI_fec!O$6)</f>
        <v>0.43813504520752666</v>
      </c>
      <c r="P218" s="305">
        <f>IF(P$6=0,0,P$6/CHI_fec!P$6)</f>
        <v>0.43813504520752672</v>
      </c>
      <c r="Q218" s="305">
        <f>IF(Q$6=0,0,Q$6/CHI_fec!Q$6)</f>
        <v>0.43813504520752677</v>
      </c>
      <c r="R218" s="305">
        <f>IF(R$6=0,0,R$6/CHI_fec!R$6)</f>
        <v>0.43813504520752677</v>
      </c>
      <c r="S218" s="305">
        <f>IF(S$6=0,0,S$6/CHI_fec!S$6)</f>
        <v>0.43813504520752683</v>
      </c>
      <c r="T218" s="305">
        <f>IF(T$6=0,0,T$6/CHI_fec!T$6)</f>
        <v>0.43813504520752672</v>
      </c>
      <c r="U218" s="305">
        <f>IF(U$6=0,0,U$6/CHI_fec!U$6)</f>
        <v>0.43813504520752689</v>
      </c>
      <c r="V218" s="305">
        <f>IF(V$6=0,0,V$6/CHI_fec!V$6)</f>
        <v>0.4493059888217803</v>
      </c>
      <c r="W218" s="305">
        <f>IF(W$6=0,0,W$6/CHI_fec!W$6)</f>
        <v>0.45937538993960209</v>
      </c>
      <c r="X218" s="305">
        <f>IF(X$6=0,0,X$6/CHI_fec!X$6)</f>
        <v>0.46026957663066453</v>
      </c>
      <c r="Y218" s="305">
        <f>IF(Y$6=0,0,Y$6/CHI_fec!Y$6)</f>
        <v>0.46026957663066453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0.11063737954439466</v>
      </c>
      <c r="C219" s="306">
        <f>IF(C$7=0,0,C$7/CHI_fec!C$7)</f>
        <v>0.11076780133936398</v>
      </c>
      <c r="D219" s="306">
        <f>IF(D$7=0,0,D$7/CHI_fec!D$7)</f>
        <v>0.11142435597825462</v>
      </c>
      <c r="E219" s="306">
        <f>IF(E$7=0,0,E$7/CHI_fec!E$7)</f>
        <v>0.11142435597825455</v>
      </c>
      <c r="F219" s="306">
        <f>IF(F$7=0,0,F$7/CHI_fec!F$7)</f>
        <v>0.11142435597825455</v>
      </c>
      <c r="G219" s="306">
        <f>IF(G$7=0,0,G$7/CHI_fec!G$7)</f>
        <v>0.11142435597825461</v>
      </c>
      <c r="H219" s="306">
        <f>IF(H$7=0,0,H$7/CHI_fec!H$7)</f>
        <v>0.11142435597825458</v>
      </c>
      <c r="I219" s="306">
        <f>IF(I$7=0,0,I$7/CHI_fec!I$7)</f>
        <v>0.11142435597825452</v>
      </c>
      <c r="J219" s="306">
        <f>IF(J$7=0,0,J$7/CHI_fec!J$7)</f>
        <v>0.1147996819183373</v>
      </c>
      <c r="K219" s="306">
        <f>IF(K$7=0,0,K$7/CHI_fec!K$7)</f>
        <v>0.11479968191833732</v>
      </c>
      <c r="L219" s="306">
        <f>IF(L$7=0,0,L$7/CHI_fec!L$7)</f>
        <v>0.11479968191833727</v>
      </c>
      <c r="M219" s="306">
        <f>IF(M$7=0,0,M$7/CHI_fec!M$7)</f>
        <v>0.11479968191833732</v>
      </c>
      <c r="N219" s="306">
        <f>IF(N$7=0,0,N$7/CHI_fec!N$7)</f>
        <v>0.11479968191833732</v>
      </c>
      <c r="O219" s="306">
        <f>IF(O$7=0,0,O$7/CHI_fec!O$7)</f>
        <v>0.11479968191833734</v>
      </c>
      <c r="P219" s="306">
        <f>IF(P$7=0,0,P$7/CHI_fec!P$7)</f>
        <v>0.1147996819183373</v>
      </c>
      <c r="Q219" s="306">
        <f>IF(Q$7=0,0,Q$7/CHI_fec!Q$7)</f>
        <v>0.11479968191833732</v>
      </c>
      <c r="R219" s="306">
        <f>IF(R$7=0,0,R$7/CHI_fec!R$7)</f>
        <v>0.11479968191833731</v>
      </c>
      <c r="S219" s="306">
        <f>IF(S$7=0,0,S$7/CHI_fec!S$7)</f>
        <v>0.11479968191833727</v>
      </c>
      <c r="T219" s="306">
        <f>IF(T$7=0,0,T$7/CHI_fec!T$7)</f>
        <v>0.11479968191833734</v>
      </c>
      <c r="U219" s="306">
        <f>IF(U$7=0,0,U$7/CHI_fec!U$7)</f>
        <v>0.11479968191833737</v>
      </c>
      <c r="V219" s="306">
        <f>IF(V$7=0,0,V$7/CHI_fec!V$7)</f>
        <v>0.11772668076874097</v>
      </c>
      <c r="W219" s="306">
        <f>IF(W$7=0,0,W$7/CHI_fec!W$7)</f>
        <v>0.12059934846996882</v>
      </c>
      <c r="X219" s="306">
        <f>IF(X$7=0,0,X$7/CHI_fec!X$7)</f>
        <v>0.12059934846996885</v>
      </c>
      <c r="Y219" s="306">
        <f>IF(Y$7=0,0,Y$7/CHI_fec!Y$7)</f>
        <v>0.12059934846996886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0.59966761493524068</v>
      </c>
      <c r="C220" s="306">
        <f>IF(C$8=0,0,C$8/CHI_fec!C$8)</f>
        <v>0.60037451640965112</v>
      </c>
      <c r="D220" s="306">
        <f>IF(D$8=0,0,D$8/CHI_fec!D$8)</f>
        <v>0.6039331198039064</v>
      </c>
      <c r="E220" s="306">
        <f>IF(E$8=0,0,E$8/CHI_fec!E$8)</f>
        <v>0.60393311980390663</v>
      </c>
      <c r="F220" s="306">
        <f>IF(F$8=0,0,F$8/CHI_fec!F$8)</f>
        <v>0.6039331198039064</v>
      </c>
      <c r="G220" s="306">
        <f>IF(G$8=0,0,G$8/CHI_fec!G$8)</f>
        <v>0.60393311980390663</v>
      </c>
      <c r="H220" s="306">
        <f>IF(H$8=0,0,H$8/CHI_fec!H$8)</f>
        <v>0.60393311980390663</v>
      </c>
      <c r="I220" s="306">
        <f>IF(I$8=0,0,I$8/CHI_fec!I$8)</f>
        <v>0.60393311980390618</v>
      </c>
      <c r="J220" s="306">
        <f>IF(J$8=0,0,J$8/CHI_fec!J$8)</f>
        <v>0.620155809739249</v>
      </c>
      <c r="K220" s="306">
        <f>IF(K$8=0,0,K$8/CHI_fec!K$8)</f>
        <v>0.62222778354642816</v>
      </c>
      <c r="L220" s="306">
        <f>IF(L$8=0,0,L$8/CHI_fec!L$8)</f>
        <v>0.62222778354642827</v>
      </c>
      <c r="M220" s="306">
        <f>IF(M$8=0,0,M$8/CHI_fec!M$8)</f>
        <v>0.62222778354642794</v>
      </c>
      <c r="N220" s="306">
        <f>IF(N$8=0,0,N$8/CHI_fec!N$8)</f>
        <v>0.62222778354642816</v>
      </c>
      <c r="O220" s="306">
        <f>IF(O$8=0,0,O$8/CHI_fec!O$8)</f>
        <v>0.62222778354642827</v>
      </c>
      <c r="P220" s="306">
        <f>IF(P$8=0,0,P$8/CHI_fec!P$8)</f>
        <v>0.62222778354642805</v>
      </c>
      <c r="Q220" s="306">
        <f>IF(Q$8=0,0,Q$8/CHI_fec!Q$8)</f>
        <v>0.62222778354642838</v>
      </c>
      <c r="R220" s="306">
        <f>IF(R$8=0,0,R$8/CHI_fec!R$8)</f>
        <v>0.62222778354642838</v>
      </c>
      <c r="S220" s="306">
        <f>IF(S$8=0,0,S$8/CHI_fec!S$8)</f>
        <v>0.62222778354642816</v>
      </c>
      <c r="T220" s="306">
        <f>IF(T$8=0,0,T$8/CHI_fec!T$8)</f>
        <v>0.62222778354642816</v>
      </c>
      <c r="U220" s="306">
        <f>IF(U$8=0,0,U$8/CHI_fec!U$8)</f>
        <v>0.62222778354642838</v>
      </c>
      <c r="V220" s="306">
        <f>IF(V$8=0,0,V$8/CHI_fec!V$8)</f>
        <v>0.63662100710751868</v>
      </c>
      <c r="W220" s="306">
        <f>IF(W$8=0,0,W$8/CHI_fec!W$8)</f>
        <v>0.64957490831249975</v>
      </c>
      <c r="X220" s="306">
        <f>IF(X$8=0,0,X$8/CHI_fec!X$8)</f>
        <v>0.65366265865607442</v>
      </c>
      <c r="Y220" s="306">
        <f>IF(Y$8=0,0,Y$8/CHI_fec!Y$8)</f>
        <v>0.65366265865607487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0.42567541230510475</v>
      </c>
      <c r="C221" s="306">
        <f>IF(C$9=0,0,C$9/CHI_fec!C$9)</f>
        <v>0.42617720791501296</v>
      </c>
      <c r="D221" s="306">
        <f>IF(D$9=0,0,D$9/CHI_fec!D$9)</f>
        <v>0.42870329058039708</v>
      </c>
      <c r="E221" s="306">
        <f>IF(E$9=0,0,E$9/CHI_fec!E$9)</f>
        <v>0.42870329058039691</v>
      </c>
      <c r="F221" s="306">
        <f>IF(F$9=0,0,F$9/CHI_fec!F$9)</f>
        <v>0.42870329058039702</v>
      </c>
      <c r="G221" s="306">
        <f>IF(G$9=0,0,G$9/CHI_fec!G$9)</f>
        <v>0.42870329058039675</v>
      </c>
      <c r="H221" s="306">
        <f>IF(H$9=0,0,H$9/CHI_fec!H$9)</f>
        <v>0.42870329058039702</v>
      </c>
      <c r="I221" s="306">
        <f>IF(I$9=0,0,I$9/CHI_fec!I$9)</f>
        <v>0.42870329058039708</v>
      </c>
      <c r="J221" s="306">
        <f>IF(J$9=0,0,J$9/CHI_fec!J$9)</f>
        <v>0.44168979900210348</v>
      </c>
      <c r="K221" s="306">
        <f>IF(K$9=0,0,K$9/CHI_fec!K$9)</f>
        <v>0.4416897990021037</v>
      </c>
      <c r="L221" s="306">
        <f>IF(L$9=0,0,L$9/CHI_fec!L$9)</f>
        <v>0.44168979900210359</v>
      </c>
      <c r="M221" s="306">
        <f>IF(M$9=0,0,M$9/CHI_fec!M$9)</f>
        <v>0.44168979900210359</v>
      </c>
      <c r="N221" s="306">
        <f>IF(N$9=0,0,N$9/CHI_fec!N$9)</f>
        <v>0.44168979900210337</v>
      </c>
      <c r="O221" s="306">
        <f>IF(O$9=0,0,O$9/CHI_fec!O$9)</f>
        <v>0.44168979900210353</v>
      </c>
      <c r="P221" s="306">
        <f>IF(P$9=0,0,P$9/CHI_fec!P$9)</f>
        <v>0.44168979900210353</v>
      </c>
      <c r="Q221" s="306">
        <f>IF(Q$9=0,0,Q$9/CHI_fec!Q$9)</f>
        <v>0.44168979900210342</v>
      </c>
      <c r="R221" s="306">
        <f>IF(R$9=0,0,R$9/CHI_fec!R$9)</f>
        <v>0.4416897990021037</v>
      </c>
      <c r="S221" s="306">
        <f>IF(S$9=0,0,S$9/CHI_fec!S$9)</f>
        <v>0.44168979900210359</v>
      </c>
      <c r="T221" s="306">
        <f>IF(T$9=0,0,T$9/CHI_fec!T$9)</f>
        <v>0.44168979900210359</v>
      </c>
      <c r="U221" s="306">
        <f>IF(U$9=0,0,U$9/CHI_fec!U$9)</f>
        <v>0.44168979900210359</v>
      </c>
      <c r="V221" s="306">
        <f>IF(V$9=0,0,V$9/CHI_fec!V$9)</f>
        <v>0.45295137666774377</v>
      </c>
      <c r="W221" s="306">
        <f>IF(W$9=0,0,W$9/CHI_fec!W$9)</f>
        <v>0.46400391617266834</v>
      </c>
      <c r="X221" s="306">
        <f>IF(X$9=0,0,X$9/CHI_fec!X$9)</f>
        <v>0.46400391617266823</v>
      </c>
      <c r="Y221" s="306">
        <f>IF(Y$9=0,0,Y$9/CHI_fec!Y$9)</f>
        <v>0.46400391617266862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0.61207431273386148</v>
      </c>
      <c r="C222" s="307">
        <f>IF(C$10=0,0,C$10/CHI_fec!C$10)</f>
        <v>0.60498807347325978</v>
      </c>
      <c r="D222" s="307">
        <f>IF(D$10=0,0,D$10/CHI_fec!D$10)</f>
        <v>0.61464186381870389</v>
      </c>
      <c r="E222" s="307">
        <f>IF(E$10=0,0,E$10/CHI_fec!E$10)</f>
        <v>0.63999836602203153</v>
      </c>
      <c r="F222" s="307">
        <f>IF(F$10=0,0,F$10/CHI_fec!F$10)</f>
        <v>0.65910050951250942</v>
      </c>
      <c r="G222" s="307">
        <f>IF(G$10=0,0,G$10/CHI_fec!G$10)</f>
        <v>0.67381165001642662</v>
      </c>
      <c r="H222" s="307">
        <f>IF(H$10=0,0,H$10/CHI_fec!H$10)</f>
        <v>0.69601469627340229</v>
      </c>
      <c r="I222" s="307">
        <f>IF(I$10=0,0,I$10/CHI_fec!I$10)</f>
        <v>0.68810716201424471</v>
      </c>
      <c r="J222" s="307">
        <f>IF(J$10=0,0,J$10/CHI_fec!J$10)</f>
        <v>0.66093692115421965</v>
      </c>
      <c r="K222" s="307">
        <f>IF(K$10=0,0,K$10/CHI_fec!K$10)</f>
        <v>0.68793024322874174</v>
      </c>
      <c r="L222" s="307">
        <f>IF(L$10=0,0,L$10/CHI_fec!L$10)</f>
        <v>0.63592731165343064</v>
      </c>
      <c r="M222" s="307">
        <f>IF(M$10=0,0,M$10/CHI_fec!M$10)</f>
        <v>0.64427535539107916</v>
      </c>
      <c r="N222" s="307">
        <f>IF(N$10=0,0,N$10/CHI_fec!N$10)</f>
        <v>0.66635815896638151</v>
      </c>
      <c r="O222" s="307">
        <f>IF(O$10=0,0,O$10/CHI_fec!O$10)</f>
        <v>0.70084648374194236</v>
      </c>
      <c r="P222" s="307">
        <f>IF(P$10=0,0,P$10/CHI_fec!P$10)</f>
        <v>0.69649500639723805</v>
      </c>
      <c r="Q222" s="307">
        <f>IF(Q$10=0,0,Q$10/CHI_fec!Q$10)</f>
        <v>0.68716667938090881</v>
      </c>
      <c r="R222" s="307">
        <f>IF(R$10=0,0,R$10/CHI_fec!R$10)</f>
        <v>0.67708257263428639</v>
      </c>
      <c r="S222" s="307">
        <f>IF(S$10=0,0,S$10/CHI_fec!S$10)</f>
        <v>0.66356034621889948</v>
      </c>
      <c r="T222" s="307">
        <f>IF(T$10=0,0,T$10/CHI_fec!T$10)</f>
        <v>0.632275786267531</v>
      </c>
      <c r="U222" s="307">
        <f>IF(U$10=0,0,U$10/CHI_fec!U$10)</f>
        <v>0.63638400585489596</v>
      </c>
      <c r="V222" s="307">
        <f>IF(V$10=0,0,V$10/CHI_fec!V$10)</f>
        <v>0.65912529124214436</v>
      </c>
      <c r="W222" s="307">
        <f>IF(W$10=0,0,W$10/CHI_fec!W$10)</f>
        <v>0.68570724151350115</v>
      </c>
      <c r="X222" s="307">
        <f>IF(X$10=0,0,X$10/CHI_fec!X$10)</f>
        <v>0.66774521737858261</v>
      </c>
      <c r="Y222" s="307">
        <f>IF(Y$10=0,0,Y$10/CHI_fec!Y$10)</f>
        <v>0.67963394580239012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0.56785545058021314</v>
      </c>
      <c r="C224" s="308">
        <f>IF(C$25=0,0,C$25/CHI_fec!C$25)</f>
        <v>0.55587569716173024</v>
      </c>
      <c r="D224" s="308">
        <f>IF(D$25=0,0,D$25/CHI_fec!D$25)</f>
        <v>0.561475287637766</v>
      </c>
      <c r="E224" s="308">
        <f>IF(E$25=0,0,E$25/CHI_fec!E$25)</f>
        <v>0.57875928345856442</v>
      </c>
      <c r="F224" s="308">
        <f>IF(F$25=0,0,F$25/CHI_fec!F$25)</f>
        <v>0.57827193651782827</v>
      </c>
      <c r="G224" s="308">
        <f>IF(G$25=0,0,G$25/CHI_fec!G$25)</f>
        <v>0.57192083353393375</v>
      </c>
      <c r="H224" s="308">
        <f>IF(H$25=0,0,H$25/CHI_fec!H$25)</f>
        <v>0.57329023073565277</v>
      </c>
      <c r="I224" s="308">
        <f>IF(I$25=0,0,I$25/CHI_fec!I$25)</f>
        <v>0.57107975840870173</v>
      </c>
      <c r="J224" s="308">
        <f>IF(J$25=0,0,J$25/CHI_fec!J$25)</f>
        <v>0.59697934370926309</v>
      </c>
      <c r="K224" s="308">
        <f>IF(K$25=0,0,K$25/CHI_fec!K$25)</f>
        <v>0.62294315174286152</v>
      </c>
      <c r="L224" s="308">
        <f>IF(L$25=0,0,L$25/CHI_fec!L$25)</f>
        <v>0.6244757788201839</v>
      </c>
      <c r="M224" s="308">
        <f>IF(M$25=0,0,M$25/CHI_fec!M$25)</f>
        <v>0.62885504404240855</v>
      </c>
      <c r="N224" s="308">
        <f>IF(N$25=0,0,N$25/CHI_fec!N$25)</f>
        <v>0.61227952304649924</v>
      </c>
      <c r="O224" s="308">
        <f>IF(O$25=0,0,O$25/CHI_fec!O$25)</f>
        <v>0.64922716528093272</v>
      </c>
      <c r="P224" s="308">
        <f>IF(P$25=0,0,P$25/CHI_fec!P$25)</f>
        <v>0.64122451604807273</v>
      </c>
      <c r="Q224" s="308">
        <f>IF(Q$25=0,0,Q$25/CHI_fec!Q$25)</f>
        <v>0.62554625508756034</v>
      </c>
      <c r="R224" s="308">
        <f>IF(R$25=0,0,R$25/CHI_fec!R$25)</f>
        <v>0.61889780650876447</v>
      </c>
      <c r="S224" s="308">
        <f>IF(S$25=0,0,S$25/CHI_fec!S$25)</f>
        <v>0.61795401367676051</v>
      </c>
      <c r="T224" s="308">
        <f>IF(T$25=0,0,T$25/CHI_fec!T$25)</f>
        <v>0.58362797884748818</v>
      </c>
      <c r="U224" s="308">
        <f>IF(U$25=0,0,U$25/CHI_fec!U$25)</f>
        <v>0.58268780801320796</v>
      </c>
      <c r="V224" s="308">
        <f>IF(V$25=0,0,V$25/CHI_fec!V$25)</f>
        <v>0.59605657307907989</v>
      </c>
      <c r="W224" s="308">
        <f>IF(W$25=0,0,W$25/CHI_fec!W$25)</f>
        <v>0.61027259793149358</v>
      </c>
      <c r="X224" s="308">
        <f>IF(X$25=0,0,X$25/CHI_fec!X$25)</f>
        <v>0.60513826432792439</v>
      </c>
      <c r="Y224" s="308">
        <f>IF(Y$25=0,0,Y$25/CHI_fec!Y$25)</f>
        <v>0.60477927858836089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0.3699440156765062</v>
      </c>
      <c r="C225" s="308">
        <f>IF(C$36=0,0,C$36/CHI_fec!C$36)</f>
        <v>0.36260494934158616</v>
      </c>
      <c r="D225" s="308">
        <f>IF(D$36=0,0,D$36/CHI_fec!D$36)</f>
        <v>0.36650608218644259</v>
      </c>
      <c r="E225" s="308">
        <f>IF(E$36=0,0,E$36/CHI_fec!E$36)</f>
        <v>0.3630805664257753</v>
      </c>
      <c r="F225" s="308">
        <f>IF(F$36=0,0,F$36/CHI_fec!F$36)</f>
        <v>0.36473440949830449</v>
      </c>
      <c r="G225" s="308">
        <f>IF(G$36=0,0,G$36/CHI_fec!G$36)</f>
        <v>0.36313483671190067</v>
      </c>
      <c r="H225" s="308">
        <f>IF(H$36=0,0,H$36/CHI_fec!H$36)</f>
        <v>0.37023905802338625</v>
      </c>
      <c r="I225" s="308">
        <f>IF(I$36=0,0,I$36/CHI_fec!I$36)</f>
        <v>0.36758162001358996</v>
      </c>
      <c r="J225" s="308">
        <f>IF(J$36=0,0,J$36/CHI_fec!J$36)</f>
        <v>0.38425329837239114</v>
      </c>
      <c r="K225" s="308">
        <f>IF(K$36=0,0,K$36/CHI_fec!K$36)</f>
        <v>0.41181562520587456</v>
      </c>
      <c r="L225" s="308">
        <f>IF(L$36=0,0,L$36/CHI_fec!L$36)</f>
        <v>0.39280298563684241</v>
      </c>
      <c r="M225" s="308">
        <f>IF(M$36=0,0,M$36/CHI_fec!M$36)</f>
        <v>0.39978010432719946</v>
      </c>
      <c r="N225" s="308">
        <f>IF(N$36=0,0,N$36/CHI_fec!N$36)</f>
        <v>0.38774347361565265</v>
      </c>
      <c r="O225" s="308">
        <f>IF(O$36=0,0,O$36/CHI_fec!O$36)</f>
        <v>0.42147182369695801</v>
      </c>
      <c r="P225" s="308">
        <f>IF(P$36=0,0,P$36/CHI_fec!P$36)</f>
        <v>0.42028766645618848</v>
      </c>
      <c r="Q225" s="308">
        <f>IF(Q$36=0,0,Q$36/CHI_fec!Q$36)</f>
        <v>0.41878183370149275</v>
      </c>
      <c r="R225" s="308">
        <f>IF(R$36=0,0,R$36/CHI_fec!R$36)</f>
        <v>0.41720903510811141</v>
      </c>
      <c r="S225" s="308">
        <f>IF(S$36=0,0,S$36/CHI_fec!S$36)</f>
        <v>0.41548769531856511</v>
      </c>
      <c r="T225" s="308">
        <f>IF(T$36=0,0,T$36/CHI_fec!T$36)</f>
        <v>0.37935723790637504</v>
      </c>
      <c r="U225" s="308">
        <f>IF(U$36=0,0,U$36/CHI_fec!U$36)</f>
        <v>0.37848264782682894</v>
      </c>
      <c r="V225" s="308">
        <f>IF(V$36=0,0,V$36/CHI_fec!V$36)</f>
        <v>0.38605739920455978</v>
      </c>
      <c r="W225" s="308">
        <f>IF(W$36=0,0,W$36/CHI_fec!W$36)</f>
        <v>0.39487091383853989</v>
      </c>
      <c r="X225" s="308">
        <f>IF(X$36=0,0,X$36/CHI_fec!X$36)</f>
        <v>0.38917386786002472</v>
      </c>
      <c r="Y225" s="308">
        <f>IF(Y$36=0,0,Y$36/CHI_fec!Y$36)</f>
        <v>0.38924306529604802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0.51729409190456965</v>
      </c>
      <c r="C226" s="308">
        <f>IF(C$44=0,0,C$44/CHI_fec!C$44)</f>
        <v>0.50421836156830468</v>
      </c>
      <c r="D226" s="308">
        <f>IF(D$44=0,0,D$44/CHI_fec!D$44)</f>
        <v>0.51596737170111429</v>
      </c>
      <c r="E226" s="308">
        <f>IF(E$44=0,0,E$44/CHI_fec!E$44)</f>
        <v>0.55056883730748563</v>
      </c>
      <c r="F226" s="308">
        <f>IF(F$44=0,0,F$44/CHI_fec!F$44)</f>
        <v>0.57280876663431213</v>
      </c>
      <c r="G226" s="308">
        <f>IF(G$44=0,0,G$44/CHI_fec!G$44)</f>
        <v>0.59519355870665502</v>
      </c>
      <c r="H226" s="308">
        <f>IF(H$44=0,0,H$44/CHI_fec!H$44)</f>
        <v>0.63833130748177314</v>
      </c>
      <c r="I226" s="308">
        <f>IF(I$44=0,0,I$44/CHI_fec!I$44)</f>
        <v>0.62343533017696373</v>
      </c>
      <c r="J226" s="308">
        <f>IF(J$44=0,0,J$44/CHI_fec!J$44)</f>
        <v>0.57395444438540932</v>
      </c>
      <c r="K226" s="308">
        <f>IF(K$44=0,0,K$44/CHI_fec!K$44)</f>
        <v>0.62064157800831532</v>
      </c>
      <c r="L226" s="308">
        <f>IF(L$44=0,0,L$44/CHI_fec!L$44)</f>
        <v>0.54549222072313697</v>
      </c>
      <c r="M226" s="308">
        <f>IF(M$44=0,0,M$44/CHI_fec!M$44)</f>
        <v>0.55854721569301569</v>
      </c>
      <c r="N226" s="308">
        <f>IF(N$44=0,0,N$44/CHI_fec!N$44)</f>
        <v>0.58601839614126638</v>
      </c>
      <c r="O226" s="308">
        <f>IF(O$44=0,0,O$44/CHI_fec!O$44)</f>
        <v>0.64563503019675184</v>
      </c>
      <c r="P226" s="308">
        <f>IF(P$44=0,0,P$44/CHI_fec!P$44)</f>
        <v>0.63824650476679734</v>
      </c>
      <c r="Q226" s="308">
        <f>IF(Q$44=0,0,Q$44/CHI_fec!Q$44)</f>
        <v>0.61156049705312854</v>
      </c>
      <c r="R226" s="308">
        <f>IF(R$44=0,0,R$44/CHI_fec!R$44)</f>
        <v>0.5950828311452786</v>
      </c>
      <c r="S226" s="308">
        <f>IF(S$44=0,0,S$44/CHI_fec!S$44)</f>
        <v>0.5741259734465658</v>
      </c>
      <c r="T226" s="308">
        <f>IF(T$44=0,0,T$44/CHI_fec!T$44)</f>
        <v>0.52905905368534911</v>
      </c>
      <c r="U226" s="308">
        <f>IF(U$44=0,0,U$44/CHI_fec!U$44)</f>
        <v>0.53073355458579807</v>
      </c>
      <c r="V226" s="308">
        <f>IF(V$44=0,0,V$44/CHI_fec!V$44)</f>
        <v>0.55069615975853037</v>
      </c>
      <c r="W226" s="308">
        <f>IF(W$44=0,0,W$44/CHI_fec!W$44)</f>
        <v>0.57606987198165871</v>
      </c>
      <c r="X226" s="308">
        <f>IF(X$44=0,0,X$44/CHI_fec!X$44)</f>
        <v>0.54787030767427913</v>
      </c>
      <c r="Y226" s="308">
        <f>IF(Y$44=0,0,Y$44/CHI_fec!Y$44)</f>
        <v>0.56067986215488963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0.60227177823797196</v>
      </c>
      <c r="C227" s="309">
        <f>IF(C$58=0,0,C$58/CHI_fec!C$58)</f>
        <v>0.60298174955779771</v>
      </c>
      <c r="D227" s="309">
        <f>IF(D$58=0,0,D$58/CHI_fec!D$58)</f>
        <v>0.60655580682039201</v>
      </c>
      <c r="E227" s="309">
        <f>IF(E$58=0,0,E$58/CHI_fec!E$58)</f>
        <v>0.60655580682039223</v>
      </c>
      <c r="F227" s="309">
        <f>IF(F$58=0,0,F$58/CHI_fec!F$58)</f>
        <v>0.6065558068203919</v>
      </c>
      <c r="G227" s="309">
        <f>IF(G$58=0,0,G$58/CHI_fec!G$58)</f>
        <v>0.60655580682039179</v>
      </c>
      <c r="H227" s="309">
        <f>IF(H$58=0,0,H$58/CHI_fec!H$58)</f>
        <v>0.60655580682039201</v>
      </c>
      <c r="I227" s="309">
        <f>IF(I$58=0,0,I$58/CHI_fec!I$58)</f>
        <v>0.60655580682039156</v>
      </c>
      <c r="J227" s="309">
        <f>IF(J$58=0,0,J$58/CHI_fec!J$58)</f>
        <v>0.62492991839495871</v>
      </c>
      <c r="K227" s="309">
        <f>IF(K$58=0,0,K$58/CHI_fec!K$58)</f>
        <v>0.62492991839495859</v>
      </c>
      <c r="L227" s="309">
        <f>IF(L$58=0,0,L$58/CHI_fec!L$58)</f>
        <v>0.62492991839495848</v>
      </c>
      <c r="M227" s="309">
        <f>IF(M$58=0,0,M$58/CHI_fec!M$58)</f>
        <v>0.62492991839495848</v>
      </c>
      <c r="N227" s="309">
        <f>IF(N$58=0,0,N$58/CHI_fec!N$58)</f>
        <v>0.62492991839495837</v>
      </c>
      <c r="O227" s="309">
        <f>IF(O$58=0,0,O$58/CHI_fec!O$58)</f>
        <v>0.62492991839495871</v>
      </c>
      <c r="P227" s="309">
        <f>IF(P$58=0,0,P$58/CHI_fec!P$58)</f>
        <v>0.62492991839495859</v>
      </c>
      <c r="Q227" s="309">
        <f>IF(Q$58=0,0,Q$58/CHI_fec!Q$58)</f>
        <v>0.62492991839495882</v>
      </c>
      <c r="R227" s="309">
        <f>IF(R$58=0,0,R$58/CHI_fec!R$58)</f>
        <v>0.62492991839495837</v>
      </c>
      <c r="S227" s="309">
        <f>IF(S$58=0,0,S$58/CHI_fec!S$58)</f>
        <v>0.62492991839495826</v>
      </c>
      <c r="T227" s="309">
        <f>IF(T$58=0,0,T$58/CHI_fec!T$58)</f>
        <v>0.62492991839495859</v>
      </c>
      <c r="U227" s="309">
        <f>IF(U$58=0,0,U$58/CHI_fec!U$58)</f>
        <v>0.62492991839495848</v>
      </c>
      <c r="V227" s="309">
        <f>IF(V$58=0,0,V$58/CHI_fec!V$58)</f>
        <v>0.64086349174776691</v>
      </c>
      <c r="W227" s="309">
        <f>IF(W$58=0,0,W$58/CHI_fec!W$58)</f>
        <v>0.65586464257298993</v>
      </c>
      <c r="X227" s="309">
        <f>IF(X$58=0,0,X$58/CHI_fec!X$58)</f>
        <v>0.6565013050422428</v>
      </c>
      <c r="Y227" s="309">
        <f>IF(Y$58=0,0,Y$58/CHI_fec!Y$58)</f>
        <v>0.6565013050422428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0.54769630388263135</v>
      </c>
      <c r="C229" s="322">
        <f>IF(C$61=0,0,C$61/CHI_fec!C$61)</f>
        <v>0.54243638999996702</v>
      </c>
      <c r="D229" s="322">
        <f>IF(D$61=0,0,D$61/CHI_fec!D$61)</f>
        <v>0.54389155159853342</v>
      </c>
      <c r="E229" s="322">
        <f>IF(E$61=0,0,E$61/CHI_fec!E$61)</f>
        <v>0.55457094949981367</v>
      </c>
      <c r="F229" s="322">
        <f>IF(F$61=0,0,F$61/CHI_fec!F$61)</f>
        <v>0.55674727505731847</v>
      </c>
      <c r="G229" s="322">
        <f>IF(G$61=0,0,G$61/CHI_fec!G$61)</f>
        <v>0.54747995763687918</v>
      </c>
      <c r="H229" s="322">
        <f>IF(H$61=0,0,H$61/CHI_fec!H$61)</f>
        <v>0.54350052286181538</v>
      </c>
      <c r="I229" s="322">
        <f>IF(I$61=0,0,I$61/CHI_fec!I$61)</f>
        <v>0.54312360081178868</v>
      </c>
      <c r="J229" s="322">
        <f>IF(J$61=0,0,J$61/CHI_fec!J$61)</f>
        <v>0.55209788132463478</v>
      </c>
      <c r="K229" s="322">
        <f>IF(K$61=0,0,K$61/CHI_fec!K$61)</f>
        <v>0.56724752477776608</v>
      </c>
      <c r="L229" s="322">
        <f>IF(L$61=0,0,L$61/CHI_fec!L$61)</f>
        <v>0.57996559368681522</v>
      </c>
      <c r="M229" s="322">
        <f>IF(M$61=0,0,M$61/CHI_fec!M$61)</f>
        <v>0.57897700254355833</v>
      </c>
      <c r="N229" s="322">
        <f>IF(N$61=0,0,N$61/CHI_fec!N$61)</f>
        <v>0.58219692201243967</v>
      </c>
      <c r="O229" s="322">
        <f>IF(O$61=0,0,O$61/CHI_fec!O$61)</f>
        <v>0.61677929863492176</v>
      </c>
      <c r="P229" s="322">
        <f>IF(P$61=0,0,P$61/CHI_fec!P$61)</f>
        <v>0.6313959169733796</v>
      </c>
      <c r="Q229" s="322">
        <f>IF(Q$61=0,0,Q$61/CHI_fec!Q$61)</f>
        <v>0.64962541458603051</v>
      </c>
      <c r="R229" s="322">
        <f>IF(R$61=0,0,R$61/CHI_fec!R$61)</f>
        <v>0.65763259906257854</v>
      </c>
      <c r="S229" s="322">
        <f>IF(S$61=0,0,S$61/CHI_fec!S$61)</f>
        <v>0.66844406689326463</v>
      </c>
      <c r="T229" s="322">
        <f>IF(T$61=0,0,T$61/CHI_fec!T$61)</f>
        <v>0.64292785789347862</v>
      </c>
      <c r="U229" s="322">
        <f>IF(U$61=0,0,U$61/CHI_fec!U$61)</f>
        <v>0.64175720726551377</v>
      </c>
      <c r="V229" s="322">
        <f>IF(V$61=0,0,V$61/CHI_fec!V$61)</f>
        <v>0.63926221478507039</v>
      </c>
      <c r="W229" s="322">
        <f>IF(W$61=0,0,W$61/CHI_fec!W$61)</f>
        <v>0.63749170429393032</v>
      </c>
      <c r="X229" s="322">
        <f>IF(X$61=0,0,X$61/CHI_fec!X$61)</f>
        <v>0.64039424629396402</v>
      </c>
      <c r="Y229" s="322">
        <f>IF(Y$61=0,0,Y$61/CHI_fec!Y$61)</f>
        <v>0.63679294228295813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0.45715233642731212</v>
      </c>
      <c r="C230" s="305">
        <f>IF(C$62=0,0,C$62/CHI_fec!C$62)</f>
        <v>0.45774990137284793</v>
      </c>
      <c r="D230" s="305">
        <f>IF(D$62=0,0,D$62/CHI_fec!D$62)</f>
        <v>0.46070193260967129</v>
      </c>
      <c r="E230" s="305">
        <f>IF(E$62=0,0,E$62/CHI_fec!E$62)</f>
        <v>0.46070193260967118</v>
      </c>
      <c r="F230" s="305">
        <f>IF(F$62=0,0,F$62/CHI_fec!F$62)</f>
        <v>0.46070193260967129</v>
      </c>
      <c r="G230" s="305">
        <f>IF(G$62=0,0,G$62/CHI_fec!G$62)</f>
        <v>0.46070193260967129</v>
      </c>
      <c r="H230" s="305">
        <f>IF(H$62=0,0,H$62/CHI_fec!H$62)</f>
        <v>0.46070193260967118</v>
      </c>
      <c r="I230" s="305">
        <f>IF(I$62=0,0,I$62/CHI_fec!I$62)</f>
        <v>0.46070193260967135</v>
      </c>
      <c r="J230" s="305">
        <f>IF(J$62=0,0,J$62/CHI_fec!J$62)</f>
        <v>0.46070193260967152</v>
      </c>
      <c r="K230" s="305">
        <f>IF(K$62=0,0,K$62/CHI_fec!K$62)</f>
        <v>0.46070193260967135</v>
      </c>
      <c r="L230" s="305">
        <f>IF(L$62=0,0,L$62/CHI_fec!L$62)</f>
        <v>0.46070193260967124</v>
      </c>
      <c r="M230" s="305">
        <f>IF(M$62=0,0,M$62/CHI_fec!M$62)</f>
        <v>0.46070193260967141</v>
      </c>
      <c r="N230" s="305">
        <f>IF(N$62=0,0,N$62/CHI_fec!N$62)</f>
        <v>0.46963173934870406</v>
      </c>
      <c r="O230" s="305">
        <f>IF(O$62=0,0,O$62/CHI_fec!O$62)</f>
        <v>0.47766856541383368</v>
      </c>
      <c r="P230" s="305">
        <f>IF(P$62=0,0,P$62/CHI_fec!P$62)</f>
        <v>0.48490170887245027</v>
      </c>
      <c r="Q230" s="305">
        <f>IF(Q$62=0,0,Q$62/CHI_fec!Q$62)</f>
        <v>0.49141153798520532</v>
      </c>
      <c r="R230" s="305">
        <f>IF(R$62=0,0,R$62/CHI_fec!R$62)</f>
        <v>0.49727038418668484</v>
      </c>
      <c r="S230" s="305">
        <f>IF(S$62=0,0,S$62/CHI_fec!S$62)</f>
        <v>0.50254334576801629</v>
      </c>
      <c r="T230" s="305">
        <f>IF(T$62=0,0,T$62/CHI_fec!T$62)</f>
        <v>0.50728901119121472</v>
      </c>
      <c r="U230" s="305">
        <f>IF(U$62=0,0,U$62/CHI_fec!U$62)</f>
        <v>0.51156011007209334</v>
      </c>
      <c r="V230" s="305">
        <f>IF(V$62=0,0,V$62/CHI_fec!V$62)</f>
        <v>0.51540409906488382</v>
      </c>
      <c r="W230" s="305">
        <f>IF(W$62=0,0,W$62/CHI_fec!W$62)</f>
        <v>0.51886368915839542</v>
      </c>
      <c r="X230" s="305">
        <f>IF(X$62=0,0,X$62/CHI_fec!X$62)</f>
        <v>0.52197732024255605</v>
      </c>
      <c r="Y230" s="305">
        <f>IF(Y$62=0,0,Y$62/CHI_fec!Y$62)</f>
        <v>0.52477958821830051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0.12160278248166669</v>
      </c>
      <c r="C231" s="306">
        <f>IF(C$63=0,0,C$63/CHI_fec!C$63)</f>
        <v>0.12176173509833392</v>
      </c>
      <c r="D231" s="306">
        <f>IF(D$63=0,0,D$63/CHI_fec!D$63)</f>
        <v>0.12254697709266767</v>
      </c>
      <c r="E231" s="306">
        <f>IF(E$63=0,0,E$63/CHI_fec!E$63)</f>
        <v>0.12254697709266767</v>
      </c>
      <c r="F231" s="306">
        <f>IF(F$63=0,0,F$63/CHI_fec!F$63)</f>
        <v>0.12254697709266764</v>
      </c>
      <c r="G231" s="306">
        <f>IF(G$63=0,0,G$63/CHI_fec!G$63)</f>
        <v>0.12254697709266768</v>
      </c>
      <c r="H231" s="306">
        <f>IF(H$63=0,0,H$63/CHI_fec!H$63)</f>
        <v>0.12254697709266765</v>
      </c>
      <c r="I231" s="306">
        <f>IF(I$63=0,0,I$63/CHI_fec!I$63)</f>
        <v>0.12254697709266768</v>
      </c>
      <c r="J231" s="306">
        <f>IF(J$63=0,0,J$63/CHI_fec!J$63)</f>
        <v>0.12254697709266765</v>
      </c>
      <c r="K231" s="306">
        <f>IF(K$63=0,0,K$63/CHI_fec!K$63)</f>
        <v>0.12254697709266768</v>
      </c>
      <c r="L231" s="306">
        <f>IF(L$63=0,0,L$63/CHI_fec!L$63)</f>
        <v>0.12254697709266765</v>
      </c>
      <c r="M231" s="306">
        <f>IF(M$63=0,0,M$63/CHI_fec!M$63)</f>
        <v>0.12254697709266756</v>
      </c>
      <c r="N231" s="306">
        <f>IF(N$63=0,0,N$63/CHI_fec!N$63)</f>
        <v>0.12706766553865831</v>
      </c>
      <c r="O231" s="306">
        <f>IF(O$63=0,0,O$63/CHI_fec!O$63)</f>
        <v>0.13113628514004996</v>
      </c>
      <c r="P231" s="306">
        <f>IF(P$63=0,0,P$63/CHI_fec!P$63)</f>
        <v>0.13479804278130242</v>
      </c>
      <c r="Q231" s="306">
        <f>IF(Q$63=0,0,Q$63/CHI_fec!Q$63)</f>
        <v>0.13809362465842956</v>
      </c>
      <c r="R231" s="306">
        <f>IF(R$63=0,0,R$63/CHI_fec!R$63)</f>
        <v>0.14105964834784404</v>
      </c>
      <c r="S231" s="306">
        <f>IF(S$63=0,0,S$63/CHI_fec!S$63)</f>
        <v>0.14336171808715703</v>
      </c>
      <c r="T231" s="306">
        <f>IF(T$63=0,0,T$63/CHI_fec!T$63)</f>
        <v>0.143361718087157</v>
      </c>
      <c r="U231" s="306">
        <f>IF(U$63=0,0,U$63/CHI_fec!U$63)</f>
        <v>0.14336171808715695</v>
      </c>
      <c r="V231" s="306">
        <f>IF(V$63=0,0,V$63/CHI_fec!V$63)</f>
        <v>0.143361718087157</v>
      </c>
      <c r="W231" s="306">
        <f>IF(W$63=0,0,W$63/CHI_fec!W$63)</f>
        <v>0.14336171808715703</v>
      </c>
      <c r="X231" s="306">
        <f>IF(X$63=0,0,X$63/CHI_fec!X$63)</f>
        <v>0.14336171808715706</v>
      </c>
      <c r="Y231" s="306">
        <f>IF(Y$63=0,0,Y$63/CHI_fec!Y$63)</f>
        <v>0.143361718087157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0.64670992297983132</v>
      </c>
      <c r="C232" s="306">
        <f>IF(C$64=0,0,C$64/CHI_fec!C$64)</f>
        <v>0.64755526740686198</v>
      </c>
      <c r="D232" s="306">
        <f>IF(D$64=0,0,D$64/CHI_fec!D$64)</f>
        <v>0.65173135432948381</v>
      </c>
      <c r="E232" s="306">
        <f>IF(E$64=0,0,E$64/CHI_fec!E$64)</f>
        <v>0.65173135432948393</v>
      </c>
      <c r="F232" s="306">
        <f>IF(F$64=0,0,F$64/CHI_fec!F$64)</f>
        <v>0.65173135432948348</v>
      </c>
      <c r="G232" s="306">
        <f>IF(G$64=0,0,G$64/CHI_fec!G$64)</f>
        <v>0.65173135432948404</v>
      </c>
      <c r="H232" s="306">
        <f>IF(H$64=0,0,H$64/CHI_fec!H$64)</f>
        <v>0.6517313543294837</v>
      </c>
      <c r="I232" s="306">
        <f>IF(I$64=0,0,I$64/CHI_fec!I$64)</f>
        <v>0.6517313543294837</v>
      </c>
      <c r="J232" s="306">
        <f>IF(J$64=0,0,J$64/CHI_fec!J$64)</f>
        <v>0.65173135432948393</v>
      </c>
      <c r="K232" s="306">
        <f>IF(K$64=0,0,K$64/CHI_fec!K$64)</f>
        <v>0.6517313543294837</v>
      </c>
      <c r="L232" s="306">
        <f>IF(L$64=0,0,L$64/CHI_fec!L$64)</f>
        <v>0.65173135432948381</v>
      </c>
      <c r="M232" s="306">
        <f>IF(M$64=0,0,M$64/CHI_fec!M$64)</f>
        <v>0.6517313543294837</v>
      </c>
      <c r="N232" s="306">
        <f>IF(N$64=0,0,N$64/CHI_fec!N$64)</f>
        <v>0.66317422081226851</v>
      </c>
      <c r="O232" s="306">
        <f>IF(O$64=0,0,O$64/CHI_fec!O$64)</f>
        <v>0.67347280064677473</v>
      </c>
      <c r="P232" s="306">
        <f>IF(P$64=0,0,P$64/CHI_fec!P$64)</f>
        <v>0.68274152249783027</v>
      </c>
      <c r="Q232" s="306">
        <f>IF(Q$64=0,0,Q$64/CHI_fec!Q$64)</f>
        <v>0.69108337216378035</v>
      </c>
      <c r="R232" s="306">
        <f>IF(R$64=0,0,R$64/CHI_fec!R$64)</f>
        <v>0.69859103686313528</v>
      </c>
      <c r="S232" s="306">
        <f>IF(S$64=0,0,S$64/CHI_fec!S$64)</f>
        <v>0.70534793509255489</v>
      </c>
      <c r="T232" s="306">
        <f>IF(T$64=0,0,T$64/CHI_fec!T$64)</f>
        <v>0.71142914349903252</v>
      </c>
      <c r="U232" s="306">
        <f>IF(U$64=0,0,U$64/CHI_fec!U$64)</f>
        <v>0.71690223106486217</v>
      </c>
      <c r="V232" s="306">
        <f>IF(V$64=0,0,V$64/CHI_fec!V$64)</f>
        <v>0.72182800987410911</v>
      </c>
      <c r="W232" s="306">
        <f>IF(W$64=0,0,W$64/CHI_fec!W$64)</f>
        <v>0.72626121080243111</v>
      </c>
      <c r="X232" s="306">
        <f>IF(X$64=0,0,X$64/CHI_fec!X$64)</f>
        <v>0.73025109163792112</v>
      </c>
      <c r="Y232" s="306">
        <f>IF(Y$64=0,0,Y$64/CHI_fec!Y$64)</f>
        <v>0.73384198438986203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0.47540457231991601</v>
      </c>
      <c r="C233" s="306">
        <f>IF(C$65=0,0,C$65/CHI_fec!C$65)</f>
        <v>0.47602599560648612</v>
      </c>
      <c r="D233" s="306">
        <f>IF(D$65=0,0,D$65/CHI_fec!D$65)</f>
        <v>0.47909588945977977</v>
      </c>
      <c r="E233" s="306">
        <f>IF(E$65=0,0,E$65/CHI_fec!E$65)</f>
        <v>0.47909588945977971</v>
      </c>
      <c r="F233" s="306">
        <f>IF(F$65=0,0,F$65/CHI_fec!F$65)</f>
        <v>0.47909588945977971</v>
      </c>
      <c r="G233" s="306">
        <f>IF(G$65=0,0,G$65/CHI_fec!G$65)</f>
        <v>0.47909588945977982</v>
      </c>
      <c r="H233" s="306">
        <f>IF(H$65=0,0,H$65/CHI_fec!H$65)</f>
        <v>0.47909588945977971</v>
      </c>
      <c r="I233" s="306">
        <f>IF(I$65=0,0,I$65/CHI_fec!I$65)</f>
        <v>0.47909588945977966</v>
      </c>
      <c r="J233" s="306">
        <f>IF(J$65=0,0,J$65/CHI_fec!J$65)</f>
        <v>0.47909588945977954</v>
      </c>
      <c r="K233" s="306">
        <f>IF(K$65=0,0,K$65/CHI_fec!K$65)</f>
        <v>0.47909588945977966</v>
      </c>
      <c r="L233" s="306">
        <f>IF(L$65=0,0,L$65/CHI_fec!L$65)</f>
        <v>0.47909588945977943</v>
      </c>
      <c r="M233" s="306">
        <f>IF(M$65=0,0,M$65/CHI_fec!M$65)</f>
        <v>0.47909588945977971</v>
      </c>
      <c r="N233" s="306">
        <f>IF(N$65=0,0,N$65/CHI_fec!N$65)</f>
        <v>0.49633851843903015</v>
      </c>
      <c r="O233" s="306">
        <f>IF(O$65=0,0,O$65/CHI_fec!O$65)</f>
        <v>0.51185688452035605</v>
      </c>
      <c r="P233" s="306">
        <f>IF(P$65=0,0,P$65/CHI_fec!P$65)</f>
        <v>0.52582341399354915</v>
      </c>
      <c r="Q233" s="306">
        <f>IF(Q$65=0,0,Q$65/CHI_fec!Q$65)</f>
        <v>0.53839329051942264</v>
      </c>
      <c r="R233" s="306">
        <f>IF(R$65=0,0,R$65/CHI_fec!R$65)</f>
        <v>0.54970617939270894</v>
      </c>
      <c r="S233" s="306">
        <f>IF(S$65=0,0,S$65/CHI_fec!S$65)</f>
        <v>0.55988777937866663</v>
      </c>
      <c r="T233" s="306">
        <f>IF(T$65=0,0,T$65/CHI_fec!T$65)</f>
        <v>0.56047086163138204</v>
      </c>
      <c r="U233" s="306">
        <f>IF(U$65=0,0,U$65/CHI_fec!U$65)</f>
        <v>0.56047086163138216</v>
      </c>
      <c r="V233" s="306">
        <f>IF(V$65=0,0,V$65/CHI_fec!V$65)</f>
        <v>0.56047086163138204</v>
      </c>
      <c r="W233" s="306">
        <f>IF(W$65=0,0,W$65/CHI_fec!W$65)</f>
        <v>0.56047086163138204</v>
      </c>
      <c r="X233" s="306">
        <f>IF(X$65=0,0,X$65/CHI_fec!X$65)</f>
        <v>0.56047086163138204</v>
      </c>
      <c r="Y233" s="306">
        <f>IF(Y$65=0,0,Y$65/CHI_fec!Y$65)</f>
        <v>0.56047086163138216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0.66069203026393775</v>
      </c>
      <c r="C234" s="307">
        <f>IF(C$66=0,0,C$66/CHI_fec!C$66)</f>
        <v>0.65312662588048653</v>
      </c>
      <c r="D234" s="307">
        <f>IF(D$66=0,0,D$66/CHI_fec!D$66)</f>
        <v>0.66389269545003671</v>
      </c>
      <c r="E234" s="307">
        <f>IF(E$66=0,0,E$66/CHI_fec!E$66)</f>
        <v>0.69128099681038302</v>
      </c>
      <c r="F234" s="307">
        <f>IF(F$66=0,0,F$66/CHI_fec!F$66)</f>
        <v>0.71191378197730359</v>
      </c>
      <c r="G234" s="307">
        <f>IF(G$66=0,0,G$66/CHI_fec!G$66)</f>
        <v>0.72780371609537819</v>
      </c>
      <c r="H234" s="307">
        <f>IF(H$66=0,0,H$66/CHI_fec!H$66)</f>
        <v>0.75178587724392854</v>
      </c>
      <c r="I234" s="307">
        <f>IF(I$66=0,0,I$66/CHI_fec!I$66)</f>
        <v>0.74324471767978917</v>
      </c>
      <c r="J234" s="307">
        <f>IF(J$66=0,0,J$66/CHI_fec!J$66)</f>
        <v>0.69290742329144439</v>
      </c>
      <c r="K234" s="307">
        <f>IF(K$66=0,0,K$66/CHI_fec!K$66)</f>
        <v>0.72120645251206916</v>
      </c>
      <c r="L234" s="307">
        <f>IF(L$66=0,0,L$66/CHI_fec!L$66)</f>
        <v>0.66668806177286866</v>
      </c>
      <c r="M234" s="307">
        <f>IF(M$66=0,0,M$66/CHI_fec!M$66)</f>
        <v>0.6754399128053038</v>
      </c>
      <c r="N234" s="307">
        <f>IF(N$66=0,0,N$66/CHI_fec!N$66)</f>
        <v>0.73740744447855155</v>
      </c>
      <c r="O234" s="307">
        <f>IF(O$66=0,0,O$66/CHI_fec!O$66)</f>
        <v>0.80243255084912446</v>
      </c>
      <c r="P234" s="307">
        <f>IF(P$66=0,0,P$66/CHI_fec!P$66)</f>
        <v>0.85420833013063191</v>
      </c>
      <c r="Q234" s="307">
        <f>IF(Q$66=0,0,Q$66/CHI_fec!Q$66)</f>
        <v>0.84276771021183405</v>
      </c>
      <c r="R234" s="307">
        <f>IF(R$66=0,0,R$66/CHI_fec!R$66)</f>
        <v>0.83040017289171975</v>
      </c>
      <c r="S234" s="307">
        <f>IF(S$66=0,0,S$66/CHI_fec!S$66)</f>
        <v>0.81381599304858665</v>
      </c>
      <c r="T234" s="307">
        <f>IF(T$66=0,0,T$66/CHI_fec!T$66)</f>
        <v>0.77544740250669131</v>
      </c>
      <c r="U234" s="307">
        <f>IF(U$66=0,0,U$66/CHI_fec!U$66)</f>
        <v>0.78048588140646902</v>
      </c>
      <c r="V234" s="307">
        <f>IF(V$66=0,0,V$66/CHI_fec!V$66)</f>
        <v>0.78827827347252111</v>
      </c>
      <c r="W234" s="307">
        <f>IF(W$66=0,0,W$66/CHI_fec!W$66)</f>
        <v>0.80053487095525699</v>
      </c>
      <c r="X234" s="307">
        <f>IF(X$66=0,0,X$66/CHI_fec!X$66)</f>
        <v>0.77956494997089598</v>
      </c>
      <c r="Y234" s="307">
        <f>IF(Y$66=0,0,Y$66/CHI_fec!Y$66)</f>
        <v>0.79344454916189733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0.63722810658440421</v>
      </c>
      <c r="C235" s="308">
        <f>IF(C$72=0,0,C$72/CHI_fec!C$72)</f>
        <v>0.62387484452466724</v>
      </c>
      <c r="D235" s="308">
        <f>IF(D$72=0,0,D$72/CHI_fec!D$72)</f>
        <v>0.63061105842169485</v>
      </c>
      <c r="E235" s="308">
        <f>IF(E$72=0,0,E$72/CHI_fec!E$72)</f>
        <v>0.65254592966492797</v>
      </c>
      <c r="F235" s="308">
        <f>IF(F$72=0,0,F$72/CHI_fec!F$72)</f>
        <v>0.65166096412061592</v>
      </c>
      <c r="G235" s="308">
        <f>IF(G$72=0,0,G$72/CHI_fec!G$72)</f>
        <v>0.64424307831592598</v>
      </c>
      <c r="H235" s="308">
        <f>IF(H$72=0,0,H$72/CHI_fec!H$72)</f>
        <v>0.64610198936722163</v>
      </c>
      <c r="I235" s="308">
        <f>IF(I$72=0,0,I$72/CHI_fec!I$72)</f>
        <v>0.64346780289897965</v>
      </c>
      <c r="J235" s="308">
        <f>IF(J$72=0,0,J$72/CHI_fec!J$72)</f>
        <v>0.65316483255156998</v>
      </c>
      <c r="K235" s="308">
        <f>IF(K$72=0,0,K$72/CHI_fec!K$72)</f>
        <v>0.6824275553801713</v>
      </c>
      <c r="L235" s="308">
        <f>IF(L$72=0,0,L$72/CHI_fec!L$72)</f>
        <v>0.68524936945051851</v>
      </c>
      <c r="M235" s="308">
        <f>IF(M$72=0,0,M$72/CHI_fec!M$72)</f>
        <v>0.68997708956703863</v>
      </c>
      <c r="N235" s="308">
        <f>IF(N$72=0,0,N$72/CHI_fec!N$72)</f>
        <v>0.69305580254536758</v>
      </c>
      <c r="O235" s="308">
        <f>IF(O$72=0,0,O$72/CHI_fec!O$72)</f>
        <v>0.74979678027093444</v>
      </c>
      <c r="P235" s="308">
        <f>IF(P$72=0,0,P$72/CHI_fec!P$72)</f>
        <v>0.75736564272357654</v>
      </c>
      <c r="Q235" s="308">
        <f>IF(Q$72=0,0,Q$72/CHI_fec!Q$72)</f>
        <v>0.75946996516804055</v>
      </c>
      <c r="R235" s="308">
        <f>IF(R$72=0,0,R$72/CHI_fec!R$72)</f>
        <v>0.76618766190077425</v>
      </c>
      <c r="S235" s="308">
        <f>IF(S$72=0,0,S$72/CHI_fec!S$72)</f>
        <v>0.76985670711380205</v>
      </c>
      <c r="T235" s="308">
        <f>IF(T$72=0,0,T$72/CHI_fec!T$72)</f>
        <v>0.7419413600457534</v>
      </c>
      <c r="U235" s="308">
        <f>IF(U$72=0,0,U$72/CHI_fec!U$72)</f>
        <v>0.74107990564139392</v>
      </c>
      <c r="V235" s="308">
        <f>IF(V$72=0,0,V$72/CHI_fec!V$72)</f>
        <v>0.73977649981585558</v>
      </c>
      <c r="W235" s="308">
        <f>IF(W$72=0,0,W$72/CHI_fec!W$72)</f>
        <v>0.73963447747672173</v>
      </c>
      <c r="X235" s="308">
        <f>IF(X$72=0,0,X$72/CHI_fec!X$72)</f>
        <v>0.73337576891758982</v>
      </c>
      <c r="Y235" s="308">
        <f>IF(Y$72=0,0,Y$72/CHI_fec!Y$72)</f>
        <v>0.73326414094757919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0.41742092762507871</v>
      </c>
      <c r="C236" s="308">
        <f>IF(C$85=0,0,C$85/CHI_fec!C$85)</f>
        <v>0.40919243998587312</v>
      </c>
      <c r="D236" s="308">
        <f>IF(D$85=0,0,D$85/CHI_fec!D$85)</f>
        <v>0.41380929093451657</v>
      </c>
      <c r="E236" s="308">
        <f>IF(E$85=0,0,E$85/CHI_fec!E$85)</f>
        <v>0.40994166003586857</v>
      </c>
      <c r="F236" s="308">
        <f>IF(F$85=0,0,F$85/CHI_fec!F$85)</f>
        <v>0.41180895682144275</v>
      </c>
      <c r="G236" s="308">
        <f>IF(G$85=0,0,G$85/CHI_fec!G$85)</f>
        <v>0.41000293473146515</v>
      </c>
      <c r="H236" s="308">
        <f>IF(H$85=0,0,H$85/CHI_fec!H$85)</f>
        <v>0.41802406432912442</v>
      </c>
      <c r="I236" s="308">
        <f>IF(I$85=0,0,I$85/CHI_fec!I$85)</f>
        <v>0.41502364334845193</v>
      </c>
      <c r="J236" s="308">
        <f>IF(J$85=0,0,J$85/CHI_fec!J$85)</f>
        <v>0.42109113939680037</v>
      </c>
      <c r="K236" s="308">
        <f>IF(K$85=0,0,K$85/CHI_fec!K$85)</f>
        <v>0.45129582901143733</v>
      </c>
      <c r="L236" s="308">
        <f>IF(L$85=0,0,L$85/CHI_fec!L$85)</f>
        <v>0.4304604735493599</v>
      </c>
      <c r="M236" s="308">
        <f>IF(M$85=0,0,M$85/CHI_fec!M$85)</f>
        <v>0.43810647911775452</v>
      </c>
      <c r="N236" s="308">
        <f>IF(N$85=0,0,N$85/CHI_fec!N$85)</f>
        <v>0.44852596850536347</v>
      </c>
      <c r="O236" s="308">
        <f>IF(O$85=0,0,O$85/CHI_fec!O$85)</f>
        <v>0.50442602274740644</v>
      </c>
      <c r="P236" s="308">
        <f>IF(P$85=0,0,P$85/CHI_fec!P$85)</f>
        <v>0.52796062835355106</v>
      </c>
      <c r="Q236" s="308">
        <f>IF(Q$85=0,0,Q$85/CHI_fec!Q$85)</f>
        <v>0.53687963110566705</v>
      </c>
      <c r="R236" s="308">
        <f>IF(R$85=0,0,R$85/CHI_fec!R$85)</f>
        <v>0.53486329835036428</v>
      </c>
      <c r="S236" s="308">
        <f>IF(S$85=0,0,S$85/CHI_fec!S$85)</f>
        <v>0.53265653531326962</v>
      </c>
      <c r="T236" s="308">
        <f>IF(T$85=0,0,T$85/CHI_fec!T$85)</f>
        <v>0.48633717500175644</v>
      </c>
      <c r="U236" s="308">
        <f>IF(U$85=0,0,U$85/CHI_fec!U$85)</f>
        <v>0.48521594776244392</v>
      </c>
      <c r="V236" s="308">
        <f>IF(V$85=0,0,V$85/CHI_fec!V$85)</f>
        <v>0.48262160434564622</v>
      </c>
      <c r="W236" s="308">
        <f>IF(W$85=0,0,W$85/CHI_fec!W$85)</f>
        <v>0.48188117562348309</v>
      </c>
      <c r="X236" s="308">
        <f>IF(X$85=0,0,X$85/CHI_fec!X$85)</f>
        <v>0.47492877898575436</v>
      </c>
      <c r="Y236" s="308">
        <f>IF(Y$85=0,0,Y$85/CHI_fec!Y$85)</f>
        <v>0.47501322415670133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0.58408951441900203</v>
      </c>
      <c r="C237" s="308">
        <f>IF(C$93=0,0,C$93/CHI_fec!C$93)</f>
        <v>0.56911075128746391</v>
      </c>
      <c r="D237" s="308">
        <f>IF(D$93=0,0,D$93/CHI_fec!D$93)</f>
        <v>0.58342746141511803</v>
      </c>
      <c r="E237" s="308">
        <f>IF(E$93=0,0,E$93/CHI_fec!E$93)</f>
        <v>0.62601622587176731</v>
      </c>
      <c r="F237" s="308">
        <f>IF(F$93=0,0,F$93/CHI_fec!F$93)</f>
        <v>0.65431554375886958</v>
      </c>
      <c r="G237" s="308">
        <f>IF(G$93=0,0,G$93/CHI_fec!G$93)</f>
        <v>0.68170034375589861</v>
      </c>
      <c r="H237" s="308">
        <f>IF(H$93=0,0,H$93/CHI_fec!H$93)</f>
        <v>0.7318406931864635</v>
      </c>
      <c r="I237" s="308">
        <f>IF(I$93=0,0,I$93/CHI_fec!I$93)</f>
        <v>0.71453935514943479</v>
      </c>
      <c r="J237" s="308">
        <f>IF(J$93=0,0,J$93/CHI_fec!J$93)</f>
        <v>0.63302217086833812</v>
      </c>
      <c r="K237" s="308">
        <f>IF(K$93=0,0,K$93/CHI_fec!K$93)</f>
        <v>0.68607242922771461</v>
      </c>
      <c r="L237" s="308">
        <f>IF(L$93=0,0,L$93/CHI_fec!L$93)</f>
        <v>0.59705550069192281</v>
      </c>
      <c r="M237" s="308">
        <f>IF(M$93=0,0,M$93/CHI_fec!M$93)</f>
        <v>0.61219782280094137</v>
      </c>
      <c r="N237" s="308">
        <f>IF(N$93=0,0,N$93/CHI_fec!N$93)</f>
        <v>0.67927222551442923</v>
      </c>
      <c r="O237" s="308">
        <f>IF(O$93=0,0,O$93/CHI_fec!O$93)</f>
        <v>0.77429400073790799</v>
      </c>
      <c r="P237" s="308">
        <f>IF(P$93=0,0,P$93/CHI_fec!P$93)</f>
        <v>0.81338736603707018</v>
      </c>
      <c r="Q237" s="308">
        <f>IF(Q$93=0,0,Q$93/CHI_fec!Q$93)</f>
        <v>0.78267487749548925</v>
      </c>
      <c r="R237" s="308">
        <f>IF(R$93=0,0,R$93/CHI_fec!R$93)</f>
        <v>0.76365616400556113</v>
      </c>
      <c r="S237" s="308">
        <f>IF(S$93=0,0,S$93/CHI_fec!S$93)</f>
        <v>0.73551675511382364</v>
      </c>
      <c r="T237" s="308">
        <f>IF(T$93=0,0,T$93/CHI_fec!T$93)</f>
        <v>0.67847869842526665</v>
      </c>
      <c r="U237" s="308">
        <f>IF(U$93=0,0,U$93/CHI_fec!U$93)</f>
        <v>0.68103780105572465</v>
      </c>
      <c r="V237" s="308">
        <f>IF(V$93=0,0,V$93/CHI_fec!V$93)</f>
        <v>0.69032799904710951</v>
      </c>
      <c r="W237" s="308">
        <f>IF(W$93=0,0,W$93/CHI_fec!W$93)</f>
        <v>0.70659854626147156</v>
      </c>
      <c r="X237" s="308">
        <f>IF(X$93=0,0,X$93/CHI_fec!X$93)</f>
        <v>0.66933241406565025</v>
      </c>
      <c r="Y237" s="308">
        <f>IF(Y$93=0,0,Y$93/CHI_fec!Y$93)</f>
        <v>0.68689778293435844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0.65748763807225485</v>
      </c>
      <c r="C238" s="309">
        <f>IF(C$107=0,0,C$107/CHI_fec!C$107)</f>
        <v>0.65834707054875874</v>
      </c>
      <c r="D238" s="309">
        <f>IF(D$107=0,0,D$107/CHI_fec!D$107)</f>
        <v>0.66259275385989036</v>
      </c>
      <c r="E238" s="309">
        <f>IF(E$107=0,0,E$107/CHI_fec!E$107)</f>
        <v>0.66259275385989058</v>
      </c>
      <c r="F238" s="309">
        <f>IF(F$107=0,0,F$107/CHI_fec!F$107)</f>
        <v>0.66259275385989047</v>
      </c>
      <c r="G238" s="309">
        <f>IF(G$107=0,0,G$107/CHI_fec!G$107)</f>
        <v>0.66259275385989058</v>
      </c>
      <c r="H238" s="309">
        <f>IF(H$107=0,0,H$107/CHI_fec!H$107)</f>
        <v>0.66259275385989092</v>
      </c>
      <c r="I238" s="309">
        <f>IF(I$107=0,0,I$107/CHI_fec!I$107)</f>
        <v>0.66259275385989014</v>
      </c>
      <c r="J238" s="309">
        <f>IF(J$107=0,0,J$107/CHI_fec!J$107)</f>
        <v>0.66259275385989058</v>
      </c>
      <c r="K238" s="309">
        <f>IF(K$107=0,0,K$107/CHI_fec!K$107)</f>
        <v>0.66259275385989069</v>
      </c>
      <c r="L238" s="309">
        <f>IF(L$107=0,0,L$107/CHI_fec!L$107)</f>
        <v>0.66259275385989058</v>
      </c>
      <c r="M238" s="309">
        <f>IF(M$107=0,0,M$107/CHI_fec!M$107)</f>
        <v>0.66259275385989058</v>
      </c>
      <c r="N238" s="309">
        <f>IF(N$107=0,0,N$107/CHI_fec!N$107)</f>
        <v>0.67542097847390148</v>
      </c>
      <c r="O238" s="309">
        <f>IF(O$107=0,0,O$107/CHI_fec!O$107)</f>
        <v>0.68696638062651139</v>
      </c>
      <c r="P238" s="309">
        <f>IF(P$107=0,0,P$107/CHI_fec!P$107)</f>
        <v>0.69735724256386011</v>
      </c>
      <c r="Q238" s="309">
        <f>IF(Q$107=0,0,Q$107/CHI_fec!Q$107)</f>
        <v>0.70670901830747401</v>
      </c>
      <c r="R238" s="309">
        <f>IF(R$107=0,0,R$107/CHI_fec!R$107)</f>
        <v>0.71512561647672668</v>
      </c>
      <c r="S238" s="309">
        <f>IF(S$107=0,0,S$107/CHI_fec!S$107)</f>
        <v>0.72270055482905393</v>
      </c>
      <c r="T238" s="309">
        <f>IF(T$107=0,0,T$107/CHI_fec!T$107)</f>
        <v>0.72951799934614869</v>
      </c>
      <c r="U238" s="309">
        <f>IF(U$107=0,0,U$107/CHI_fec!U$107)</f>
        <v>0.73565369941153391</v>
      </c>
      <c r="V238" s="309">
        <f>IF(V$107=0,0,V$107/CHI_fec!V$107)</f>
        <v>0.74117582947038041</v>
      </c>
      <c r="W238" s="309">
        <f>IF(W$107=0,0,W$107/CHI_fec!W$107)</f>
        <v>0.74614574652334287</v>
      </c>
      <c r="X238" s="309">
        <f>IF(X$107=0,0,X$107/CHI_fec!X$107)</f>
        <v>0.75061867187100839</v>
      </c>
      <c r="Y238" s="309">
        <f>IF(Y$107=0,0,Y$107/CHI_fec!Y$107)</f>
        <v>0.75464430468390742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0.25191283625367333</v>
      </c>
      <c r="C240" s="322">
        <f>IF(C$110=0,0,C$110/CHI_fec!C$110)</f>
        <v>0.24753211197951472</v>
      </c>
      <c r="D240" s="322">
        <f>IF(D$110=0,0,D$110/CHI_fec!D$110)</f>
        <v>0.24876219605690331</v>
      </c>
      <c r="E240" s="322">
        <f>IF(E$110=0,0,E$110/CHI_fec!E$110)</f>
        <v>0.25653098969863075</v>
      </c>
      <c r="F240" s="322">
        <f>IF(F$110=0,0,F$110/CHI_fec!F$110)</f>
        <v>0.25953909443607825</v>
      </c>
      <c r="G240" s="322">
        <f>IF(G$110=0,0,G$110/CHI_fec!G$110)</f>
        <v>0.25792916804007576</v>
      </c>
      <c r="H240" s="322">
        <f>IF(H$110=0,0,H$110/CHI_fec!H$110)</f>
        <v>0.26162938854637302</v>
      </c>
      <c r="I240" s="322">
        <f>IF(I$110=0,0,I$110/CHI_fec!I$110)</f>
        <v>0.25977477727524095</v>
      </c>
      <c r="J240" s="322">
        <f>IF(J$110=0,0,J$110/CHI_fec!J$110)</f>
        <v>0.25967253918400174</v>
      </c>
      <c r="K240" s="322">
        <f>IF(K$110=0,0,K$110/CHI_fec!K$110)</f>
        <v>0.27402722049112843</v>
      </c>
      <c r="L240" s="322">
        <f>IF(L$110=0,0,L$110/CHI_fec!L$110)</f>
        <v>0.28061767166412876</v>
      </c>
      <c r="M240" s="322">
        <f>IF(M$110=0,0,M$110/CHI_fec!M$110)</f>
        <v>0.2824521567687564</v>
      </c>
      <c r="N240" s="322">
        <f>IF(N$110=0,0,N$110/CHI_fec!N$110)</f>
        <v>0.28877131660789068</v>
      </c>
      <c r="O240" s="322">
        <f>IF(O$110=0,0,O$110/CHI_fec!O$110)</f>
        <v>0.30501901420933686</v>
      </c>
      <c r="P240" s="322">
        <f>IF(P$110=0,0,P$110/CHI_fec!P$110)</f>
        <v>0.30266524980885534</v>
      </c>
      <c r="Q240" s="322">
        <f>IF(Q$110=0,0,Q$110/CHI_fec!Q$110)</f>
        <v>0.300867195207845</v>
      </c>
      <c r="R240" s="322">
        <f>IF(R$110=0,0,R$110/CHI_fec!R$110)</f>
        <v>0.29839462613748619</v>
      </c>
      <c r="S240" s="322">
        <f>IF(S$110=0,0,S$110/CHI_fec!S$110)</f>
        <v>0.29824487845591929</v>
      </c>
      <c r="T240" s="322">
        <f>IF(T$110=0,0,T$110/CHI_fec!T$110)</f>
        <v>0.27757721677390607</v>
      </c>
      <c r="U240" s="322">
        <f>IF(U$110=0,0,U$110/CHI_fec!U$110)</f>
        <v>0.27730743454543966</v>
      </c>
      <c r="V240" s="322">
        <f>IF(V$110=0,0,V$110/CHI_fec!V$110)</f>
        <v>0.27714940544861272</v>
      </c>
      <c r="W240" s="322">
        <f>IF(W$110=0,0,W$110/CHI_fec!W$110)</f>
        <v>0.27794147366365041</v>
      </c>
      <c r="X240" s="322">
        <f>IF(X$110=0,0,X$110/CHI_fec!X$110)</f>
        <v>0.27434531143760738</v>
      </c>
      <c r="Y240" s="322">
        <f>IF(Y$110=0,0,Y$110/CHI_fec!Y$110)</f>
        <v>0.27500492673699717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0.2020452407022785</v>
      </c>
      <c r="C241" s="305">
        <f>IF(C$111=0,0,C$111/CHI_fec!C$111)</f>
        <v>0.20248605663448319</v>
      </c>
      <c r="D241" s="305">
        <f>IF(D$111=0,0,D$111/CHI_fec!D$111)</f>
        <v>0.20289865130251147</v>
      </c>
      <c r="E241" s="305">
        <f>IF(E$111=0,0,E$111/CHI_fec!E$111)</f>
        <v>0.20289865130251145</v>
      </c>
      <c r="F241" s="305">
        <f>IF(F$111=0,0,F$111/CHI_fec!F$111)</f>
        <v>0.20289865130251145</v>
      </c>
      <c r="G241" s="305">
        <f>IF(G$111=0,0,G$111/CHI_fec!G$111)</f>
        <v>0.20289865130251142</v>
      </c>
      <c r="H241" s="305">
        <f>IF(H$111=0,0,H$111/CHI_fec!H$111)</f>
        <v>0.20289865130251147</v>
      </c>
      <c r="I241" s="305">
        <f>IF(I$111=0,0,I$111/CHI_fec!I$111)</f>
        <v>0.20289865130251139</v>
      </c>
      <c r="J241" s="305">
        <f>IF(J$111=0,0,J$111/CHI_fec!J$111)</f>
        <v>0.20499852797832829</v>
      </c>
      <c r="K241" s="305">
        <f>IF(K$111=0,0,K$111/CHI_fec!K$111)</f>
        <v>0.20704227061745817</v>
      </c>
      <c r="L241" s="305">
        <f>IF(L$111=0,0,L$111/CHI_fec!L$111)</f>
        <v>0.2152876116980556</v>
      </c>
      <c r="M241" s="305">
        <f>IF(M$111=0,0,M$111/CHI_fec!M$111)</f>
        <v>0.21528761169805563</v>
      </c>
      <c r="N241" s="305">
        <f>IF(N$111=0,0,N$111/CHI_fec!N$111)</f>
        <v>0.22349946595683626</v>
      </c>
      <c r="O241" s="305">
        <f>IF(O$111=0,0,O$111/CHI_fec!O$111)</f>
        <v>0.2234994659568362</v>
      </c>
      <c r="P241" s="305">
        <f>IF(P$111=0,0,P$111/CHI_fec!P$111)</f>
        <v>0.22349946595683617</v>
      </c>
      <c r="Q241" s="305">
        <f>IF(Q$111=0,0,Q$111/CHI_fec!Q$111)</f>
        <v>0.22349946595683629</v>
      </c>
      <c r="R241" s="305">
        <f>IF(R$111=0,0,R$111/CHI_fec!R$111)</f>
        <v>0.22349946595683626</v>
      </c>
      <c r="S241" s="305">
        <f>IF(S$111=0,0,S$111/CHI_fec!S$111)</f>
        <v>0.22349946595683623</v>
      </c>
      <c r="T241" s="305">
        <f>IF(T$111=0,0,T$111/CHI_fec!T$111)</f>
        <v>0.22349946595683623</v>
      </c>
      <c r="U241" s="305">
        <f>IF(U$111=0,0,U$111/CHI_fec!U$111)</f>
        <v>0.2234994659568362</v>
      </c>
      <c r="V241" s="305">
        <f>IF(V$111=0,0,V$111/CHI_fec!V$111)</f>
        <v>0.22349946595683623</v>
      </c>
      <c r="W241" s="305">
        <f>IF(W$111=0,0,W$111/CHI_fec!W$111)</f>
        <v>0.22349946595683623</v>
      </c>
      <c r="X241" s="305">
        <f>IF(X$111=0,0,X$111/CHI_fec!X$111)</f>
        <v>0.22349946595683626</v>
      </c>
      <c r="Y241" s="305">
        <f>IF(Y$111=0,0,Y$111/CHI_fec!Y$111)</f>
        <v>0.22349946595683629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5.4449841892284016E-2</v>
      </c>
      <c r="C242" s="306">
        <f>IF(C$112=0,0,C$112/CHI_fec!C$112)</f>
        <v>5.4568638839585126E-2</v>
      </c>
      <c r="D242" s="306">
        <f>IF(D$112=0,0,D$112/CHI_fec!D$112)</f>
        <v>5.4679830344822516E-2</v>
      </c>
      <c r="E242" s="306">
        <f>IF(E$112=0,0,E$112/CHI_fec!E$112)</f>
        <v>5.4679830344822489E-2</v>
      </c>
      <c r="F242" s="306">
        <f>IF(F$112=0,0,F$112/CHI_fec!F$112)</f>
        <v>5.4679830344822503E-2</v>
      </c>
      <c r="G242" s="306">
        <f>IF(G$112=0,0,G$112/CHI_fec!G$112)</f>
        <v>5.4679830344822489E-2</v>
      </c>
      <c r="H242" s="306">
        <f>IF(H$112=0,0,H$112/CHI_fec!H$112)</f>
        <v>5.4679830344822503E-2</v>
      </c>
      <c r="I242" s="306">
        <f>IF(I$112=0,0,I$112/CHI_fec!I$112)</f>
        <v>5.4679830344822496E-2</v>
      </c>
      <c r="J242" s="306">
        <f>IF(J$112=0,0,J$112/CHI_fec!J$112)</f>
        <v>5.5245733073310932E-2</v>
      </c>
      <c r="K242" s="306">
        <f>IF(K$112=0,0,K$112/CHI_fec!K$112)</f>
        <v>5.5796508054113965E-2</v>
      </c>
      <c r="L242" s="306">
        <f>IF(L$112=0,0,L$112/CHI_fec!L$112)</f>
        <v>5.8018572363206219E-2</v>
      </c>
      <c r="M242" s="306">
        <f>IF(M$112=0,0,M$112/CHI_fec!M$112)</f>
        <v>5.8018572363206226E-2</v>
      </c>
      <c r="N242" s="306">
        <f>IF(N$112=0,0,N$112/CHI_fec!N$112)</f>
        <v>6.0231612197645834E-2</v>
      </c>
      <c r="O242" s="306">
        <f>IF(O$112=0,0,O$112/CHI_fec!O$112)</f>
        <v>6.0231612197645841E-2</v>
      </c>
      <c r="P242" s="306">
        <f>IF(P$112=0,0,P$112/CHI_fec!P$112)</f>
        <v>6.0231612197645855E-2</v>
      </c>
      <c r="Q242" s="306">
        <f>IF(Q$112=0,0,Q$112/CHI_fec!Q$112)</f>
        <v>6.0231612197645841E-2</v>
      </c>
      <c r="R242" s="306">
        <f>IF(R$112=0,0,R$112/CHI_fec!R$112)</f>
        <v>6.0231612197645834E-2</v>
      </c>
      <c r="S242" s="306">
        <f>IF(S$112=0,0,S$112/CHI_fec!S$112)</f>
        <v>6.0231612197645841E-2</v>
      </c>
      <c r="T242" s="306">
        <f>IF(T$112=0,0,T$112/CHI_fec!T$112)</f>
        <v>6.0231612197645841E-2</v>
      </c>
      <c r="U242" s="306">
        <f>IF(U$112=0,0,U$112/CHI_fec!U$112)</f>
        <v>6.0231612197645841E-2</v>
      </c>
      <c r="V242" s="306">
        <f>IF(V$112=0,0,V$112/CHI_fec!V$112)</f>
        <v>6.0231612197645813E-2</v>
      </c>
      <c r="W242" s="306">
        <f>IF(W$112=0,0,W$112/CHI_fec!W$112)</f>
        <v>6.0231612197645834E-2</v>
      </c>
      <c r="X242" s="306">
        <f>IF(X$112=0,0,X$112/CHI_fec!X$112)</f>
        <v>6.0231612197645841E-2</v>
      </c>
      <c r="Y242" s="306">
        <f>IF(Y$112=0,0,Y$112/CHI_fec!Y$112)</f>
        <v>6.0231612197645848E-2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0.28565654078233188</v>
      </c>
      <c r="C243" s="306">
        <f>IF(C$113=0,0,C$113/CHI_fec!C$113)</f>
        <v>0.28627977721134978</v>
      </c>
      <c r="D243" s="306">
        <f>IF(D$113=0,0,D$113/CHI_fec!D$113)</f>
        <v>0.2868631137215516</v>
      </c>
      <c r="E243" s="306">
        <f>IF(E$113=0,0,E$113/CHI_fec!E$113)</f>
        <v>0.28686311372155177</v>
      </c>
      <c r="F243" s="306">
        <f>IF(F$113=0,0,F$113/CHI_fec!F$113)</f>
        <v>0.2868631137215516</v>
      </c>
      <c r="G243" s="306">
        <f>IF(G$113=0,0,G$113/CHI_fec!G$113)</f>
        <v>0.28686311372155177</v>
      </c>
      <c r="H243" s="306">
        <f>IF(H$113=0,0,H$113/CHI_fec!H$113)</f>
        <v>0.28686311372155171</v>
      </c>
      <c r="I243" s="306">
        <f>IF(I$113=0,0,I$113/CHI_fec!I$113)</f>
        <v>0.28686311372155165</v>
      </c>
      <c r="J243" s="306">
        <f>IF(J$113=0,0,J$113/CHI_fec!J$113)</f>
        <v>0.28983197111803566</v>
      </c>
      <c r="K243" s="306">
        <f>IF(K$113=0,0,K$113/CHI_fec!K$113)</f>
        <v>0.29272146483000827</v>
      </c>
      <c r="L243" s="306">
        <f>IF(L$113=0,0,L$113/CHI_fec!L$113)</f>
        <v>0.30437893125914622</v>
      </c>
      <c r="M243" s="306">
        <f>IF(M$113=0,0,M$113/CHI_fec!M$113)</f>
        <v>0.30437893125914617</v>
      </c>
      <c r="N243" s="306">
        <f>IF(N$113=0,0,N$113/CHI_fec!N$113)</f>
        <v>0.31598905319430481</v>
      </c>
      <c r="O243" s="306">
        <f>IF(O$113=0,0,O$113/CHI_fec!O$113)</f>
        <v>0.31598905319430481</v>
      </c>
      <c r="P243" s="306">
        <f>IF(P$113=0,0,P$113/CHI_fec!P$113)</f>
        <v>0.31598905319430465</v>
      </c>
      <c r="Q243" s="306">
        <f>IF(Q$113=0,0,Q$113/CHI_fec!Q$113)</f>
        <v>0.31598905319430476</v>
      </c>
      <c r="R243" s="306">
        <f>IF(R$113=0,0,R$113/CHI_fec!R$113)</f>
        <v>0.31598905319430465</v>
      </c>
      <c r="S243" s="306">
        <f>IF(S$113=0,0,S$113/CHI_fec!S$113)</f>
        <v>0.31598905319430481</v>
      </c>
      <c r="T243" s="306">
        <f>IF(T$113=0,0,T$113/CHI_fec!T$113)</f>
        <v>0.31598905319430481</v>
      </c>
      <c r="U243" s="306">
        <f>IF(U$113=0,0,U$113/CHI_fec!U$113)</f>
        <v>0.31598905319430476</v>
      </c>
      <c r="V243" s="306">
        <f>IF(V$113=0,0,V$113/CHI_fec!V$113)</f>
        <v>0.31598905319430481</v>
      </c>
      <c r="W243" s="306">
        <f>IF(W$113=0,0,W$113/CHI_fec!W$113)</f>
        <v>0.31598905319430476</v>
      </c>
      <c r="X243" s="306">
        <f>IF(X$113=0,0,X$113/CHI_fec!X$113)</f>
        <v>0.31598905319430476</v>
      </c>
      <c r="Y243" s="306">
        <f>IF(Y$113=0,0,Y$113/CHI_fec!Y$113)</f>
        <v>0.31598905319430481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0.21514211121790625</v>
      </c>
      <c r="C244" s="306">
        <f>IF(C$114=0,0,C$114/CHI_fec!C$114)</f>
        <v>0.21561150148903252</v>
      </c>
      <c r="D244" s="306">
        <f>IF(D$114=0,0,D$114/CHI_fec!D$114)</f>
        <v>0.21605084115201242</v>
      </c>
      <c r="E244" s="306">
        <f>IF(E$114=0,0,E$114/CHI_fec!E$114)</f>
        <v>0.21605084115201245</v>
      </c>
      <c r="F244" s="306">
        <f>IF(F$114=0,0,F$114/CHI_fec!F$114)</f>
        <v>0.21605084115201251</v>
      </c>
      <c r="G244" s="306">
        <f>IF(G$114=0,0,G$114/CHI_fec!G$114)</f>
        <v>0.21605084115201251</v>
      </c>
      <c r="H244" s="306">
        <f>IF(H$114=0,0,H$114/CHI_fec!H$114)</f>
        <v>0.21605084115201248</v>
      </c>
      <c r="I244" s="306">
        <f>IF(I$114=0,0,I$114/CHI_fec!I$114)</f>
        <v>0.21605084115201245</v>
      </c>
      <c r="J244" s="306">
        <f>IF(J$114=0,0,J$114/CHI_fec!J$114)</f>
        <v>0.21828683493123824</v>
      </c>
      <c r="K244" s="306">
        <f>IF(K$114=0,0,K$114/CHI_fec!K$114)</f>
        <v>0.22046305598272231</v>
      </c>
      <c r="L244" s="306">
        <f>IF(L$114=0,0,L$114/CHI_fec!L$114)</f>
        <v>0.22924287223390244</v>
      </c>
      <c r="M244" s="306">
        <f>IF(M$114=0,0,M$114/CHI_fec!M$114)</f>
        <v>0.22924287223390249</v>
      </c>
      <c r="N244" s="306">
        <f>IF(N$114=0,0,N$114/CHI_fec!N$114)</f>
        <v>0.23798703099808316</v>
      </c>
      <c r="O244" s="306">
        <f>IF(O$114=0,0,O$114/CHI_fec!O$114)</f>
        <v>0.23798703099808305</v>
      </c>
      <c r="P244" s="306">
        <f>IF(P$114=0,0,P$114/CHI_fec!P$114)</f>
        <v>0.23798703099808313</v>
      </c>
      <c r="Q244" s="306">
        <f>IF(Q$114=0,0,Q$114/CHI_fec!Q$114)</f>
        <v>0.23798703099808316</v>
      </c>
      <c r="R244" s="306">
        <f>IF(R$114=0,0,R$114/CHI_fec!R$114)</f>
        <v>0.23798703099808316</v>
      </c>
      <c r="S244" s="306">
        <f>IF(S$114=0,0,S$114/CHI_fec!S$114)</f>
        <v>0.23798703099808319</v>
      </c>
      <c r="T244" s="306">
        <f>IF(T$114=0,0,T$114/CHI_fec!T$114)</f>
        <v>0.23798703099808313</v>
      </c>
      <c r="U244" s="306">
        <f>IF(U$114=0,0,U$114/CHI_fec!U$114)</f>
        <v>0.23798703099808297</v>
      </c>
      <c r="V244" s="306">
        <f>IF(V$114=0,0,V$114/CHI_fec!V$114)</f>
        <v>0.2379870309980831</v>
      </c>
      <c r="W244" s="306">
        <f>IF(W$114=0,0,W$114/CHI_fec!W$114)</f>
        <v>0.2379870309980831</v>
      </c>
      <c r="X244" s="306">
        <f>IF(X$114=0,0,X$114/CHI_fec!X$114)</f>
        <v>0.23798703099808316</v>
      </c>
      <c r="Y244" s="306">
        <f>IF(Y$114=0,0,Y$114/CHI_fec!Y$114)</f>
        <v>0.23798703099808319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0.2918418025902737</v>
      </c>
      <c r="C245" s="307">
        <f>IF(C$115=0,0,C$115/CHI_fec!C$115)</f>
        <v>0.28875200076079899</v>
      </c>
      <c r="D245" s="307">
        <f>IF(D$115=0,0,D$115/CHI_fec!D$115)</f>
        <v>0.29222526851899205</v>
      </c>
      <c r="E245" s="307">
        <f>IF(E$115=0,0,E$115/CHI_fec!E$115)</f>
        <v>0.30428076148368111</v>
      </c>
      <c r="F245" s="307">
        <f>IF(F$115=0,0,F$115/CHI_fec!F$115)</f>
        <v>0.31336268274448187</v>
      </c>
      <c r="G245" s="307">
        <f>IF(G$115=0,0,G$115/CHI_fec!G$115)</f>
        <v>0.32035694596838393</v>
      </c>
      <c r="H245" s="307">
        <f>IF(H$115=0,0,H$115/CHI_fec!H$115)</f>
        <v>0.33091316014174554</v>
      </c>
      <c r="I245" s="307">
        <f>IF(I$115=0,0,I$115/CHI_fec!I$115)</f>
        <v>0.32715360281538847</v>
      </c>
      <c r="J245" s="307">
        <f>IF(J$115=0,0,J$115/CHI_fec!J$115)</f>
        <v>0.30815319323305967</v>
      </c>
      <c r="K245" s="307">
        <f>IF(K$115=0,0,K$115/CHI_fec!K$115)</f>
        <v>0.32393609412597119</v>
      </c>
      <c r="L245" s="307">
        <f>IF(L$115=0,0,L$115/CHI_fec!L$115)</f>
        <v>0.31137406335929757</v>
      </c>
      <c r="M245" s="307">
        <f>IF(M$115=0,0,M$115/CHI_fec!M$115)</f>
        <v>0.3154615813068038</v>
      </c>
      <c r="N245" s="307">
        <f>IF(N$115=0,0,N$115/CHI_fec!N$115)</f>
        <v>0.33871944279758248</v>
      </c>
      <c r="O245" s="307">
        <f>IF(O$115=0,0,O$115/CHI_fec!O$115)</f>
        <v>0.35625035465603472</v>
      </c>
      <c r="P245" s="307">
        <f>IF(P$115=0,0,P$115/CHI_fec!P$115)</f>
        <v>0.35403843609285413</v>
      </c>
      <c r="Q245" s="307">
        <f>IF(Q$115=0,0,Q$115/CHI_fec!Q$115)</f>
        <v>0.34929671321201505</v>
      </c>
      <c r="R245" s="307">
        <f>IF(R$115=0,0,R$115/CHI_fec!R$115)</f>
        <v>0.34417081661666826</v>
      </c>
      <c r="S245" s="307">
        <f>IF(S$115=0,0,S$115/CHI_fec!S$115)</f>
        <v>0.33729727431036965</v>
      </c>
      <c r="T245" s="307">
        <f>IF(T$115=0,0,T$115/CHI_fec!T$115)</f>
        <v>0.32139488222240897</v>
      </c>
      <c r="U245" s="307">
        <f>IF(U$115=0,0,U$115/CHI_fec!U$115)</f>
        <v>0.32348314936643385</v>
      </c>
      <c r="V245" s="307">
        <f>IF(V$115=0,0,V$115/CHI_fec!V$115)</f>
        <v>0.32671281384426176</v>
      </c>
      <c r="W245" s="307">
        <f>IF(W$115=0,0,W$115/CHI_fec!W$115)</f>
        <v>0.33179272989231029</v>
      </c>
      <c r="X245" s="307">
        <f>IF(X$115=0,0,X$115/CHI_fec!X$115)</f>
        <v>0.32310145661807443</v>
      </c>
      <c r="Y245" s="307">
        <f>IF(Y$115=0,0,Y$115/CHI_fec!Y$115)</f>
        <v>0.32885404813216845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0.28948002380057331</v>
      </c>
      <c r="C246" s="308">
        <f>IF(C$121=0,0,C$121/CHI_fec!C$121)</f>
        <v>0.28366394829372693</v>
      </c>
      <c r="D246" s="308">
        <f>IF(D$121=0,0,D$121/CHI_fec!D$121)</f>
        <v>0.28546782000327486</v>
      </c>
      <c r="E246" s="308">
        <f>IF(E$121=0,0,E$121/CHI_fec!E$121)</f>
        <v>0.29537280224030993</v>
      </c>
      <c r="F246" s="308">
        <f>IF(F$121=0,0,F$121/CHI_fec!F$121)</f>
        <v>0.29497450485368748</v>
      </c>
      <c r="G246" s="308">
        <f>IF(G$121=0,0,G$121/CHI_fec!G$121)</f>
        <v>0.29161826791056061</v>
      </c>
      <c r="H246" s="308">
        <f>IF(H$121=0,0,H$121/CHI_fec!H$121)</f>
        <v>0.2924528232373238</v>
      </c>
      <c r="I246" s="308">
        <f>IF(I$121=0,0,I$121/CHI_fec!I$121)</f>
        <v>0.29126329383323796</v>
      </c>
      <c r="J246" s="308">
        <f>IF(J$121=0,0,J$121/CHI_fec!J$121)</f>
        <v>0.29871708228659627</v>
      </c>
      <c r="K246" s="308">
        <f>IF(K$121=0,0,K$121/CHI_fec!K$121)</f>
        <v>0.31519040847390034</v>
      </c>
      <c r="L246" s="308">
        <f>IF(L$121=0,0,L$121/CHI_fec!L$121)</f>
        <v>0.32909739255605669</v>
      </c>
      <c r="M246" s="308">
        <f>IF(M$121=0,0,M$121/CHI_fec!M$121)</f>
        <v>0.33136557358376451</v>
      </c>
      <c r="N246" s="308">
        <f>IF(N$121=0,0,N$121/CHI_fec!N$121)</f>
        <v>0.33459212999304533</v>
      </c>
      <c r="O246" s="308">
        <f>IF(O$121=0,0,O$121/CHI_fec!O$121)</f>
        <v>0.35584992686014078</v>
      </c>
      <c r="P246" s="308">
        <f>IF(P$121=0,0,P$121/CHI_fec!P$121)</f>
        <v>0.35122373038786414</v>
      </c>
      <c r="Q246" s="308">
        <f>IF(Q$121=0,0,Q$121/CHI_fec!Q$121)</f>
        <v>0.34206966824421203</v>
      </c>
      <c r="R246" s="308">
        <f>IF(R$121=0,0,R$121/CHI_fec!R$121)</f>
        <v>0.3382808960867848</v>
      </c>
      <c r="S246" s="308">
        <f>IF(S$121=0,0,S$121/CHI_fec!S$121)</f>
        <v>0.33766685167546395</v>
      </c>
      <c r="T246" s="308">
        <f>IF(T$121=0,0,T$121/CHI_fec!T$121)</f>
        <v>0.31744005662160502</v>
      </c>
      <c r="U246" s="308">
        <f>IF(U$121=0,0,U$121/CHI_fec!U$121)</f>
        <v>0.31692009011066963</v>
      </c>
      <c r="V246" s="308">
        <f>IF(V$121=0,0,V$121/CHI_fec!V$121)</f>
        <v>0.31615209917835407</v>
      </c>
      <c r="W246" s="308">
        <f>IF(W$121=0,0,W$121/CHI_fec!W$121)</f>
        <v>0.31608573729646405</v>
      </c>
      <c r="X246" s="308">
        <f>IF(X$121=0,0,X$121/CHI_fec!X$121)</f>
        <v>0.31328288219438583</v>
      </c>
      <c r="Y246" s="308">
        <f>IF(Y$121=0,0,Y$121/CHI_fec!Y$121)</f>
        <v>0.31305400892522661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0.17911348876449959</v>
      </c>
      <c r="C247" s="308">
        <f>IF(C$134=0,0,C$134/CHI_fec!C$134)</f>
        <v>0.17573604886098376</v>
      </c>
      <c r="D247" s="308">
        <f>IF(D$134=0,0,D$134/CHI_fec!D$134)</f>
        <v>0.17693989149073197</v>
      </c>
      <c r="E247" s="308">
        <f>IF(E$134=0,0,E$134/CHI_fec!E$134)</f>
        <v>0.1752861388889296</v>
      </c>
      <c r="F247" s="308">
        <f>IF(F$134=0,0,F$134/CHI_fec!F$134)</f>
        <v>0.1760845726067283</v>
      </c>
      <c r="G247" s="308">
        <f>IF(G$134=0,0,G$134/CHI_fec!G$134)</f>
        <v>0.17531233921412165</v>
      </c>
      <c r="H247" s="308">
        <f>IF(H$134=0,0,H$134/CHI_fec!H$134)</f>
        <v>0.17874207806178682</v>
      </c>
      <c r="I247" s="308">
        <f>IF(I$134=0,0,I$134/CHI_fec!I$134)</f>
        <v>0.17745913402360988</v>
      </c>
      <c r="J247" s="308">
        <f>IF(J$134=0,0,J$134/CHI_fec!J$134)</f>
        <v>0.18191696618479769</v>
      </c>
      <c r="K247" s="308">
        <f>IF(K$134=0,0,K$134/CHI_fec!K$134)</f>
        <v>0.19690951416203475</v>
      </c>
      <c r="L247" s="308">
        <f>IF(L$134=0,0,L$134/CHI_fec!L$134)</f>
        <v>0.19529839676263147</v>
      </c>
      <c r="M247" s="308">
        <f>IF(M$134=0,0,M$134/CHI_fec!M$134)</f>
        <v>0.19876736248864332</v>
      </c>
      <c r="N247" s="308">
        <f>IF(N$134=0,0,N$134/CHI_fec!N$134)</f>
        <v>0.20013628980303408</v>
      </c>
      <c r="O247" s="308">
        <f>IF(O$134=0,0,O$134/CHI_fec!O$134)</f>
        <v>0.21754539480615648</v>
      </c>
      <c r="P247" s="308">
        <f>IF(P$134=0,0,P$134/CHI_fec!P$134)</f>
        <v>0.21693418442393878</v>
      </c>
      <c r="Q247" s="308">
        <f>IF(Q$134=0,0,Q$134/CHI_fec!Q$134)</f>
        <v>0.21615693915458992</v>
      </c>
      <c r="R247" s="308">
        <f>IF(R$134=0,0,R$134/CHI_fec!R$134)</f>
        <v>0.21534512903654573</v>
      </c>
      <c r="S247" s="308">
        <f>IF(S$134=0,0,S$134/CHI_fec!S$134)</f>
        <v>0.21445664842394449</v>
      </c>
      <c r="T247" s="308">
        <f>IF(T$134=0,0,T$134/CHI_fec!T$134)</f>
        <v>0.19580768025967335</v>
      </c>
      <c r="U247" s="308">
        <f>IF(U$134=0,0,U$134/CHI_fec!U$134)</f>
        <v>0.19535625496039821</v>
      </c>
      <c r="V247" s="308">
        <f>IF(V$134=0,0,V$134/CHI_fec!V$134)</f>
        <v>0.19431172784556638</v>
      </c>
      <c r="W247" s="308">
        <f>IF(W$134=0,0,W$134/CHI_fec!W$134)</f>
        <v>0.19401361855444779</v>
      </c>
      <c r="X247" s="308">
        <f>IF(X$134=0,0,X$134/CHI_fec!X$134)</f>
        <v>0.19121446453568725</v>
      </c>
      <c r="Y247" s="308">
        <f>IF(Y$134=0,0,Y$134/CHI_fec!Y$134)</f>
        <v>0.19124846360851611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0.26179125840375211</v>
      </c>
      <c r="C248" s="308">
        <f>IF(C$142=0,0,C$142/CHI_fec!C$142)</f>
        <v>0.25539652367791782</v>
      </c>
      <c r="D248" s="308">
        <f>IF(D$142=0,0,D$142/CHI_fec!D$142)</f>
        <v>0.26045477212963647</v>
      </c>
      <c r="E248" s="308">
        <f>IF(E$142=0,0,E$142/CHI_fec!E$142)</f>
        <v>0.27853820672524487</v>
      </c>
      <c r="F248" s="308">
        <f>IF(F$142=0,0,F$142/CHI_fec!F$142)</f>
        <v>0.29017272781314163</v>
      </c>
      <c r="G248" s="308">
        <f>IF(G$142=0,0,G$142/CHI_fec!G$142)</f>
        <v>0.30185086907586878</v>
      </c>
      <c r="H248" s="308">
        <f>IF(H$142=0,0,H$142/CHI_fec!H$142)</f>
        <v>0.32404615948196835</v>
      </c>
      <c r="I248" s="308">
        <f>IF(I$142=0,0,I$142/CHI_fec!I$142)</f>
        <v>0.3163975421482812</v>
      </c>
      <c r="J248" s="308">
        <f>IF(J$142=0,0,J$142/CHI_fec!J$142)</f>
        <v>0.28476664195882628</v>
      </c>
      <c r="K248" s="308">
        <f>IF(K$142=0,0,K$142/CHI_fec!K$142)</f>
        <v>0.31135524639822182</v>
      </c>
      <c r="L248" s="308">
        <f>IF(L$142=0,0,L$142/CHI_fec!L$142)</f>
        <v>0.28360999035367868</v>
      </c>
      <c r="M248" s="308">
        <f>IF(M$142=0,0,M$142/CHI_fec!M$142)</f>
        <v>0.29054322890252138</v>
      </c>
      <c r="N248" s="308">
        <f>IF(N$142=0,0,N$142/CHI_fec!N$142)</f>
        <v>0.31708881183787047</v>
      </c>
      <c r="O248" s="308">
        <f>IF(O$142=0,0,O$142/CHI_fec!O$142)</f>
        <v>0.34989174215618646</v>
      </c>
      <c r="P248" s="308">
        <f>IF(P$142=0,0,P$142/CHI_fec!P$142)</f>
        <v>0.34585161099403894</v>
      </c>
      <c r="Q248" s="308">
        <f>IF(Q$142=0,0,Q$142/CHI_fec!Q$142)</f>
        <v>0.33128380696506776</v>
      </c>
      <c r="R248" s="308">
        <f>IF(R$142=0,0,R$142/CHI_fec!R$142)</f>
        <v>0.32217244175042992</v>
      </c>
      <c r="S248" s="308">
        <f>IF(S$142=0,0,S$142/CHI_fec!S$142)</f>
        <v>0.31048436273716667</v>
      </c>
      <c r="T248" s="308">
        <f>IF(T$142=0,0,T$142/CHI_fec!T$142)</f>
        <v>0.28544594868056061</v>
      </c>
      <c r="U248" s="308">
        <f>IF(U$142=0,0,U$142/CHI_fec!U$142)</f>
        <v>0.28639343047272253</v>
      </c>
      <c r="V248" s="308">
        <f>IF(V$142=0,0,V$142/CHI_fec!V$142)</f>
        <v>0.28992390659838885</v>
      </c>
      <c r="W248" s="308">
        <f>IF(W$142=0,0,W$142/CHI_fec!W$142)</f>
        <v>0.29630396916725765</v>
      </c>
      <c r="X248" s="308">
        <f>IF(X$142=0,0,X$142/CHI_fec!X$142)</f>
        <v>0.28135485595796522</v>
      </c>
      <c r="Y248" s="308">
        <f>IF(Y$142=0,0,Y$142/CHI_fec!Y$142)</f>
        <v>0.28816763491768688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0.29721634609935904</v>
      </c>
      <c r="C249" s="309">
        <f>IF(C$156=0,0,C$156/CHI_fec!C$156)</f>
        <v>0.29786480334693849</v>
      </c>
      <c r="D249" s="309">
        <f>IF(D$156=0,0,D$156/CHI_fec!D$156)</f>
        <v>0.2984717460258412</v>
      </c>
      <c r="E249" s="309">
        <f>IF(E$156=0,0,E$156/CHI_fec!E$156)</f>
        <v>0.29847174602584126</v>
      </c>
      <c r="F249" s="309">
        <f>IF(F$156=0,0,F$156/CHI_fec!F$156)</f>
        <v>0.2984717460258412</v>
      </c>
      <c r="G249" s="309">
        <f>IF(G$156=0,0,G$156/CHI_fec!G$156)</f>
        <v>0.29847174602584131</v>
      </c>
      <c r="H249" s="309">
        <f>IF(H$156=0,0,H$156/CHI_fec!H$156)</f>
        <v>0.2984717460258412</v>
      </c>
      <c r="I249" s="309">
        <f>IF(I$156=0,0,I$156/CHI_fec!I$156)</f>
        <v>0.29847174602584126</v>
      </c>
      <c r="J249" s="309">
        <f>IF(J$156=0,0,J$156/CHI_fec!J$156)</f>
        <v>0.30156074565125301</v>
      </c>
      <c r="K249" s="309">
        <f>IF(K$156=0,0,K$156/CHI_fec!K$156)</f>
        <v>0.3045671699424578</v>
      </c>
      <c r="L249" s="309">
        <f>IF(L$156=0,0,L$156/CHI_fec!L$156)</f>
        <v>0.31669638486382889</v>
      </c>
      <c r="M249" s="309">
        <f>IF(M$156=0,0,M$156/CHI_fec!M$156)</f>
        <v>0.31669638486382912</v>
      </c>
      <c r="N249" s="309">
        <f>IF(N$156=0,0,N$156/CHI_fec!N$156)</f>
        <v>0.32877633937803447</v>
      </c>
      <c r="O249" s="309">
        <f>IF(O$156=0,0,O$156/CHI_fec!O$156)</f>
        <v>0.32877633937803447</v>
      </c>
      <c r="P249" s="309">
        <f>IF(P$156=0,0,P$156/CHI_fec!P$156)</f>
        <v>0.32877633937803463</v>
      </c>
      <c r="Q249" s="309">
        <f>IF(Q$156=0,0,Q$156/CHI_fec!Q$156)</f>
        <v>0.3287763393780343</v>
      </c>
      <c r="R249" s="309">
        <f>IF(R$156=0,0,R$156/CHI_fec!R$156)</f>
        <v>0.32877633937803447</v>
      </c>
      <c r="S249" s="309">
        <f>IF(S$156=0,0,S$156/CHI_fec!S$156)</f>
        <v>0.32877633937803435</v>
      </c>
      <c r="T249" s="309">
        <f>IF(T$156=0,0,T$156/CHI_fec!T$156)</f>
        <v>0.32877633937803469</v>
      </c>
      <c r="U249" s="309">
        <f>IF(U$156=0,0,U$156/CHI_fec!U$156)</f>
        <v>0.32877633937803452</v>
      </c>
      <c r="V249" s="309">
        <f>IF(V$156=0,0,V$156/CHI_fec!V$156)</f>
        <v>0.32877633937803435</v>
      </c>
      <c r="W249" s="309">
        <f>IF(W$156=0,0,W$156/CHI_fec!W$156)</f>
        <v>0.32877633937803452</v>
      </c>
      <c r="X249" s="309">
        <f>IF(X$156=0,0,X$156/CHI_fec!X$156)</f>
        <v>0.32877633937803447</v>
      </c>
      <c r="Y249" s="309">
        <f>IF(Y$156=0,0,Y$156/CHI_fec!Y$156)</f>
        <v>0.32877633937803447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SK: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2213.6567181378632</v>
      </c>
      <c r="C5" s="223">
        <f t="shared" si="0"/>
        <v>2230.3702379956426</v>
      </c>
      <c r="D5" s="223">
        <f t="shared" si="0"/>
        <v>2261.9843383613288</v>
      </c>
      <c r="E5" s="223">
        <f t="shared" si="0"/>
        <v>1847.2639761728547</v>
      </c>
      <c r="F5" s="223">
        <f t="shared" si="0"/>
        <v>1905.3650173337583</v>
      </c>
      <c r="G5" s="223">
        <f t="shared" si="0"/>
        <v>1919.3621716195062</v>
      </c>
      <c r="H5" s="223">
        <f t="shared" si="0"/>
        <v>1590.7563069667895</v>
      </c>
      <c r="I5" s="223">
        <f t="shared" si="0"/>
        <v>1701.4601671645382</v>
      </c>
      <c r="J5" s="223">
        <f t="shared" si="0"/>
        <v>1882.3171418581296</v>
      </c>
      <c r="K5" s="223">
        <f t="shared" si="0"/>
        <v>1511.0838875498575</v>
      </c>
      <c r="L5" s="223">
        <f t="shared" si="0"/>
        <v>1427.9057576738564</v>
      </c>
      <c r="M5" s="223">
        <f t="shared" si="0"/>
        <v>1647.6072823146126</v>
      </c>
      <c r="N5" s="223">
        <f t="shared" si="0"/>
        <v>1466.7546809511828</v>
      </c>
      <c r="O5" s="223">
        <f t="shared" si="0"/>
        <v>1281.3057568974461</v>
      </c>
      <c r="P5" s="223">
        <f t="shared" si="0"/>
        <v>960.31756314175595</v>
      </c>
      <c r="Q5" s="223">
        <f t="shared" si="0"/>
        <v>1368.3776722231673</v>
      </c>
      <c r="R5" s="223">
        <f t="shared" si="0"/>
        <v>1372.7015024707057</v>
      </c>
      <c r="S5" s="223">
        <f t="shared" si="0"/>
        <v>1472.5895244052692</v>
      </c>
      <c r="T5" s="223">
        <f t="shared" si="0"/>
        <v>2150.9340337635094</v>
      </c>
      <c r="U5" s="223">
        <f t="shared" si="0"/>
        <v>1966.0962987053256</v>
      </c>
      <c r="V5" s="223">
        <f t="shared" si="0"/>
        <v>1957.8245604717872</v>
      </c>
      <c r="W5" s="223">
        <f t="shared" si="0"/>
        <v>1967.1556875697192</v>
      </c>
      <c r="X5" s="223">
        <f t="shared" si="0"/>
        <v>1751.7093272140671</v>
      </c>
      <c r="Y5" s="223">
        <f t="shared" si="0"/>
        <v>1615.1791204590304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27.827290545118441</v>
      </c>
      <c r="C10" s="260">
        <v>30.444712246968891</v>
      </c>
      <c r="D10" s="260">
        <v>30.096567843540171</v>
      </c>
      <c r="E10" s="260">
        <v>18.247703587937071</v>
      </c>
      <c r="F10" s="260">
        <v>12.670108673585091</v>
      </c>
      <c r="G10" s="260">
        <v>11.60808572280575</v>
      </c>
      <c r="H10" s="260">
        <v>7.4038755313198221</v>
      </c>
      <c r="I10" s="260">
        <v>8.7002762334936161</v>
      </c>
      <c r="J10" s="260">
        <v>19.556900968664149</v>
      </c>
      <c r="K10" s="260">
        <v>9.6298761563934843</v>
      </c>
      <c r="L10" s="260">
        <v>14.622332667351481</v>
      </c>
      <c r="M10" s="260">
        <v>13.72118416425463</v>
      </c>
      <c r="N10" s="260">
        <v>11.19047826357791</v>
      </c>
      <c r="O10" s="260">
        <v>5.1542431039807601</v>
      </c>
      <c r="P10" s="260">
        <v>2.4246575419989549</v>
      </c>
      <c r="Q10" s="260">
        <v>7.7980265371999833</v>
      </c>
      <c r="R10" s="260">
        <v>8.7622711572308987</v>
      </c>
      <c r="S10" s="260">
        <v>9.7456645730789315</v>
      </c>
      <c r="T10" s="260">
        <v>21.606743391734661</v>
      </c>
      <c r="U10" s="260">
        <v>20.529565432629319</v>
      </c>
      <c r="V10" s="260">
        <v>18.215052638860939</v>
      </c>
      <c r="W10" s="260">
        <v>15.294135123630101</v>
      </c>
      <c r="X10" s="260">
        <v>15.848642955385589</v>
      </c>
      <c r="Y10" s="260">
        <v>13.71998995169351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0.13039403784795639</v>
      </c>
      <c r="O11" s="226">
        <v>0</v>
      </c>
      <c r="P11" s="226">
        <v>3.5071477149545408E-2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1273</v>
      </c>
    </row>
    <row r="12" spans="1:105" ht="12" customHeight="1" x14ac:dyDescent="0.25">
      <c r="A12" s="37" t="s">
        <v>35</v>
      </c>
      <c r="B12" s="226">
        <v>27.827290545118441</v>
      </c>
      <c r="C12" s="226">
        <v>30.444712246968891</v>
      </c>
      <c r="D12" s="226">
        <v>30.096567843540171</v>
      </c>
      <c r="E12" s="226">
        <v>18.247703587937071</v>
      </c>
      <c r="F12" s="226">
        <v>12.670108673585091</v>
      </c>
      <c r="G12" s="226">
        <v>11.60808572280575</v>
      </c>
      <c r="H12" s="226">
        <v>7.4038755313198221</v>
      </c>
      <c r="I12" s="226">
        <v>8.7002762334936161</v>
      </c>
      <c r="J12" s="226">
        <v>19.556900968664149</v>
      </c>
      <c r="K12" s="226">
        <v>9.6298761563934843</v>
      </c>
      <c r="L12" s="226">
        <v>14.622332667351481</v>
      </c>
      <c r="M12" s="226">
        <v>13.72118416425463</v>
      </c>
      <c r="N12" s="226">
        <v>11.06008422572995</v>
      </c>
      <c r="O12" s="226">
        <v>5.1542431039807601</v>
      </c>
      <c r="P12" s="226">
        <v>2.3895860648494089</v>
      </c>
      <c r="Q12" s="226">
        <v>7.7980265371999833</v>
      </c>
      <c r="R12" s="226">
        <v>8.7622711572308987</v>
      </c>
      <c r="S12" s="226">
        <v>9.7456645730789315</v>
      </c>
      <c r="T12" s="226">
        <v>21.606743391734661</v>
      </c>
      <c r="U12" s="226">
        <v>20.529565432629319</v>
      </c>
      <c r="V12" s="226">
        <v>18.215052638860939</v>
      </c>
      <c r="W12" s="226">
        <v>15.294135123630101</v>
      </c>
      <c r="X12" s="226">
        <v>15.848642955385589</v>
      </c>
      <c r="Y12" s="226">
        <v>13.71998995169351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639.75885029677556</v>
      </c>
      <c r="C25" s="294">
        <v>701.06001721568941</v>
      </c>
      <c r="D25" s="294">
        <v>712.21971665746116</v>
      </c>
      <c r="E25" s="294">
        <v>492.71460366115508</v>
      </c>
      <c r="F25" s="294">
        <v>468.20267064442652</v>
      </c>
      <c r="G25" s="294">
        <v>479.06493042759422</v>
      </c>
      <c r="H25" s="294">
        <v>341.01840905370602</v>
      </c>
      <c r="I25" s="294">
        <v>376.70961846476462</v>
      </c>
      <c r="J25" s="294">
        <v>516.25844647468523</v>
      </c>
      <c r="K25" s="294">
        <v>265.03311132509162</v>
      </c>
      <c r="L25" s="294">
        <v>236.70309317463881</v>
      </c>
      <c r="M25" s="294">
        <v>233.60502477644471</v>
      </c>
      <c r="N25" s="294">
        <v>263.96173663814022</v>
      </c>
      <c r="O25" s="294">
        <v>93.428312072953432</v>
      </c>
      <c r="P25" s="294">
        <v>54.178455818161723</v>
      </c>
      <c r="Q25" s="294">
        <v>224.24834598970179</v>
      </c>
      <c r="R25" s="294">
        <v>274.05311283455251</v>
      </c>
      <c r="S25" s="294">
        <v>283.65706864407218</v>
      </c>
      <c r="T25" s="294">
        <v>558.97887017381811</v>
      </c>
      <c r="U25" s="294">
        <v>545.80063778343674</v>
      </c>
      <c r="V25" s="294">
        <v>517.37636095643438</v>
      </c>
      <c r="W25" s="294">
        <v>474.52502722307139</v>
      </c>
      <c r="X25" s="294">
        <v>454.64456422605571</v>
      </c>
      <c r="Y25" s="294">
        <v>438.22132173329197</v>
      </c>
      <c r="DA25" s="70" t="s">
        <v>1278</v>
      </c>
    </row>
    <row r="26" spans="1:105" ht="12" customHeight="1" x14ac:dyDescent="0.25">
      <c r="A26" s="46" t="s">
        <v>28</v>
      </c>
      <c r="B26" s="229">
        <v>154.60750444614521</v>
      </c>
      <c r="C26" s="229">
        <v>89.880001133039571</v>
      </c>
      <c r="D26" s="229">
        <v>26.617393228540749</v>
      </c>
      <c r="E26" s="229">
        <v>2.0809898549207029</v>
      </c>
      <c r="F26" s="229">
        <v>17.635291668996739</v>
      </c>
      <c r="G26" s="229">
        <v>27.144055990905411</v>
      </c>
      <c r="H26" s="229">
        <v>12.33216439311056</v>
      </c>
      <c r="I26" s="229">
        <v>0</v>
      </c>
      <c r="J26" s="229">
        <v>0</v>
      </c>
      <c r="K26" s="229">
        <v>0</v>
      </c>
      <c r="L26" s="229">
        <v>1.204349968956935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1.081225901055501</v>
      </c>
      <c r="X26" s="229">
        <v>1.0142772099979069</v>
      </c>
      <c r="Y26" s="229">
        <v>0.98198762938250184</v>
      </c>
      <c r="DA26" s="73" t="s">
        <v>1279</v>
      </c>
    </row>
    <row r="27" spans="1:105" ht="12" customHeight="1" x14ac:dyDescent="0.25">
      <c r="A27" s="46" t="s">
        <v>30</v>
      </c>
      <c r="B27" s="229">
        <v>183.5555959320223</v>
      </c>
      <c r="C27" s="229">
        <v>81.382761563822839</v>
      </c>
      <c r="D27" s="229">
        <v>36.381902344511381</v>
      </c>
      <c r="E27" s="229">
        <v>86.063938253092402</v>
      </c>
      <c r="F27" s="229">
        <v>154.24842801837471</v>
      </c>
      <c r="G27" s="229">
        <v>87.376562410721831</v>
      </c>
      <c r="H27" s="229">
        <v>11.039988039409421</v>
      </c>
      <c r="I27" s="229">
        <v>15.88962875672577</v>
      </c>
      <c r="J27" s="229">
        <v>22.707750689220589</v>
      </c>
      <c r="K27" s="229">
        <v>6.5466212143112879</v>
      </c>
      <c r="L27" s="229">
        <v>6.2151041632631383</v>
      </c>
      <c r="M27" s="229">
        <v>7.7889413748727634</v>
      </c>
      <c r="N27" s="229">
        <v>3.037067958526702</v>
      </c>
      <c r="O27" s="229">
        <v>6.8841652683532084</v>
      </c>
      <c r="P27" s="229">
        <v>1.50465755965922</v>
      </c>
      <c r="Q27" s="229">
        <v>91.596601811595647</v>
      </c>
      <c r="R27" s="229">
        <v>87.098204200703691</v>
      </c>
      <c r="S27" s="229">
        <v>124.5782794109451</v>
      </c>
      <c r="T27" s="229">
        <v>151.05734738696819</v>
      </c>
      <c r="U27" s="229">
        <v>144.1365175066895</v>
      </c>
      <c r="V27" s="229">
        <v>151.24297598611241</v>
      </c>
      <c r="W27" s="229">
        <v>145.2434923353357</v>
      </c>
      <c r="X27" s="229">
        <v>125.86677622869961</v>
      </c>
      <c r="Y27" s="229">
        <v>129.04496020540859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3.9535224621445169</v>
      </c>
      <c r="D28" s="229">
        <v>46.1145291773718</v>
      </c>
      <c r="E28" s="229">
        <v>5.0411911160341756</v>
      </c>
      <c r="F28" s="229">
        <v>3.3650045693458641</v>
      </c>
      <c r="G28" s="229">
        <v>20.21152445069438</v>
      </c>
      <c r="H28" s="229">
        <v>0</v>
      </c>
      <c r="I28" s="229">
        <v>1.300187328270477</v>
      </c>
      <c r="J28" s="229">
        <v>43.532396642662057</v>
      </c>
      <c r="K28" s="229">
        <v>31.524548432657749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0.97462755872278806</v>
      </c>
      <c r="Y28" s="229">
        <v>0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0.98907008542025765</v>
      </c>
      <c r="O29" s="229">
        <v>0</v>
      </c>
      <c r="P29" s="229">
        <v>0.42009628470878391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1282</v>
      </c>
    </row>
    <row r="30" spans="1:105" ht="12" customHeight="1" x14ac:dyDescent="0.25">
      <c r="A30" s="46" t="s">
        <v>32</v>
      </c>
      <c r="B30" s="229">
        <v>107.5103704239929</v>
      </c>
      <c r="C30" s="229">
        <v>305.23924253387207</v>
      </c>
      <c r="D30" s="229">
        <v>387.20444227824208</v>
      </c>
      <c r="E30" s="229">
        <v>256.60850948662312</v>
      </c>
      <c r="F30" s="229">
        <v>142.58874591307151</v>
      </c>
      <c r="G30" s="229">
        <v>213.65587900443231</v>
      </c>
      <c r="H30" s="229">
        <v>175.89545283908151</v>
      </c>
      <c r="I30" s="229">
        <v>210.01097149950951</v>
      </c>
      <c r="J30" s="229">
        <v>222.5465755856778</v>
      </c>
      <c r="K30" s="229">
        <v>9.160355705085804</v>
      </c>
      <c r="L30" s="229">
        <v>68.257383672980737</v>
      </c>
      <c r="M30" s="229">
        <v>45.928924103629363</v>
      </c>
      <c r="N30" s="229">
        <v>102.1741120384751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190.30701372616369</v>
      </c>
      <c r="U30" s="229">
        <v>193.16336507013401</v>
      </c>
      <c r="V30" s="229">
        <v>192.2701570033218</v>
      </c>
      <c r="W30" s="229">
        <v>173.8727401209288</v>
      </c>
      <c r="X30" s="229">
        <v>187.9400544781405</v>
      </c>
      <c r="Y30" s="229">
        <v>177.2575747618437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23.290980288320739</v>
      </c>
      <c r="L31" s="229">
        <v>11.90618176330984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1284</v>
      </c>
    </row>
    <row r="32" spans="1:105" ht="12" customHeight="1" x14ac:dyDescent="0.25">
      <c r="A32" s="46" t="s">
        <v>35</v>
      </c>
      <c r="B32" s="229">
        <v>194.08537949461521</v>
      </c>
      <c r="C32" s="229">
        <v>169.47594804130699</v>
      </c>
      <c r="D32" s="229">
        <v>172.96714883777139</v>
      </c>
      <c r="E32" s="229">
        <v>84.00578475023147</v>
      </c>
      <c r="F32" s="229">
        <v>55.078208581751923</v>
      </c>
      <c r="G32" s="229">
        <v>60.969050082862488</v>
      </c>
      <c r="H32" s="229">
        <v>71.016928159694771</v>
      </c>
      <c r="I32" s="229">
        <v>72.022757712143999</v>
      </c>
      <c r="J32" s="229">
        <v>132.94164326934319</v>
      </c>
      <c r="K32" s="229">
        <v>100.1389490671239</v>
      </c>
      <c r="L32" s="229">
        <v>94.368959981503863</v>
      </c>
      <c r="M32" s="229">
        <v>106.8818049606426</v>
      </c>
      <c r="N32" s="229">
        <v>83.893394440729168</v>
      </c>
      <c r="O32" s="229">
        <v>63.791359325857947</v>
      </c>
      <c r="P32" s="229">
        <v>28.62315218588197</v>
      </c>
      <c r="Q32" s="229">
        <v>57.157084743794961</v>
      </c>
      <c r="R32" s="229">
        <v>58.478651245222999</v>
      </c>
      <c r="S32" s="229">
        <v>51.681400191031891</v>
      </c>
      <c r="T32" s="229">
        <v>101.92841194744091</v>
      </c>
      <c r="U32" s="229">
        <v>96.814558776355128</v>
      </c>
      <c r="V32" s="229">
        <v>81.935463173370508</v>
      </c>
      <c r="W32" s="229">
        <v>69.493824466807041</v>
      </c>
      <c r="X32" s="229">
        <v>50.992708206834997</v>
      </c>
      <c r="Y32" s="229">
        <v>47.664052156212357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51.128541481503362</v>
      </c>
      <c r="D34" s="229">
        <v>42.93430079102373</v>
      </c>
      <c r="E34" s="229">
        <v>58.914190200253287</v>
      </c>
      <c r="F34" s="229">
        <v>95.286991892885766</v>
      </c>
      <c r="G34" s="229">
        <v>69.707858487977745</v>
      </c>
      <c r="H34" s="229">
        <v>70.733875622409741</v>
      </c>
      <c r="I34" s="229">
        <v>77.486073168114928</v>
      </c>
      <c r="J34" s="229">
        <v>94.530080287781558</v>
      </c>
      <c r="K34" s="229">
        <v>94.371656617592137</v>
      </c>
      <c r="L34" s="229">
        <v>54.751113624624303</v>
      </c>
      <c r="M34" s="229">
        <v>73.005354337299963</v>
      </c>
      <c r="N34" s="229">
        <v>73.868092114988954</v>
      </c>
      <c r="O34" s="229">
        <v>22.75278747874226</v>
      </c>
      <c r="P34" s="229">
        <v>23.63054978791175</v>
      </c>
      <c r="Q34" s="229">
        <v>75.494659434311188</v>
      </c>
      <c r="R34" s="229">
        <v>128.47625738862581</v>
      </c>
      <c r="S34" s="229">
        <v>107.3973890420952</v>
      </c>
      <c r="T34" s="229">
        <v>115.6860971132452</v>
      </c>
      <c r="U34" s="229">
        <v>111.68619643025821</v>
      </c>
      <c r="V34" s="229">
        <v>91.927764793629649</v>
      </c>
      <c r="W34" s="229">
        <v>84.83374439894429</v>
      </c>
      <c r="X34" s="229">
        <v>87.856120543659969</v>
      </c>
      <c r="Y34" s="229">
        <v>83.272746980444865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362.94014930129521</v>
      </c>
      <c r="C36" s="261">
        <v>388.47778214887302</v>
      </c>
      <c r="D36" s="261">
        <v>400.81544750960478</v>
      </c>
      <c r="E36" s="261">
        <v>317.38957813606402</v>
      </c>
      <c r="F36" s="261">
        <v>261.47165040495219</v>
      </c>
      <c r="G36" s="261">
        <v>284.95448428008262</v>
      </c>
      <c r="H36" s="261">
        <v>197.55380567865771</v>
      </c>
      <c r="I36" s="261">
        <v>217.10992687363671</v>
      </c>
      <c r="J36" s="261">
        <v>300.50806356388358</v>
      </c>
      <c r="K36" s="261">
        <v>138.78506280310759</v>
      </c>
      <c r="L36" s="261">
        <v>167.76699250011009</v>
      </c>
      <c r="M36" s="261">
        <v>155.30389792952539</v>
      </c>
      <c r="N36" s="261">
        <v>167.85417940051559</v>
      </c>
      <c r="O36" s="261">
        <v>74.833177694565009</v>
      </c>
      <c r="P36" s="261">
        <v>34.037175266729513</v>
      </c>
      <c r="Q36" s="261">
        <v>104.3795403917089</v>
      </c>
      <c r="R36" s="261">
        <v>109.44881565677539</v>
      </c>
      <c r="S36" s="261">
        <v>112.61769673391341</v>
      </c>
      <c r="T36" s="261">
        <v>277.53024913917938</v>
      </c>
      <c r="U36" s="261">
        <v>271.81025096188108</v>
      </c>
      <c r="V36" s="261">
        <v>261.13535471526109</v>
      </c>
      <c r="W36" s="261">
        <v>238.99402708428289</v>
      </c>
      <c r="X36" s="261">
        <v>231.5346771711942</v>
      </c>
      <c r="Y36" s="261">
        <v>220.7186373061428</v>
      </c>
      <c r="DA36" s="70" t="s">
        <v>1289</v>
      </c>
    </row>
    <row r="37" spans="1:105" ht="12" customHeight="1" x14ac:dyDescent="0.25">
      <c r="A37" s="60" t="s">
        <v>1012</v>
      </c>
      <c r="B37" s="262">
        <v>362.94014930129521</v>
      </c>
      <c r="C37" s="262">
        <v>388.47778214887302</v>
      </c>
      <c r="D37" s="262">
        <v>400.81544750960478</v>
      </c>
      <c r="E37" s="262">
        <v>317.38957813606402</v>
      </c>
      <c r="F37" s="262">
        <v>261.47165040495219</v>
      </c>
      <c r="G37" s="262">
        <v>284.95448428008262</v>
      </c>
      <c r="H37" s="262">
        <v>197.55380567865771</v>
      </c>
      <c r="I37" s="262">
        <v>217.10992687363671</v>
      </c>
      <c r="J37" s="262">
        <v>300.50806356388358</v>
      </c>
      <c r="K37" s="262">
        <v>138.78506280310759</v>
      </c>
      <c r="L37" s="262">
        <v>167.76699250011009</v>
      </c>
      <c r="M37" s="262">
        <v>155.30389792952539</v>
      </c>
      <c r="N37" s="262">
        <v>167.85417940051559</v>
      </c>
      <c r="O37" s="262">
        <v>74.833177694565009</v>
      </c>
      <c r="P37" s="262">
        <v>34.037175266729513</v>
      </c>
      <c r="Q37" s="262">
        <v>104.3795403917089</v>
      </c>
      <c r="R37" s="262">
        <v>109.44881565677539</v>
      </c>
      <c r="S37" s="262">
        <v>112.61769673391341</v>
      </c>
      <c r="T37" s="262">
        <v>277.53024913917938</v>
      </c>
      <c r="U37" s="262">
        <v>271.81025096188108</v>
      </c>
      <c r="V37" s="262">
        <v>261.13535471526109</v>
      </c>
      <c r="W37" s="262">
        <v>238.99402708428289</v>
      </c>
      <c r="X37" s="262">
        <v>231.5346771711942</v>
      </c>
      <c r="Y37" s="262">
        <v>220.7186373061428</v>
      </c>
      <c r="DA37" s="72" t="s">
        <v>1290</v>
      </c>
    </row>
    <row r="38" spans="1:105" ht="12" customHeight="1" x14ac:dyDescent="0.25">
      <c r="A38" s="59" t="s">
        <v>28</v>
      </c>
      <c r="B38" s="230">
        <v>123.0005928496068</v>
      </c>
      <c r="C38" s="230">
        <v>61.413178201716697</v>
      </c>
      <c r="D38" s="230">
        <v>16.856696400796778</v>
      </c>
      <c r="E38" s="230">
        <v>1.8993822599829411</v>
      </c>
      <c r="F38" s="230">
        <v>21.087423025646039</v>
      </c>
      <c r="G38" s="230">
        <v>24.022635679020851</v>
      </c>
      <c r="H38" s="230">
        <v>9.397559375573536</v>
      </c>
      <c r="I38" s="230">
        <v>0</v>
      </c>
      <c r="J38" s="230">
        <v>0</v>
      </c>
      <c r="K38" s="230">
        <v>0</v>
      </c>
      <c r="L38" s="230">
        <v>1.233286435775645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1.0571031620469289</v>
      </c>
      <c r="X38" s="230">
        <v>0.97475809818600123</v>
      </c>
      <c r="Y38" s="230">
        <v>0.9594488863890247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2.7013615535316138</v>
      </c>
      <c r="D39" s="295">
        <v>29.20416027724054</v>
      </c>
      <c r="E39" s="295">
        <v>4.6012473113876764</v>
      </c>
      <c r="F39" s="295">
        <v>4.023708604818613</v>
      </c>
      <c r="G39" s="295">
        <v>17.887307945405471</v>
      </c>
      <c r="H39" s="295">
        <v>0</v>
      </c>
      <c r="I39" s="295">
        <v>0.99629292253494317</v>
      </c>
      <c r="J39" s="295">
        <v>32.784863010310417</v>
      </c>
      <c r="K39" s="295">
        <v>31.06814885757429</v>
      </c>
      <c r="L39" s="295">
        <v>0</v>
      </c>
      <c r="M39" s="295">
        <v>0</v>
      </c>
      <c r="N39" s="295">
        <v>0</v>
      </c>
      <c r="O39" s="295">
        <v>0</v>
      </c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0.9366533095841223</v>
      </c>
      <c r="Y39" s="295">
        <v>0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0</v>
      </c>
      <c r="G40" s="295">
        <v>0</v>
      </c>
      <c r="H40" s="295">
        <v>0</v>
      </c>
      <c r="I40" s="295">
        <v>0</v>
      </c>
      <c r="J40" s="295">
        <v>0</v>
      </c>
      <c r="K40" s="295">
        <v>0</v>
      </c>
      <c r="L40" s="295">
        <v>0</v>
      </c>
      <c r="M40" s="295">
        <v>0</v>
      </c>
      <c r="N40" s="295">
        <v>0.88753654432705065</v>
      </c>
      <c r="O40" s="295">
        <v>0</v>
      </c>
      <c r="P40" s="295">
        <v>0.49233097619964439</v>
      </c>
      <c r="Q40" s="295">
        <v>0</v>
      </c>
      <c r="R40" s="295">
        <v>0</v>
      </c>
      <c r="S40" s="295">
        <v>0</v>
      </c>
      <c r="T40" s="295">
        <v>0</v>
      </c>
      <c r="U40" s="295">
        <v>0</v>
      </c>
      <c r="V40" s="295">
        <v>0</v>
      </c>
      <c r="W40" s="295">
        <v>0</v>
      </c>
      <c r="X40" s="295">
        <v>0</v>
      </c>
      <c r="Y40" s="295">
        <v>0</v>
      </c>
      <c r="DA40" s="122" t="s">
        <v>1293</v>
      </c>
    </row>
    <row r="41" spans="1:105" ht="12" customHeight="1" x14ac:dyDescent="0.25">
      <c r="A41" s="59" t="s">
        <v>32</v>
      </c>
      <c r="B41" s="295">
        <v>85.53167808382959</v>
      </c>
      <c r="C41" s="295">
        <v>208.56377124586899</v>
      </c>
      <c r="D41" s="295">
        <v>245.2151370527728</v>
      </c>
      <c r="E41" s="295">
        <v>234.21433291808549</v>
      </c>
      <c r="F41" s="295">
        <v>170.5006789908314</v>
      </c>
      <c r="G41" s="295">
        <v>189.08660311208109</v>
      </c>
      <c r="H41" s="295">
        <v>134.03875501952569</v>
      </c>
      <c r="I41" s="295">
        <v>160.9248452205515</v>
      </c>
      <c r="J41" s="295">
        <v>167.60297058489661</v>
      </c>
      <c r="K41" s="295">
        <v>9.0277358053798533</v>
      </c>
      <c r="L41" s="295">
        <v>69.897378332918166</v>
      </c>
      <c r="M41" s="295">
        <v>46.678273081223743</v>
      </c>
      <c r="N41" s="295">
        <v>91.685371598092232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180.73083648436639</v>
      </c>
      <c r="U41" s="295">
        <v>181.06130990905871</v>
      </c>
      <c r="V41" s="295">
        <v>183.1054214638929</v>
      </c>
      <c r="W41" s="295">
        <v>169.9935445462132</v>
      </c>
      <c r="X41" s="295">
        <v>180.6173778433448</v>
      </c>
      <c r="Y41" s="295">
        <v>173.18912949668641</v>
      </c>
      <c r="DA41" s="122" t="s">
        <v>1294</v>
      </c>
    </row>
    <row r="42" spans="1:105" ht="12" customHeight="1" x14ac:dyDescent="0.25">
      <c r="A42" s="59" t="s">
        <v>35</v>
      </c>
      <c r="B42" s="295">
        <v>154.40787836785881</v>
      </c>
      <c r="C42" s="295">
        <v>115.7994711477557</v>
      </c>
      <c r="D42" s="295">
        <v>109.53945377879469</v>
      </c>
      <c r="E42" s="295">
        <v>76.674615646607805</v>
      </c>
      <c r="F42" s="295">
        <v>65.859839783656156</v>
      </c>
      <c r="G42" s="295">
        <v>53.957937543575163</v>
      </c>
      <c r="H42" s="295">
        <v>54.11749128355855</v>
      </c>
      <c r="I42" s="295">
        <v>55.188788730550307</v>
      </c>
      <c r="J42" s="295">
        <v>100.1202299686767</v>
      </c>
      <c r="K42" s="295">
        <v>98.689178140153402</v>
      </c>
      <c r="L42" s="295">
        <v>96.636327731416245</v>
      </c>
      <c r="M42" s="295">
        <v>108.6256248483017</v>
      </c>
      <c r="N42" s="295">
        <v>75.281271258096382</v>
      </c>
      <c r="O42" s="295">
        <v>74.833177694565009</v>
      </c>
      <c r="P42" s="295">
        <v>33.544844290529859</v>
      </c>
      <c r="Q42" s="295">
        <v>104.3795403917089</v>
      </c>
      <c r="R42" s="295">
        <v>109.44881565677539</v>
      </c>
      <c r="S42" s="295">
        <v>112.61769673391341</v>
      </c>
      <c r="T42" s="295">
        <v>96.799412654813011</v>
      </c>
      <c r="U42" s="295">
        <v>90.748941052822445</v>
      </c>
      <c r="V42" s="295">
        <v>78.029933251368192</v>
      </c>
      <c r="W42" s="295">
        <v>67.943379376022776</v>
      </c>
      <c r="X42" s="295">
        <v>49.005887920079303</v>
      </c>
      <c r="Y42" s="295">
        <v>46.57005892306735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42.660027994673889</v>
      </c>
      <c r="C44" s="261">
        <f t="shared" si="1"/>
        <v>46.700726384111292</v>
      </c>
      <c r="D44" s="261">
        <f t="shared" si="1"/>
        <v>46.64563635072281</v>
      </c>
      <c r="E44" s="261">
        <f t="shared" si="1"/>
        <v>29.802310787698651</v>
      </c>
      <c r="F44" s="261">
        <f t="shared" si="1"/>
        <v>23.842147610794701</v>
      </c>
      <c r="G44" s="261">
        <f t="shared" si="1"/>
        <v>23.095141189023742</v>
      </c>
      <c r="H44" s="261">
        <f t="shared" si="1"/>
        <v>15.616216703105795</v>
      </c>
      <c r="I44" s="261">
        <f t="shared" si="1"/>
        <v>17.750655592643234</v>
      </c>
      <c r="J44" s="261">
        <f t="shared" si="1"/>
        <v>31.645630850896488</v>
      </c>
      <c r="K44" s="261">
        <f t="shared" si="1"/>
        <v>15.852787265264812</v>
      </c>
      <c r="L44" s="261">
        <f t="shared" si="1"/>
        <v>19.932139331755913</v>
      </c>
      <c r="M44" s="261">
        <f t="shared" si="1"/>
        <v>18.990715444387845</v>
      </c>
      <c r="N44" s="261">
        <f t="shared" si="1"/>
        <v>17.252746648948914</v>
      </c>
      <c r="O44" s="261">
        <f t="shared" si="1"/>
        <v>7.2754740259470081</v>
      </c>
      <c r="P44" s="261">
        <f t="shared" si="1"/>
        <v>3.6566045148658128</v>
      </c>
      <c r="Q44" s="261">
        <f t="shared" si="1"/>
        <v>13.077729304556618</v>
      </c>
      <c r="R44" s="261">
        <f t="shared" si="1"/>
        <v>15.246182822147041</v>
      </c>
      <c r="S44" s="261">
        <f t="shared" si="1"/>
        <v>16.428954454204693</v>
      </c>
      <c r="T44" s="261">
        <f t="shared" si="1"/>
        <v>34.678051058777555</v>
      </c>
      <c r="U44" s="261">
        <f t="shared" si="1"/>
        <v>33.425914527378602</v>
      </c>
      <c r="V44" s="261">
        <f t="shared" si="1"/>
        <v>30.516932161230848</v>
      </c>
      <c r="W44" s="261">
        <f t="shared" si="1"/>
        <v>26.660638138735031</v>
      </c>
      <c r="X44" s="261">
        <f t="shared" si="1"/>
        <v>26.751762861431629</v>
      </c>
      <c r="Y44" s="261">
        <f t="shared" si="1"/>
        <v>24.318401467902149</v>
      </c>
      <c r="DA44" s="70"/>
    </row>
    <row r="45" spans="1:105" ht="12" customHeight="1" x14ac:dyDescent="0.25">
      <c r="A45" s="60" t="s">
        <v>1022</v>
      </c>
      <c r="B45" s="262">
        <v>26.6816201456035</v>
      </c>
      <c r="C45" s="262">
        <v>29.191280635057229</v>
      </c>
      <c r="D45" s="262">
        <v>28.857469597542028</v>
      </c>
      <c r="E45" s="262">
        <v>17.49643196032655</v>
      </c>
      <c r="F45" s="262">
        <v>12.14847080724563</v>
      </c>
      <c r="G45" s="262">
        <v>11.13017213700091</v>
      </c>
      <c r="H45" s="262">
        <v>7.0990524288272194</v>
      </c>
      <c r="I45" s="262">
        <v>8.342079342849317</v>
      </c>
      <c r="J45" s="262">
        <v>18.75172870405882</v>
      </c>
      <c r="K45" s="262">
        <v>9.2334069404816219</v>
      </c>
      <c r="L45" s="262">
        <v>14.020320276612861</v>
      </c>
      <c r="M45" s="262">
        <v>13.156272732514919</v>
      </c>
      <c r="N45" s="262">
        <v>10.660124628016209</v>
      </c>
      <c r="O45" s="262">
        <v>4.9420390539112633</v>
      </c>
      <c r="P45" s="262">
        <v>2.303461118265909</v>
      </c>
      <c r="Q45" s="262">
        <v>7.4769759425035023</v>
      </c>
      <c r="R45" s="262">
        <v>8.4015218891307075</v>
      </c>
      <c r="S45" s="262">
        <v>9.3444282613052483</v>
      </c>
      <c r="T45" s="262">
        <v>20.717177578861509</v>
      </c>
      <c r="U45" s="262">
        <v>19.79417627046988</v>
      </c>
      <c r="V45" s="262">
        <v>17.595109347845959</v>
      </c>
      <c r="W45" s="262">
        <v>14.809056224636921</v>
      </c>
      <c r="X45" s="262">
        <v>15.39670889039725</v>
      </c>
      <c r="Y45" s="262">
        <v>13.373529031100279</v>
      </c>
      <c r="DA45" s="72" t="s">
        <v>1297</v>
      </c>
    </row>
    <row r="46" spans="1:105" ht="12" customHeight="1" x14ac:dyDescent="0.25">
      <c r="A46" s="60" t="s">
        <v>1024</v>
      </c>
      <c r="B46" s="262">
        <v>15.97840784907039</v>
      </c>
      <c r="C46" s="262">
        <v>17.509445749054059</v>
      </c>
      <c r="D46" s="262">
        <v>17.788166753180779</v>
      </c>
      <c r="E46" s="262">
        <v>12.3058788273721</v>
      </c>
      <c r="F46" s="262">
        <v>11.693676803549071</v>
      </c>
      <c r="G46" s="262">
        <v>11.96496905202283</v>
      </c>
      <c r="H46" s="262">
        <v>8.517164274278576</v>
      </c>
      <c r="I46" s="262">
        <v>9.4085762497939189</v>
      </c>
      <c r="J46" s="262">
        <v>12.89390214683767</v>
      </c>
      <c r="K46" s="262">
        <v>6.6193803247831902</v>
      </c>
      <c r="L46" s="262">
        <v>5.9118190551430514</v>
      </c>
      <c r="M46" s="262">
        <v>5.834442711872927</v>
      </c>
      <c r="N46" s="262">
        <v>6.5926220209327031</v>
      </c>
      <c r="O46" s="262">
        <v>2.3334349720357448</v>
      </c>
      <c r="P46" s="262">
        <v>1.353143396599904</v>
      </c>
      <c r="Q46" s="262">
        <v>5.6007533620531156</v>
      </c>
      <c r="R46" s="262">
        <v>6.8446609330163346</v>
      </c>
      <c r="S46" s="262">
        <v>7.0845261928994443</v>
      </c>
      <c r="T46" s="262">
        <v>13.960873479916049</v>
      </c>
      <c r="U46" s="262">
        <v>13.63173825690872</v>
      </c>
      <c r="V46" s="262">
        <v>12.921822813384891</v>
      </c>
      <c r="W46" s="262">
        <v>11.85158191409811</v>
      </c>
      <c r="X46" s="262">
        <v>11.35505397103438</v>
      </c>
      <c r="Y46" s="262">
        <v>10.944872436801869</v>
      </c>
      <c r="DA46" s="72" t="s">
        <v>1298</v>
      </c>
    </row>
    <row r="47" spans="1:105" ht="12" customHeight="1" x14ac:dyDescent="0.25">
      <c r="A47" s="64" t="s">
        <v>28</v>
      </c>
      <c r="B47" s="229">
        <v>3.861426475650152</v>
      </c>
      <c r="C47" s="229">
        <v>2.2448135182692801</v>
      </c>
      <c r="D47" s="229">
        <v>0.66478730960488575</v>
      </c>
      <c r="E47" s="229">
        <v>5.19741221497384E-2</v>
      </c>
      <c r="F47" s="229">
        <v>0.44045327812788759</v>
      </c>
      <c r="G47" s="229">
        <v>0.67794106654326503</v>
      </c>
      <c r="H47" s="229">
        <v>0.30800410536485112</v>
      </c>
      <c r="I47" s="229">
        <v>0</v>
      </c>
      <c r="J47" s="229">
        <v>0</v>
      </c>
      <c r="K47" s="229">
        <v>0</v>
      </c>
      <c r="L47" s="229">
        <v>3.0079451012021689E-2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2.7004344552684491E-2</v>
      </c>
      <c r="X47" s="229">
        <v>2.5332255936507599E-2</v>
      </c>
      <c r="Y47" s="229">
        <v>2.4525801929487549E-2</v>
      </c>
      <c r="DA47" s="73" t="s">
        <v>1299</v>
      </c>
    </row>
    <row r="48" spans="1:105" ht="12" customHeight="1" x14ac:dyDescent="0.25">
      <c r="A48" s="64" t="s">
        <v>30</v>
      </c>
      <c r="B48" s="229">
        <v>4.5844245428108934</v>
      </c>
      <c r="C48" s="229">
        <v>2.0325892413167681</v>
      </c>
      <c r="D48" s="229">
        <v>0.90866249637028695</v>
      </c>
      <c r="E48" s="229">
        <v>2.1495047796012519</v>
      </c>
      <c r="F48" s="229">
        <v>3.8524583002052308</v>
      </c>
      <c r="G48" s="229">
        <v>2.1822884513447778</v>
      </c>
      <c r="H48" s="229">
        <v>0.27573113128597182</v>
      </c>
      <c r="I48" s="229">
        <v>0.39685417204858497</v>
      </c>
      <c r="J48" s="229">
        <v>0.56714135596414461</v>
      </c>
      <c r="K48" s="229">
        <v>0.16350627075673521</v>
      </c>
      <c r="L48" s="229">
        <v>0.15522640929313661</v>
      </c>
      <c r="M48" s="229">
        <v>0.19453405285832789</v>
      </c>
      <c r="N48" s="229">
        <v>7.585281623563625E-2</v>
      </c>
      <c r="O48" s="229">
        <v>0.17193666067632529</v>
      </c>
      <c r="P48" s="229">
        <v>3.7579835199261717E-2</v>
      </c>
      <c r="Q48" s="229">
        <v>2.2876867755024328</v>
      </c>
      <c r="R48" s="229">
        <v>2.1753362677122361</v>
      </c>
      <c r="S48" s="229">
        <v>3.1114263704834011</v>
      </c>
      <c r="T48" s="229">
        <v>3.7727589138126389</v>
      </c>
      <c r="U48" s="229">
        <v>3.5999065297778921</v>
      </c>
      <c r="V48" s="229">
        <v>3.777395113005821</v>
      </c>
      <c r="W48" s="229">
        <v>3.627553971126392</v>
      </c>
      <c r="X48" s="229">
        <v>3.1436074456756531</v>
      </c>
      <c r="Y48" s="229">
        <v>3.2229847294376222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9.8741884244824191E-2</v>
      </c>
      <c r="D49" s="229">
        <v>1.151741401657975</v>
      </c>
      <c r="E49" s="229">
        <v>0.12590714088556679</v>
      </c>
      <c r="F49" s="229">
        <v>8.4043253794850545E-2</v>
      </c>
      <c r="G49" s="229">
        <v>0.5047964256763966</v>
      </c>
      <c r="H49" s="229">
        <v>0</v>
      </c>
      <c r="I49" s="229">
        <v>3.2473053560199507E-2</v>
      </c>
      <c r="J49" s="229">
        <v>1.087250903807407</v>
      </c>
      <c r="K49" s="229">
        <v>0.78734681338306323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2.4341979211373779E-2</v>
      </c>
      <c r="Y49" s="229">
        <v>0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2.4702691035580999E-2</v>
      </c>
      <c r="O50" s="229">
        <v>0</v>
      </c>
      <c r="P50" s="229">
        <v>1.0492187438817481E-2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1302</v>
      </c>
    </row>
    <row r="51" spans="1:105" ht="12" customHeight="1" x14ac:dyDescent="0.25">
      <c r="A51" s="64" t="s">
        <v>32</v>
      </c>
      <c r="B51" s="229">
        <v>2.6851438566927328</v>
      </c>
      <c r="C51" s="229">
        <v>7.6235555107757174</v>
      </c>
      <c r="D51" s="229">
        <v>9.670691537637282</v>
      </c>
      <c r="E51" s="229">
        <v>6.4089702240418953</v>
      </c>
      <c r="F51" s="229">
        <v>3.5612498925644149</v>
      </c>
      <c r="G51" s="229">
        <v>5.3361993702795987</v>
      </c>
      <c r="H51" s="229">
        <v>4.3931073137261079</v>
      </c>
      <c r="I51" s="229">
        <v>5.2451653522917612</v>
      </c>
      <c r="J51" s="229">
        <v>5.558250500907298</v>
      </c>
      <c r="K51" s="229">
        <v>0.2287860487283945</v>
      </c>
      <c r="L51" s="229">
        <v>1.7047740950069381</v>
      </c>
      <c r="M51" s="229">
        <v>1.1471057900275341</v>
      </c>
      <c r="N51" s="229">
        <v>2.5518672121691428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4.7530457459786506</v>
      </c>
      <c r="U51" s="229">
        <v>4.8243850431419881</v>
      </c>
      <c r="V51" s="229">
        <v>4.8020765705370598</v>
      </c>
      <c r="W51" s="229">
        <v>4.3425887022881362</v>
      </c>
      <c r="X51" s="229">
        <v>4.6939293457764446</v>
      </c>
      <c r="Y51" s="229">
        <v>4.4271272254662239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0.58170790771993397</v>
      </c>
      <c r="L52" s="229">
        <v>0.29736490249580472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1304</v>
      </c>
    </row>
    <row r="53" spans="1:105" ht="12" customHeight="1" x14ac:dyDescent="0.25">
      <c r="A53" s="64" t="s">
        <v>35</v>
      </c>
      <c r="B53" s="229">
        <v>4.8474129739166107</v>
      </c>
      <c r="C53" s="229">
        <v>4.2327758610227582</v>
      </c>
      <c r="D53" s="229">
        <v>4.3199709505209816</v>
      </c>
      <c r="E53" s="229">
        <v>2.0981010107132572</v>
      </c>
      <c r="F53" s="229">
        <v>1.3756153274114959</v>
      </c>
      <c r="G53" s="229">
        <v>1.5227430584859629</v>
      </c>
      <c r="H53" s="229">
        <v>1.773695575758498</v>
      </c>
      <c r="I53" s="229">
        <v>1.7988168457623861</v>
      </c>
      <c r="J53" s="229">
        <v>3.3203070114587749</v>
      </c>
      <c r="K53" s="229">
        <v>2.5010376472784159</v>
      </c>
      <c r="L53" s="229">
        <v>2.3569282866154828</v>
      </c>
      <c r="M53" s="229">
        <v>2.669445011215891</v>
      </c>
      <c r="N53" s="229">
        <v>2.0952939870938461</v>
      </c>
      <c r="O53" s="229">
        <v>1.593232131266846</v>
      </c>
      <c r="P53" s="229">
        <v>0.71488248945657096</v>
      </c>
      <c r="Q53" s="229">
        <v>1.427536658659081</v>
      </c>
      <c r="R53" s="229">
        <v>1.4605436714572479</v>
      </c>
      <c r="S53" s="229">
        <v>1.290777751773595</v>
      </c>
      <c r="T53" s="229">
        <v>2.545730687037405</v>
      </c>
      <c r="U53" s="229">
        <v>2.418008762424769</v>
      </c>
      <c r="V53" s="229">
        <v>2.0463933359878981</v>
      </c>
      <c r="W53" s="229">
        <v>1.735655035967457</v>
      </c>
      <c r="X53" s="229">
        <v>1.273577205972972</v>
      </c>
      <c r="Y53" s="229">
        <v>1.190441780896083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1.276969733424713</v>
      </c>
      <c r="D55" s="229">
        <v>1.072313057389368</v>
      </c>
      <c r="E55" s="229">
        <v>1.4714215499803891</v>
      </c>
      <c r="F55" s="229">
        <v>2.3798567514451889</v>
      </c>
      <c r="G55" s="229">
        <v>1.741000679692833</v>
      </c>
      <c r="H55" s="229">
        <v>1.766626148143146</v>
      </c>
      <c r="I55" s="229">
        <v>1.935266826130986</v>
      </c>
      <c r="J55" s="229">
        <v>2.360952374700044</v>
      </c>
      <c r="K55" s="229">
        <v>2.3569956369166469</v>
      </c>
      <c r="L55" s="229">
        <v>1.367445910719667</v>
      </c>
      <c r="M55" s="229">
        <v>1.8233578577711751</v>
      </c>
      <c r="N55" s="229">
        <v>1.8449053143984979</v>
      </c>
      <c r="O55" s="229">
        <v>0.56826618009257435</v>
      </c>
      <c r="P55" s="229">
        <v>0.59018888450525386</v>
      </c>
      <c r="Q55" s="229">
        <v>1.885529927891602</v>
      </c>
      <c r="R55" s="229">
        <v>3.208780993846851</v>
      </c>
      <c r="S55" s="229">
        <v>2.6823220706424489</v>
      </c>
      <c r="T55" s="229">
        <v>2.8893381330873531</v>
      </c>
      <c r="U55" s="229">
        <v>2.7894379215640681</v>
      </c>
      <c r="V55" s="229">
        <v>2.2959577938541118</v>
      </c>
      <c r="W55" s="229">
        <v>2.118779860163436</v>
      </c>
      <c r="X55" s="229">
        <v>2.1942657384614299</v>
      </c>
      <c r="Y55" s="229">
        <v>2.0797928990724568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1140.4703999999999</v>
      </c>
      <c r="C59" s="279">
        <v>1063.6869999999999</v>
      </c>
      <c r="D59" s="279">
        <v>1072.20697</v>
      </c>
      <c r="E59" s="279">
        <v>989.10978</v>
      </c>
      <c r="F59" s="279">
        <v>1139.1784399999999</v>
      </c>
      <c r="G59" s="279">
        <v>1120.6395299999999</v>
      </c>
      <c r="H59" s="279">
        <v>1029.164</v>
      </c>
      <c r="I59" s="279">
        <v>1081.1896899999999</v>
      </c>
      <c r="J59" s="279">
        <v>1014.3481</v>
      </c>
      <c r="K59" s="279">
        <v>1081.78305</v>
      </c>
      <c r="L59" s="279">
        <v>988.88120000000004</v>
      </c>
      <c r="M59" s="279">
        <v>1225.9864600000001</v>
      </c>
      <c r="N59" s="279">
        <v>1006.49554</v>
      </c>
      <c r="O59" s="279">
        <v>1100.61455</v>
      </c>
      <c r="P59" s="279">
        <v>866.02067</v>
      </c>
      <c r="Q59" s="279">
        <v>1018.8740299999999</v>
      </c>
      <c r="R59" s="279">
        <v>965.19111999999996</v>
      </c>
      <c r="S59" s="279">
        <v>1050.14014</v>
      </c>
      <c r="T59" s="279">
        <v>1258.14012</v>
      </c>
      <c r="U59" s="279">
        <v>1094.5299299999999</v>
      </c>
      <c r="V59" s="279">
        <v>1130.58086</v>
      </c>
      <c r="W59" s="279">
        <v>1211.6818599999999</v>
      </c>
      <c r="X59" s="279">
        <v>1022.92968</v>
      </c>
      <c r="Y59" s="279">
        <v>918.20077000000003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245.11473255323489</v>
      </c>
      <c r="C61" s="223">
        <f t="shared" si="2"/>
        <v>274.52283128922772</v>
      </c>
      <c r="D61" s="223">
        <f t="shared" si="2"/>
        <v>295.0609079505935</v>
      </c>
      <c r="E61" s="223">
        <f t="shared" si="2"/>
        <v>130.06093316733785</v>
      </c>
      <c r="F61" s="223">
        <f t="shared" si="2"/>
        <v>109.36135730598235</v>
      </c>
      <c r="G61" s="223">
        <f t="shared" si="2"/>
        <v>134.55352785577685</v>
      </c>
      <c r="H61" s="223">
        <f t="shared" si="2"/>
        <v>113.52593174992577</v>
      </c>
      <c r="I61" s="223">
        <f t="shared" si="2"/>
        <v>120.77662702775619</v>
      </c>
      <c r="J61" s="223">
        <f t="shared" si="2"/>
        <v>68.651886054109184</v>
      </c>
      <c r="K61" s="223">
        <f t="shared" si="2"/>
        <v>38.142543371906072</v>
      </c>
      <c r="L61" s="223">
        <f t="shared" si="2"/>
        <v>58.076536214238303</v>
      </c>
      <c r="M61" s="223">
        <f t="shared" si="2"/>
        <v>33.469924364515762</v>
      </c>
      <c r="N61" s="223">
        <f t="shared" si="2"/>
        <v>191.86743310062093</v>
      </c>
      <c r="O61" s="223">
        <f t="shared" si="2"/>
        <v>99.492722321915195</v>
      </c>
      <c r="P61" s="223">
        <f t="shared" si="2"/>
        <v>193.9951441317998</v>
      </c>
      <c r="Q61" s="223">
        <f t="shared" si="2"/>
        <v>105.05057450218754</v>
      </c>
      <c r="R61" s="223">
        <f t="shared" si="2"/>
        <v>125.00582806323415</v>
      </c>
      <c r="S61" s="223">
        <f t="shared" si="2"/>
        <v>123.62337253364436</v>
      </c>
      <c r="T61" s="223">
        <f t="shared" si="2"/>
        <v>162.27059086200896</v>
      </c>
      <c r="U61" s="223">
        <f t="shared" si="2"/>
        <v>128.50684771378803</v>
      </c>
      <c r="V61" s="223">
        <f t="shared" si="2"/>
        <v>164.28606924848273</v>
      </c>
      <c r="W61" s="223">
        <f t="shared" si="2"/>
        <v>253.76479720442055</v>
      </c>
      <c r="X61" s="223">
        <f t="shared" si="2"/>
        <v>301.96927054578282</v>
      </c>
      <c r="Y61" s="223">
        <f t="shared" si="2"/>
        <v>333.15170852717887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7.1697676966547803</v>
      </c>
      <c r="C66" s="260">
        <v>8.077104746132072</v>
      </c>
      <c r="D66" s="260">
        <v>8.4206692847056441</v>
      </c>
      <c r="E66" s="260">
        <v>3.133417233617906</v>
      </c>
      <c r="F66" s="260">
        <v>2.0471540432914122</v>
      </c>
      <c r="G66" s="260">
        <v>2.2181232743183781</v>
      </c>
      <c r="H66" s="260">
        <v>1.6977310598179409</v>
      </c>
      <c r="I66" s="260">
        <v>1.9207880900980221</v>
      </c>
      <c r="J66" s="260">
        <v>1.748206299971095</v>
      </c>
      <c r="K66" s="260">
        <v>0.96507065564327565</v>
      </c>
      <c r="L66" s="260">
        <v>2.184973848765924</v>
      </c>
      <c r="M66" s="260">
        <v>1.2292272391608161</v>
      </c>
      <c r="N66" s="260">
        <v>5.2777126507088443</v>
      </c>
      <c r="O66" s="260">
        <v>3.2200193891357012</v>
      </c>
      <c r="P66" s="260">
        <v>5.6389966594852377</v>
      </c>
      <c r="Q66" s="260">
        <v>2.6382057269660728</v>
      </c>
      <c r="R66" s="260">
        <v>3.0183545503588811</v>
      </c>
      <c r="S66" s="260">
        <v>3.2003293352677722</v>
      </c>
      <c r="T66" s="260">
        <v>4.4222017994100922</v>
      </c>
      <c r="U66" s="260">
        <v>3.409463693013675</v>
      </c>
      <c r="V66" s="260">
        <v>4.0779743838893152</v>
      </c>
      <c r="W66" s="260">
        <v>5.7951786527845766</v>
      </c>
      <c r="X66" s="260">
        <v>7.404741623752952</v>
      </c>
      <c r="Y66" s="260">
        <v>7.3992638037164404</v>
      </c>
      <c r="DA66" s="68" t="s">
        <v>1316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0</v>
      </c>
      <c r="J67" s="226">
        <v>0</v>
      </c>
      <c r="K67" s="226">
        <v>0</v>
      </c>
      <c r="L67" s="226">
        <v>0</v>
      </c>
      <c r="M67" s="226">
        <v>0</v>
      </c>
      <c r="N67" s="226">
        <v>6.1497127014403047E-2</v>
      </c>
      <c r="O67" s="226">
        <v>0</v>
      </c>
      <c r="P67" s="226">
        <v>8.156530935352381E-2</v>
      </c>
      <c r="Q67" s="226">
        <v>0</v>
      </c>
      <c r="R67" s="226">
        <v>0</v>
      </c>
      <c r="S67" s="226">
        <v>0</v>
      </c>
      <c r="T67" s="226">
        <v>0</v>
      </c>
      <c r="U67" s="226">
        <v>0</v>
      </c>
      <c r="V67" s="226">
        <v>0</v>
      </c>
      <c r="W67" s="226">
        <v>0</v>
      </c>
      <c r="X67" s="226">
        <v>0</v>
      </c>
      <c r="Y67" s="226">
        <v>0</v>
      </c>
      <c r="DA67" s="69" t="s">
        <v>1317</v>
      </c>
    </row>
    <row r="68" spans="1:105" ht="12" customHeight="1" x14ac:dyDescent="0.25">
      <c r="A68" s="37" t="s">
        <v>35</v>
      </c>
      <c r="B68" s="226">
        <v>7.1697676966547803</v>
      </c>
      <c r="C68" s="226">
        <v>8.077104746132072</v>
      </c>
      <c r="D68" s="226">
        <v>8.4206692847056441</v>
      </c>
      <c r="E68" s="226">
        <v>3.133417233617906</v>
      </c>
      <c r="F68" s="226">
        <v>2.0471540432914122</v>
      </c>
      <c r="G68" s="226">
        <v>2.2181232743183781</v>
      </c>
      <c r="H68" s="226">
        <v>1.6977310598179409</v>
      </c>
      <c r="I68" s="226">
        <v>1.9207880900980221</v>
      </c>
      <c r="J68" s="226">
        <v>1.748206299971095</v>
      </c>
      <c r="K68" s="226">
        <v>0.96507065564327565</v>
      </c>
      <c r="L68" s="226">
        <v>2.184973848765924</v>
      </c>
      <c r="M68" s="226">
        <v>1.2292272391608161</v>
      </c>
      <c r="N68" s="226">
        <v>5.2162155236944416</v>
      </c>
      <c r="O68" s="226">
        <v>3.2200193891357012</v>
      </c>
      <c r="P68" s="226">
        <v>5.5574313501317141</v>
      </c>
      <c r="Q68" s="226">
        <v>2.6382057269660728</v>
      </c>
      <c r="R68" s="226">
        <v>3.0183545503588811</v>
      </c>
      <c r="S68" s="226">
        <v>3.2003293352677722</v>
      </c>
      <c r="T68" s="226">
        <v>4.4222017994100922</v>
      </c>
      <c r="U68" s="226">
        <v>3.409463693013675</v>
      </c>
      <c r="V68" s="226">
        <v>4.0779743838893152</v>
      </c>
      <c r="W68" s="226">
        <v>5.7951786527845766</v>
      </c>
      <c r="X68" s="226">
        <v>7.404741623752952</v>
      </c>
      <c r="Y68" s="226">
        <v>7.3992638037164404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149.58593403475109</v>
      </c>
      <c r="C72" s="261">
        <f t="shared" si="3"/>
        <v>168.7871318912681</v>
      </c>
      <c r="D72" s="261">
        <f t="shared" si="3"/>
        <v>180.83559691245409</v>
      </c>
      <c r="E72" s="261">
        <f t="shared" si="3"/>
        <v>76.779580958759766</v>
      </c>
      <c r="F72" s="261">
        <f t="shared" si="3"/>
        <v>68.650604086580145</v>
      </c>
      <c r="G72" s="261">
        <f t="shared" si="3"/>
        <v>83.072971437137937</v>
      </c>
      <c r="H72" s="261">
        <f t="shared" si="3"/>
        <v>70.962335738283741</v>
      </c>
      <c r="I72" s="261">
        <f t="shared" si="3"/>
        <v>75.473313048358591</v>
      </c>
      <c r="J72" s="261">
        <f t="shared" si="3"/>
        <v>41.879366879585291</v>
      </c>
      <c r="K72" s="261">
        <f t="shared" si="3"/>
        <v>24.103429326212101</v>
      </c>
      <c r="L72" s="261">
        <f t="shared" si="3"/>
        <v>32.097692300405257</v>
      </c>
      <c r="M72" s="261">
        <f t="shared" si="3"/>
        <v>18.99166561607565</v>
      </c>
      <c r="N72" s="261">
        <f t="shared" si="3"/>
        <v>112.97396284041849</v>
      </c>
      <c r="O72" s="261">
        <f t="shared" si="3"/>
        <v>52.967854748042257</v>
      </c>
      <c r="P72" s="261">
        <f t="shared" si="3"/>
        <v>114.3453071382327</v>
      </c>
      <c r="Q72" s="261">
        <f t="shared" si="3"/>
        <v>68.848342845016589</v>
      </c>
      <c r="R72" s="261">
        <f t="shared" si="3"/>
        <v>85.669966358812985</v>
      </c>
      <c r="S72" s="261">
        <f t="shared" si="3"/>
        <v>84.531215949752152</v>
      </c>
      <c r="T72" s="261">
        <f t="shared" si="3"/>
        <v>103.820932979522</v>
      </c>
      <c r="U72" s="261">
        <f t="shared" si="3"/>
        <v>82.25847342038972</v>
      </c>
      <c r="V72" s="261">
        <f t="shared" si="3"/>
        <v>105.1140906536499</v>
      </c>
      <c r="W72" s="261">
        <f t="shared" si="3"/>
        <v>163.17037879576799</v>
      </c>
      <c r="X72" s="261">
        <f t="shared" si="3"/>
        <v>192.76586148156039</v>
      </c>
      <c r="Y72" s="261">
        <f t="shared" si="3"/>
        <v>214.47096972870349</v>
      </c>
      <c r="DA72" s="70"/>
    </row>
    <row r="73" spans="1:105" ht="12" customHeight="1" x14ac:dyDescent="0.25">
      <c r="A73" s="60" t="s">
        <v>1052</v>
      </c>
      <c r="B73" s="262">
        <v>149.58593403475109</v>
      </c>
      <c r="C73" s="262">
        <v>168.7871318912681</v>
      </c>
      <c r="D73" s="262">
        <v>180.83559691245409</v>
      </c>
      <c r="E73" s="262">
        <v>76.779580958759766</v>
      </c>
      <c r="F73" s="262">
        <v>68.650604086580145</v>
      </c>
      <c r="G73" s="262">
        <v>83.072971437137937</v>
      </c>
      <c r="H73" s="262">
        <v>70.962335738283741</v>
      </c>
      <c r="I73" s="262">
        <v>75.473313048358591</v>
      </c>
      <c r="J73" s="262">
        <v>41.879366879585291</v>
      </c>
      <c r="K73" s="262">
        <v>24.103429326212101</v>
      </c>
      <c r="L73" s="262">
        <v>32.097692300405257</v>
      </c>
      <c r="M73" s="262">
        <v>18.99166561607565</v>
      </c>
      <c r="N73" s="262">
        <v>112.97396284041849</v>
      </c>
      <c r="O73" s="262">
        <v>52.967854748042257</v>
      </c>
      <c r="P73" s="262">
        <v>114.3453071382327</v>
      </c>
      <c r="Q73" s="262">
        <v>68.848342845016589</v>
      </c>
      <c r="R73" s="262">
        <v>85.669966358812985</v>
      </c>
      <c r="S73" s="262">
        <v>84.531215949752152</v>
      </c>
      <c r="T73" s="262">
        <v>103.820932979522</v>
      </c>
      <c r="U73" s="262">
        <v>82.25847342038972</v>
      </c>
      <c r="V73" s="262">
        <v>105.1140906536499</v>
      </c>
      <c r="W73" s="262">
        <v>163.17037879576799</v>
      </c>
      <c r="X73" s="262">
        <v>192.76586148156039</v>
      </c>
      <c r="Y73" s="262">
        <v>214.47096972870349</v>
      </c>
      <c r="DA73" s="72" t="s">
        <v>1322</v>
      </c>
    </row>
    <row r="74" spans="1:105" ht="12" customHeight="1" x14ac:dyDescent="0.25">
      <c r="A74" s="64" t="s">
        <v>28</v>
      </c>
      <c r="B74" s="229">
        <v>36.149727277129827</v>
      </c>
      <c r="C74" s="229">
        <v>21.63949909150541</v>
      </c>
      <c r="D74" s="229">
        <v>6.7582686636736966</v>
      </c>
      <c r="E74" s="229">
        <v>0.32428007583498081</v>
      </c>
      <c r="F74" s="229">
        <v>2.585789236642563</v>
      </c>
      <c r="G74" s="229">
        <v>4.7069556646692794</v>
      </c>
      <c r="H74" s="229">
        <v>2.566193398391579</v>
      </c>
      <c r="I74" s="229">
        <v>0</v>
      </c>
      <c r="J74" s="229">
        <v>0</v>
      </c>
      <c r="K74" s="229">
        <v>0</v>
      </c>
      <c r="L74" s="229">
        <v>0.16331368638711211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0.3717908007328049</v>
      </c>
      <c r="X74" s="229">
        <v>0.43004587660514898</v>
      </c>
      <c r="Y74" s="229">
        <v>0.48059696936297158</v>
      </c>
      <c r="DA74" s="73" t="s">
        <v>1323</v>
      </c>
    </row>
    <row r="75" spans="1:105" ht="12" customHeight="1" x14ac:dyDescent="0.25">
      <c r="A75" s="64" t="s">
        <v>30</v>
      </c>
      <c r="B75" s="229">
        <v>42.918257796761743</v>
      </c>
      <c r="C75" s="229">
        <v>19.59370463644975</v>
      </c>
      <c r="D75" s="229">
        <v>9.2375188069169081</v>
      </c>
      <c r="E75" s="229">
        <v>13.411319789655289</v>
      </c>
      <c r="F75" s="229">
        <v>22.616803420390429</v>
      </c>
      <c r="G75" s="229">
        <v>15.15166361048894</v>
      </c>
      <c r="H75" s="229">
        <v>2.2973051219526059</v>
      </c>
      <c r="I75" s="229">
        <v>3.1834677603028489</v>
      </c>
      <c r="J75" s="229">
        <v>1.842073923667332</v>
      </c>
      <c r="K75" s="229">
        <v>0.59538229384131247</v>
      </c>
      <c r="L75" s="229">
        <v>0.84278789251057373</v>
      </c>
      <c r="M75" s="229">
        <v>0.63322683335412544</v>
      </c>
      <c r="N75" s="229">
        <v>1.299845981695382</v>
      </c>
      <c r="O75" s="229">
        <v>3.9028797364006929</v>
      </c>
      <c r="P75" s="229">
        <v>3.175626329671478</v>
      </c>
      <c r="Q75" s="229">
        <v>28.121831700166961</v>
      </c>
      <c r="R75" s="229">
        <v>27.227204780162381</v>
      </c>
      <c r="S75" s="229">
        <v>37.124946294742138</v>
      </c>
      <c r="T75" s="229">
        <v>28.056364159615001</v>
      </c>
      <c r="U75" s="229">
        <v>21.723041479727922</v>
      </c>
      <c r="V75" s="229">
        <v>30.727665754080871</v>
      </c>
      <c r="W75" s="229">
        <v>49.943489389098119</v>
      </c>
      <c r="X75" s="229">
        <v>53.366562499069587</v>
      </c>
      <c r="Y75" s="229">
        <v>63.15620984480578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0.95184962894235881</v>
      </c>
      <c r="D76" s="229">
        <v>11.70867390369858</v>
      </c>
      <c r="E76" s="229">
        <v>0.7855674228976417</v>
      </c>
      <c r="F76" s="229">
        <v>0.49339657999331421</v>
      </c>
      <c r="G76" s="229">
        <v>3.5048096547057068</v>
      </c>
      <c r="H76" s="229">
        <v>0</v>
      </c>
      <c r="I76" s="229">
        <v>0.26049094697390962</v>
      </c>
      <c r="J76" s="229">
        <v>3.531388634113259</v>
      </c>
      <c r="K76" s="229">
        <v>2.8669992265807092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0.41323472392260741</v>
      </c>
      <c r="Y76" s="229">
        <v>0</v>
      </c>
      <c r="DA76" s="73" t="s">
        <v>1325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0.42331577485421201</v>
      </c>
      <c r="O77" s="229">
        <v>0</v>
      </c>
      <c r="P77" s="229">
        <v>0.8866262055138473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1326</v>
      </c>
    </row>
    <row r="78" spans="1:105" ht="12" customHeight="1" x14ac:dyDescent="0.25">
      <c r="A78" s="64" t="s">
        <v>32</v>
      </c>
      <c r="B78" s="229">
        <v>25.13765799540689</v>
      </c>
      <c r="C78" s="229">
        <v>73.489366135259957</v>
      </c>
      <c r="D78" s="229">
        <v>98.312844770928677</v>
      </c>
      <c r="E78" s="229">
        <v>39.987233344486619</v>
      </c>
      <c r="F78" s="229">
        <v>20.907192881678981</v>
      </c>
      <c r="G78" s="229">
        <v>37.049317548812724</v>
      </c>
      <c r="H78" s="229">
        <v>36.601989358406193</v>
      </c>
      <c r="I78" s="229">
        <v>42.075442246917127</v>
      </c>
      <c r="J78" s="229">
        <v>18.053185861444248</v>
      </c>
      <c r="K78" s="229">
        <v>0.83308830823658664</v>
      </c>
      <c r="L78" s="229">
        <v>9.2559183278166905</v>
      </c>
      <c r="M78" s="229">
        <v>3.7339383838895919</v>
      </c>
      <c r="N78" s="229">
        <v>43.729877230318174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35.346330195724903</v>
      </c>
      <c r="U78" s="229">
        <v>29.111954863122069</v>
      </c>
      <c r="V78" s="229">
        <v>39.063057840287513</v>
      </c>
      <c r="W78" s="229">
        <v>59.787954776204259</v>
      </c>
      <c r="X78" s="229">
        <v>79.685163661952075</v>
      </c>
      <c r="Y78" s="229">
        <v>86.752063547625013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2.1181975886368769</v>
      </c>
      <c r="L79" s="229">
        <v>1.614516116312255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1328</v>
      </c>
    </row>
    <row r="80" spans="1:105" ht="12" customHeight="1" x14ac:dyDescent="0.25">
      <c r="A80" s="64" t="s">
        <v>35</v>
      </c>
      <c r="B80" s="229">
        <v>45.380290965452673</v>
      </c>
      <c r="C80" s="229">
        <v>40.803010429911609</v>
      </c>
      <c r="D80" s="229">
        <v>43.91709029499809</v>
      </c>
      <c r="E80" s="229">
        <v>13.09059829627097</v>
      </c>
      <c r="F80" s="229">
        <v>8.0758879182376617</v>
      </c>
      <c r="G80" s="229">
        <v>10.57242940234085</v>
      </c>
      <c r="H80" s="229">
        <v>14.77787405423082</v>
      </c>
      <c r="I80" s="229">
        <v>14.4296717497357</v>
      </c>
      <c r="J80" s="229">
        <v>10.78435014491289</v>
      </c>
      <c r="K80" s="229">
        <v>9.1071340843896316</v>
      </c>
      <c r="L80" s="229">
        <v>12.796731126621831</v>
      </c>
      <c r="M80" s="229">
        <v>8.6892972537627475</v>
      </c>
      <c r="N80" s="229">
        <v>35.905845092602917</v>
      </c>
      <c r="O80" s="229">
        <v>36.165605264427882</v>
      </c>
      <c r="P80" s="229">
        <v>60.410048210748393</v>
      </c>
      <c r="Q80" s="229">
        <v>17.548270196129689</v>
      </c>
      <c r="R80" s="229">
        <v>18.28063192959058</v>
      </c>
      <c r="S80" s="229">
        <v>15.401314062141131</v>
      </c>
      <c r="T80" s="229">
        <v>18.93148988299637</v>
      </c>
      <c r="U80" s="229">
        <v>14.59107457652231</v>
      </c>
      <c r="V80" s="229">
        <v>16.646627781433711</v>
      </c>
      <c r="W80" s="229">
        <v>23.89617620080756</v>
      </c>
      <c r="X80" s="229">
        <v>21.62052315197359</v>
      </c>
      <c r="Y80" s="229">
        <v>23.327380435778899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12.30970196919904</v>
      </c>
      <c r="D82" s="229">
        <v>10.901200472238131</v>
      </c>
      <c r="E82" s="229">
        <v>9.1805820296142731</v>
      </c>
      <c r="F82" s="229">
        <v>13.971534049637199</v>
      </c>
      <c r="G82" s="229">
        <v>12.08779555612046</v>
      </c>
      <c r="H82" s="229">
        <v>14.718973805302539</v>
      </c>
      <c r="I82" s="229">
        <v>15.52424034442901</v>
      </c>
      <c r="J82" s="229">
        <v>7.6683683154475606</v>
      </c>
      <c r="K82" s="229">
        <v>8.5826278245269858</v>
      </c>
      <c r="L82" s="229">
        <v>7.4244251507567904</v>
      </c>
      <c r="M82" s="229">
        <v>5.9352031450691838</v>
      </c>
      <c r="N82" s="229">
        <v>31.615078760947839</v>
      </c>
      <c r="O82" s="229">
        <v>12.899369747213679</v>
      </c>
      <c r="P82" s="229">
        <v>49.873006392299018</v>
      </c>
      <c r="Q82" s="229">
        <v>23.178240948719939</v>
      </c>
      <c r="R82" s="229">
        <v>40.16212964906002</v>
      </c>
      <c r="S82" s="229">
        <v>32.004955592868868</v>
      </c>
      <c r="T82" s="229">
        <v>21.486748741185721</v>
      </c>
      <c r="U82" s="229">
        <v>16.832402501017409</v>
      </c>
      <c r="V82" s="229">
        <v>18.676739277847791</v>
      </c>
      <c r="W82" s="229">
        <v>29.170967628925279</v>
      </c>
      <c r="X82" s="229">
        <v>37.250331568037339</v>
      </c>
      <c r="Y82" s="229">
        <v>40.754718931130839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77.387282469391749</v>
      </c>
      <c r="C85" s="261">
        <v>85.292422127959114</v>
      </c>
      <c r="D85" s="261">
        <v>92.805670003978719</v>
      </c>
      <c r="E85" s="261">
        <v>45.102757294300297</v>
      </c>
      <c r="F85" s="261">
        <v>34.961914980079733</v>
      </c>
      <c r="G85" s="261">
        <v>45.061016935393774</v>
      </c>
      <c r="H85" s="261">
        <v>37.488287854352997</v>
      </c>
      <c r="I85" s="261">
        <v>39.666740426421363</v>
      </c>
      <c r="J85" s="261">
        <v>22.230498165671751</v>
      </c>
      <c r="K85" s="261">
        <v>11.510165160422741</v>
      </c>
      <c r="L85" s="261">
        <v>20.746102680251571</v>
      </c>
      <c r="M85" s="261">
        <v>11.51392400829403</v>
      </c>
      <c r="N85" s="261">
        <v>65.513329695473146</v>
      </c>
      <c r="O85" s="261">
        <v>38.689061615765553</v>
      </c>
      <c r="P85" s="261">
        <v>65.509662393883133</v>
      </c>
      <c r="Q85" s="261">
        <v>29.22400616609006</v>
      </c>
      <c r="R85" s="261">
        <v>31.200751252370679</v>
      </c>
      <c r="S85" s="261">
        <v>30.604851333696161</v>
      </c>
      <c r="T85" s="261">
        <v>47.006724397466932</v>
      </c>
      <c r="U85" s="261">
        <v>37.357049327777752</v>
      </c>
      <c r="V85" s="261">
        <v>48.381592325728107</v>
      </c>
      <c r="W85" s="261">
        <v>74.942706606952754</v>
      </c>
      <c r="X85" s="261">
        <v>89.522931102623673</v>
      </c>
      <c r="Y85" s="261">
        <v>98.508599537392953</v>
      </c>
      <c r="DA85" s="70" t="s">
        <v>1334</v>
      </c>
    </row>
    <row r="86" spans="1:105" ht="12" customHeight="1" x14ac:dyDescent="0.25">
      <c r="A86" s="60" t="s">
        <v>1012</v>
      </c>
      <c r="B86" s="262">
        <v>77.387282469391749</v>
      </c>
      <c r="C86" s="262">
        <v>85.292422127959114</v>
      </c>
      <c r="D86" s="262">
        <v>92.805670003978719</v>
      </c>
      <c r="E86" s="262">
        <v>45.102757294300297</v>
      </c>
      <c r="F86" s="262">
        <v>34.961914980079733</v>
      </c>
      <c r="G86" s="262">
        <v>45.061016935393774</v>
      </c>
      <c r="H86" s="262">
        <v>37.488287854352997</v>
      </c>
      <c r="I86" s="262">
        <v>39.666740426421363</v>
      </c>
      <c r="J86" s="262">
        <v>22.230498165671751</v>
      </c>
      <c r="K86" s="262">
        <v>11.510165160422741</v>
      </c>
      <c r="L86" s="262">
        <v>20.746102680251571</v>
      </c>
      <c r="M86" s="262">
        <v>11.51392400829403</v>
      </c>
      <c r="N86" s="262">
        <v>65.513329695473146</v>
      </c>
      <c r="O86" s="262">
        <v>38.689061615765553</v>
      </c>
      <c r="P86" s="262">
        <v>65.509662393883133</v>
      </c>
      <c r="Q86" s="262">
        <v>29.22400616609006</v>
      </c>
      <c r="R86" s="262">
        <v>31.200751252370679</v>
      </c>
      <c r="S86" s="262">
        <v>30.604851333696161</v>
      </c>
      <c r="T86" s="262">
        <v>47.006724397466932</v>
      </c>
      <c r="U86" s="262">
        <v>37.357049327777752</v>
      </c>
      <c r="V86" s="262">
        <v>48.381592325728107</v>
      </c>
      <c r="W86" s="262">
        <v>74.942706606952754</v>
      </c>
      <c r="X86" s="262">
        <v>89.522931102623673</v>
      </c>
      <c r="Y86" s="262">
        <v>98.508599537392953</v>
      </c>
      <c r="DA86" s="72" t="s">
        <v>1335</v>
      </c>
    </row>
    <row r="87" spans="1:105" ht="12" customHeight="1" x14ac:dyDescent="0.25">
      <c r="A87" s="59" t="s">
        <v>28</v>
      </c>
      <c r="B87" s="230">
        <v>26.226587609774811</v>
      </c>
      <c r="C87" s="230">
        <v>13.48359921750442</v>
      </c>
      <c r="D87" s="230">
        <v>3.903035706956163</v>
      </c>
      <c r="E87" s="230">
        <v>0.26991238207697171</v>
      </c>
      <c r="F87" s="230">
        <v>2.8196429319576022</v>
      </c>
      <c r="G87" s="230">
        <v>3.7987975374382121</v>
      </c>
      <c r="H87" s="230">
        <v>1.783303590581927</v>
      </c>
      <c r="I87" s="230">
        <v>0</v>
      </c>
      <c r="J87" s="230">
        <v>0</v>
      </c>
      <c r="K87" s="230">
        <v>0</v>
      </c>
      <c r="L87" s="230">
        <v>0.1525084681406936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0.3314818076965026</v>
      </c>
      <c r="X87" s="230">
        <v>0.37689042147716117</v>
      </c>
      <c r="Y87" s="230">
        <v>0.4282101741811708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0.59309870610762871</v>
      </c>
      <c r="D88" s="295">
        <v>6.7619940256118554</v>
      </c>
      <c r="E88" s="295">
        <v>0.65386186262109447</v>
      </c>
      <c r="F88" s="295">
        <v>0.53801839674936769</v>
      </c>
      <c r="G88" s="295">
        <v>2.8285930937106429</v>
      </c>
      <c r="H88" s="295">
        <v>0</v>
      </c>
      <c r="I88" s="295">
        <v>0.1820261897553663</v>
      </c>
      <c r="J88" s="295">
        <v>2.4253054256481472</v>
      </c>
      <c r="K88" s="295">
        <v>2.576642740628369</v>
      </c>
      <c r="L88" s="295">
        <v>0</v>
      </c>
      <c r="M88" s="295">
        <v>0</v>
      </c>
      <c r="N88" s="295">
        <v>0</v>
      </c>
      <c r="O88" s="295">
        <v>0</v>
      </c>
      <c r="P88" s="295">
        <v>0</v>
      </c>
      <c r="Q88" s="295">
        <v>0</v>
      </c>
      <c r="R88" s="295">
        <v>0</v>
      </c>
      <c r="S88" s="295">
        <v>0</v>
      </c>
      <c r="T88" s="295">
        <v>0</v>
      </c>
      <c r="U88" s="295">
        <v>0</v>
      </c>
      <c r="V88" s="295">
        <v>0</v>
      </c>
      <c r="W88" s="295">
        <v>0</v>
      </c>
      <c r="X88" s="295">
        <v>0.36215719703595239</v>
      </c>
      <c r="Y88" s="295">
        <v>0</v>
      </c>
      <c r="DA88" s="122" t="s">
        <v>1337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0</v>
      </c>
      <c r="G89" s="295">
        <v>0</v>
      </c>
      <c r="H89" s="295">
        <v>0</v>
      </c>
      <c r="I89" s="295">
        <v>0</v>
      </c>
      <c r="J89" s="295">
        <v>0</v>
      </c>
      <c r="K89" s="295">
        <v>0</v>
      </c>
      <c r="L89" s="295">
        <v>0</v>
      </c>
      <c r="M89" s="295">
        <v>0</v>
      </c>
      <c r="N89" s="295">
        <v>0.34640468562024002</v>
      </c>
      <c r="O89" s="295">
        <v>0</v>
      </c>
      <c r="P89" s="295">
        <v>0.94756500162384416</v>
      </c>
      <c r="Q89" s="295">
        <v>0</v>
      </c>
      <c r="R89" s="295">
        <v>0</v>
      </c>
      <c r="S89" s="295">
        <v>0</v>
      </c>
      <c r="T89" s="295">
        <v>0</v>
      </c>
      <c r="U89" s="295">
        <v>0</v>
      </c>
      <c r="V89" s="295">
        <v>0</v>
      </c>
      <c r="W89" s="295">
        <v>0</v>
      </c>
      <c r="X89" s="295">
        <v>0</v>
      </c>
      <c r="Y89" s="295">
        <v>0</v>
      </c>
      <c r="DA89" s="122" t="s">
        <v>1338</v>
      </c>
    </row>
    <row r="90" spans="1:105" ht="12" customHeight="1" x14ac:dyDescent="0.25">
      <c r="A90" s="59" t="s">
        <v>32</v>
      </c>
      <c r="B90" s="295">
        <v>18.237343387599651</v>
      </c>
      <c r="C90" s="295">
        <v>45.791316865798692</v>
      </c>
      <c r="D90" s="295">
        <v>56.777639760889492</v>
      </c>
      <c r="E90" s="295">
        <v>33.283109907037428</v>
      </c>
      <c r="F90" s="295">
        <v>22.79799830571006</v>
      </c>
      <c r="G90" s="295">
        <v>29.901037166043711</v>
      </c>
      <c r="H90" s="295">
        <v>25.435518260704061</v>
      </c>
      <c r="I90" s="295">
        <v>29.401530162372179</v>
      </c>
      <c r="J90" s="295">
        <v>12.398660741283591</v>
      </c>
      <c r="K90" s="295">
        <v>0.74871695876955346</v>
      </c>
      <c r="L90" s="295">
        <v>8.6435249649847563</v>
      </c>
      <c r="M90" s="295">
        <v>3.4606348988065552</v>
      </c>
      <c r="N90" s="295">
        <v>35.784715037839163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30.611310468300729</v>
      </c>
      <c r="U90" s="295">
        <v>24.88469901958678</v>
      </c>
      <c r="V90" s="295">
        <v>33.924674288383379</v>
      </c>
      <c r="W90" s="295">
        <v>53.30583567057112</v>
      </c>
      <c r="X90" s="295">
        <v>69.835746723376687</v>
      </c>
      <c r="Y90" s="295">
        <v>77.295777148874052</v>
      </c>
      <c r="DA90" s="122" t="s">
        <v>1339</v>
      </c>
    </row>
    <row r="91" spans="1:105" ht="12" customHeight="1" x14ac:dyDescent="0.25">
      <c r="A91" s="59" t="s">
        <v>35</v>
      </c>
      <c r="B91" s="295">
        <v>32.923351472017288</v>
      </c>
      <c r="C91" s="295">
        <v>25.42440733854837</v>
      </c>
      <c r="D91" s="295">
        <v>25.363000510521221</v>
      </c>
      <c r="E91" s="295">
        <v>10.895873142564801</v>
      </c>
      <c r="F91" s="295">
        <v>8.8062553456626986</v>
      </c>
      <c r="G91" s="295">
        <v>8.5325891382012067</v>
      </c>
      <c r="H91" s="295">
        <v>10.26946600306702</v>
      </c>
      <c r="I91" s="295">
        <v>10.083184074293809</v>
      </c>
      <c r="J91" s="295">
        <v>7.4065319987400056</v>
      </c>
      <c r="K91" s="295">
        <v>8.1848054610248209</v>
      </c>
      <c r="L91" s="295">
        <v>11.95006924712612</v>
      </c>
      <c r="M91" s="295">
        <v>8.053289109487471</v>
      </c>
      <c r="N91" s="295">
        <v>29.38220997201374</v>
      </c>
      <c r="O91" s="295">
        <v>38.689061615765553</v>
      </c>
      <c r="P91" s="295">
        <v>64.56209739225929</v>
      </c>
      <c r="Q91" s="295">
        <v>29.22400616609006</v>
      </c>
      <c r="R91" s="295">
        <v>31.200751252370679</v>
      </c>
      <c r="S91" s="295">
        <v>30.604851333696161</v>
      </c>
      <c r="T91" s="295">
        <v>16.3954139291662</v>
      </c>
      <c r="U91" s="295">
        <v>12.47235030819097</v>
      </c>
      <c r="V91" s="295">
        <v>14.45691803734473</v>
      </c>
      <c r="W91" s="295">
        <v>21.305389128685121</v>
      </c>
      <c r="X91" s="295">
        <v>18.948136760733881</v>
      </c>
      <c r="Y91" s="295">
        <v>20.784612214337731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10.971748352437274</v>
      </c>
      <c r="C93" s="261">
        <f t="shared" si="4"/>
        <v>12.366172523868446</v>
      </c>
      <c r="D93" s="261">
        <f t="shared" si="4"/>
        <v>12.998971749455066</v>
      </c>
      <c r="E93" s="261">
        <f t="shared" si="4"/>
        <v>5.0451776806598758</v>
      </c>
      <c r="F93" s="261">
        <f t="shared" si="4"/>
        <v>3.7016841960310742</v>
      </c>
      <c r="G93" s="261">
        <f t="shared" si="4"/>
        <v>4.2014162089267648</v>
      </c>
      <c r="H93" s="261">
        <f t="shared" si="4"/>
        <v>3.377577097471085</v>
      </c>
      <c r="I93" s="261">
        <f t="shared" si="4"/>
        <v>3.7157854628781974</v>
      </c>
      <c r="J93" s="261">
        <f t="shared" si="4"/>
        <v>2.7938147088810474</v>
      </c>
      <c r="K93" s="261">
        <f t="shared" si="4"/>
        <v>1.5638782296279525</v>
      </c>
      <c r="L93" s="261">
        <f t="shared" si="4"/>
        <v>3.047767384815554</v>
      </c>
      <c r="M93" s="261">
        <f t="shared" si="4"/>
        <v>1.7351075009852623</v>
      </c>
      <c r="N93" s="261">
        <f t="shared" si="4"/>
        <v>8.1024279140204456</v>
      </c>
      <c r="O93" s="261">
        <f t="shared" si="4"/>
        <v>4.615786568971691</v>
      </c>
      <c r="P93" s="261">
        <f t="shared" si="4"/>
        <v>8.5011779401987226</v>
      </c>
      <c r="Q93" s="261">
        <f t="shared" si="4"/>
        <v>4.3400197641148193</v>
      </c>
      <c r="R93" s="261">
        <f t="shared" si="4"/>
        <v>5.1167559016916089</v>
      </c>
      <c r="S93" s="261">
        <f t="shared" si="4"/>
        <v>5.2869759149282718</v>
      </c>
      <c r="T93" s="261">
        <f t="shared" si="4"/>
        <v>7.0207316856099382</v>
      </c>
      <c r="U93" s="261">
        <f t="shared" si="4"/>
        <v>5.4818612726068814</v>
      </c>
      <c r="V93" s="261">
        <f t="shared" si="4"/>
        <v>6.7124118852153973</v>
      </c>
      <c r="W93" s="261">
        <f t="shared" si="4"/>
        <v>9.8565331489152204</v>
      </c>
      <c r="X93" s="261">
        <f t="shared" si="4"/>
        <v>12.275736337845789</v>
      </c>
      <c r="Y93" s="261">
        <f t="shared" si="4"/>
        <v>12.772875457365977</v>
      </c>
      <c r="DA93" s="70"/>
    </row>
    <row r="94" spans="1:105" ht="12" customHeight="1" x14ac:dyDescent="0.25">
      <c r="A94" s="60" t="s">
        <v>1022</v>
      </c>
      <c r="B94" s="262">
        <v>7.6907335863135984</v>
      </c>
      <c r="C94" s="262">
        <v>8.66399908329441</v>
      </c>
      <c r="D94" s="262">
        <v>9.0325275276827703</v>
      </c>
      <c r="E94" s="262">
        <v>3.3610959487240688</v>
      </c>
      <c r="F94" s="262">
        <v>2.1959032737482862</v>
      </c>
      <c r="G94" s="262">
        <v>2.379295381124205</v>
      </c>
      <c r="H94" s="262">
        <v>1.8210907012177771</v>
      </c>
      <c r="I94" s="262">
        <v>2.0603553841221882</v>
      </c>
      <c r="J94" s="262">
        <v>1.8752335467250629</v>
      </c>
      <c r="K94" s="262">
        <v>1.0351941120748409</v>
      </c>
      <c r="L94" s="262">
        <v>2.343737269446164</v>
      </c>
      <c r="M94" s="262">
        <v>1.318544702339024</v>
      </c>
      <c r="N94" s="262">
        <v>5.624459362640418</v>
      </c>
      <c r="O94" s="262">
        <v>3.4539907445203961</v>
      </c>
      <c r="P94" s="262">
        <v>5.9931303515107972</v>
      </c>
      <c r="Q94" s="262">
        <v>2.8299016440169331</v>
      </c>
      <c r="R94" s="262">
        <v>3.237672641287701</v>
      </c>
      <c r="S94" s="262">
        <v>3.432869982313687</v>
      </c>
      <c r="T94" s="262">
        <v>4.7435255008398336</v>
      </c>
      <c r="U94" s="262">
        <v>3.6776056273642559</v>
      </c>
      <c r="V94" s="262">
        <v>4.4068416069152549</v>
      </c>
      <c r="W94" s="262">
        <v>6.2775574539241727</v>
      </c>
      <c r="X94" s="262">
        <v>8.0476139411328838</v>
      </c>
      <c r="Y94" s="262">
        <v>8.0686736677694775</v>
      </c>
      <c r="DA94" s="72" t="s">
        <v>1342</v>
      </c>
    </row>
    <row r="95" spans="1:105" ht="12" customHeight="1" x14ac:dyDescent="0.25">
      <c r="A95" s="60" t="s">
        <v>1024</v>
      </c>
      <c r="B95" s="262">
        <v>3.281014766123675</v>
      </c>
      <c r="C95" s="262">
        <v>3.7021734405740352</v>
      </c>
      <c r="D95" s="262">
        <v>3.9664442217722962</v>
      </c>
      <c r="E95" s="262">
        <v>1.684081731935807</v>
      </c>
      <c r="F95" s="262">
        <v>1.505780922282788</v>
      </c>
      <c r="G95" s="262">
        <v>1.82212082780256</v>
      </c>
      <c r="H95" s="262">
        <v>1.556486396253308</v>
      </c>
      <c r="I95" s="262">
        <v>1.655430078756009</v>
      </c>
      <c r="J95" s="262">
        <v>0.91858116215598451</v>
      </c>
      <c r="K95" s="262">
        <v>0.52868411755311151</v>
      </c>
      <c r="L95" s="262">
        <v>0.70403011536939009</v>
      </c>
      <c r="M95" s="262">
        <v>0.4165627986462383</v>
      </c>
      <c r="N95" s="262">
        <v>2.477968551380028</v>
      </c>
      <c r="O95" s="262">
        <v>1.1617958244512949</v>
      </c>
      <c r="P95" s="262">
        <v>2.508047588687925</v>
      </c>
      <c r="Q95" s="262">
        <v>1.5101181200978859</v>
      </c>
      <c r="R95" s="262">
        <v>1.8790832604039081</v>
      </c>
      <c r="S95" s="262">
        <v>1.854105932614585</v>
      </c>
      <c r="T95" s="262">
        <v>2.2772061847701051</v>
      </c>
      <c r="U95" s="262">
        <v>1.8042556452426251</v>
      </c>
      <c r="V95" s="262">
        <v>2.3055702783001428</v>
      </c>
      <c r="W95" s="262">
        <v>3.5789756949910481</v>
      </c>
      <c r="X95" s="262">
        <v>4.228122396712906</v>
      </c>
      <c r="Y95" s="262">
        <v>4.7042017895964996</v>
      </c>
      <c r="DA95" s="72" t="s">
        <v>1343</v>
      </c>
    </row>
    <row r="96" spans="1:105" ht="12" customHeight="1" x14ac:dyDescent="0.25">
      <c r="A96" s="64" t="s">
        <v>28</v>
      </c>
      <c r="B96" s="229">
        <v>0.79290736627718195</v>
      </c>
      <c r="C96" s="229">
        <v>0.4746403230283327</v>
      </c>
      <c r="D96" s="229">
        <v>0.14823572431478049</v>
      </c>
      <c r="E96" s="229">
        <v>7.1127524391905849E-3</v>
      </c>
      <c r="F96" s="229">
        <v>5.6716647338893159E-2</v>
      </c>
      <c r="G96" s="229">
        <v>0.1032422676565405</v>
      </c>
      <c r="H96" s="229">
        <v>5.6286832630238072E-2</v>
      </c>
      <c r="I96" s="229">
        <v>0</v>
      </c>
      <c r="J96" s="229">
        <v>0</v>
      </c>
      <c r="K96" s="229">
        <v>0</v>
      </c>
      <c r="L96" s="229">
        <v>3.582119000719166E-3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8.1548516910011602E-3</v>
      </c>
      <c r="X96" s="229">
        <v>9.4326173136325773E-3</v>
      </c>
      <c r="Y96" s="229">
        <v>1.05414039308527E-2</v>
      </c>
      <c r="DA96" s="73" t="s">
        <v>1344</v>
      </c>
    </row>
    <row r="97" spans="1:105" ht="12" customHeight="1" x14ac:dyDescent="0.25">
      <c r="A97" s="64" t="s">
        <v>30</v>
      </c>
      <c r="B97" s="229">
        <v>0.94136817392713035</v>
      </c>
      <c r="C97" s="229">
        <v>0.42976790999829317</v>
      </c>
      <c r="D97" s="229">
        <v>0.20261554539478549</v>
      </c>
      <c r="E97" s="229">
        <v>0.294163609346071</v>
      </c>
      <c r="F97" s="229">
        <v>0.49607649585273339</v>
      </c>
      <c r="G97" s="229">
        <v>0.33233627451765568</v>
      </c>
      <c r="H97" s="229">
        <v>5.0389042766995587E-2</v>
      </c>
      <c r="I97" s="229">
        <v>6.9826115646714343E-2</v>
      </c>
      <c r="J97" s="229">
        <v>4.0404011131419663E-2</v>
      </c>
      <c r="K97" s="229">
        <v>1.3059102850727349E-2</v>
      </c>
      <c r="L97" s="229">
        <v>1.8485692106552251E-2</v>
      </c>
      <c r="M97" s="229">
        <v>1.388918419333436E-2</v>
      </c>
      <c r="N97" s="229">
        <v>2.8510794729124021E-2</v>
      </c>
      <c r="O97" s="229">
        <v>8.5605682968564814E-2</v>
      </c>
      <c r="P97" s="229">
        <v>6.9654121870327004E-2</v>
      </c>
      <c r="Q97" s="229">
        <v>0.61682367165122209</v>
      </c>
      <c r="R97" s="229">
        <v>0.59720094339373198</v>
      </c>
      <c r="S97" s="229">
        <v>0.81429779992749618</v>
      </c>
      <c r="T97" s="229">
        <v>0.61538770797830811</v>
      </c>
      <c r="U97" s="229">
        <v>0.47647274003414292</v>
      </c>
      <c r="V97" s="229">
        <v>0.6739799815952654</v>
      </c>
      <c r="W97" s="229">
        <v>1.09545945756707</v>
      </c>
      <c r="X97" s="229">
        <v>1.170541071970254</v>
      </c>
      <c r="Y97" s="229">
        <v>1.3852669932526791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2.087784996524936E-2</v>
      </c>
      <c r="D98" s="229">
        <v>0.25681780989405889</v>
      </c>
      <c r="E98" s="229">
        <v>1.7230619516097691E-2</v>
      </c>
      <c r="F98" s="229">
        <v>1.0822150324220349E-2</v>
      </c>
      <c r="G98" s="229">
        <v>7.6874422075479204E-2</v>
      </c>
      <c r="H98" s="229">
        <v>0</v>
      </c>
      <c r="I98" s="229">
        <v>5.7136030133981899E-3</v>
      </c>
      <c r="J98" s="229">
        <v>7.7457404857031467E-2</v>
      </c>
      <c r="K98" s="229">
        <v>6.2884701409767249E-2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>
        <v>0</v>
      </c>
      <c r="X98" s="229">
        <v>9.0638818403215304E-3</v>
      </c>
      <c r="Y98" s="229">
        <v>0</v>
      </c>
      <c r="DA98" s="73" t="s">
        <v>1346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9.2849994017959667E-3</v>
      </c>
      <c r="O99" s="229">
        <v>0</v>
      </c>
      <c r="P99" s="229">
        <v>1.9447240752244278E-2</v>
      </c>
      <c r="Q99" s="229">
        <v>0</v>
      </c>
      <c r="R99" s="229">
        <v>0</v>
      </c>
      <c r="S99" s="229">
        <v>0</v>
      </c>
      <c r="T99" s="229">
        <v>0</v>
      </c>
      <c r="U99" s="229">
        <v>0</v>
      </c>
      <c r="V99" s="229">
        <v>0</v>
      </c>
      <c r="W99" s="229">
        <v>0</v>
      </c>
      <c r="X99" s="229">
        <v>0</v>
      </c>
      <c r="Y99" s="229">
        <v>0</v>
      </c>
      <c r="DA99" s="73" t="s">
        <v>1347</v>
      </c>
    </row>
    <row r="100" spans="1:105" ht="12" customHeight="1" x14ac:dyDescent="0.25">
      <c r="A100" s="64" t="s">
        <v>32</v>
      </c>
      <c r="B100" s="229">
        <v>0.55136886767398985</v>
      </c>
      <c r="C100" s="229">
        <v>1.611914228424989</v>
      </c>
      <c r="D100" s="229">
        <v>2.1563918925565861</v>
      </c>
      <c r="E100" s="229">
        <v>0.87707914454853875</v>
      </c>
      <c r="F100" s="229">
        <v>0.4585779338520457</v>
      </c>
      <c r="G100" s="229">
        <v>0.81263896058715923</v>
      </c>
      <c r="H100" s="229">
        <v>0.80282727336203441</v>
      </c>
      <c r="I100" s="229">
        <v>0.92288187518518883</v>
      </c>
      <c r="J100" s="229">
        <v>0.39597820322606708</v>
      </c>
      <c r="K100" s="229">
        <v>1.8272941626812509E-2</v>
      </c>
      <c r="L100" s="229">
        <v>0.2030191201035397</v>
      </c>
      <c r="M100" s="229">
        <v>8.190012685612276E-2</v>
      </c>
      <c r="N100" s="229">
        <v>0.95917021770320465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0.7752856714021954</v>
      </c>
      <c r="U100" s="229">
        <v>0.63854101251551798</v>
      </c>
      <c r="V100" s="229">
        <v>0.8568082982598586</v>
      </c>
      <c r="W100" s="229">
        <v>1.3113877566288319</v>
      </c>
      <c r="X100" s="229">
        <v>1.7478127225191371</v>
      </c>
      <c r="Y100" s="229">
        <v>1.9028179576385309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4.6460501856214663E-2</v>
      </c>
      <c r="L101" s="229">
        <v>3.541276291749814E-2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1349</v>
      </c>
    </row>
    <row r="102" spans="1:105" ht="12" customHeight="1" x14ac:dyDescent="0.25">
      <c r="A102" s="64" t="s">
        <v>35</v>
      </c>
      <c r="B102" s="229">
        <v>0.99537035824537345</v>
      </c>
      <c r="C102" s="229">
        <v>0.89497238217422947</v>
      </c>
      <c r="D102" s="229">
        <v>0.96327654517035355</v>
      </c>
      <c r="E102" s="229">
        <v>0.28712891078034419</v>
      </c>
      <c r="F102" s="229">
        <v>0.17713635764136679</v>
      </c>
      <c r="G102" s="229">
        <v>0.23189544663218001</v>
      </c>
      <c r="H102" s="229">
        <v>0.3241375821645312</v>
      </c>
      <c r="I102" s="229">
        <v>0.31650012005942851</v>
      </c>
      <c r="J102" s="229">
        <v>0.23654371179236031</v>
      </c>
      <c r="K102" s="229">
        <v>0.1997556896025322</v>
      </c>
      <c r="L102" s="229">
        <v>0.28068323439292497</v>
      </c>
      <c r="M102" s="229">
        <v>0.19059086524947089</v>
      </c>
      <c r="N102" s="229">
        <v>0.78755805951387803</v>
      </c>
      <c r="O102" s="229">
        <v>0.79325563372035712</v>
      </c>
      <c r="P102" s="229">
        <v>1.3250327410842131</v>
      </c>
      <c r="Q102" s="229">
        <v>0.38490339352397751</v>
      </c>
      <c r="R102" s="229">
        <v>0.40096700055450812</v>
      </c>
      <c r="S102" s="229">
        <v>0.33781210233212089</v>
      </c>
      <c r="T102" s="229">
        <v>0.41524290536837433</v>
      </c>
      <c r="U102" s="229">
        <v>0.32004032630541113</v>
      </c>
      <c r="V102" s="229">
        <v>0.36512678755182998</v>
      </c>
      <c r="W102" s="229">
        <v>0.5241382318108091</v>
      </c>
      <c r="X102" s="229">
        <v>0.47422410516529129</v>
      </c>
      <c r="Y102" s="229">
        <v>0.51166227733012848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0.27000074698294091</v>
      </c>
      <c r="D104" s="229">
        <v>0.23910670444173221</v>
      </c>
      <c r="E104" s="229">
        <v>0.20136669530556531</v>
      </c>
      <c r="F104" s="229">
        <v>0.30645133727352902</v>
      </c>
      <c r="G104" s="229">
        <v>0.2651334563335459</v>
      </c>
      <c r="H104" s="229">
        <v>0.3228456653295087</v>
      </c>
      <c r="I104" s="229">
        <v>0.34050836485127961</v>
      </c>
      <c r="J104" s="229">
        <v>0.16819783114910611</v>
      </c>
      <c r="K104" s="229">
        <v>0.18825118020705761</v>
      </c>
      <c r="L104" s="229">
        <v>0.1628471868481558</v>
      </c>
      <c r="M104" s="229">
        <v>0.13018262234731029</v>
      </c>
      <c r="N104" s="229">
        <v>0.69344448003202563</v>
      </c>
      <c r="O104" s="229">
        <v>0.28293450776237322</v>
      </c>
      <c r="P104" s="229">
        <v>1.09391348498114</v>
      </c>
      <c r="Q104" s="229">
        <v>0.50839105492268688</v>
      </c>
      <c r="R104" s="229">
        <v>0.88091531645566801</v>
      </c>
      <c r="S104" s="229">
        <v>0.70199603035496749</v>
      </c>
      <c r="T104" s="229">
        <v>0.4712899000212265</v>
      </c>
      <c r="U104" s="229">
        <v>0.36920156638755258</v>
      </c>
      <c r="V104" s="229">
        <v>0.4096552108931889</v>
      </c>
      <c r="W104" s="229">
        <v>0.63983539729333527</v>
      </c>
      <c r="X104" s="229">
        <v>0.81704799790426874</v>
      </c>
      <c r="Y104" s="229">
        <v>0.89391315744430855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64.903883335587338</v>
      </c>
      <c r="C110" s="223">
        <v>75.501505115239709</v>
      </c>
      <c r="D110" s="223">
        <v>60.850608851147491</v>
      </c>
      <c r="E110" s="223">
        <v>37.427290649062087</v>
      </c>
      <c r="F110" s="223">
        <v>21.525584859708381</v>
      </c>
      <c r="G110" s="223">
        <v>31.73102492474408</v>
      </c>
      <c r="H110" s="223">
        <v>32.050921695355619</v>
      </c>
      <c r="I110" s="223">
        <v>35.756943006057718</v>
      </c>
      <c r="J110" s="223">
        <v>45.2881458863042</v>
      </c>
      <c r="K110" s="223">
        <v>49.699587276692981</v>
      </c>
      <c r="L110" s="223">
        <v>62.595178205266507</v>
      </c>
      <c r="M110" s="223">
        <v>60.241894919548052</v>
      </c>
      <c r="N110" s="223">
        <v>61.198284346847963</v>
      </c>
      <c r="O110" s="223">
        <v>5.8006863793067787</v>
      </c>
      <c r="P110" s="223">
        <v>22.70650728510574</v>
      </c>
      <c r="Q110" s="223">
        <v>23.98998167357184</v>
      </c>
      <c r="R110" s="223">
        <v>40.784981064101743</v>
      </c>
      <c r="S110" s="223">
        <v>42.170027299578827</v>
      </c>
      <c r="T110" s="223">
        <v>79.124320052636733</v>
      </c>
      <c r="U110" s="223">
        <v>74.990736458372297</v>
      </c>
      <c r="V110" s="223">
        <v>74.276370237750029</v>
      </c>
      <c r="W110" s="223">
        <v>75.433425546139986</v>
      </c>
      <c r="X110" s="223">
        <v>76.484642826956204</v>
      </c>
      <c r="Y110" s="223">
        <v>77.531309820815764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3.2421402599495579</v>
      </c>
      <c r="C115" s="260">
        <v>3.7919722526016928</v>
      </c>
      <c r="D115" s="260">
        <v>2.973004341718184</v>
      </c>
      <c r="E115" s="260">
        <v>1.5660657237157769</v>
      </c>
      <c r="F115" s="260">
        <v>0.71367917283167104</v>
      </c>
      <c r="G115" s="260">
        <v>0.93344470789282696</v>
      </c>
      <c r="H115" s="260">
        <v>0.86012834780890191</v>
      </c>
      <c r="I115" s="260">
        <v>1.0170772648826141</v>
      </c>
      <c r="J115" s="260">
        <v>1.994777920937818</v>
      </c>
      <c r="K115" s="260">
        <v>2.1776524146056868</v>
      </c>
      <c r="L115" s="260">
        <v>3.9056681481422211</v>
      </c>
      <c r="M115" s="260">
        <v>3.6815629765262798</v>
      </c>
      <c r="N115" s="260">
        <v>2.8912593168817562</v>
      </c>
      <c r="O115" s="260">
        <v>0.31659588991907572</v>
      </c>
      <c r="P115" s="260">
        <v>1.1279550339113289</v>
      </c>
      <c r="Q115" s="260">
        <v>1.044720030742232</v>
      </c>
      <c r="R115" s="260">
        <v>1.7147966779611929</v>
      </c>
      <c r="S115" s="260">
        <v>1.8896107533825639</v>
      </c>
      <c r="T115" s="260">
        <v>3.710423820851604</v>
      </c>
      <c r="U115" s="260">
        <v>3.4306634307476869</v>
      </c>
      <c r="V115" s="260">
        <v>3.1972723304726172</v>
      </c>
      <c r="W115" s="260">
        <v>3.0076299884256632</v>
      </c>
      <c r="X115" s="260">
        <v>3.254438284872216</v>
      </c>
      <c r="Y115" s="260">
        <v>3.011819040389665</v>
      </c>
      <c r="DA115" s="68" t="s">
        <v>1362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0</v>
      </c>
      <c r="J116" s="226">
        <v>0</v>
      </c>
      <c r="K116" s="226">
        <v>0</v>
      </c>
      <c r="L116" s="226">
        <v>0</v>
      </c>
      <c r="M116" s="226">
        <v>0</v>
      </c>
      <c r="N116" s="226">
        <v>3.368962147228171E-2</v>
      </c>
      <c r="O116" s="226">
        <v>0</v>
      </c>
      <c r="P116" s="226">
        <v>1.631531402365478E-2</v>
      </c>
      <c r="Q116" s="226">
        <v>0</v>
      </c>
      <c r="R116" s="226">
        <v>0</v>
      </c>
      <c r="S116" s="226">
        <v>0</v>
      </c>
      <c r="T116" s="226">
        <v>0</v>
      </c>
      <c r="U116" s="226">
        <v>0</v>
      </c>
      <c r="V116" s="226">
        <v>0</v>
      </c>
      <c r="W116" s="226">
        <v>0</v>
      </c>
      <c r="X116" s="226">
        <v>0</v>
      </c>
      <c r="Y116" s="226">
        <v>0</v>
      </c>
      <c r="DA116" s="69" t="s">
        <v>1363</v>
      </c>
    </row>
    <row r="117" spans="1:105" ht="12" customHeight="1" x14ac:dyDescent="0.25">
      <c r="A117" s="37" t="s">
        <v>35</v>
      </c>
      <c r="B117" s="226">
        <v>3.2421402599495579</v>
      </c>
      <c r="C117" s="226">
        <v>3.7919722526016928</v>
      </c>
      <c r="D117" s="226">
        <v>2.973004341718184</v>
      </c>
      <c r="E117" s="226">
        <v>1.5660657237157769</v>
      </c>
      <c r="F117" s="226">
        <v>0.71367917283167104</v>
      </c>
      <c r="G117" s="226">
        <v>0.93344470789282696</v>
      </c>
      <c r="H117" s="226">
        <v>0.86012834780890191</v>
      </c>
      <c r="I117" s="226">
        <v>1.0170772648826141</v>
      </c>
      <c r="J117" s="226">
        <v>1.994777920937818</v>
      </c>
      <c r="K117" s="226">
        <v>2.1776524146056868</v>
      </c>
      <c r="L117" s="226">
        <v>3.9056681481422211</v>
      </c>
      <c r="M117" s="226">
        <v>3.6815629765262798</v>
      </c>
      <c r="N117" s="226">
        <v>2.8575696954094738</v>
      </c>
      <c r="O117" s="226">
        <v>0.31659588991907572</v>
      </c>
      <c r="P117" s="226">
        <v>1.111639719887674</v>
      </c>
      <c r="Q117" s="226">
        <v>1.044720030742232</v>
      </c>
      <c r="R117" s="226">
        <v>1.7147966779611929</v>
      </c>
      <c r="S117" s="226">
        <v>1.8896107533825639</v>
      </c>
      <c r="T117" s="226">
        <v>3.710423820851604</v>
      </c>
      <c r="U117" s="226">
        <v>3.4306634307476869</v>
      </c>
      <c r="V117" s="226">
        <v>3.1972723304726172</v>
      </c>
      <c r="W117" s="226">
        <v>3.0076299884256632</v>
      </c>
      <c r="X117" s="226">
        <v>3.254438284872216</v>
      </c>
      <c r="Y117" s="226">
        <v>3.011819040389665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32.434067344404397</v>
      </c>
      <c r="C121" s="261">
        <f t="shared" si="5"/>
        <v>37.99554788313872</v>
      </c>
      <c r="D121" s="261">
        <f t="shared" si="5"/>
        <v>30.613768822615899</v>
      </c>
      <c r="E121" s="261">
        <f t="shared" si="5"/>
        <v>18.400153079249979</v>
      </c>
      <c r="F121" s="261">
        <f t="shared" si="5"/>
        <v>11.475742761978999</v>
      </c>
      <c r="G121" s="261">
        <f t="shared" si="5"/>
        <v>16.762801644744211</v>
      </c>
      <c r="H121" s="261">
        <f t="shared" si="5"/>
        <v>17.238767447395769</v>
      </c>
      <c r="I121" s="261">
        <f t="shared" si="5"/>
        <v>19.162485923813328</v>
      </c>
      <c r="J121" s="261">
        <f t="shared" si="5"/>
        <v>22.91320924498546</v>
      </c>
      <c r="K121" s="261">
        <f t="shared" si="5"/>
        <v>26.07907774628265</v>
      </c>
      <c r="L121" s="261">
        <f t="shared" si="5"/>
        <v>27.511029838570298</v>
      </c>
      <c r="M121" s="261">
        <f t="shared" si="5"/>
        <v>27.2738881718656</v>
      </c>
      <c r="N121" s="261">
        <f t="shared" si="5"/>
        <v>29.675880199573051</v>
      </c>
      <c r="O121" s="261">
        <f t="shared" si="5"/>
        <v>2.4971412663109409</v>
      </c>
      <c r="P121" s="261">
        <f t="shared" si="5"/>
        <v>10.967110942794729</v>
      </c>
      <c r="Q121" s="261">
        <f t="shared" si="5"/>
        <v>13.07280238607998</v>
      </c>
      <c r="R121" s="261">
        <f t="shared" si="5"/>
        <v>23.337531603147589</v>
      </c>
      <c r="S121" s="261">
        <f t="shared" si="5"/>
        <v>23.9319858548536</v>
      </c>
      <c r="T121" s="261">
        <f t="shared" si="5"/>
        <v>41.768976333300436</v>
      </c>
      <c r="U121" s="261">
        <f t="shared" si="5"/>
        <v>39.687763909956217</v>
      </c>
      <c r="V121" s="261">
        <f t="shared" si="5"/>
        <v>39.516640442306723</v>
      </c>
      <c r="W121" s="261">
        <f t="shared" si="5"/>
        <v>40.605311011838317</v>
      </c>
      <c r="X121" s="261">
        <f t="shared" si="5"/>
        <v>40.623767375699117</v>
      </c>
      <c r="Y121" s="261">
        <f t="shared" si="5"/>
        <v>41.859382801885189</v>
      </c>
      <c r="DA121" s="70"/>
    </row>
    <row r="122" spans="1:105" ht="12" customHeight="1" x14ac:dyDescent="0.25">
      <c r="A122" s="60" t="s">
        <v>1052</v>
      </c>
      <c r="B122" s="262">
        <v>32.434067344404397</v>
      </c>
      <c r="C122" s="262">
        <v>37.99554788313872</v>
      </c>
      <c r="D122" s="262">
        <v>30.613768822615899</v>
      </c>
      <c r="E122" s="262">
        <v>18.400153079249979</v>
      </c>
      <c r="F122" s="262">
        <v>11.475742761978999</v>
      </c>
      <c r="G122" s="262">
        <v>16.762801644744211</v>
      </c>
      <c r="H122" s="262">
        <v>17.238767447395769</v>
      </c>
      <c r="I122" s="262">
        <v>19.162485923813328</v>
      </c>
      <c r="J122" s="262">
        <v>22.91320924498546</v>
      </c>
      <c r="K122" s="262">
        <v>26.07907774628265</v>
      </c>
      <c r="L122" s="262">
        <v>27.511029838570298</v>
      </c>
      <c r="M122" s="262">
        <v>27.2738881718656</v>
      </c>
      <c r="N122" s="262">
        <v>29.675880199573051</v>
      </c>
      <c r="O122" s="262">
        <v>2.4971412663109409</v>
      </c>
      <c r="P122" s="262">
        <v>10.967110942794729</v>
      </c>
      <c r="Q122" s="262">
        <v>13.07280238607998</v>
      </c>
      <c r="R122" s="262">
        <v>23.337531603147589</v>
      </c>
      <c r="S122" s="262">
        <v>23.9319858548536</v>
      </c>
      <c r="T122" s="262">
        <v>41.768976333300436</v>
      </c>
      <c r="U122" s="262">
        <v>39.687763909956217</v>
      </c>
      <c r="V122" s="262">
        <v>39.516640442306723</v>
      </c>
      <c r="W122" s="262">
        <v>40.605311011838317</v>
      </c>
      <c r="X122" s="262">
        <v>40.623767375699117</v>
      </c>
      <c r="Y122" s="262">
        <v>41.859382801885189</v>
      </c>
      <c r="DA122" s="72" t="s">
        <v>1368</v>
      </c>
    </row>
    <row r="123" spans="1:105" ht="12" customHeight="1" x14ac:dyDescent="0.25">
      <c r="A123" s="64" t="s">
        <v>28</v>
      </c>
      <c r="B123" s="229">
        <v>7.8381881060815264</v>
      </c>
      <c r="C123" s="229">
        <v>4.8712518228468458</v>
      </c>
      <c r="D123" s="229">
        <v>1.144111436262176</v>
      </c>
      <c r="E123" s="229">
        <v>7.7713409755640103E-2</v>
      </c>
      <c r="F123" s="229">
        <v>0.43224458853967679</v>
      </c>
      <c r="G123" s="229">
        <v>0.94978863512980183</v>
      </c>
      <c r="H123" s="229">
        <v>0.62340128407087558</v>
      </c>
      <c r="I123" s="229">
        <v>0</v>
      </c>
      <c r="J123" s="229">
        <v>0</v>
      </c>
      <c r="K123" s="229">
        <v>0</v>
      </c>
      <c r="L123" s="229">
        <v>0.13997665804734591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9.2520966161337967E-2</v>
      </c>
      <c r="X123" s="229">
        <v>9.0628514394688831E-2</v>
      </c>
      <c r="Y123" s="229">
        <v>9.3800538783585838E-2</v>
      </c>
      <c r="DA123" s="73" t="s">
        <v>1369</v>
      </c>
    </row>
    <row r="124" spans="1:105" ht="12" customHeight="1" x14ac:dyDescent="0.25">
      <c r="A124" s="64" t="s">
        <v>30</v>
      </c>
      <c r="B124" s="229">
        <v>9.3057791340280254</v>
      </c>
      <c r="C124" s="229">
        <v>4.4107245284663632</v>
      </c>
      <c r="D124" s="229">
        <v>1.563825209626329</v>
      </c>
      <c r="E124" s="229">
        <v>3.2140099495590939</v>
      </c>
      <c r="F124" s="229">
        <v>3.780660368600941</v>
      </c>
      <c r="G124" s="229">
        <v>3.057364234078316</v>
      </c>
      <c r="H124" s="229">
        <v>0.5580806823934169</v>
      </c>
      <c r="I124" s="229">
        <v>0.80827452356079643</v>
      </c>
      <c r="J124" s="229">
        <v>1.0078429642711659</v>
      </c>
      <c r="K124" s="229">
        <v>0.6441830712015032</v>
      </c>
      <c r="L124" s="229">
        <v>0.72235606975867983</v>
      </c>
      <c r="M124" s="229">
        <v>0.90937562768092284</v>
      </c>
      <c r="N124" s="229">
        <v>0.34144215765163899</v>
      </c>
      <c r="O124" s="229">
        <v>0.1839991839121097</v>
      </c>
      <c r="P124" s="229">
        <v>0.30458133474829913</v>
      </c>
      <c r="Q124" s="229">
        <v>5.3397239985637839</v>
      </c>
      <c r="R124" s="229">
        <v>7.4170188110158479</v>
      </c>
      <c r="S124" s="229">
        <v>10.51059871321505</v>
      </c>
      <c r="T124" s="229">
        <v>11.28756578225477</v>
      </c>
      <c r="U124" s="229">
        <v>10.48085268064222</v>
      </c>
      <c r="V124" s="229">
        <v>11.55177304664465</v>
      </c>
      <c r="W124" s="229">
        <v>12.428548212167129</v>
      </c>
      <c r="X124" s="229">
        <v>11.24654959099329</v>
      </c>
      <c r="Y124" s="229">
        <v>12.326516579628731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0.21427017420572811</v>
      </c>
      <c r="D125" s="229">
        <v>1.9821685676230809</v>
      </c>
      <c r="E125" s="229">
        <v>0.18826048091031411</v>
      </c>
      <c r="F125" s="229">
        <v>8.2476946954503139E-2</v>
      </c>
      <c r="G125" s="229">
        <v>0.70721472974965383</v>
      </c>
      <c r="H125" s="229">
        <v>0</v>
      </c>
      <c r="I125" s="229">
        <v>6.6138001673121269E-2</v>
      </c>
      <c r="J125" s="229">
        <v>1.9321076875745209</v>
      </c>
      <c r="K125" s="229">
        <v>3.1019941070053769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8.7085706811208793E-2</v>
      </c>
      <c r="Y125" s="229">
        <v>0</v>
      </c>
      <c r="DA125" s="73" t="s">
        <v>1371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0.1111961367497383</v>
      </c>
      <c r="O126" s="229">
        <v>0</v>
      </c>
      <c r="P126" s="229">
        <v>8.5038277512381119E-2</v>
      </c>
      <c r="Q126" s="229">
        <v>0</v>
      </c>
      <c r="R126" s="229">
        <v>0</v>
      </c>
      <c r="S126" s="229">
        <v>0</v>
      </c>
      <c r="T126" s="229">
        <v>0</v>
      </c>
      <c r="U126" s="229">
        <v>0</v>
      </c>
      <c r="V126" s="229">
        <v>0</v>
      </c>
      <c r="W126" s="229">
        <v>0</v>
      </c>
      <c r="X126" s="229">
        <v>0</v>
      </c>
      <c r="Y126" s="229">
        <v>0</v>
      </c>
      <c r="DA126" s="73" t="s">
        <v>1372</v>
      </c>
    </row>
    <row r="127" spans="1:105" ht="12" customHeight="1" x14ac:dyDescent="0.25">
      <c r="A127" s="64" t="s">
        <v>32</v>
      </c>
      <c r="B127" s="229">
        <v>5.4504890286958529</v>
      </c>
      <c r="C127" s="229">
        <v>16.54313749280691</v>
      </c>
      <c r="D127" s="229">
        <v>16.643441631505759</v>
      </c>
      <c r="E127" s="229">
        <v>9.5829021930901668</v>
      </c>
      <c r="F127" s="229">
        <v>3.4948791868260818</v>
      </c>
      <c r="G127" s="229">
        <v>7.475961800810782</v>
      </c>
      <c r="H127" s="229">
        <v>8.8916631068728034</v>
      </c>
      <c r="I127" s="229">
        <v>10.68284983432704</v>
      </c>
      <c r="J127" s="229">
        <v>9.8773323477229553</v>
      </c>
      <c r="K127" s="229">
        <v>0.90137276592398197</v>
      </c>
      <c r="L127" s="229">
        <v>7.9332757918150927</v>
      </c>
      <c r="M127" s="229">
        <v>5.3623004944147112</v>
      </c>
      <c r="N127" s="229">
        <v>11.486917562253341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14.220446561633789</v>
      </c>
      <c r="U127" s="229">
        <v>14.045828271820319</v>
      </c>
      <c r="V127" s="229">
        <v>14.685384249176989</v>
      </c>
      <c r="W127" s="229">
        <v>14.878365279081301</v>
      </c>
      <c r="X127" s="229">
        <v>16.792971156914678</v>
      </c>
      <c r="Y127" s="229">
        <v>16.931838567648821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2.2918166061945469</v>
      </c>
      <c r="L128" s="229">
        <v>1.383806681022931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1374</v>
      </c>
    </row>
    <row r="129" spans="1:105" ht="12" customHeight="1" x14ac:dyDescent="0.25">
      <c r="A129" s="64" t="s">
        <v>35</v>
      </c>
      <c r="B129" s="229">
        <v>9.8396110755990005</v>
      </c>
      <c r="C129" s="229">
        <v>9.1851358524453897</v>
      </c>
      <c r="D129" s="229">
        <v>7.4347510811375379</v>
      </c>
      <c r="E129" s="229">
        <v>3.137149350681292</v>
      </c>
      <c r="F129" s="229">
        <v>1.349978103723432</v>
      </c>
      <c r="G129" s="229">
        <v>2.133347753289502</v>
      </c>
      <c r="H129" s="229">
        <v>3.5899654589632042</v>
      </c>
      <c r="I129" s="229">
        <v>3.6636576641651839</v>
      </c>
      <c r="J129" s="229">
        <v>5.900377437702689</v>
      </c>
      <c r="K129" s="229">
        <v>9.8536044235968578</v>
      </c>
      <c r="L129" s="229">
        <v>10.968117226801681</v>
      </c>
      <c r="M129" s="229">
        <v>12.478680194886181</v>
      </c>
      <c r="N129" s="229">
        <v>9.431709135826619</v>
      </c>
      <c r="O129" s="229">
        <v>1.705008174420223</v>
      </c>
      <c r="P129" s="229">
        <v>5.7940611413630387</v>
      </c>
      <c r="Q129" s="229">
        <v>3.3320347158965098</v>
      </c>
      <c r="R129" s="229">
        <v>4.9798645139591757</v>
      </c>
      <c r="S129" s="229">
        <v>4.3603303955832891</v>
      </c>
      <c r="T129" s="229">
        <v>7.6164693398869936</v>
      </c>
      <c r="U129" s="229">
        <v>7.0398476765560947</v>
      </c>
      <c r="V129" s="229">
        <v>6.2581410401326494</v>
      </c>
      <c r="W129" s="229">
        <v>5.946616498586236</v>
      </c>
      <c r="X129" s="229">
        <v>4.5563415446915627</v>
      </c>
      <c r="Y129" s="229">
        <v>4.5529227039989069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2.7710280123674842</v>
      </c>
      <c r="D131" s="229">
        <v>1.845470896461016</v>
      </c>
      <c r="E131" s="229">
        <v>2.2001176952534749</v>
      </c>
      <c r="F131" s="229">
        <v>2.3355035673343671</v>
      </c>
      <c r="G131" s="229">
        <v>2.4391244916861581</v>
      </c>
      <c r="H131" s="229">
        <v>3.575656915095466</v>
      </c>
      <c r="I131" s="229">
        <v>3.941565900087189</v>
      </c>
      <c r="J131" s="229">
        <v>4.195548807714129</v>
      </c>
      <c r="K131" s="229">
        <v>9.2861067723603785</v>
      </c>
      <c r="L131" s="229">
        <v>6.3634974111245706</v>
      </c>
      <c r="M131" s="229">
        <v>8.5235318548837888</v>
      </c>
      <c r="N131" s="229">
        <v>8.3046152070917199</v>
      </c>
      <c r="O131" s="229">
        <v>0.60813390797860845</v>
      </c>
      <c r="P131" s="229">
        <v>4.7834301891710131</v>
      </c>
      <c r="Q131" s="229">
        <v>4.4010436716196848</v>
      </c>
      <c r="R131" s="229">
        <v>10.940648278172571</v>
      </c>
      <c r="S131" s="229">
        <v>9.0610567460552627</v>
      </c>
      <c r="T131" s="229">
        <v>8.6444946495248836</v>
      </c>
      <c r="U131" s="229">
        <v>8.1212352809375865</v>
      </c>
      <c r="V131" s="229">
        <v>7.0213421063524297</v>
      </c>
      <c r="W131" s="229">
        <v>7.2592600558423168</v>
      </c>
      <c r="X131" s="229">
        <v>7.8501908618936946</v>
      </c>
      <c r="Y131" s="229">
        <v>7.9543044118251451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18.839678455757319</v>
      </c>
      <c r="C134" s="261">
        <v>21.557433688145199</v>
      </c>
      <c r="D134" s="261">
        <v>17.640082754296131</v>
      </c>
      <c r="E134" s="261">
        <v>12.135900992473131</v>
      </c>
      <c r="F134" s="261">
        <v>6.5618286787005404</v>
      </c>
      <c r="G134" s="261">
        <v>10.20895014781293</v>
      </c>
      <c r="H134" s="261">
        <v>10.22509021749544</v>
      </c>
      <c r="I134" s="261">
        <v>11.307801649708811</v>
      </c>
      <c r="J134" s="261">
        <v>13.656148854717941</v>
      </c>
      <c r="K134" s="261">
        <v>13.982607969328811</v>
      </c>
      <c r="L134" s="261">
        <v>19.964700291796269</v>
      </c>
      <c r="M134" s="261">
        <v>18.565241056883892</v>
      </c>
      <c r="N134" s="261">
        <v>19.3218253650533</v>
      </c>
      <c r="O134" s="261">
        <v>2.0479160863423909</v>
      </c>
      <c r="P134" s="261">
        <v>7.0546014965866268</v>
      </c>
      <c r="Q134" s="261">
        <v>6.230288952657042</v>
      </c>
      <c r="R134" s="261">
        <v>9.542993043824282</v>
      </c>
      <c r="S134" s="261">
        <v>9.7284831036348542</v>
      </c>
      <c r="T134" s="261">
        <v>21.233526421527461</v>
      </c>
      <c r="U134" s="261">
        <v>20.236797428850121</v>
      </c>
      <c r="V134" s="261">
        <v>20.421727129718739</v>
      </c>
      <c r="W134" s="261">
        <v>20.939394873197831</v>
      </c>
      <c r="X134" s="261">
        <v>21.182518759434501</v>
      </c>
      <c r="Y134" s="261">
        <v>21.58696977620821</v>
      </c>
      <c r="DA134" s="70" t="s">
        <v>1380</v>
      </c>
    </row>
    <row r="135" spans="1:105" ht="12" customHeight="1" x14ac:dyDescent="0.25">
      <c r="A135" s="60" t="s">
        <v>1012</v>
      </c>
      <c r="B135" s="262">
        <v>18.839678455757319</v>
      </c>
      <c r="C135" s="262">
        <v>21.557433688145199</v>
      </c>
      <c r="D135" s="262">
        <v>17.640082754296131</v>
      </c>
      <c r="E135" s="262">
        <v>12.135900992473131</v>
      </c>
      <c r="F135" s="262">
        <v>6.5618286787005404</v>
      </c>
      <c r="G135" s="262">
        <v>10.20895014781293</v>
      </c>
      <c r="H135" s="262">
        <v>10.22509021749544</v>
      </c>
      <c r="I135" s="262">
        <v>11.307801649708811</v>
      </c>
      <c r="J135" s="262">
        <v>13.656148854717941</v>
      </c>
      <c r="K135" s="262">
        <v>13.982607969328811</v>
      </c>
      <c r="L135" s="262">
        <v>19.964700291796269</v>
      </c>
      <c r="M135" s="262">
        <v>18.565241056883892</v>
      </c>
      <c r="N135" s="262">
        <v>19.3218253650533</v>
      </c>
      <c r="O135" s="262">
        <v>2.0479160863423909</v>
      </c>
      <c r="P135" s="262">
        <v>7.0546014965866268</v>
      </c>
      <c r="Q135" s="262">
        <v>6.230288952657042</v>
      </c>
      <c r="R135" s="262">
        <v>9.542993043824282</v>
      </c>
      <c r="S135" s="262">
        <v>9.7284831036348542</v>
      </c>
      <c r="T135" s="262">
        <v>21.233526421527461</v>
      </c>
      <c r="U135" s="262">
        <v>20.236797428850121</v>
      </c>
      <c r="V135" s="262">
        <v>20.421727129718739</v>
      </c>
      <c r="W135" s="262">
        <v>20.939394873197831</v>
      </c>
      <c r="X135" s="262">
        <v>21.182518759434501</v>
      </c>
      <c r="Y135" s="262">
        <v>21.58696977620821</v>
      </c>
      <c r="DA135" s="72" t="s">
        <v>1381</v>
      </c>
    </row>
    <row r="136" spans="1:105" ht="12" customHeight="1" x14ac:dyDescent="0.25">
      <c r="A136" s="59" t="s">
        <v>28</v>
      </c>
      <c r="B136" s="230">
        <v>6.3847761776017036</v>
      </c>
      <c r="C136" s="230">
        <v>3.4079439738831732</v>
      </c>
      <c r="D136" s="230">
        <v>0.7418714057096697</v>
      </c>
      <c r="E136" s="230">
        <v>7.2625935575398953E-2</v>
      </c>
      <c r="F136" s="230">
        <v>0.52920481801859465</v>
      </c>
      <c r="G136" s="230">
        <v>0.86064934435333618</v>
      </c>
      <c r="H136" s="230">
        <v>0.4864036514478064</v>
      </c>
      <c r="I136" s="230">
        <v>0</v>
      </c>
      <c r="J136" s="230">
        <v>0</v>
      </c>
      <c r="K136" s="230">
        <v>0</v>
      </c>
      <c r="L136" s="230">
        <v>0.1467642335197864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9.2617798033925711E-2</v>
      </c>
      <c r="X136" s="230">
        <v>8.9178139331020714E-2</v>
      </c>
      <c r="Y136" s="230">
        <v>9.3837087638272088E-2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0.14990412639775111</v>
      </c>
      <c r="D137" s="295">
        <v>1.2852892952632671</v>
      </c>
      <c r="E137" s="295">
        <v>0.17593609135125879</v>
      </c>
      <c r="F137" s="295">
        <v>0.1009780084263118</v>
      </c>
      <c r="G137" s="295">
        <v>0.64084141561967534</v>
      </c>
      <c r="H137" s="295">
        <v>0</v>
      </c>
      <c r="I137" s="295">
        <v>5.1890224068800207E-2</v>
      </c>
      <c r="J137" s="295">
        <v>1.4898600860843709</v>
      </c>
      <c r="K137" s="295">
        <v>3.130118883359291</v>
      </c>
      <c r="L137" s="295">
        <v>0</v>
      </c>
      <c r="M137" s="295">
        <v>0</v>
      </c>
      <c r="N137" s="295">
        <v>0</v>
      </c>
      <c r="O137" s="295">
        <v>0</v>
      </c>
      <c r="P137" s="295">
        <v>0</v>
      </c>
      <c r="Q137" s="295">
        <v>0</v>
      </c>
      <c r="R137" s="295">
        <v>0</v>
      </c>
      <c r="S137" s="295">
        <v>0</v>
      </c>
      <c r="T137" s="295">
        <v>0</v>
      </c>
      <c r="U137" s="295">
        <v>0</v>
      </c>
      <c r="V137" s="295">
        <v>0</v>
      </c>
      <c r="W137" s="295">
        <v>0</v>
      </c>
      <c r="X137" s="295">
        <v>8.5692029132560951E-2</v>
      </c>
      <c r="Y137" s="295">
        <v>0</v>
      </c>
      <c r="DA137" s="122" t="s">
        <v>1383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0</v>
      </c>
      <c r="G138" s="295">
        <v>0</v>
      </c>
      <c r="H138" s="295">
        <v>0</v>
      </c>
      <c r="I138" s="295">
        <v>0</v>
      </c>
      <c r="J138" s="295">
        <v>0</v>
      </c>
      <c r="K138" s="295">
        <v>0</v>
      </c>
      <c r="L138" s="295">
        <v>0</v>
      </c>
      <c r="M138" s="295">
        <v>0</v>
      </c>
      <c r="N138" s="295">
        <v>0.1021650230922846</v>
      </c>
      <c r="O138" s="295">
        <v>0</v>
      </c>
      <c r="P138" s="295">
        <v>0.1020413361066696</v>
      </c>
      <c r="Q138" s="295">
        <v>0</v>
      </c>
      <c r="R138" s="295">
        <v>0</v>
      </c>
      <c r="S138" s="295">
        <v>0</v>
      </c>
      <c r="T138" s="295">
        <v>0</v>
      </c>
      <c r="U138" s="295">
        <v>0</v>
      </c>
      <c r="V138" s="295">
        <v>0</v>
      </c>
      <c r="W138" s="295">
        <v>0</v>
      </c>
      <c r="X138" s="295">
        <v>0</v>
      </c>
      <c r="Y138" s="295">
        <v>0</v>
      </c>
      <c r="DA138" s="122" t="s">
        <v>1384</v>
      </c>
    </row>
    <row r="139" spans="1:105" ht="12" customHeight="1" x14ac:dyDescent="0.25">
      <c r="A139" s="59" t="s">
        <v>32</v>
      </c>
      <c r="B139" s="295">
        <v>4.4398210448274167</v>
      </c>
      <c r="C139" s="295">
        <v>11.573634001697689</v>
      </c>
      <c r="D139" s="295">
        <v>10.792037425437121</v>
      </c>
      <c r="E139" s="295">
        <v>8.9555617169430128</v>
      </c>
      <c r="F139" s="295">
        <v>4.2788433981551162</v>
      </c>
      <c r="G139" s="295">
        <v>6.7743299764784686</v>
      </c>
      <c r="H139" s="295">
        <v>6.9376459643849042</v>
      </c>
      <c r="I139" s="295">
        <v>8.3814971358872974</v>
      </c>
      <c r="J139" s="295">
        <v>7.6164715437450914</v>
      </c>
      <c r="K139" s="295">
        <v>0.90954522098953783</v>
      </c>
      <c r="L139" s="295">
        <v>8.3179664176079822</v>
      </c>
      <c r="M139" s="295">
        <v>5.5799848131643159</v>
      </c>
      <c r="N139" s="295">
        <v>10.55397455622075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13.827512509279829</v>
      </c>
      <c r="U139" s="295">
        <v>13.48036373854689</v>
      </c>
      <c r="V139" s="295">
        <v>14.319504753330261</v>
      </c>
      <c r="W139" s="295">
        <v>14.89393688442431</v>
      </c>
      <c r="X139" s="295">
        <v>16.52422454031656</v>
      </c>
      <c r="Y139" s="295">
        <v>16.938435963734229</v>
      </c>
      <c r="DA139" s="122" t="s">
        <v>1385</v>
      </c>
    </row>
    <row r="140" spans="1:105" ht="12" customHeight="1" x14ac:dyDescent="0.25">
      <c r="A140" s="59" t="s">
        <v>35</v>
      </c>
      <c r="B140" s="295">
        <v>8.0150812333281998</v>
      </c>
      <c r="C140" s="295">
        <v>6.4259515861665806</v>
      </c>
      <c r="D140" s="295">
        <v>4.8208846278860804</v>
      </c>
      <c r="E140" s="295">
        <v>2.9317772486034639</v>
      </c>
      <c r="F140" s="295">
        <v>1.652802454100518</v>
      </c>
      <c r="G140" s="295">
        <v>1.933129411361453</v>
      </c>
      <c r="H140" s="295">
        <v>2.8010406016627289</v>
      </c>
      <c r="I140" s="295">
        <v>2.8744142897527118</v>
      </c>
      <c r="J140" s="295">
        <v>4.5498172248884829</v>
      </c>
      <c r="K140" s="295">
        <v>9.9429438649799771</v>
      </c>
      <c r="L140" s="295">
        <v>11.4999696406685</v>
      </c>
      <c r="M140" s="295">
        <v>12.985256243719579</v>
      </c>
      <c r="N140" s="295">
        <v>8.6656857857402638</v>
      </c>
      <c r="O140" s="295">
        <v>2.0479160863423909</v>
      </c>
      <c r="P140" s="295">
        <v>6.9525601604799574</v>
      </c>
      <c r="Q140" s="295">
        <v>6.230288952657042</v>
      </c>
      <c r="R140" s="295">
        <v>9.542993043824282</v>
      </c>
      <c r="S140" s="295">
        <v>9.7284831036348542</v>
      </c>
      <c r="T140" s="295">
        <v>7.4060139122476238</v>
      </c>
      <c r="U140" s="295">
        <v>6.7564336903032256</v>
      </c>
      <c r="V140" s="295">
        <v>6.1022223763884762</v>
      </c>
      <c r="W140" s="295">
        <v>5.9528401907395967</v>
      </c>
      <c r="X140" s="295">
        <v>4.4834240506543539</v>
      </c>
      <c r="Y140" s="295">
        <v>4.554696724835714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10.387997275476053</v>
      </c>
      <c r="C142" s="261">
        <f t="shared" si="6"/>
        <v>12.156551291354099</v>
      </c>
      <c r="D142" s="261">
        <f t="shared" si="6"/>
        <v>9.6237529325172737</v>
      </c>
      <c r="E142" s="261">
        <f t="shared" si="6"/>
        <v>5.3251708536231916</v>
      </c>
      <c r="F142" s="261">
        <f t="shared" si="6"/>
        <v>2.7743342461971698</v>
      </c>
      <c r="G142" s="261">
        <f t="shared" si="6"/>
        <v>3.8258284242941158</v>
      </c>
      <c r="H142" s="261">
        <f t="shared" si="6"/>
        <v>3.7269356826555127</v>
      </c>
      <c r="I142" s="261">
        <f t="shared" si="6"/>
        <v>4.2695781676529663</v>
      </c>
      <c r="J142" s="261">
        <f t="shared" si="6"/>
        <v>6.7240098656629783</v>
      </c>
      <c r="K142" s="261">
        <f t="shared" si="6"/>
        <v>7.4602491464758369</v>
      </c>
      <c r="L142" s="261">
        <f t="shared" si="6"/>
        <v>11.213779926757711</v>
      </c>
      <c r="M142" s="261">
        <f t="shared" si="6"/>
        <v>10.721202714272279</v>
      </c>
      <c r="N142" s="261">
        <f t="shared" si="6"/>
        <v>9.3093194653398577</v>
      </c>
      <c r="O142" s="261">
        <f t="shared" si="6"/>
        <v>0.93903313673437094</v>
      </c>
      <c r="P142" s="261">
        <f t="shared" si="6"/>
        <v>3.5568398118130542</v>
      </c>
      <c r="Q142" s="261">
        <f t="shared" si="6"/>
        <v>3.6421703040925819</v>
      </c>
      <c r="R142" s="261">
        <f t="shared" si="6"/>
        <v>6.1896597391686736</v>
      </c>
      <c r="S142" s="261">
        <f t="shared" si="6"/>
        <v>6.61994758770782</v>
      </c>
      <c r="T142" s="261">
        <f t="shared" si="6"/>
        <v>12.411393476957233</v>
      </c>
      <c r="U142" s="261">
        <f t="shared" si="6"/>
        <v>11.635511688818262</v>
      </c>
      <c r="V142" s="261">
        <f t="shared" si="6"/>
        <v>11.140730335251927</v>
      </c>
      <c r="W142" s="261">
        <f t="shared" si="6"/>
        <v>10.881089672678176</v>
      </c>
      <c r="X142" s="261">
        <f t="shared" si="6"/>
        <v>11.423918406950371</v>
      </c>
      <c r="Y142" s="261">
        <f t="shared" si="6"/>
        <v>11.073138202332689</v>
      </c>
      <c r="DA142" s="70"/>
    </row>
    <row r="143" spans="1:105" ht="12" customHeight="1" x14ac:dyDescent="0.25">
      <c r="A143" s="60" t="s">
        <v>1022</v>
      </c>
      <c r="B143" s="262">
        <v>6.7402999969243478</v>
      </c>
      <c r="C143" s="262">
        <v>7.8833821220757656</v>
      </c>
      <c r="D143" s="262">
        <v>6.1807755213066926</v>
      </c>
      <c r="E143" s="262">
        <v>3.2557976973238691</v>
      </c>
      <c r="F143" s="262">
        <v>1.4837148737411889</v>
      </c>
      <c r="G143" s="262">
        <v>1.940599991758827</v>
      </c>
      <c r="H143" s="262">
        <v>1.78817775767082</v>
      </c>
      <c r="I143" s="262">
        <v>2.1144692504656688</v>
      </c>
      <c r="J143" s="262">
        <v>4.1470758623413531</v>
      </c>
      <c r="K143" s="262">
        <v>4.5272657524376747</v>
      </c>
      <c r="L143" s="262">
        <v>8.1197520453109959</v>
      </c>
      <c r="M143" s="262">
        <v>7.6538449696013382</v>
      </c>
      <c r="N143" s="262">
        <v>5.9718216950737917</v>
      </c>
      <c r="O143" s="262">
        <v>0.65819215232872397</v>
      </c>
      <c r="P143" s="262">
        <v>2.323423715249739</v>
      </c>
      <c r="Q143" s="262">
        <v>2.171937626198885</v>
      </c>
      <c r="R143" s="262">
        <v>3.5650043232144251</v>
      </c>
      <c r="S143" s="262">
        <v>3.928436876266074</v>
      </c>
      <c r="T143" s="262">
        <v>7.7138456892864982</v>
      </c>
      <c r="U143" s="262">
        <v>7.1720274495797387</v>
      </c>
      <c r="V143" s="262">
        <v>6.6964914962468427</v>
      </c>
      <c r="W143" s="262">
        <v>6.3144135016064196</v>
      </c>
      <c r="X143" s="262">
        <v>6.8551665409769491</v>
      </c>
      <c r="Y143" s="262">
        <v>6.3654228514661817</v>
      </c>
      <c r="DA143" s="72" t="s">
        <v>1388</v>
      </c>
    </row>
    <row r="144" spans="1:105" ht="12" customHeight="1" x14ac:dyDescent="0.25">
      <c r="A144" s="60" t="s">
        <v>1024</v>
      </c>
      <c r="B144" s="262">
        <v>3.6476972785517061</v>
      </c>
      <c r="C144" s="262">
        <v>4.2731691692783338</v>
      </c>
      <c r="D144" s="262">
        <v>3.4429774112105802</v>
      </c>
      <c r="E144" s="262">
        <v>2.0693731562993229</v>
      </c>
      <c r="F144" s="262">
        <v>1.2906193724559809</v>
      </c>
      <c r="G144" s="262">
        <v>1.885228432535289</v>
      </c>
      <c r="H144" s="262">
        <v>1.9387579249846929</v>
      </c>
      <c r="I144" s="262">
        <v>2.155108917187297</v>
      </c>
      <c r="J144" s="262">
        <v>2.5769340033216248</v>
      </c>
      <c r="K144" s="262">
        <v>2.9329833940381622</v>
      </c>
      <c r="L144" s="262">
        <v>3.0940278814467148</v>
      </c>
      <c r="M144" s="262">
        <v>3.0673577446709408</v>
      </c>
      <c r="N144" s="262">
        <v>3.3374977702660651</v>
      </c>
      <c r="O144" s="262">
        <v>0.28084098440564698</v>
      </c>
      <c r="P144" s="262">
        <v>1.233416096563315</v>
      </c>
      <c r="Q144" s="262">
        <v>1.4702326778936969</v>
      </c>
      <c r="R144" s="262">
        <v>2.624655415954249</v>
      </c>
      <c r="S144" s="262">
        <v>2.691510711441746</v>
      </c>
      <c r="T144" s="262">
        <v>4.697547787670735</v>
      </c>
      <c r="U144" s="262">
        <v>4.4634842392385234</v>
      </c>
      <c r="V144" s="262">
        <v>4.4442388390050844</v>
      </c>
      <c r="W144" s="262">
        <v>4.5666761710717569</v>
      </c>
      <c r="X144" s="262">
        <v>4.5687518659734216</v>
      </c>
      <c r="Y144" s="262">
        <v>4.7077153508665068</v>
      </c>
      <c r="DA144" s="72" t="s">
        <v>1389</v>
      </c>
    </row>
    <row r="145" spans="1:105" ht="12" customHeight="1" x14ac:dyDescent="0.25">
      <c r="A145" s="64" t="s">
        <v>28</v>
      </c>
      <c r="B145" s="229">
        <v>0.88152179989422652</v>
      </c>
      <c r="C145" s="229">
        <v>0.54784532043601353</v>
      </c>
      <c r="D145" s="229">
        <v>0.12867248896347319</v>
      </c>
      <c r="E145" s="229">
        <v>8.7400383757767486E-3</v>
      </c>
      <c r="F145" s="229">
        <v>4.861238624630581E-2</v>
      </c>
      <c r="G145" s="229">
        <v>0.1068179757652266</v>
      </c>
      <c r="H145" s="229">
        <v>7.0110823388398844E-2</v>
      </c>
      <c r="I145" s="229">
        <v>0</v>
      </c>
      <c r="J145" s="229">
        <v>0</v>
      </c>
      <c r="K145" s="229">
        <v>0</v>
      </c>
      <c r="L145" s="229">
        <v>1.5742474392689901E-2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1.040537015885277E-2</v>
      </c>
      <c r="X145" s="229">
        <v>1.019253557706273E-2</v>
      </c>
      <c r="Y145" s="229">
        <v>1.0549277289658191E-2</v>
      </c>
      <c r="DA145" s="73" t="s">
        <v>1390</v>
      </c>
    </row>
    <row r="146" spans="1:105" ht="12" customHeight="1" x14ac:dyDescent="0.25">
      <c r="A146" s="64" t="s">
        <v>30</v>
      </c>
      <c r="B146" s="229">
        <v>1.0465744200859071</v>
      </c>
      <c r="C146" s="229">
        <v>0.49605211976917579</v>
      </c>
      <c r="D146" s="229">
        <v>0.17587559712176029</v>
      </c>
      <c r="E146" s="229">
        <v>0.36146361853896247</v>
      </c>
      <c r="F146" s="229">
        <v>0.42519195607618238</v>
      </c>
      <c r="G146" s="229">
        <v>0.34384645865615798</v>
      </c>
      <c r="H146" s="229">
        <v>6.2764542132886431E-2</v>
      </c>
      <c r="I146" s="229">
        <v>9.0902591667216467E-2</v>
      </c>
      <c r="J146" s="229">
        <v>0.113347055703566</v>
      </c>
      <c r="K146" s="229">
        <v>7.2448047010551436E-2</v>
      </c>
      <c r="L146" s="229">
        <v>8.1239773039400387E-2</v>
      </c>
      <c r="M146" s="229">
        <v>0.1022729270137385</v>
      </c>
      <c r="N146" s="229">
        <v>3.8400291151383409E-2</v>
      </c>
      <c r="O146" s="229">
        <v>2.0693467621097781E-2</v>
      </c>
      <c r="P146" s="229">
        <v>3.4254738823272873E-2</v>
      </c>
      <c r="Q146" s="229">
        <v>0.60053204215655309</v>
      </c>
      <c r="R146" s="229">
        <v>0.83415499649250435</v>
      </c>
      <c r="S146" s="229">
        <v>1.1820744501462599</v>
      </c>
      <c r="T146" s="229">
        <v>1.26945604904244</v>
      </c>
      <c r="U146" s="229">
        <v>1.178729062689563</v>
      </c>
      <c r="V146" s="229">
        <v>1.299170118173979</v>
      </c>
      <c r="W146" s="229">
        <v>1.397776634316944</v>
      </c>
      <c r="X146" s="229">
        <v>1.264843163225428</v>
      </c>
      <c r="Y146" s="229">
        <v>1.3863016470948839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2.409789444615789E-2</v>
      </c>
      <c r="D147" s="229">
        <v>0.22292458152020331</v>
      </c>
      <c r="E147" s="229">
        <v>2.117271437416134E-2</v>
      </c>
      <c r="F147" s="229">
        <v>9.2757695713762498E-3</v>
      </c>
      <c r="G147" s="229">
        <v>7.9536902284460115E-2</v>
      </c>
      <c r="H147" s="229">
        <v>0</v>
      </c>
      <c r="I147" s="229">
        <v>7.4382101433699407E-3</v>
      </c>
      <c r="J147" s="229">
        <v>0.21729448480812569</v>
      </c>
      <c r="K147" s="229">
        <v>0.3488657571699546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9.7940937336926954E-3</v>
      </c>
      <c r="Y147" s="229">
        <v>0</v>
      </c>
      <c r="DA147" s="73" t="s">
        <v>1392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1.2505673158425519E-2</v>
      </c>
      <c r="O148" s="229">
        <v>0</v>
      </c>
      <c r="P148" s="229">
        <v>9.5638296042495092E-3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1393</v>
      </c>
    </row>
    <row r="149" spans="1:105" ht="12" customHeight="1" x14ac:dyDescent="0.25">
      <c r="A149" s="64" t="s">
        <v>32</v>
      </c>
      <c r="B149" s="229">
        <v>0.61298923091062252</v>
      </c>
      <c r="C149" s="229">
        <v>1.860523904401068</v>
      </c>
      <c r="D149" s="229">
        <v>1.871804609034075</v>
      </c>
      <c r="E149" s="229">
        <v>1.0777410640233129</v>
      </c>
      <c r="F149" s="229">
        <v>0.39305157639600979</v>
      </c>
      <c r="G149" s="229">
        <v>0.84078401964836136</v>
      </c>
      <c r="H149" s="229">
        <v>1.0000008624368271</v>
      </c>
      <c r="I149" s="229">
        <v>1.2014466719226959</v>
      </c>
      <c r="J149" s="229">
        <v>1.110854150407862</v>
      </c>
      <c r="K149" s="229">
        <v>0.1013728851922352</v>
      </c>
      <c r="L149" s="229">
        <v>0.89221583616143407</v>
      </c>
      <c r="M149" s="229">
        <v>0.60307110768910521</v>
      </c>
      <c r="N149" s="229">
        <v>1.291876146332541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1.59930247637013</v>
      </c>
      <c r="U149" s="229">
        <v>1.57966403097337</v>
      </c>
      <c r="V149" s="229">
        <v>1.65159169188969</v>
      </c>
      <c r="W149" s="229">
        <v>1.673295302791129</v>
      </c>
      <c r="X149" s="229">
        <v>1.888621446623558</v>
      </c>
      <c r="Y149" s="229">
        <v>1.9042391695207721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0.25774914717249342</v>
      </c>
      <c r="L150" s="229">
        <v>0.15562981388702871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1395</v>
      </c>
    </row>
    <row r="151" spans="1:105" ht="12" customHeight="1" x14ac:dyDescent="0.25">
      <c r="A151" s="64" t="s">
        <v>35</v>
      </c>
      <c r="B151" s="229">
        <v>1.10661182766095</v>
      </c>
      <c r="C151" s="229">
        <v>1.03300627381453</v>
      </c>
      <c r="D151" s="229">
        <v>0.83614925619415115</v>
      </c>
      <c r="E151" s="229">
        <v>0.35281949153579212</v>
      </c>
      <c r="F151" s="229">
        <v>0.1518252830509062</v>
      </c>
      <c r="G151" s="229">
        <v>0.23992694814518981</v>
      </c>
      <c r="H151" s="229">
        <v>0.40374545368309778</v>
      </c>
      <c r="I151" s="229">
        <v>0.41203324730180679</v>
      </c>
      <c r="J151" s="229">
        <v>0.66358592936846528</v>
      </c>
      <c r="K151" s="229">
        <v>1.108185589498083</v>
      </c>
      <c r="L151" s="229">
        <v>1.233529268290888</v>
      </c>
      <c r="M151" s="229">
        <v>1.4034147275906279</v>
      </c>
      <c r="N151" s="229">
        <v>1.0607371373292001</v>
      </c>
      <c r="O151" s="229">
        <v>0.19175373879878299</v>
      </c>
      <c r="P151" s="229">
        <v>0.65162906744591165</v>
      </c>
      <c r="Q151" s="229">
        <v>0.37473727350178881</v>
      </c>
      <c r="R151" s="229">
        <v>0.56006044638921826</v>
      </c>
      <c r="S151" s="229">
        <v>0.490384543778147</v>
      </c>
      <c r="T151" s="229">
        <v>0.85658619957423865</v>
      </c>
      <c r="U151" s="229">
        <v>0.79173644608043414</v>
      </c>
      <c r="V151" s="229">
        <v>0.7038218117538354</v>
      </c>
      <c r="W151" s="229">
        <v>0.66878620520056176</v>
      </c>
      <c r="X151" s="229">
        <v>0.51242893702601966</v>
      </c>
      <c r="Y151" s="229">
        <v>0.51204443711862357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0.31164365641138869</v>
      </c>
      <c r="D153" s="229">
        <v>0.2075508783769173</v>
      </c>
      <c r="E153" s="229">
        <v>0.2474362294513181</v>
      </c>
      <c r="F153" s="229">
        <v>0.26266240111520028</v>
      </c>
      <c r="G153" s="229">
        <v>0.27431612803589278</v>
      </c>
      <c r="H153" s="229">
        <v>0.40213624334348269</v>
      </c>
      <c r="I153" s="229">
        <v>0.44328819615220738</v>
      </c>
      <c r="J153" s="229">
        <v>0.47185238303360599</v>
      </c>
      <c r="K153" s="229">
        <v>1.044361967994845</v>
      </c>
      <c r="L153" s="229">
        <v>0.71567071567527329</v>
      </c>
      <c r="M153" s="229">
        <v>0.9585989823774691</v>
      </c>
      <c r="N153" s="229">
        <v>0.93397852229451395</v>
      </c>
      <c r="O153" s="229">
        <v>6.8393777985766166E-2</v>
      </c>
      <c r="P153" s="229">
        <v>0.53796846068988091</v>
      </c>
      <c r="Q153" s="229">
        <v>0.49496336223535492</v>
      </c>
      <c r="R153" s="229">
        <v>1.2304399730725271</v>
      </c>
      <c r="S153" s="229">
        <v>1.019051717517339</v>
      </c>
      <c r="T153" s="229">
        <v>0.9722030626839262</v>
      </c>
      <c r="U153" s="229">
        <v>0.9133546994951558</v>
      </c>
      <c r="V153" s="229">
        <v>0.78965521718758014</v>
      </c>
      <c r="W153" s="229">
        <v>0.81641265860426926</v>
      </c>
      <c r="X153" s="229">
        <v>0.8828716897876604</v>
      </c>
      <c r="Y153" s="229">
        <v>0.89458081984256954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0.99999999999999989</v>
      </c>
      <c r="C160" s="232">
        <f t="shared" si="7"/>
        <v>1</v>
      </c>
      <c r="D160" s="232">
        <f t="shared" si="7"/>
        <v>1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1</v>
      </c>
      <c r="I160" s="232">
        <f t="shared" si="7"/>
        <v>1</v>
      </c>
      <c r="J160" s="232">
        <f t="shared" si="7"/>
        <v>1</v>
      </c>
      <c r="K160" s="232">
        <f t="shared" si="7"/>
        <v>1</v>
      </c>
      <c r="L160" s="232">
        <f t="shared" si="7"/>
        <v>1</v>
      </c>
      <c r="M160" s="232">
        <f t="shared" si="7"/>
        <v>1</v>
      </c>
      <c r="N160" s="232">
        <f t="shared" si="7"/>
        <v>1</v>
      </c>
      <c r="O160" s="232">
        <f t="shared" si="7"/>
        <v>1</v>
      </c>
      <c r="P160" s="232">
        <f t="shared" si="7"/>
        <v>1</v>
      </c>
      <c r="Q160" s="232">
        <f t="shared" si="7"/>
        <v>1</v>
      </c>
      <c r="R160" s="232">
        <f t="shared" si="7"/>
        <v>1</v>
      </c>
      <c r="S160" s="232">
        <f t="shared" si="7"/>
        <v>1</v>
      </c>
      <c r="T160" s="232">
        <f t="shared" si="7"/>
        <v>1.0000000000000002</v>
      </c>
      <c r="U160" s="232">
        <f t="shared" si="7"/>
        <v>1</v>
      </c>
      <c r="V160" s="232">
        <f t="shared" si="7"/>
        <v>1</v>
      </c>
      <c r="W160" s="232">
        <f t="shared" si="7"/>
        <v>1</v>
      </c>
      <c r="X160" s="232">
        <f t="shared" si="7"/>
        <v>1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1.2570734349690348E-2</v>
      </c>
      <c r="C165" s="268">
        <f t="shared" si="12"/>
        <v>1.3650071063685154E-2</v>
      </c>
      <c r="D165" s="268">
        <f t="shared" si="12"/>
        <v>1.3305382947674749E-2</v>
      </c>
      <c r="E165" s="268">
        <f t="shared" si="12"/>
        <v>9.8782327936381368E-3</v>
      </c>
      <c r="F165" s="268">
        <f t="shared" si="12"/>
        <v>6.6497015313710349E-3</v>
      </c>
      <c r="G165" s="268">
        <f t="shared" si="12"/>
        <v>6.0478871025217507E-3</v>
      </c>
      <c r="H165" s="268">
        <f t="shared" si="12"/>
        <v>4.6543115993909392E-3</v>
      </c>
      <c r="I165" s="268">
        <f t="shared" si="12"/>
        <v>5.1134175230164308E-3</v>
      </c>
      <c r="J165" s="268">
        <f t="shared" si="12"/>
        <v>1.038980123687263E-2</v>
      </c>
      <c r="K165" s="268">
        <f t="shared" si="12"/>
        <v>6.3728269725698804E-3</v>
      </c>
      <c r="L165" s="268">
        <f t="shared" si="12"/>
        <v>1.0240404584663999E-2</v>
      </c>
      <c r="M165" s="268">
        <f t="shared" si="12"/>
        <v>8.327945810593082E-3</v>
      </c>
      <c r="N165" s="268">
        <f t="shared" si="12"/>
        <v>7.629413704220084E-3</v>
      </c>
      <c r="O165" s="268">
        <f t="shared" si="12"/>
        <v>4.0226488300975438E-3</v>
      </c>
      <c r="P165" s="268">
        <f t="shared" si="12"/>
        <v>2.5248497320683101E-3</v>
      </c>
      <c r="Q165" s="268">
        <f t="shared" si="12"/>
        <v>5.6987385102029138E-3</v>
      </c>
      <c r="R165" s="268">
        <f t="shared" si="12"/>
        <v>6.3832312716638048E-3</v>
      </c>
      <c r="S165" s="268">
        <f t="shared" si="12"/>
        <v>6.6180455663738926E-3</v>
      </c>
      <c r="T165" s="268">
        <f t="shared" si="12"/>
        <v>1.0045284073137817E-2</v>
      </c>
      <c r="U165" s="268">
        <f t="shared" si="12"/>
        <v>1.0441790387453574E-2</v>
      </c>
      <c r="V165" s="268">
        <f t="shared" si="12"/>
        <v>9.3037205716080922E-3</v>
      </c>
      <c r="W165" s="268">
        <f t="shared" si="12"/>
        <v>7.7747456494025218E-3</v>
      </c>
      <c r="X165" s="268">
        <f t="shared" si="12"/>
        <v>9.0475301519296024E-3</v>
      </c>
      <c r="Y165" s="268">
        <f t="shared" si="12"/>
        <v>8.4944076962772518E-3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0.28900544743673862</v>
      </c>
      <c r="C167" s="269">
        <f t="shared" si="14"/>
        <v>0.31432450329220141</v>
      </c>
      <c r="D167" s="269">
        <f t="shared" si="14"/>
        <v>0.31486500793963118</v>
      </c>
      <c r="E167" s="269">
        <f t="shared" si="14"/>
        <v>0.26672668877674804</v>
      </c>
      <c r="F167" s="269">
        <f t="shared" si="14"/>
        <v>0.24572859603541916</v>
      </c>
      <c r="G167" s="269">
        <f t="shared" si="14"/>
        <v>0.24959590092544759</v>
      </c>
      <c r="H167" s="269">
        <f t="shared" si="14"/>
        <v>0.21437501618582333</v>
      </c>
      <c r="I167" s="269">
        <f t="shared" si="14"/>
        <v>0.22140372471519354</v>
      </c>
      <c r="J167" s="269">
        <f t="shared" si="14"/>
        <v>0.2742675158156721</v>
      </c>
      <c r="K167" s="269">
        <f t="shared" si="14"/>
        <v>0.17539271876879634</v>
      </c>
      <c r="L167" s="269">
        <f t="shared" si="14"/>
        <v>0.16576940873201762</v>
      </c>
      <c r="M167" s="269">
        <f t="shared" si="14"/>
        <v>0.14178440899354897</v>
      </c>
      <c r="N167" s="269">
        <f t="shared" si="14"/>
        <v>0.17996311180473781</v>
      </c>
      <c r="O167" s="269">
        <f t="shared" si="14"/>
        <v>7.291648505441882E-2</v>
      </c>
      <c r="P167" s="269">
        <f t="shared" si="14"/>
        <v>5.6417228943426337E-2</v>
      </c>
      <c r="Q167" s="269">
        <f t="shared" si="14"/>
        <v>0.163878986439008</v>
      </c>
      <c r="R167" s="269">
        <f t="shared" si="14"/>
        <v>0.19964508841965151</v>
      </c>
      <c r="S167" s="269">
        <f t="shared" si="14"/>
        <v>0.19262466827518143</v>
      </c>
      <c r="T167" s="269">
        <f t="shared" si="14"/>
        <v>0.25987727257063648</v>
      </c>
      <c r="U167" s="269">
        <f t="shared" si="14"/>
        <v>0.27760625872844907</v>
      </c>
      <c r="V167" s="269">
        <f t="shared" si="14"/>
        <v>0.26426083899558372</v>
      </c>
      <c r="W167" s="269">
        <f t="shared" si="14"/>
        <v>0.24122393068405951</v>
      </c>
      <c r="X167" s="269">
        <f t="shared" si="14"/>
        <v>0.2595433826621944</v>
      </c>
      <c r="Y167" s="269">
        <f t="shared" si="14"/>
        <v>0.27131438004767572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0.1639550280436444</v>
      </c>
      <c r="C168" s="269">
        <f t="shared" si="15"/>
        <v>0.17417636566832273</v>
      </c>
      <c r="D168" s="269">
        <f t="shared" si="15"/>
        <v>0.17719638492279366</v>
      </c>
      <c r="E168" s="269">
        <f t="shared" si="15"/>
        <v>0.17181603833017356</v>
      </c>
      <c r="F168" s="269">
        <f t="shared" si="15"/>
        <v>0.13722916502940644</v>
      </c>
      <c r="G168" s="269">
        <f t="shared" si="15"/>
        <v>0.14846311368096085</v>
      </c>
      <c r="H168" s="269">
        <f t="shared" si="15"/>
        <v>0.12418860438488401</v>
      </c>
      <c r="I168" s="269">
        <f t="shared" si="15"/>
        <v>0.12760212143869795</v>
      </c>
      <c r="J168" s="269">
        <f t="shared" si="15"/>
        <v>0.15964794501485388</v>
      </c>
      <c r="K168" s="269">
        <f t="shared" si="15"/>
        <v>9.1844710903601925E-2</v>
      </c>
      <c r="L168" s="269">
        <f t="shared" si="15"/>
        <v>0.11749164228696193</v>
      </c>
      <c r="M168" s="269">
        <f t="shared" si="15"/>
        <v>9.4260264321816667E-2</v>
      </c>
      <c r="N168" s="269">
        <f t="shared" si="15"/>
        <v>0.11443916394503205</v>
      </c>
      <c r="O168" s="269">
        <f t="shared" si="15"/>
        <v>5.8403840997145032E-2</v>
      </c>
      <c r="P168" s="269">
        <f t="shared" si="15"/>
        <v>3.5443666317394179E-2</v>
      </c>
      <c r="Q168" s="269">
        <f t="shared" si="15"/>
        <v>7.6279774590392285E-2</v>
      </c>
      <c r="R168" s="269">
        <f t="shared" si="15"/>
        <v>7.973242213240099E-2</v>
      </c>
      <c r="S168" s="269">
        <f t="shared" si="15"/>
        <v>7.6475959435740259E-2</v>
      </c>
      <c r="T168" s="269">
        <f t="shared" si="15"/>
        <v>0.12902778271334622</v>
      </c>
      <c r="U168" s="269">
        <f t="shared" si="15"/>
        <v>0.13824869674027063</v>
      </c>
      <c r="V168" s="269">
        <f t="shared" si="15"/>
        <v>0.13338036511930054</v>
      </c>
      <c r="W168" s="269">
        <f t="shared" si="15"/>
        <v>0.12149217705261701</v>
      </c>
      <c r="X168" s="269">
        <f t="shared" si="15"/>
        <v>0.13217642537727925</v>
      </c>
      <c r="Y168" s="269">
        <f t="shared" si="15"/>
        <v>0.13665273065405589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0.1639550280436444</v>
      </c>
      <c r="C169" s="318">
        <f t="shared" si="16"/>
        <v>0.17417636566832273</v>
      </c>
      <c r="D169" s="318">
        <f t="shared" si="16"/>
        <v>0.17719638492279366</v>
      </c>
      <c r="E169" s="318">
        <f t="shared" si="16"/>
        <v>0.17181603833017356</v>
      </c>
      <c r="F169" s="318">
        <f t="shared" si="16"/>
        <v>0.13722916502940644</v>
      </c>
      <c r="G169" s="318">
        <f t="shared" si="16"/>
        <v>0.14846311368096085</v>
      </c>
      <c r="H169" s="318">
        <f t="shared" si="16"/>
        <v>0.12418860438488401</v>
      </c>
      <c r="I169" s="318">
        <f t="shared" si="16"/>
        <v>0.12760212143869795</v>
      </c>
      <c r="J169" s="318">
        <f t="shared" si="16"/>
        <v>0.15964794501485388</v>
      </c>
      <c r="K169" s="318">
        <f t="shared" si="16"/>
        <v>9.1844710903601925E-2</v>
      </c>
      <c r="L169" s="318">
        <f t="shared" si="16"/>
        <v>0.11749164228696193</v>
      </c>
      <c r="M169" s="318">
        <f t="shared" si="16"/>
        <v>9.4260264321816667E-2</v>
      </c>
      <c r="N169" s="318">
        <f t="shared" si="16"/>
        <v>0.11443916394503205</v>
      </c>
      <c r="O169" s="318">
        <f t="shared" si="16"/>
        <v>5.8403840997145032E-2</v>
      </c>
      <c r="P169" s="318">
        <f t="shared" si="16"/>
        <v>3.5443666317394179E-2</v>
      </c>
      <c r="Q169" s="318">
        <f t="shared" si="16"/>
        <v>7.6279774590392285E-2</v>
      </c>
      <c r="R169" s="318">
        <f t="shared" si="16"/>
        <v>7.973242213240099E-2</v>
      </c>
      <c r="S169" s="318">
        <f t="shared" si="16"/>
        <v>7.6475959435740259E-2</v>
      </c>
      <c r="T169" s="318">
        <f t="shared" si="16"/>
        <v>0.12902778271334622</v>
      </c>
      <c r="U169" s="318">
        <f t="shared" si="16"/>
        <v>0.13824869674027063</v>
      </c>
      <c r="V169" s="318">
        <f t="shared" si="16"/>
        <v>0.13338036511930054</v>
      </c>
      <c r="W169" s="318">
        <f t="shared" si="16"/>
        <v>0.12149217705261701</v>
      </c>
      <c r="X169" s="318">
        <f t="shared" si="16"/>
        <v>0.13217642537727925</v>
      </c>
      <c r="Y169" s="318">
        <f t="shared" si="16"/>
        <v>0.13665273065405589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1.927129335146403E-2</v>
      </c>
      <c r="C171" s="269">
        <f t="shared" si="18"/>
        <v>2.0938553424242085E-2</v>
      </c>
      <c r="D171" s="269">
        <f t="shared" si="18"/>
        <v>2.0621555843536369E-2</v>
      </c>
      <c r="E171" s="269">
        <f t="shared" si="18"/>
        <v>1.6133217110335697E-2</v>
      </c>
      <c r="F171" s="269">
        <f t="shared" si="18"/>
        <v>1.2513165400799593E-2</v>
      </c>
      <c r="G171" s="269">
        <f t="shared" si="18"/>
        <v>1.2032716665212112E-2</v>
      </c>
      <c r="H171" s="269">
        <f t="shared" si="18"/>
        <v>9.8168504092763075E-3</v>
      </c>
      <c r="I171" s="269">
        <f t="shared" si="18"/>
        <v>1.0432601323970151E-2</v>
      </c>
      <c r="J171" s="269">
        <f t="shared" si="18"/>
        <v>1.681206112783816E-2</v>
      </c>
      <c r="K171" s="269">
        <f t="shared" si="18"/>
        <v>1.0491004103663144E-2</v>
      </c>
      <c r="L171" s="269">
        <f t="shared" si="18"/>
        <v>1.3959002003204019E-2</v>
      </c>
      <c r="M171" s="269">
        <f t="shared" si="18"/>
        <v>1.1526239079077794E-2</v>
      </c>
      <c r="N171" s="269">
        <f t="shared" si="18"/>
        <v>1.1762530485166475E-2</v>
      </c>
      <c r="O171" s="269">
        <f t="shared" si="18"/>
        <v>5.6781716516780831E-3</v>
      </c>
      <c r="P171" s="269">
        <f t="shared" si="18"/>
        <v>3.8077034672811126E-3</v>
      </c>
      <c r="Q171" s="269">
        <f t="shared" si="18"/>
        <v>9.5571051545364476E-3</v>
      </c>
      <c r="R171" s="269">
        <f t="shared" si="18"/>
        <v>1.1106699304040723E-2</v>
      </c>
      <c r="S171" s="269">
        <f t="shared" si="18"/>
        <v>1.1156506400410399E-2</v>
      </c>
      <c r="T171" s="269">
        <f t="shared" si="18"/>
        <v>1.6122321984045715E-2</v>
      </c>
      <c r="U171" s="269">
        <f t="shared" si="18"/>
        <v>1.7001158361057679E-2</v>
      </c>
      <c r="V171" s="269">
        <f t="shared" si="18"/>
        <v>1.5587163823237065E-2</v>
      </c>
      <c r="W171" s="269">
        <f t="shared" si="18"/>
        <v>1.3552886691786125E-2</v>
      </c>
      <c r="X171" s="269">
        <f t="shared" si="18"/>
        <v>1.5271804771387416E-2</v>
      </c>
      <c r="Y171" s="269">
        <f t="shared" si="18"/>
        <v>1.5056163839581404E-2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1.2053187798715325E-2</v>
      </c>
      <c r="C172" s="318">
        <f t="shared" si="19"/>
        <v>1.3088087411572724E-2</v>
      </c>
      <c r="D172" s="318">
        <f t="shared" si="19"/>
        <v>1.275759036353343E-2</v>
      </c>
      <c r="E172" s="318">
        <f t="shared" si="19"/>
        <v>9.4715385489059899E-3</v>
      </c>
      <c r="F172" s="318">
        <f t="shared" si="19"/>
        <v>6.3759283374717332E-3</v>
      </c>
      <c r="G172" s="318">
        <f t="shared" si="19"/>
        <v>5.7988910595281606E-3</v>
      </c>
      <c r="H172" s="318">
        <f t="shared" si="19"/>
        <v>4.4626901039062977E-3</v>
      </c>
      <c r="I172" s="318">
        <f t="shared" si="19"/>
        <v>4.9028942927011251E-3</v>
      </c>
      <c r="J172" s="318">
        <f t="shared" si="19"/>
        <v>9.9620453360734149E-3</v>
      </c>
      <c r="K172" s="318">
        <f t="shared" si="19"/>
        <v>6.1104529116865263E-3</v>
      </c>
      <c r="L172" s="318">
        <f t="shared" si="19"/>
        <v>9.8187994559618547E-3</v>
      </c>
      <c r="M172" s="318">
        <f t="shared" si="19"/>
        <v>7.9850780424037433E-3</v>
      </c>
      <c r="N172" s="318">
        <f t="shared" si="19"/>
        <v>7.2678306512055403E-3</v>
      </c>
      <c r="O172" s="318">
        <f t="shared" si="19"/>
        <v>3.8570333640566144E-3</v>
      </c>
      <c r="P172" s="318">
        <f t="shared" si="19"/>
        <v>2.3986452051652073E-3</v>
      </c>
      <c r="Q172" s="318">
        <f t="shared" si="19"/>
        <v>5.4641171763317765E-3</v>
      </c>
      <c r="R172" s="318">
        <f t="shared" si="19"/>
        <v>6.1204288579920175E-3</v>
      </c>
      <c r="S172" s="318">
        <f t="shared" si="19"/>
        <v>6.3455756722696757E-3</v>
      </c>
      <c r="T172" s="318">
        <f t="shared" si="19"/>
        <v>9.6317122020764482E-3</v>
      </c>
      <c r="U172" s="318">
        <f t="shared" si="19"/>
        <v>1.0067755218045192E-2</v>
      </c>
      <c r="V172" s="318">
        <f t="shared" si="19"/>
        <v>8.9870715196288947E-3</v>
      </c>
      <c r="W172" s="318">
        <f t="shared" si="19"/>
        <v>7.5281566772848847E-3</v>
      </c>
      <c r="X172" s="318">
        <f t="shared" si="19"/>
        <v>8.7895341145921169E-3</v>
      </c>
      <c r="Y172" s="318">
        <f t="shared" si="19"/>
        <v>8.2799046011067506E-3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7.2181055527487069E-3</v>
      </c>
      <c r="C173" s="318">
        <f t="shared" si="20"/>
        <v>7.8504660126693573E-3</v>
      </c>
      <c r="D173" s="318">
        <f t="shared" si="20"/>
        <v>7.863965480002939E-3</v>
      </c>
      <c r="E173" s="318">
        <f t="shared" si="20"/>
        <v>6.6616785614297055E-3</v>
      </c>
      <c r="F173" s="318">
        <f t="shared" si="20"/>
        <v>6.1372370633278597E-3</v>
      </c>
      <c r="G173" s="318">
        <f t="shared" si="20"/>
        <v>6.2338256056839502E-3</v>
      </c>
      <c r="H173" s="318">
        <f t="shared" si="20"/>
        <v>5.3541603053700107E-3</v>
      </c>
      <c r="I173" s="318">
        <f t="shared" si="20"/>
        <v>5.5297070312690256E-3</v>
      </c>
      <c r="J173" s="318">
        <f t="shared" si="20"/>
        <v>6.8500157917647459E-3</v>
      </c>
      <c r="K173" s="318">
        <f t="shared" si="20"/>
        <v>4.3805511919766177E-3</v>
      </c>
      <c r="L173" s="318">
        <f t="shared" si="20"/>
        <v>4.140202547242163E-3</v>
      </c>
      <c r="M173" s="318">
        <f t="shared" si="20"/>
        <v>3.5411610366740498E-3</v>
      </c>
      <c r="N173" s="318">
        <f t="shared" si="20"/>
        <v>4.4946998339609337E-3</v>
      </c>
      <c r="O173" s="318">
        <f t="shared" si="20"/>
        <v>1.8211382876214687E-3</v>
      </c>
      <c r="P173" s="318">
        <f t="shared" si="20"/>
        <v>1.4090582621159055E-3</v>
      </c>
      <c r="Q173" s="318">
        <f t="shared" si="20"/>
        <v>4.0929879782046711E-3</v>
      </c>
      <c r="R173" s="318">
        <f t="shared" si="20"/>
        <v>4.9862704460487059E-3</v>
      </c>
      <c r="S173" s="318">
        <f t="shared" si="20"/>
        <v>4.8109307281407237E-3</v>
      </c>
      <c r="T173" s="318">
        <f t="shared" si="20"/>
        <v>6.4906097819692676E-3</v>
      </c>
      <c r="U173" s="318">
        <f t="shared" si="20"/>
        <v>6.9334031430124858E-3</v>
      </c>
      <c r="V173" s="318">
        <f t="shared" si="20"/>
        <v>6.60009230360817E-3</v>
      </c>
      <c r="W173" s="318">
        <f t="shared" si="20"/>
        <v>6.0247300145012395E-3</v>
      </c>
      <c r="X173" s="318">
        <f t="shared" si="20"/>
        <v>6.4822706567952979E-3</v>
      </c>
      <c r="Y173" s="318">
        <f t="shared" si="20"/>
        <v>6.776259238474653E-3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0.5151974968184625</v>
      </c>
      <c r="C176" s="310">
        <f t="shared" si="23"/>
        <v>0.4769105065515486</v>
      </c>
      <c r="D176" s="310">
        <f t="shared" si="23"/>
        <v>0.47401166834636405</v>
      </c>
      <c r="E176" s="310">
        <f t="shared" si="23"/>
        <v>0.5354458229891047</v>
      </c>
      <c r="F176" s="310">
        <f t="shared" si="23"/>
        <v>0.59787937200300378</v>
      </c>
      <c r="G176" s="310">
        <f t="shared" si="23"/>
        <v>0.58386038162585774</v>
      </c>
      <c r="H176" s="310">
        <f t="shared" si="23"/>
        <v>0.6469652174206254</v>
      </c>
      <c r="I176" s="310">
        <f t="shared" si="23"/>
        <v>0.63544813499912189</v>
      </c>
      <c r="J176" s="310">
        <f t="shared" si="23"/>
        <v>0.53888267680476321</v>
      </c>
      <c r="K176" s="310">
        <f t="shared" si="23"/>
        <v>0.71589873925136871</v>
      </c>
      <c r="L176" s="310">
        <f t="shared" si="23"/>
        <v>0.69253954239315241</v>
      </c>
      <c r="M176" s="310">
        <f t="shared" si="23"/>
        <v>0.74410114179496356</v>
      </c>
      <c r="N176" s="310">
        <f t="shared" si="23"/>
        <v>0.68620578006084354</v>
      </c>
      <c r="O176" s="310">
        <f t="shared" si="23"/>
        <v>0.85897885346666059</v>
      </c>
      <c r="P176" s="310">
        <f t="shared" si="23"/>
        <v>0.90180655153983014</v>
      </c>
      <c r="Q176" s="310">
        <f t="shared" si="23"/>
        <v>0.74458539530586032</v>
      </c>
      <c r="R176" s="310">
        <f t="shared" si="23"/>
        <v>0.70313255887224302</v>
      </c>
      <c r="S176" s="310">
        <f t="shared" si="23"/>
        <v>0.71312482032229396</v>
      </c>
      <c r="T176" s="310">
        <f t="shared" si="23"/>
        <v>0.58492733865883395</v>
      </c>
      <c r="U176" s="310">
        <f t="shared" si="23"/>
        <v>0.55670209578276908</v>
      </c>
      <c r="V176" s="310">
        <f t="shared" si="23"/>
        <v>0.57746791149027066</v>
      </c>
      <c r="W176" s="310">
        <f t="shared" si="23"/>
        <v>0.61595625992213487</v>
      </c>
      <c r="X176" s="310">
        <f t="shared" si="23"/>
        <v>0.58396085703720935</v>
      </c>
      <c r="Y176" s="310">
        <f t="shared" si="23"/>
        <v>0.56848231776240976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1</v>
      </c>
      <c r="D178" s="232">
        <f t="shared" si="24"/>
        <v>1</v>
      </c>
      <c r="E178" s="232">
        <f t="shared" si="24"/>
        <v>0.99999999999999989</v>
      </c>
      <c r="F178" s="232">
        <f t="shared" si="24"/>
        <v>1.0000000000000002</v>
      </c>
      <c r="G178" s="232">
        <f t="shared" si="24"/>
        <v>1</v>
      </c>
      <c r="H178" s="232">
        <f t="shared" si="24"/>
        <v>0.99999999999999978</v>
      </c>
      <c r="I178" s="232">
        <f t="shared" si="24"/>
        <v>1</v>
      </c>
      <c r="J178" s="232">
        <f t="shared" si="24"/>
        <v>1</v>
      </c>
      <c r="K178" s="232">
        <f t="shared" si="24"/>
        <v>0.99999999999999989</v>
      </c>
      <c r="L178" s="232">
        <f t="shared" si="24"/>
        <v>1</v>
      </c>
      <c r="M178" s="232">
        <f t="shared" si="24"/>
        <v>0.99999999999999989</v>
      </c>
      <c r="N178" s="232">
        <f t="shared" si="24"/>
        <v>1</v>
      </c>
      <c r="O178" s="232">
        <f t="shared" si="24"/>
        <v>1.0000000000000002</v>
      </c>
      <c r="P178" s="232">
        <f t="shared" si="24"/>
        <v>1</v>
      </c>
      <c r="Q178" s="232">
        <f t="shared" si="24"/>
        <v>1</v>
      </c>
      <c r="R178" s="232">
        <f t="shared" si="24"/>
        <v>1</v>
      </c>
      <c r="S178" s="232">
        <f t="shared" si="24"/>
        <v>1</v>
      </c>
      <c r="T178" s="232">
        <f t="shared" si="24"/>
        <v>1</v>
      </c>
      <c r="U178" s="232">
        <f t="shared" si="24"/>
        <v>0.99999999999999989</v>
      </c>
      <c r="V178" s="232">
        <f t="shared" si="24"/>
        <v>0.99999999999999978</v>
      </c>
      <c r="W178" s="232">
        <f t="shared" si="24"/>
        <v>0.99999999999999989</v>
      </c>
      <c r="X178" s="232">
        <f t="shared" si="24"/>
        <v>1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2.9250659974498369E-2</v>
      </c>
      <c r="C183" s="268">
        <f t="shared" si="29"/>
        <v>2.9422342426675307E-2</v>
      </c>
      <c r="D183" s="268">
        <f t="shared" si="29"/>
        <v>2.8538749315160528E-2</v>
      </c>
      <c r="E183" s="268">
        <f t="shared" si="29"/>
        <v>2.4091917206117662E-2</v>
      </c>
      <c r="F183" s="268">
        <f t="shared" si="29"/>
        <v>1.8719171869490205E-2</v>
      </c>
      <c r="G183" s="268">
        <f t="shared" si="29"/>
        <v>1.6485062188008222E-2</v>
      </c>
      <c r="H183" s="268">
        <f t="shared" si="29"/>
        <v>1.495456618279683E-2</v>
      </c>
      <c r="I183" s="268">
        <f t="shared" si="29"/>
        <v>1.5903640773612577E-2</v>
      </c>
      <c r="J183" s="268">
        <f t="shared" si="29"/>
        <v>2.5464796387286659E-2</v>
      </c>
      <c r="K183" s="268">
        <f t="shared" si="29"/>
        <v>2.530168600015539E-2</v>
      </c>
      <c r="L183" s="268">
        <f t="shared" si="29"/>
        <v>3.7622316880362543E-2</v>
      </c>
      <c r="M183" s="268">
        <f t="shared" si="29"/>
        <v>3.6726322586615151E-2</v>
      </c>
      <c r="N183" s="268">
        <f t="shared" si="29"/>
        <v>2.750707905672067E-2</v>
      </c>
      <c r="O183" s="268">
        <f t="shared" si="29"/>
        <v>3.2364371121709971E-2</v>
      </c>
      <c r="P183" s="268">
        <f t="shared" si="29"/>
        <v>2.9067720662400279E-2</v>
      </c>
      <c r="Q183" s="268">
        <f t="shared" si="29"/>
        <v>2.5113672528379514E-2</v>
      </c>
      <c r="R183" s="268">
        <f t="shared" si="29"/>
        <v>2.4145710621044387E-2</v>
      </c>
      <c r="S183" s="268">
        <f t="shared" si="29"/>
        <v>2.5887736838734084E-2</v>
      </c>
      <c r="T183" s="268">
        <f t="shared" si="29"/>
        <v>2.7252022537901689E-2</v>
      </c>
      <c r="U183" s="268">
        <f t="shared" si="29"/>
        <v>2.6531377538785116E-2</v>
      </c>
      <c r="V183" s="268">
        <f t="shared" si="29"/>
        <v>2.4822399139158766E-2</v>
      </c>
      <c r="W183" s="268">
        <f t="shared" si="29"/>
        <v>2.2836810765822113E-2</v>
      </c>
      <c r="X183" s="268">
        <f t="shared" si="29"/>
        <v>2.4521507140013072E-2</v>
      </c>
      <c r="Y183" s="268">
        <f t="shared" si="29"/>
        <v>2.2209893013689291E-2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0.61026904615887778</v>
      </c>
      <c r="C184" s="269">
        <f t="shared" si="30"/>
        <v>0.61483823075334609</v>
      </c>
      <c r="D184" s="269">
        <f t="shared" si="30"/>
        <v>0.61287548448381424</v>
      </c>
      <c r="E184" s="269">
        <f t="shared" si="30"/>
        <v>0.59033546114861635</v>
      </c>
      <c r="F184" s="269">
        <f t="shared" si="30"/>
        <v>0.62774096607545282</v>
      </c>
      <c r="G184" s="269">
        <f t="shared" si="30"/>
        <v>0.61739720066040116</v>
      </c>
      <c r="H184" s="269">
        <f t="shared" si="30"/>
        <v>0.62507600373277827</v>
      </c>
      <c r="I184" s="269">
        <f t="shared" si="30"/>
        <v>0.62489999021924791</v>
      </c>
      <c r="J184" s="269">
        <f t="shared" si="30"/>
        <v>0.61002500130262027</v>
      </c>
      <c r="K184" s="269">
        <f t="shared" si="30"/>
        <v>0.63193031180939829</v>
      </c>
      <c r="L184" s="269">
        <f t="shared" si="30"/>
        <v>0.55267917807632683</v>
      </c>
      <c r="M184" s="269">
        <f t="shared" si="30"/>
        <v>0.56742481426729152</v>
      </c>
      <c r="N184" s="269">
        <f t="shared" si="30"/>
        <v>0.58881260365416799</v>
      </c>
      <c r="O184" s="269">
        <f t="shared" si="30"/>
        <v>0.53237918826526132</v>
      </c>
      <c r="P184" s="269">
        <f t="shared" si="30"/>
        <v>0.58942355309959094</v>
      </c>
      <c r="Q184" s="269">
        <f t="shared" si="30"/>
        <v>0.65538283032981326</v>
      </c>
      <c r="R184" s="269">
        <f t="shared" si="30"/>
        <v>0.68532777780150267</v>
      </c>
      <c r="S184" s="269">
        <f t="shared" si="30"/>
        <v>0.68378021257061894</v>
      </c>
      <c r="T184" s="269">
        <f t="shared" si="30"/>
        <v>0.63980128763941491</v>
      </c>
      <c r="U184" s="269">
        <f t="shared" si="30"/>
        <v>0.64010965083819316</v>
      </c>
      <c r="V184" s="269">
        <f t="shared" si="30"/>
        <v>0.63982351720074815</v>
      </c>
      <c r="W184" s="269">
        <f t="shared" si="30"/>
        <v>0.64299847966826496</v>
      </c>
      <c r="X184" s="269">
        <f t="shared" si="30"/>
        <v>0.63836250997710164</v>
      </c>
      <c r="Y184" s="269">
        <f t="shared" si="30"/>
        <v>0.64376367954663127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0.61026904615887778</v>
      </c>
      <c r="C185" s="318">
        <f t="shared" si="31"/>
        <v>0.61483823075334609</v>
      </c>
      <c r="D185" s="318">
        <f t="shared" si="31"/>
        <v>0.61287548448381424</v>
      </c>
      <c r="E185" s="318">
        <f t="shared" si="31"/>
        <v>0.59033546114861635</v>
      </c>
      <c r="F185" s="318">
        <f t="shared" si="31"/>
        <v>0.62774096607545282</v>
      </c>
      <c r="G185" s="318">
        <f t="shared" si="31"/>
        <v>0.61739720066040116</v>
      </c>
      <c r="H185" s="318">
        <f t="shared" si="31"/>
        <v>0.62507600373277827</v>
      </c>
      <c r="I185" s="318">
        <f t="shared" si="31"/>
        <v>0.62489999021924791</v>
      </c>
      <c r="J185" s="318">
        <f t="shared" si="31"/>
        <v>0.61002500130262027</v>
      </c>
      <c r="K185" s="318">
        <f t="shared" si="31"/>
        <v>0.63193031180939829</v>
      </c>
      <c r="L185" s="318">
        <f t="shared" si="31"/>
        <v>0.55267917807632683</v>
      </c>
      <c r="M185" s="318">
        <f t="shared" si="31"/>
        <v>0.56742481426729152</v>
      </c>
      <c r="N185" s="318">
        <f t="shared" si="31"/>
        <v>0.58881260365416799</v>
      </c>
      <c r="O185" s="318">
        <f t="shared" si="31"/>
        <v>0.53237918826526132</v>
      </c>
      <c r="P185" s="318">
        <f t="shared" si="31"/>
        <v>0.58942355309959094</v>
      </c>
      <c r="Q185" s="318">
        <f t="shared" si="31"/>
        <v>0.65538283032981326</v>
      </c>
      <c r="R185" s="318">
        <f t="shared" si="31"/>
        <v>0.68532777780150267</v>
      </c>
      <c r="S185" s="318">
        <f t="shared" si="31"/>
        <v>0.68378021257061894</v>
      </c>
      <c r="T185" s="318">
        <f t="shared" si="31"/>
        <v>0.63980128763941491</v>
      </c>
      <c r="U185" s="318">
        <f t="shared" si="31"/>
        <v>0.64010965083819316</v>
      </c>
      <c r="V185" s="318">
        <f t="shared" si="31"/>
        <v>0.63982351720074815</v>
      </c>
      <c r="W185" s="318">
        <f t="shared" si="31"/>
        <v>0.64299847966826496</v>
      </c>
      <c r="X185" s="318">
        <f t="shared" si="31"/>
        <v>0.63836250997710164</v>
      </c>
      <c r="Y185" s="318">
        <f t="shared" si="31"/>
        <v>0.64376367954663127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0.31571860925407452</v>
      </c>
      <c r="C187" s="269">
        <f t="shared" si="33"/>
        <v>0.31069336465533526</v>
      </c>
      <c r="D187" s="269">
        <f t="shared" si="33"/>
        <v>0.31453055116172346</v>
      </c>
      <c r="E187" s="269">
        <f t="shared" si="33"/>
        <v>0.34678174449410248</v>
      </c>
      <c r="F187" s="269">
        <f t="shared" si="33"/>
        <v>0.31969167026941447</v>
      </c>
      <c r="G187" s="269">
        <f t="shared" si="33"/>
        <v>0.33489286868563622</v>
      </c>
      <c r="H187" s="269">
        <f t="shared" si="33"/>
        <v>0.33021783901260521</v>
      </c>
      <c r="I187" s="269">
        <f t="shared" si="33"/>
        <v>0.32843060286246761</v>
      </c>
      <c r="J187" s="269">
        <f t="shared" si="33"/>
        <v>0.32381482058847438</v>
      </c>
      <c r="K187" s="269">
        <f t="shared" si="33"/>
        <v>0.30176711207204299</v>
      </c>
      <c r="L187" s="269">
        <f t="shared" si="33"/>
        <v>0.35722004156241954</v>
      </c>
      <c r="M187" s="269">
        <f t="shared" si="33"/>
        <v>0.34400806774755949</v>
      </c>
      <c r="N187" s="269">
        <f t="shared" si="33"/>
        <v>0.34145101457169141</v>
      </c>
      <c r="O187" s="269">
        <f t="shared" si="33"/>
        <v>0.38886323253458249</v>
      </c>
      <c r="P187" s="269">
        <f t="shared" si="33"/>
        <v>0.33768712452604505</v>
      </c>
      <c r="Q187" s="269">
        <f t="shared" si="33"/>
        <v>0.27818987477771012</v>
      </c>
      <c r="R187" s="269">
        <f t="shared" si="33"/>
        <v>0.24959437280466468</v>
      </c>
      <c r="S187" s="269">
        <f t="shared" si="33"/>
        <v>0.24756525167089247</v>
      </c>
      <c r="T187" s="269">
        <f t="shared" si="33"/>
        <v>0.28968110701858679</v>
      </c>
      <c r="U187" s="269">
        <f t="shared" si="33"/>
        <v>0.29070084584892947</v>
      </c>
      <c r="V187" s="269">
        <f t="shared" si="33"/>
        <v>0.29449601263848446</v>
      </c>
      <c r="W187" s="269">
        <f t="shared" si="33"/>
        <v>0.29532349416685466</v>
      </c>
      <c r="X187" s="269">
        <f t="shared" si="33"/>
        <v>0.2964637128169329</v>
      </c>
      <c r="Y187" s="269">
        <f t="shared" si="33"/>
        <v>0.2956869108457732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0.31571860925407452</v>
      </c>
      <c r="C188" s="318">
        <f t="shared" si="34"/>
        <v>0.31069336465533526</v>
      </c>
      <c r="D188" s="318">
        <f t="shared" si="34"/>
        <v>0.31453055116172346</v>
      </c>
      <c r="E188" s="318">
        <f t="shared" si="34"/>
        <v>0.34678174449410248</v>
      </c>
      <c r="F188" s="318">
        <f t="shared" si="34"/>
        <v>0.31969167026941447</v>
      </c>
      <c r="G188" s="318">
        <f t="shared" si="34"/>
        <v>0.33489286868563622</v>
      </c>
      <c r="H188" s="318">
        <f t="shared" si="34"/>
        <v>0.33021783901260521</v>
      </c>
      <c r="I188" s="318">
        <f t="shared" si="34"/>
        <v>0.32843060286246761</v>
      </c>
      <c r="J188" s="318">
        <f t="shared" si="34"/>
        <v>0.32381482058847438</v>
      </c>
      <c r="K188" s="318">
        <f t="shared" si="34"/>
        <v>0.30176711207204299</v>
      </c>
      <c r="L188" s="318">
        <f t="shared" si="34"/>
        <v>0.35722004156241954</v>
      </c>
      <c r="M188" s="318">
        <f t="shared" si="34"/>
        <v>0.34400806774755949</v>
      </c>
      <c r="N188" s="318">
        <f t="shared" si="34"/>
        <v>0.34145101457169141</v>
      </c>
      <c r="O188" s="318">
        <f t="shared" si="34"/>
        <v>0.38886323253458249</v>
      </c>
      <c r="P188" s="318">
        <f t="shared" si="34"/>
        <v>0.33768712452604505</v>
      </c>
      <c r="Q188" s="318">
        <f t="shared" si="34"/>
        <v>0.27818987477771012</v>
      </c>
      <c r="R188" s="318">
        <f t="shared" si="34"/>
        <v>0.24959437280466468</v>
      </c>
      <c r="S188" s="318">
        <f t="shared" si="34"/>
        <v>0.24756525167089247</v>
      </c>
      <c r="T188" s="318">
        <f t="shared" si="34"/>
        <v>0.28968110701858679</v>
      </c>
      <c r="U188" s="318">
        <f t="shared" si="34"/>
        <v>0.29070084584892947</v>
      </c>
      <c r="V188" s="318">
        <f t="shared" si="34"/>
        <v>0.29449601263848446</v>
      </c>
      <c r="W188" s="318">
        <f t="shared" si="34"/>
        <v>0.29532349416685466</v>
      </c>
      <c r="X188" s="318">
        <f t="shared" si="34"/>
        <v>0.2964637128169329</v>
      </c>
      <c r="Y188" s="318">
        <f t="shared" si="34"/>
        <v>0.2956869108457732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4.4761684612549313E-2</v>
      </c>
      <c r="C190" s="269">
        <f t="shared" si="36"/>
        <v>4.5046062164643332E-2</v>
      </c>
      <c r="D190" s="269">
        <f t="shared" si="36"/>
        <v>4.4055215039301918E-2</v>
      </c>
      <c r="E190" s="269">
        <f t="shared" si="36"/>
        <v>3.8790877151163403E-2</v>
      </c>
      <c r="F190" s="269">
        <f t="shared" si="36"/>
        <v>3.3848191785642572E-2</v>
      </c>
      <c r="G190" s="269">
        <f t="shared" si="36"/>
        <v>3.122486846595441E-2</v>
      </c>
      <c r="H190" s="269">
        <f t="shared" si="36"/>
        <v>2.975159107181953E-2</v>
      </c>
      <c r="I190" s="269">
        <f t="shared" si="36"/>
        <v>3.0765766144671823E-2</v>
      </c>
      <c r="J190" s="269">
        <f t="shared" si="36"/>
        <v>4.069538172161874E-2</v>
      </c>
      <c r="K190" s="269">
        <f t="shared" si="36"/>
        <v>4.1000890118403292E-2</v>
      </c>
      <c r="L190" s="269">
        <f t="shared" si="36"/>
        <v>5.2478463480891094E-2</v>
      </c>
      <c r="M190" s="269">
        <f t="shared" si="36"/>
        <v>5.1840795398533777E-2</v>
      </c>
      <c r="N190" s="269">
        <f t="shared" si="36"/>
        <v>4.2229302717419967E-2</v>
      </c>
      <c r="O190" s="269">
        <f t="shared" si="36"/>
        <v>4.6393208078446303E-2</v>
      </c>
      <c r="P190" s="269">
        <f t="shared" si="36"/>
        <v>4.3821601711963698E-2</v>
      </c>
      <c r="Q190" s="269">
        <f t="shared" si="36"/>
        <v>4.1313622364097059E-2</v>
      </c>
      <c r="R190" s="269">
        <f t="shared" si="36"/>
        <v>4.0932138772788257E-2</v>
      </c>
      <c r="S190" s="269">
        <f t="shared" si="36"/>
        <v>4.2766798919754517E-2</v>
      </c>
      <c r="T190" s="269">
        <f t="shared" si="36"/>
        <v>4.3265582804096654E-2</v>
      </c>
      <c r="U190" s="269">
        <f t="shared" si="36"/>
        <v>4.2658125774092191E-2</v>
      </c>
      <c r="V190" s="269">
        <f t="shared" si="36"/>
        <v>4.0858071021608489E-2</v>
      </c>
      <c r="W190" s="269">
        <f t="shared" si="36"/>
        <v>3.8841215399058202E-2</v>
      </c>
      <c r="X190" s="269">
        <f t="shared" si="36"/>
        <v>4.0652270065952331E-2</v>
      </c>
      <c r="Y190" s="269">
        <f t="shared" si="36"/>
        <v>3.8339516593906206E-2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3.1376056046093836E-2</v>
      </c>
      <c r="C191" s="318">
        <f t="shared" si="37"/>
        <v>3.1560213198319823E-2</v>
      </c>
      <c r="D191" s="318">
        <f t="shared" si="37"/>
        <v>3.0612416908834372E-2</v>
      </c>
      <c r="E191" s="318">
        <f t="shared" si="37"/>
        <v>2.5842471423756778E-2</v>
      </c>
      <c r="F191" s="318">
        <f t="shared" si="37"/>
        <v>2.0079334491106986E-2</v>
      </c>
      <c r="G191" s="318">
        <f t="shared" si="37"/>
        <v>1.7682891106909418E-2</v>
      </c>
      <c r="H191" s="318">
        <f t="shared" si="37"/>
        <v>1.6041187005883945E-2</v>
      </c>
      <c r="I191" s="318">
        <f t="shared" si="37"/>
        <v>1.7059222755481399E-2</v>
      </c>
      <c r="J191" s="318">
        <f t="shared" si="37"/>
        <v>2.7315106029964929E-2</v>
      </c>
      <c r="K191" s="318">
        <f t="shared" si="37"/>
        <v>2.7140143801666728E-2</v>
      </c>
      <c r="L191" s="318">
        <f t="shared" si="37"/>
        <v>4.0356009883240299E-2</v>
      </c>
      <c r="M191" s="318">
        <f t="shared" si="37"/>
        <v>3.9394911323340859E-2</v>
      </c>
      <c r="N191" s="318">
        <f t="shared" si="37"/>
        <v>2.9314299314625144E-2</v>
      </c>
      <c r="O191" s="318">
        <f t="shared" si="37"/>
        <v>3.4716014035124941E-2</v>
      </c>
      <c r="P191" s="318">
        <f t="shared" si="37"/>
        <v>3.0893197756739106E-2</v>
      </c>
      <c r="Q191" s="318">
        <f t="shared" si="37"/>
        <v>2.6938468993884503E-2</v>
      </c>
      <c r="R191" s="318">
        <f t="shared" si="37"/>
        <v>2.5900173547507926E-2</v>
      </c>
      <c r="S191" s="318">
        <f t="shared" si="37"/>
        <v>2.7768777958063103E-2</v>
      </c>
      <c r="T191" s="318">
        <f t="shared" si="37"/>
        <v>2.9232194667200138E-2</v>
      </c>
      <c r="U191" s="318">
        <f t="shared" si="37"/>
        <v>2.8617974005206808E-2</v>
      </c>
      <c r="V191" s="318">
        <f t="shared" si="37"/>
        <v>2.6824195301976005E-2</v>
      </c>
      <c r="W191" s="318">
        <f t="shared" si="37"/>
        <v>2.4737700118694077E-2</v>
      </c>
      <c r="X191" s="318">
        <f t="shared" si="37"/>
        <v>2.6650440048378205E-2</v>
      </c>
      <c r="Y191" s="318">
        <f t="shared" si="37"/>
        <v>2.4219217435324143E-2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1.3385628566455476E-2</v>
      </c>
      <c r="C192" s="318">
        <f t="shared" si="38"/>
        <v>1.3485848966323511E-2</v>
      </c>
      <c r="D192" s="318">
        <f t="shared" si="38"/>
        <v>1.3442798130467551E-2</v>
      </c>
      <c r="E192" s="318">
        <f t="shared" si="38"/>
        <v>1.2948405727406619E-2</v>
      </c>
      <c r="F192" s="318">
        <f t="shared" si="38"/>
        <v>1.3768857294535589E-2</v>
      </c>
      <c r="G192" s="318">
        <f t="shared" si="38"/>
        <v>1.3541977359044994E-2</v>
      </c>
      <c r="H192" s="318">
        <f t="shared" si="38"/>
        <v>1.3710404065935584E-2</v>
      </c>
      <c r="I192" s="318">
        <f t="shared" si="38"/>
        <v>1.3706543389190423E-2</v>
      </c>
      <c r="J192" s="318">
        <f t="shared" si="38"/>
        <v>1.3380275691653813E-2</v>
      </c>
      <c r="K192" s="318">
        <f t="shared" si="38"/>
        <v>1.3860746316736559E-2</v>
      </c>
      <c r="L192" s="318">
        <f t="shared" si="38"/>
        <v>1.21224535976508E-2</v>
      </c>
      <c r="M192" s="318">
        <f t="shared" si="38"/>
        <v>1.2445884075192922E-2</v>
      </c>
      <c r="N192" s="318">
        <f t="shared" si="38"/>
        <v>1.2915003402794827E-2</v>
      </c>
      <c r="O192" s="318">
        <f t="shared" si="38"/>
        <v>1.1677194043321367E-2</v>
      </c>
      <c r="P192" s="318">
        <f t="shared" si="38"/>
        <v>1.292840395522459E-2</v>
      </c>
      <c r="Q192" s="318">
        <f t="shared" si="38"/>
        <v>1.4375153370212551E-2</v>
      </c>
      <c r="R192" s="318">
        <f t="shared" si="38"/>
        <v>1.5031965225280332E-2</v>
      </c>
      <c r="S192" s="318">
        <f t="shared" si="38"/>
        <v>1.4998020961691417E-2</v>
      </c>
      <c r="T192" s="318">
        <f t="shared" si="38"/>
        <v>1.4033388136896517E-2</v>
      </c>
      <c r="U192" s="318">
        <f t="shared" si="38"/>
        <v>1.4040151768885378E-2</v>
      </c>
      <c r="V192" s="318">
        <f t="shared" si="38"/>
        <v>1.4033875719632485E-2</v>
      </c>
      <c r="W192" s="318">
        <f t="shared" si="38"/>
        <v>1.4103515280364123E-2</v>
      </c>
      <c r="X192" s="318">
        <f t="shared" si="38"/>
        <v>1.4001830017574131E-2</v>
      </c>
      <c r="Y192" s="318">
        <f t="shared" si="38"/>
        <v>1.412029915858206E-2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0.99999999999999989</v>
      </c>
      <c r="C197" s="232">
        <f t="shared" si="42"/>
        <v>1</v>
      </c>
      <c r="D197" s="232">
        <f t="shared" si="42"/>
        <v>0.99999999999999978</v>
      </c>
      <c r="E197" s="232">
        <f t="shared" si="42"/>
        <v>0.99999999999999978</v>
      </c>
      <c r="F197" s="232">
        <f t="shared" si="42"/>
        <v>0.99999999999999989</v>
      </c>
      <c r="G197" s="232">
        <f t="shared" si="42"/>
        <v>1.0000000000000002</v>
      </c>
      <c r="H197" s="232">
        <f t="shared" si="42"/>
        <v>1.0000000000000002</v>
      </c>
      <c r="I197" s="232">
        <f t="shared" si="42"/>
        <v>1</v>
      </c>
      <c r="J197" s="232">
        <f t="shared" si="42"/>
        <v>0.99999999999999989</v>
      </c>
      <c r="K197" s="232">
        <f t="shared" si="42"/>
        <v>1</v>
      </c>
      <c r="L197" s="232">
        <f t="shared" si="42"/>
        <v>0.99999999999999978</v>
      </c>
      <c r="M197" s="232">
        <f t="shared" si="42"/>
        <v>1</v>
      </c>
      <c r="N197" s="232">
        <f t="shared" si="42"/>
        <v>1</v>
      </c>
      <c r="O197" s="232">
        <f t="shared" si="42"/>
        <v>1</v>
      </c>
      <c r="P197" s="232">
        <f t="shared" si="42"/>
        <v>0.99999999999999989</v>
      </c>
      <c r="Q197" s="232">
        <f t="shared" si="42"/>
        <v>0.99999999999999989</v>
      </c>
      <c r="R197" s="232">
        <f t="shared" si="42"/>
        <v>0.99999999999999978</v>
      </c>
      <c r="S197" s="232">
        <f t="shared" si="42"/>
        <v>1.0000000000000004</v>
      </c>
      <c r="T197" s="232">
        <f t="shared" si="42"/>
        <v>1</v>
      </c>
      <c r="U197" s="232">
        <f t="shared" si="42"/>
        <v>1</v>
      </c>
      <c r="V197" s="232">
        <f t="shared" si="42"/>
        <v>0.99999999999999978</v>
      </c>
      <c r="W197" s="232">
        <f t="shared" si="42"/>
        <v>1</v>
      </c>
      <c r="X197" s="232">
        <f t="shared" si="42"/>
        <v>1</v>
      </c>
      <c r="Y197" s="232">
        <f t="shared" si="42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4.9952947240244183E-2</v>
      </c>
      <c r="C202" s="268">
        <f t="shared" si="47"/>
        <v>5.0223796821188098E-2</v>
      </c>
      <c r="D202" s="268">
        <f t="shared" si="47"/>
        <v>4.885742966008335E-2</v>
      </c>
      <c r="E202" s="268">
        <f t="shared" si="47"/>
        <v>4.1842882467770126E-2</v>
      </c>
      <c r="F202" s="268">
        <f t="shared" si="47"/>
        <v>3.3154925986124385E-2</v>
      </c>
      <c r="G202" s="268">
        <f t="shared" si="47"/>
        <v>2.9417414347839742E-2</v>
      </c>
      <c r="H202" s="268">
        <f t="shared" si="47"/>
        <v>2.6836306175043321E-2</v>
      </c>
      <c r="I202" s="268">
        <f t="shared" si="47"/>
        <v>2.8444189558103645E-2</v>
      </c>
      <c r="J202" s="268">
        <f t="shared" si="47"/>
        <v>4.4046358752369862E-2</v>
      </c>
      <c r="K202" s="268">
        <f t="shared" si="47"/>
        <v>4.3816307819258576E-2</v>
      </c>
      <c r="L202" s="268">
        <f t="shared" si="47"/>
        <v>6.2395671042495951E-2</v>
      </c>
      <c r="M202" s="268">
        <f t="shared" si="47"/>
        <v>6.1113000868298378E-2</v>
      </c>
      <c r="N202" s="268">
        <f t="shared" si="47"/>
        <v>4.7244123715874588E-2</v>
      </c>
      <c r="O202" s="268">
        <f t="shared" si="47"/>
        <v>5.4579039309639608E-2</v>
      </c>
      <c r="P202" s="268">
        <f t="shared" si="47"/>
        <v>4.9675408892639661E-2</v>
      </c>
      <c r="Q202" s="268">
        <f t="shared" si="47"/>
        <v>4.3548179609204547E-2</v>
      </c>
      <c r="R202" s="268">
        <f t="shared" si="47"/>
        <v>4.2044807505636633E-2</v>
      </c>
      <c r="S202" s="268">
        <f t="shared" si="47"/>
        <v>4.4809331992095636E-2</v>
      </c>
      <c r="T202" s="268">
        <f t="shared" si="47"/>
        <v>4.689359502088964E-2</v>
      </c>
      <c r="U202" s="268">
        <f t="shared" si="47"/>
        <v>4.5747829568950349E-2</v>
      </c>
      <c r="V202" s="268">
        <f t="shared" si="47"/>
        <v>4.3045618953087235E-2</v>
      </c>
      <c r="W202" s="268">
        <f t="shared" si="47"/>
        <v>3.9871316550326899E-2</v>
      </c>
      <c r="X202" s="268">
        <f t="shared" si="47"/>
        <v>4.2550218770521911E-2</v>
      </c>
      <c r="Y202" s="268">
        <f t="shared" si="47"/>
        <v>3.8846487275274247E-2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0.49972460317517747</v>
      </c>
      <c r="C203" s="269">
        <f t="shared" si="48"/>
        <v>0.50324225755692187</v>
      </c>
      <c r="D203" s="269">
        <f t="shared" si="48"/>
        <v>0.50309716534641702</v>
      </c>
      <c r="E203" s="269">
        <f t="shared" si="48"/>
        <v>0.49162396636666722</v>
      </c>
      <c r="F203" s="269">
        <f t="shared" si="48"/>
        <v>0.53312106671068016</v>
      </c>
      <c r="G203" s="269">
        <f t="shared" si="48"/>
        <v>0.52827797666480225</v>
      </c>
      <c r="H203" s="269">
        <f t="shared" si="48"/>
        <v>0.53785559152558715</v>
      </c>
      <c r="I203" s="269">
        <f t="shared" si="48"/>
        <v>0.5359095133095394</v>
      </c>
      <c r="J203" s="269">
        <f t="shared" si="48"/>
        <v>0.505942753817059</v>
      </c>
      <c r="K203" s="269">
        <f t="shared" si="48"/>
        <v>0.52473429207957711</v>
      </c>
      <c r="L203" s="269">
        <f t="shared" si="48"/>
        <v>0.43950717335373973</v>
      </c>
      <c r="M203" s="269">
        <f t="shared" si="48"/>
        <v>0.45273954626243712</v>
      </c>
      <c r="N203" s="269">
        <f t="shared" si="48"/>
        <v>0.48491359710971238</v>
      </c>
      <c r="O203" s="269">
        <f t="shared" si="48"/>
        <v>0.43049065283363347</v>
      </c>
      <c r="P203" s="269">
        <f t="shared" si="48"/>
        <v>0.48299418334534305</v>
      </c>
      <c r="Q203" s="269">
        <f t="shared" si="48"/>
        <v>0.54492756868094705</v>
      </c>
      <c r="R203" s="269">
        <f t="shared" si="48"/>
        <v>0.57220896011862787</v>
      </c>
      <c r="S203" s="269">
        <f t="shared" si="48"/>
        <v>0.5675117467873354</v>
      </c>
      <c r="T203" s="269">
        <f t="shared" si="48"/>
        <v>0.52789049315702186</v>
      </c>
      <c r="U203" s="269">
        <f t="shared" si="48"/>
        <v>0.52923555340714756</v>
      </c>
      <c r="V203" s="269">
        <f t="shared" si="48"/>
        <v>0.53202169567277657</v>
      </c>
      <c r="W203" s="269">
        <f t="shared" si="48"/>
        <v>0.53829334566016052</v>
      </c>
      <c r="X203" s="269">
        <f t="shared" si="48"/>
        <v>0.53113626310067175</v>
      </c>
      <c r="Y203" s="269">
        <f t="shared" si="48"/>
        <v>0.5399029488683641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0.49972460317517747</v>
      </c>
      <c r="C204" s="318">
        <f t="shared" si="49"/>
        <v>0.50324225755692187</v>
      </c>
      <c r="D204" s="318">
        <f t="shared" si="49"/>
        <v>0.50309716534641702</v>
      </c>
      <c r="E204" s="318">
        <f t="shared" si="49"/>
        <v>0.49162396636666722</v>
      </c>
      <c r="F204" s="318">
        <f t="shared" si="49"/>
        <v>0.53312106671068016</v>
      </c>
      <c r="G204" s="318">
        <f t="shared" si="49"/>
        <v>0.52827797666480225</v>
      </c>
      <c r="H204" s="318">
        <f t="shared" si="49"/>
        <v>0.53785559152558715</v>
      </c>
      <c r="I204" s="318">
        <f t="shared" si="49"/>
        <v>0.5359095133095394</v>
      </c>
      <c r="J204" s="318">
        <f t="shared" si="49"/>
        <v>0.505942753817059</v>
      </c>
      <c r="K204" s="318">
        <f t="shared" si="49"/>
        <v>0.52473429207957711</v>
      </c>
      <c r="L204" s="318">
        <f t="shared" si="49"/>
        <v>0.43950717335373973</v>
      </c>
      <c r="M204" s="318">
        <f t="shared" si="49"/>
        <v>0.45273954626243712</v>
      </c>
      <c r="N204" s="318">
        <f t="shared" si="49"/>
        <v>0.48491359710971238</v>
      </c>
      <c r="O204" s="318">
        <f t="shared" si="49"/>
        <v>0.43049065283363347</v>
      </c>
      <c r="P204" s="318">
        <f t="shared" si="49"/>
        <v>0.48299418334534305</v>
      </c>
      <c r="Q204" s="318">
        <f t="shared" si="49"/>
        <v>0.54492756868094705</v>
      </c>
      <c r="R204" s="318">
        <f t="shared" si="49"/>
        <v>0.57220896011862787</v>
      </c>
      <c r="S204" s="318">
        <f t="shared" si="49"/>
        <v>0.5675117467873354</v>
      </c>
      <c r="T204" s="318">
        <f t="shared" si="49"/>
        <v>0.52789049315702186</v>
      </c>
      <c r="U204" s="318">
        <f t="shared" si="49"/>
        <v>0.52923555340714756</v>
      </c>
      <c r="V204" s="318">
        <f t="shared" si="49"/>
        <v>0.53202169567277657</v>
      </c>
      <c r="W204" s="318">
        <f t="shared" si="49"/>
        <v>0.53829334566016052</v>
      </c>
      <c r="X204" s="318">
        <f t="shared" si="49"/>
        <v>0.53113626310067175</v>
      </c>
      <c r="Y204" s="318">
        <f t="shared" si="49"/>
        <v>0.5399029488683641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0.29027043510395573</v>
      </c>
      <c r="C206" s="269">
        <f t="shared" si="51"/>
        <v>0.2855232310301839</v>
      </c>
      <c r="D206" s="269">
        <f t="shared" si="51"/>
        <v>0.28989163933342438</v>
      </c>
      <c r="E206" s="269">
        <f t="shared" si="51"/>
        <v>0.32425272527113186</v>
      </c>
      <c r="F206" s="269">
        <f t="shared" si="51"/>
        <v>0.30483857797438901</v>
      </c>
      <c r="G206" s="269">
        <f t="shared" si="51"/>
        <v>0.3217340181108338</v>
      </c>
      <c r="H206" s="269">
        <f t="shared" si="51"/>
        <v>0.31902640163315865</v>
      </c>
      <c r="I206" s="269">
        <f t="shared" si="51"/>
        <v>0.31624072694897642</v>
      </c>
      <c r="J206" s="269">
        <f t="shared" si="51"/>
        <v>0.30153914644687985</v>
      </c>
      <c r="K206" s="269">
        <f t="shared" si="51"/>
        <v>0.28134253694066524</v>
      </c>
      <c r="L206" s="269">
        <f t="shared" si="51"/>
        <v>0.31894949202519435</v>
      </c>
      <c r="M206" s="269">
        <f t="shared" si="51"/>
        <v>0.30817823844481373</v>
      </c>
      <c r="N206" s="269">
        <f t="shared" si="51"/>
        <v>0.31572495162682573</v>
      </c>
      <c r="O206" s="269">
        <f t="shared" si="51"/>
        <v>0.35304720035340553</v>
      </c>
      <c r="P206" s="269">
        <f t="shared" si="51"/>
        <v>0.31068633356985159</v>
      </c>
      <c r="Q206" s="269">
        <f t="shared" si="51"/>
        <v>0.25970378124634147</v>
      </c>
      <c r="R206" s="269">
        <f t="shared" si="51"/>
        <v>0.2339830200932437</v>
      </c>
      <c r="S206" s="269">
        <f t="shared" si="51"/>
        <v>0.23069662807005148</v>
      </c>
      <c r="T206" s="269">
        <f t="shared" si="51"/>
        <v>0.26835651045597675</v>
      </c>
      <c r="U206" s="269">
        <f t="shared" si="51"/>
        <v>0.26985729684203941</v>
      </c>
      <c r="V206" s="269">
        <f t="shared" si="51"/>
        <v>0.27494244891546482</v>
      </c>
      <c r="W206" s="269">
        <f t="shared" si="51"/>
        <v>0.2775877500139502</v>
      </c>
      <c r="X206" s="269">
        <f t="shared" si="51"/>
        <v>0.27695126729373892</v>
      </c>
      <c r="Y206" s="269">
        <f t="shared" si="51"/>
        <v>0.27842906080263974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0.29027043510395573</v>
      </c>
      <c r="C207" s="318">
        <f t="shared" si="52"/>
        <v>0.2855232310301839</v>
      </c>
      <c r="D207" s="318">
        <f t="shared" si="52"/>
        <v>0.28989163933342438</v>
      </c>
      <c r="E207" s="318">
        <f t="shared" si="52"/>
        <v>0.32425272527113186</v>
      </c>
      <c r="F207" s="318">
        <f t="shared" si="52"/>
        <v>0.30483857797438901</v>
      </c>
      <c r="G207" s="318">
        <f t="shared" si="52"/>
        <v>0.3217340181108338</v>
      </c>
      <c r="H207" s="318">
        <f t="shared" si="52"/>
        <v>0.31902640163315865</v>
      </c>
      <c r="I207" s="318">
        <f t="shared" si="52"/>
        <v>0.31624072694897642</v>
      </c>
      <c r="J207" s="318">
        <f t="shared" si="52"/>
        <v>0.30153914644687985</v>
      </c>
      <c r="K207" s="318">
        <f t="shared" si="52"/>
        <v>0.28134253694066524</v>
      </c>
      <c r="L207" s="318">
        <f t="shared" si="52"/>
        <v>0.31894949202519435</v>
      </c>
      <c r="M207" s="318">
        <f t="shared" si="52"/>
        <v>0.30817823844481373</v>
      </c>
      <c r="N207" s="318">
        <f t="shared" si="52"/>
        <v>0.31572495162682573</v>
      </c>
      <c r="O207" s="318">
        <f t="shared" si="52"/>
        <v>0.35304720035340553</v>
      </c>
      <c r="P207" s="318">
        <f t="shared" si="52"/>
        <v>0.31068633356985159</v>
      </c>
      <c r="Q207" s="318">
        <f t="shared" si="52"/>
        <v>0.25970378124634147</v>
      </c>
      <c r="R207" s="318">
        <f t="shared" si="52"/>
        <v>0.2339830200932437</v>
      </c>
      <c r="S207" s="318">
        <f t="shared" si="52"/>
        <v>0.23069662807005148</v>
      </c>
      <c r="T207" s="318">
        <f t="shared" si="52"/>
        <v>0.26835651045597675</v>
      </c>
      <c r="U207" s="318">
        <f t="shared" si="52"/>
        <v>0.26985729684203941</v>
      </c>
      <c r="V207" s="318">
        <f t="shared" si="52"/>
        <v>0.27494244891546482</v>
      </c>
      <c r="W207" s="318">
        <f t="shared" si="52"/>
        <v>0.2775877500139502</v>
      </c>
      <c r="X207" s="318">
        <f t="shared" si="52"/>
        <v>0.27695126729373892</v>
      </c>
      <c r="Y207" s="318">
        <f t="shared" si="52"/>
        <v>0.27842906080263974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0.16005201448062242</v>
      </c>
      <c r="C209" s="269">
        <f t="shared" si="54"/>
        <v>0.1610107145917061</v>
      </c>
      <c r="D209" s="269">
        <f t="shared" si="54"/>
        <v>0.15815376566007514</v>
      </c>
      <c r="E209" s="269">
        <f t="shared" si="54"/>
        <v>0.14228042589443055</v>
      </c>
      <c r="F209" s="269">
        <f t="shared" si="54"/>
        <v>0.12888542932880642</v>
      </c>
      <c r="G209" s="269">
        <f t="shared" si="54"/>
        <v>0.12057059087652437</v>
      </c>
      <c r="H209" s="269">
        <f t="shared" si="54"/>
        <v>0.11628170066621107</v>
      </c>
      <c r="I209" s="269">
        <f t="shared" si="54"/>
        <v>0.11940557018338063</v>
      </c>
      <c r="J209" s="269">
        <f t="shared" si="54"/>
        <v>0.14847174098369123</v>
      </c>
      <c r="K209" s="269">
        <f t="shared" si="54"/>
        <v>0.15010686316049912</v>
      </c>
      <c r="L209" s="269">
        <f t="shared" si="54"/>
        <v>0.17914766357856984</v>
      </c>
      <c r="M209" s="269">
        <f t="shared" si="54"/>
        <v>0.17796921442445077</v>
      </c>
      <c r="N209" s="269">
        <f t="shared" si="54"/>
        <v>0.15211732754758733</v>
      </c>
      <c r="O209" s="269">
        <f t="shared" si="54"/>
        <v>0.16188310750332133</v>
      </c>
      <c r="P209" s="269">
        <f t="shared" si="54"/>
        <v>0.15664407419216569</v>
      </c>
      <c r="Q209" s="269">
        <f t="shared" si="54"/>
        <v>0.15182047046350675</v>
      </c>
      <c r="R209" s="269">
        <f t="shared" si="54"/>
        <v>0.15176321228249162</v>
      </c>
      <c r="S209" s="269">
        <f t="shared" si="54"/>
        <v>0.15698229315051776</v>
      </c>
      <c r="T209" s="269">
        <f t="shared" si="54"/>
        <v>0.15685940136611179</v>
      </c>
      <c r="U209" s="269">
        <f t="shared" si="54"/>
        <v>0.15515932018186257</v>
      </c>
      <c r="V209" s="269">
        <f t="shared" si="54"/>
        <v>0.1499902364586711</v>
      </c>
      <c r="W209" s="269">
        <f t="shared" si="54"/>
        <v>0.14424758777556235</v>
      </c>
      <c r="X209" s="269">
        <f t="shared" si="54"/>
        <v>0.14936225083506741</v>
      </c>
      <c r="Y209" s="269">
        <f t="shared" si="54"/>
        <v>0.14282150305372179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0.10385048860749116</v>
      </c>
      <c r="C210" s="318">
        <f t="shared" si="55"/>
        <v>0.10441357572995631</v>
      </c>
      <c r="D210" s="318">
        <f t="shared" si="55"/>
        <v>0.10157294459330851</v>
      </c>
      <c r="E210" s="318">
        <f t="shared" si="55"/>
        <v>8.6989938113659807E-2</v>
      </c>
      <c r="F210" s="318">
        <f t="shared" si="55"/>
        <v>6.8927970292617158E-2</v>
      </c>
      <c r="G210" s="318">
        <f t="shared" si="55"/>
        <v>6.1157809946615786E-2</v>
      </c>
      <c r="H210" s="318">
        <f t="shared" si="55"/>
        <v>5.5791773312089753E-2</v>
      </c>
      <c r="I210" s="318">
        <f t="shared" si="55"/>
        <v>5.9134508509506772E-2</v>
      </c>
      <c r="J210" s="318">
        <f t="shared" si="55"/>
        <v>9.1570890818815559E-2</v>
      </c>
      <c r="K210" s="318">
        <f t="shared" si="55"/>
        <v>9.1092622705959012E-2</v>
      </c>
      <c r="L210" s="318">
        <f t="shared" si="55"/>
        <v>0.12971849075473729</v>
      </c>
      <c r="M210" s="318">
        <f t="shared" si="55"/>
        <v>0.12705186282441661</v>
      </c>
      <c r="N210" s="318">
        <f t="shared" si="55"/>
        <v>9.7581521423506581E-2</v>
      </c>
      <c r="O210" s="318">
        <f t="shared" si="55"/>
        <v>0.11346797763049937</v>
      </c>
      <c r="P210" s="318">
        <f t="shared" si="55"/>
        <v>0.10232413493086104</v>
      </c>
      <c r="Q210" s="318">
        <f t="shared" si="55"/>
        <v>9.0535193221575633E-2</v>
      </c>
      <c r="R210" s="318">
        <f t="shared" si="55"/>
        <v>8.7409733441124043E-2</v>
      </c>
      <c r="S210" s="318">
        <f t="shared" si="55"/>
        <v>9.315708639119874E-2</v>
      </c>
      <c r="T210" s="318">
        <f t="shared" si="55"/>
        <v>9.7490198767647321E-2</v>
      </c>
      <c r="U210" s="318">
        <f t="shared" si="55"/>
        <v>9.563884538673606E-2</v>
      </c>
      <c r="V210" s="318">
        <f t="shared" si="55"/>
        <v>9.0156418182689213E-2</v>
      </c>
      <c r="W210" s="318">
        <f t="shared" si="55"/>
        <v>8.3708428404117935E-2</v>
      </c>
      <c r="X210" s="318">
        <f t="shared" si="55"/>
        <v>8.9628012730431653E-2</v>
      </c>
      <c r="Y210" s="318">
        <f t="shared" si="55"/>
        <v>8.2101319662694253E-2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5.6201525873131285E-2</v>
      </c>
      <c r="C211" s="318">
        <f t="shared" si="56"/>
        <v>5.6597138861749788E-2</v>
      </c>
      <c r="D211" s="318">
        <f t="shared" si="56"/>
        <v>5.6580821066766603E-2</v>
      </c>
      <c r="E211" s="318">
        <f t="shared" si="56"/>
        <v>5.529048778077076E-2</v>
      </c>
      <c r="F211" s="318">
        <f t="shared" si="56"/>
        <v>5.9957459036189258E-2</v>
      </c>
      <c r="G211" s="318">
        <f t="shared" si="56"/>
        <v>5.9412780929908586E-2</v>
      </c>
      <c r="H211" s="318">
        <f t="shared" si="56"/>
        <v>6.0489927354121335E-2</v>
      </c>
      <c r="I211" s="318">
        <f t="shared" si="56"/>
        <v>6.0271061673873853E-2</v>
      </c>
      <c r="J211" s="318">
        <f t="shared" si="56"/>
        <v>5.6900850164875651E-2</v>
      </c>
      <c r="K211" s="318">
        <f t="shared" si="56"/>
        <v>5.9014240454540116E-2</v>
      </c>
      <c r="L211" s="318">
        <f t="shared" si="56"/>
        <v>4.9429172823832551E-2</v>
      </c>
      <c r="M211" s="318">
        <f t="shared" si="56"/>
        <v>5.0917351600034175E-2</v>
      </c>
      <c r="N211" s="318">
        <f t="shared" si="56"/>
        <v>5.4535806124080731E-2</v>
      </c>
      <c r="O211" s="318">
        <f t="shared" si="56"/>
        <v>4.8415129872821941E-2</v>
      </c>
      <c r="P211" s="318">
        <f t="shared" si="56"/>
        <v>5.4319939261304635E-2</v>
      </c>
      <c r="Q211" s="318">
        <f t="shared" si="56"/>
        <v>6.128527724193112E-2</v>
      </c>
      <c r="R211" s="318">
        <f t="shared" si="56"/>
        <v>6.4353478841367578E-2</v>
      </c>
      <c r="S211" s="318">
        <f t="shared" si="56"/>
        <v>6.382520675931902E-2</v>
      </c>
      <c r="T211" s="318">
        <f t="shared" si="56"/>
        <v>5.9369202598464468E-2</v>
      </c>
      <c r="U211" s="318">
        <f t="shared" si="56"/>
        <v>5.9520474795126517E-2</v>
      </c>
      <c r="V211" s="318">
        <f t="shared" si="56"/>
        <v>5.983381827598188E-2</v>
      </c>
      <c r="W211" s="318">
        <f t="shared" si="56"/>
        <v>6.053915937144444E-2</v>
      </c>
      <c r="X211" s="318">
        <f t="shared" si="56"/>
        <v>5.973423810463574E-2</v>
      </c>
      <c r="Y211" s="318">
        <f t="shared" si="56"/>
        <v>6.0720183391027527E-2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2.2578264000023029</v>
      </c>
      <c r="C217" s="320">
        <f>IF(C$5=0,0,(C$5-C$16-C$59)/(CHI_fec!C$5-CHI_fec!C$16))</f>
        <v>2.5144443920117014</v>
      </c>
      <c r="D217" s="320">
        <f>IF(D$5=0,0,(D$5-D$16-D$59)/(CHI_fec!D$5-CHI_fec!D$16))</f>
        <v>2.3484614849639032</v>
      </c>
      <c r="E217" s="320">
        <f>IF(E$5=0,0,(E$5-E$16-E$59)/(CHI_fec!E$5-CHI_fec!E$16))</f>
        <v>1.9235949899040625</v>
      </c>
      <c r="F217" s="320">
        <f>IF(F$5=0,0,(F$5-F$16-F$59)/(CHI_fec!F$5-CHI_fec!F$16))</f>
        <v>1.9319399470241643</v>
      </c>
      <c r="G217" s="320">
        <f>IF(G$5=0,0,(G$5-G$16-G$59)/(CHI_fec!G$5-CHI_fec!G$16))</f>
        <v>1.9255272118152402</v>
      </c>
      <c r="H217" s="320">
        <f>IF(H$5=0,0,(H$5-H$16-H$59)/(CHI_fec!H$5-CHI_fec!H$16))</f>
        <v>1.7101823015612669</v>
      </c>
      <c r="I217" s="320">
        <f>IF(I$5=0,0,(I$5-I$16-I$59)/(CHI_fec!I$5-CHI_fec!I$16))</f>
        <v>1.7800101779371083</v>
      </c>
      <c r="J217" s="320">
        <f>IF(J$5=0,0,(J$5-J$16-J$59)/(CHI_fec!J$5-CHI_fec!J$16))</f>
        <v>1.9339315611400902</v>
      </c>
      <c r="K217" s="320">
        <f>IF(K$5=0,0,(K$5-K$16-K$59)/(CHI_fec!K$5-CHI_fec!K$16))</f>
        <v>1.4841390477629706</v>
      </c>
      <c r="L217" s="320">
        <f>IF(L$5=0,0,(L$5-L$16-L$59)/(CHI_fec!L$5-CHI_fec!L$16))</f>
        <v>1.6499664969801238</v>
      </c>
      <c r="M217" s="320">
        <f>IF(M$5=0,0,(M$5-M$16-M$59)/(CHI_fec!M$5-CHI_fec!M$16))</f>
        <v>1.5678597776996868</v>
      </c>
      <c r="N217" s="320">
        <f>IF(N$5=0,0,(N$5-N$16-N$59)/(CHI_fec!N$5-CHI_fec!N$16))</f>
        <v>1.6799933190463203</v>
      </c>
      <c r="O217" s="320">
        <f>IF(O$5=0,0,(O$5-O$16-O$59)/(CHI_fec!O$5-CHI_fec!O$16))</f>
        <v>0.96317390817526571</v>
      </c>
      <c r="P217" s="320">
        <f>IF(P$5=0,0,(P$5-P$16-P$59)/(CHI_fec!P$5-CHI_fec!P$16))</f>
        <v>1.1198215270812926</v>
      </c>
      <c r="Q217" s="320">
        <f>IF(Q$5=0,0,(Q$5-Q$16-Q$59)/(CHI_fec!Q$5-CHI_fec!Q$16))</f>
        <v>1.3524264351379121</v>
      </c>
      <c r="R217" s="320">
        <f>IF(R$5=0,0,(R$5-R$16-R$59)/(CHI_fec!R$5-CHI_fec!R$16))</f>
        <v>1.5532085459491745</v>
      </c>
      <c r="S217" s="320">
        <f>IF(S$5=0,0,(S$5-S$16-S$59)/(CHI_fec!S$5-CHI_fec!S$16))</f>
        <v>1.5826579522345461</v>
      </c>
      <c r="T217" s="320">
        <f>IF(T$5=0,0,(T$5-T$16-T$59)/(CHI_fec!T$5-CHI_fec!T$16))</f>
        <v>2.3443014504100002</v>
      </c>
      <c r="U217" s="320">
        <f>IF(U$5=0,0,(U$5-U$16-U$59)/(CHI_fec!U$5-CHI_fec!U$16))</f>
        <v>2.3414664525978832</v>
      </c>
      <c r="V217" s="320">
        <f>IF(V$5=0,0,(V$5-V$16-V$59)/(CHI_fec!V$5-CHI_fec!V$16))</f>
        <v>2.2980303689119781</v>
      </c>
      <c r="W217" s="320">
        <f>IF(W$5=0,0,(W$5-W$16-W$59)/(CHI_fec!W$5-CHI_fec!W$16))</f>
        <v>2.2385971534624867</v>
      </c>
      <c r="X217" s="320">
        <f>IF(X$5=0,0,(X$5-X$16-X$59)/(CHI_fec!X$5-CHI_fec!X$16))</f>
        <v>2.4985869670102869</v>
      </c>
      <c r="Y217" s="320">
        <f>IF(Y$5=0,0,(Y$5-Y$16-Y$59)/(CHI_fec!Y$5-CHI_fec!Y$16))</f>
        <v>2.4052409947979787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2.1471461618248853</v>
      </c>
      <c r="C222" s="275">
        <f>IF(C$10=0,0,C$10/CHI_fec!C$10)</f>
        <v>2.2705339290661724</v>
      </c>
      <c r="D222" s="275">
        <f>IF(D$10=0,0,D$10/CHI_fec!D$10)</f>
        <v>2.1745931348391596</v>
      </c>
      <c r="E222" s="275">
        <f>IF(E$10=0,0,E$10/CHI_fec!E$10)</f>
        <v>1.7743697633056497</v>
      </c>
      <c r="F222" s="275">
        <f>IF(F$10=0,0,F$10/CHI_fec!F$10)</f>
        <v>1.472259530771338</v>
      </c>
      <c r="G222" s="275">
        <f>IF(G$10=0,0,G$10/CHI_fec!G$10)</f>
        <v>1.2395952708311573</v>
      </c>
      <c r="H222" s="275">
        <f>IF(H$10=0,0,H$10/CHI_fec!H$10)</f>
        <v>0.88844266478940159</v>
      </c>
      <c r="I222" s="275">
        <f>IF(I$10=0,0,I$10/CHI_fec!I$10)</f>
        <v>1.0135043896684919</v>
      </c>
      <c r="J222" s="275">
        <f>IF(J$10=0,0,J$10/CHI_fec!J$10)</f>
        <v>1.7505552332546535</v>
      </c>
      <c r="K222" s="275">
        <f>IF(K$10=0,0,K$10/CHI_fec!K$10)</f>
        <v>1.3286647329611094</v>
      </c>
      <c r="L222" s="275">
        <f>IF(L$10=0,0,L$10/CHI_fec!L$10)</f>
        <v>2.1282311350923568</v>
      </c>
      <c r="M222" s="275">
        <f>IF(M$10=0,0,M$10/CHI_fec!M$10)</f>
        <v>2.0007569374260932</v>
      </c>
      <c r="N222" s="275">
        <f>IF(N$10=0,0,N$10/CHI_fec!N$10)</f>
        <v>1.6661599397015769</v>
      </c>
      <c r="O222" s="275">
        <f>IF(O$10=0,0,O$10/CHI_fec!O$10)</f>
        <v>1.1379231344850906</v>
      </c>
      <c r="P222" s="275">
        <f>IF(P$10=0,0,P$10/CHI_fec!P$10)</f>
        <v>1.2036654399599107</v>
      </c>
      <c r="Q222" s="275">
        <f>IF(Q$10=0,0,Q$10/CHI_fec!Q$10)</f>
        <v>1.3479150941322553</v>
      </c>
      <c r="R222" s="275">
        <f>IF(R$10=0,0,R$10/CHI_fec!R$10)</f>
        <v>1.5027112652709493</v>
      </c>
      <c r="S222" s="275">
        <f>IF(S$10=0,0,S$10/CHI_fec!S$10)</f>
        <v>1.7102843232488949</v>
      </c>
      <c r="T222" s="275">
        <f>IF(T$10=0,0,T$10/CHI_fec!T$10)</f>
        <v>2.1905182416227595</v>
      </c>
      <c r="U222" s="275">
        <f>IF(U$10=0,0,U$10/CHI_fec!U$10)</f>
        <v>2.1445639518038093</v>
      </c>
      <c r="V222" s="275">
        <f>IF(V$10=0,0,V$10/CHI_fec!V$10)</f>
        <v>2.0526899055903396</v>
      </c>
      <c r="W222" s="275">
        <f>IF(W$10=0,0,W$10/CHI_fec!W$10)</f>
        <v>1.9066246410776173</v>
      </c>
      <c r="X222" s="275">
        <f>IF(X$10=0,0,X$10/CHI_fec!X$10)</f>
        <v>2.1783659339386219</v>
      </c>
      <c r="Y222" s="275">
        <f>IF(Y$10=0,0,Y$10/CHI_fec!Y$10)</f>
        <v>2.0149729050255978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2.8161350927020981</v>
      </c>
      <c r="C224" s="276">
        <f>IF(C$25=0,0,C$25/CHI_fec!C$25)</f>
        <v>3.039520097603488</v>
      </c>
      <c r="D224" s="276">
        <f>IF(D$25=0,0,D$25/CHI_fec!D$25)</f>
        <v>2.9474660580451144</v>
      </c>
      <c r="E224" s="276">
        <f>IF(E$25=0,0,E$25/CHI_fec!E$25)</f>
        <v>2.3213071280894164</v>
      </c>
      <c r="F224" s="276">
        <f>IF(F$25=0,0,F$25/CHI_fec!F$25)</f>
        <v>2.4570437163969721</v>
      </c>
      <c r="G224" s="276">
        <f>IF(G$25=0,0,G$25/CHI_fec!G$25)</f>
        <v>2.5767513423657489</v>
      </c>
      <c r="H224" s="276">
        <f>IF(H$25=0,0,H$25/CHI_fec!H$25)</f>
        <v>2.610454323056997</v>
      </c>
      <c r="I224" s="276">
        <f>IF(I$25=0,0,I$25/CHI_fec!I$25)</f>
        <v>2.638587500261711</v>
      </c>
      <c r="J224" s="276">
        <f>IF(J$25=0,0,J$25/CHI_fec!J$25)</f>
        <v>2.5724225085517682</v>
      </c>
      <c r="K224" s="276">
        <f>IF(K$25=0,0,K$25/CHI_fec!K$25)</f>
        <v>2.186730574795229</v>
      </c>
      <c r="L224" s="276">
        <f>IF(L$25=0,0,L$25/CHI_fec!L$25)</f>
        <v>1.8189218069403468</v>
      </c>
      <c r="M224" s="276">
        <f>IF(M$25=0,0,M$25/CHI_fec!M$25)</f>
        <v>1.8516028481710938</v>
      </c>
      <c r="N224" s="276">
        <f>IF(N$25=0,0,N$25/CHI_fec!N$25)</f>
        <v>2.1732996289481079</v>
      </c>
      <c r="O224" s="276">
        <f>IF(O$25=0,0,O$25/CHI_fec!O$25)</f>
        <v>1.2451681605822018</v>
      </c>
      <c r="P224" s="276">
        <f>IF(P$25=0,0,P$25/CHI_fec!P$25)</f>
        <v>1.6081640869196403</v>
      </c>
      <c r="Q224" s="276">
        <f>IF(Q$25=0,0,Q$25/CHI_fec!Q$25)</f>
        <v>1.8531753439760792</v>
      </c>
      <c r="R224" s="276">
        <f>IF(R$25=0,0,R$25/CHI_fec!R$25)</f>
        <v>2.1658272386102477</v>
      </c>
      <c r="S224" s="276">
        <f>IF(S$25=0,0,S$25/CHI_fec!S$25)</f>
        <v>2.0741975811210289</v>
      </c>
      <c r="T224" s="276">
        <f>IF(T$25=0,0,T$25/CHI_fec!T$25)</f>
        <v>2.8939407321683257</v>
      </c>
      <c r="U224" s="276">
        <f>IF(U$25=0,0,U$25/CHI_fec!U$25)</f>
        <v>2.9104176653294416</v>
      </c>
      <c r="V224" s="276">
        <f>IF(V$25=0,0,V$25/CHI_fec!V$25)</f>
        <v>2.8864005880463468</v>
      </c>
      <c r="W224" s="276">
        <f>IF(W$25=0,0,W$25/CHI_fec!W$25)</f>
        <v>2.8764345205556494</v>
      </c>
      <c r="X224" s="276">
        <f>IF(X$25=0,0,X$25/CHI_fec!X$25)</f>
        <v>2.9660100360848851</v>
      </c>
      <c r="Y224" s="276">
        <f>IF(Y$25=0,0,Y$25/CHI_fec!Y$25)</f>
        <v>2.9739324140028622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3.004529280248879</v>
      </c>
      <c r="C225" s="276">
        <f>IF(C$36=0,0,C$36/CHI_fec!C$36)</f>
        <v>3.0144439098327585</v>
      </c>
      <c r="D225" s="276">
        <f>IF(D$36=0,0,D$36/CHI_fec!D$36)</f>
        <v>2.9131053612967182</v>
      </c>
      <c r="E225" s="276">
        <f>IF(E$36=0,0,E$36/CHI_fec!E$36)</f>
        <v>2.9346825500952476</v>
      </c>
      <c r="F225" s="276">
        <f>IF(F$36=0,0,F$36/CHI_fec!F$36)</f>
        <v>2.9492927263622213</v>
      </c>
      <c r="G225" s="276">
        <f>IF(G$36=0,0,G$36/CHI_fec!G$36)</f>
        <v>2.9802682219137808</v>
      </c>
      <c r="H225" s="276">
        <f>IF(H$36=0,0,H$36/CHI_fec!H$36)</f>
        <v>2.8088145776301059</v>
      </c>
      <c r="I225" s="276">
        <f>IF(I$36=0,0,I$36/CHI_fec!I$36)</f>
        <v>2.8332731818895716</v>
      </c>
      <c r="J225" s="276">
        <f>IF(J$36=0,0,J$36/CHI_fec!J$36)</f>
        <v>2.7770141521404414</v>
      </c>
      <c r="K225" s="276">
        <f>IF(K$36=0,0,K$36/CHI_fec!K$36)</f>
        <v>2.3129695889377397</v>
      </c>
      <c r="L225" s="276">
        <f>IF(L$36=0,0,L$36/CHI_fec!L$36)</f>
        <v>2.6413156716465847</v>
      </c>
      <c r="M225" s="276">
        <f>IF(M$36=0,0,M$36/CHI_fec!M$36)</f>
        <v>2.5223193214512958</v>
      </c>
      <c r="N225" s="276">
        <f>IF(N$36=0,0,N$36/CHI_fec!N$36)</f>
        <v>2.7087335924972882</v>
      </c>
      <c r="O225" s="276">
        <f>IF(O$36=0,0,O$36/CHI_fec!O$36)</f>
        <v>2.1228960071873342</v>
      </c>
      <c r="P225" s="276">
        <f>IF(P$36=0,0,P$36/CHI_fec!P$36)</f>
        <v>2.150961085500378</v>
      </c>
      <c r="Q225" s="276">
        <f>IF(Q$36=0,0,Q$36/CHI_fec!Q$36)</f>
        <v>2.1864428612612627</v>
      </c>
      <c r="R225" s="276">
        <f>IF(R$36=0,0,R$36/CHI_fec!R$36)</f>
        <v>2.2235977959895621</v>
      </c>
      <c r="S225" s="276">
        <f>IF(S$36=0,0,S$36/CHI_fec!S$36)</f>
        <v>2.2642617867859385</v>
      </c>
      <c r="T225" s="276">
        <f>IF(T$36=0,0,T$36/CHI_fec!T$36)</f>
        <v>2.852865042773054</v>
      </c>
      <c r="U225" s="276">
        <f>IF(U$36=0,0,U$36/CHI_fec!U$36)</f>
        <v>2.8661904302936465</v>
      </c>
      <c r="V225" s="276">
        <f>IF(V$36=0,0,V$36/CHI_fec!V$36)</f>
        <v>2.8966243703127219</v>
      </c>
      <c r="W225" s="276">
        <f>IF(W$36=0,0,W$36/CHI_fec!W$36)</f>
        <v>2.9066360130208428</v>
      </c>
      <c r="X225" s="276">
        <f>IF(X$36=0,0,X$36/CHI_fec!X$36)</f>
        <v>2.9960144325732809</v>
      </c>
      <c r="Y225" s="276">
        <f>IF(Y$36=0,0,Y$36/CHI_fec!Y$36)</f>
        <v>2.9932512956110311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2.3568517900949835</v>
      </c>
      <c r="C226" s="276">
        <f>IF(C$44=0,0,C$44/CHI_fec!C$44)</f>
        <v>2.5084765965019442</v>
      </c>
      <c r="D226" s="276">
        <f>IF(D$44=0,0,D$44/CHI_fec!D$44)</f>
        <v>2.4162018910540906</v>
      </c>
      <c r="E226" s="276">
        <f>IF(E$44=0,0,E$44/CHI_fec!E$44)</f>
        <v>1.9656030558373943</v>
      </c>
      <c r="F226" s="276">
        <f>IF(F$44=0,0,F$44/CHI_fec!F$44)</f>
        <v>1.832484905745134</v>
      </c>
      <c r="G226" s="276">
        <f>IF(G$44=0,0,G$44/CHI_fec!G$44)</f>
        <v>1.6953912434232015</v>
      </c>
      <c r="H226" s="276">
        <f>IF(H$44=0,0,H$44/CHI_fec!H$44)</f>
        <v>1.3877185302318273</v>
      </c>
      <c r="I226" s="276">
        <f>IF(I$44=0,0,I$44/CHI_fec!I$44)</f>
        <v>1.5047151652462969</v>
      </c>
      <c r="J226" s="276">
        <f>IF(J$44=0,0,J$44/CHI_fec!J$44)</f>
        <v>2.0125389463492365</v>
      </c>
      <c r="K226" s="276">
        <f>IF(K$44=0,0,K$44/CHI_fec!K$44)</f>
        <v>1.5890200251004711</v>
      </c>
      <c r="L226" s="276">
        <f>IF(L$44=0,0,L$44/CHI_fec!L$44)</f>
        <v>2.0260442562784413</v>
      </c>
      <c r="M226" s="276">
        <f>IF(M$44=0,0,M$44/CHI_fec!M$44)</f>
        <v>1.9524374295169289</v>
      </c>
      <c r="N226" s="276">
        <f>IF(N$44=0,0,N$44/CHI_fec!N$44)</f>
        <v>1.8225241281346245</v>
      </c>
      <c r="O226" s="276">
        <f>IF(O$44=0,0,O$44/CHI_fec!O$44)</f>
        <v>1.1702498938553145</v>
      </c>
      <c r="P226" s="276">
        <f>IF(P$44=0,0,P$44/CHI_fec!P$44)</f>
        <v>1.3189707392420016</v>
      </c>
      <c r="Q226" s="276">
        <f>IF(Q$44=0,0,Q$44/CHI_fec!Q$44)</f>
        <v>1.5261115224725157</v>
      </c>
      <c r="R226" s="276">
        <f>IF(R$44=0,0,R$44/CHI_fec!R$44)</f>
        <v>1.7421804463980348</v>
      </c>
      <c r="S226" s="276">
        <f>IF(S$44=0,0,S$44/CHI_fec!S$44)</f>
        <v>1.8502700506140075</v>
      </c>
      <c r="T226" s="276">
        <f>IF(T$44=0,0,T$44/CHI_fec!T$44)</f>
        <v>2.4281230460854935</v>
      </c>
      <c r="U226" s="276">
        <f>IF(U$44=0,0,U$44/CHI_fec!U$44)</f>
        <v>2.4191000215743412</v>
      </c>
      <c r="V226" s="276">
        <f>IF(V$44=0,0,V$44/CHI_fec!V$44)</f>
        <v>2.3602312335040785</v>
      </c>
      <c r="W226" s="276">
        <f>IF(W$44=0,0,W$44/CHI_fec!W$44)</f>
        <v>2.2699723206698379</v>
      </c>
      <c r="X226" s="276">
        <f>IF(X$44=0,0,X$44/CHI_fec!X$44)</f>
        <v>2.4939147869380007</v>
      </c>
      <c r="Y226" s="276">
        <f>IF(Y$44=0,0,Y$44/CHI_fec!Y$44)</f>
        <v>2.4038745721755421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2.2818615935678008</v>
      </c>
      <c r="C229" s="320">
        <f>IF(C$61=0,0,(C$61-C$108)/CHI_fec!C$61)</f>
        <v>2.5723079808870506</v>
      </c>
      <c r="D229" s="320">
        <f>IF(D$61=0,0,(D$61-D$108)/CHI_fec!D$61)</f>
        <v>2.3853954996498459</v>
      </c>
      <c r="E229" s="320">
        <f>IF(E$61=0,0,(E$61-E$108)/CHI_fec!E$61)</f>
        <v>1.9271620167131682</v>
      </c>
      <c r="F229" s="320">
        <f>IF(F$61=0,0,(F$61-F$108)/CHI_fec!F$61)</f>
        <v>1.9279938685180091</v>
      </c>
      <c r="G229" s="320">
        <f>IF(G$61=0,0,(G$61-G$108)/CHI_fec!G$61)</f>
        <v>1.9082647607159933</v>
      </c>
      <c r="H229" s="320">
        <f>IF(H$61=0,0,(H$61-H$108)/CHI_fec!H$61)</f>
        <v>1.6685870456521059</v>
      </c>
      <c r="I229" s="320">
        <f>IF(I$61=0,0,(I$61-I$108)/CHI_fec!I$61)</f>
        <v>1.748462298680902</v>
      </c>
      <c r="J229" s="320">
        <f>IF(J$61=0,0,(J$61-J$108)/CHI_fec!J$61)</f>
        <v>1.9296595363415319</v>
      </c>
      <c r="K229" s="320">
        <f>IF(K$61=0,0,(K$61-K$108)/CHI_fec!K$61)</f>
        <v>1.4635381890564403</v>
      </c>
      <c r="L229" s="320">
        <f>IF(L$61=0,0,(L$61-L$108)/CHI_fec!L$61)</f>
        <v>1.6858033159900632</v>
      </c>
      <c r="M229" s="320">
        <f>IF(M$61=0,0,(M$61-M$108)/CHI_fec!M$61)</f>
        <v>1.5887147218986748</v>
      </c>
      <c r="N229" s="320">
        <f>IF(N$61=0,0,(N$61-N$108)/CHI_fec!N$61)</f>
        <v>1.6795334976273057</v>
      </c>
      <c r="O229" s="320">
        <f>IF(O$61=0,0,(O$61-O$108)/CHI_fec!O$61)</f>
        <v>0.97352470564986093</v>
      </c>
      <c r="P229" s="320">
        <f>IF(P$61=0,0,(P$61-P$108)/CHI_fec!P$61)</f>
        <v>1.1448187161775289</v>
      </c>
      <c r="Q229" s="320">
        <f>IF(Q$61=0,0,(Q$61-Q$108)/CHI_fec!Q$61)</f>
        <v>1.3564388025828458</v>
      </c>
      <c r="R229" s="320">
        <f>IF(R$61=0,0,(R$61-R$108)/CHI_fec!R$61)</f>
        <v>1.5622907452411499</v>
      </c>
      <c r="S229" s="320">
        <f>IF(S$61=0,0,(S$61-S$108)/CHI_fec!S$61)</f>
        <v>1.6081182453885088</v>
      </c>
      <c r="T229" s="320">
        <f>IF(T$61=0,0,(T$61-T$108)/CHI_fec!T$61)</f>
        <v>2.3897180071061732</v>
      </c>
      <c r="U229" s="320">
        <f>IF(U$61=0,0,(U$61-U$108)/CHI_fec!U$61)</f>
        <v>2.3838487336732133</v>
      </c>
      <c r="V229" s="320">
        <f>IF(V$61=0,0,(V$61-V$108)/CHI_fec!V$61)</f>
        <v>2.3312910989510889</v>
      </c>
      <c r="W229" s="320">
        <f>IF(W$61=0,0,(W$61-W$108)/CHI_fec!W$61)</f>
        <v>2.2600767306107881</v>
      </c>
      <c r="X229" s="320">
        <f>IF(X$61=0,0,(X$61-X$108)/CHI_fec!X$61)</f>
        <v>2.5613351257135371</v>
      </c>
      <c r="Y229" s="320">
        <f>IF(Y$61=0,0,(Y$61-Y$108)/CHI_fec!Y$61)</f>
        <v>2.446566852728485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2.1471461618248862</v>
      </c>
      <c r="C234" s="275">
        <f>IF(C$66=0,0,C$66/CHI_fec!C$66)</f>
        <v>2.2705339290661719</v>
      </c>
      <c r="D234" s="275">
        <f>IF(D$66=0,0,D$66/CHI_fec!D$66)</f>
        <v>2.1745931348391601</v>
      </c>
      <c r="E234" s="275">
        <f>IF(E$66=0,0,E$66/CHI_fec!E$66)</f>
        <v>1.7743697633056488</v>
      </c>
      <c r="F234" s="275">
        <f>IF(F$66=0,0,F$66/CHI_fec!F$66)</f>
        <v>1.4722595307713382</v>
      </c>
      <c r="G234" s="275">
        <f>IF(G$66=0,0,G$66/CHI_fec!G$66)</f>
        <v>1.2395952708311573</v>
      </c>
      <c r="H234" s="275">
        <f>IF(H$66=0,0,H$66/CHI_fec!H$66)</f>
        <v>0.88844266478940137</v>
      </c>
      <c r="I234" s="275">
        <f>IF(I$66=0,0,I$66/CHI_fec!I$66)</f>
        <v>1.0135043896684923</v>
      </c>
      <c r="J234" s="275">
        <f>IF(J$66=0,0,J$66/CHI_fec!J$66)</f>
        <v>1.7505552332546535</v>
      </c>
      <c r="K234" s="275">
        <f>IF(K$66=0,0,K$66/CHI_fec!K$66)</f>
        <v>1.3286647329611092</v>
      </c>
      <c r="L234" s="275">
        <f>IF(L$66=0,0,L$66/CHI_fec!L$66)</f>
        <v>2.1282311350923564</v>
      </c>
      <c r="M234" s="275">
        <f>IF(M$66=0,0,M$66/CHI_fec!M$66)</f>
        <v>2.0007569374260936</v>
      </c>
      <c r="N234" s="275">
        <f>IF(N$66=0,0,N$66/CHI_fec!N$66)</f>
        <v>1.6661599397015769</v>
      </c>
      <c r="O234" s="275">
        <f>IF(O$66=0,0,O$66/CHI_fec!O$66)</f>
        <v>1.1379231344850906</v>
      </c>
      <c r="P234" s="275">
        <f>IF(P$66=0,0,P$66/CHI_fec!P$66)</f>
        <v>1.2036654399599107</v>
      </c>
      <c r="Q234" s="275">
        <f>IF(Q$66=0,0,Q$66/CHI_fec!Q$66)</f>
        <v>1.3479150941322546</v>
      </c>
      <c r="R234" s="275">
        <f>IF(R$66=0,0,R$66/CHI_fec!R$66)</f>
        <v>1.5027112652709496</v>
      </c>
      <c r="S234" s="275">
        <f>IF(S$66=0,0,S$66/CHI_fec!S$66)</f>
        <v>1.7102843232488949</v>
      </c>
      <c r="T234" s="275">
        <f>IF(T$66=0,0,T$66/CHI_fec!T$66)</f>
        <v>2.1905182416227582</v>
      </c>
      <c r="U234" s="275">
        <f>IF(U$66=0,0,U$66/CHI_fec!U$66)</f>
        <v>2.1445639518038089</v>
      </c>
      <c r="V234" s="275">
        <f>IF(V$66=0,0,V$66/CHI_fec!V$66)</f>
        <v>2.05268990559034</v>
      </c>
      <c r="W234" s="275">
        <f>IF(W$66=0,0,W$66/CHI_fec!W$66)</f>
        <v>1.9066246410776169</v>
      </c>
      <c r="X234" s="275">
        <f>IF(X$66=0,0,X$66/CHI_fec!X$66)</f>
        <v>2.1783659339386214</v>
      </c>
      <c r="Y234" s="275">
        <f>IF(Y$66=0,0,Y$66/CHI_fec!Y$66)</f>
        <v>2.0149729050255973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2.8148170093843592</v>
      </c>
      <c r="C235" s="276">
        <f>IF(C$72=0,0,C$72/CHI_fec!C$72)</f>
        <v>3.0385683858884689</v>
      </c>
      <c r="D235" s="276">
        <f>IF(D$72=0,0,D$72/CHI_fec!D$72)</f>
        <v>2.9462334476986625</v>
      </c>
      <c r="E235" s="276">
        <f>IF(E$72=0,0,E$72/CHI_fec!E$72)</f>
        <v>2.3200571167647359</v>
      </c>
      <c r="F235" s="276">
        <f>IF(F$72=0,0,F$72/CHI_fec!F$72)</f>
        <v>2.4556083166949887</v>
      </c>
      <c r="G235" s="276">
        <f>IF(G$72=0,0,G$72/CHI_fec!G$72)</f>
        <v>2.5749320153629109</v>
      </c>
      <c r="H235" s="276">
        <f>IF(H$72=0,0,H$72/CHI_fec!H$72)</f>
        <v>2.6077776457322042</v>
      </c>
      <c r="I235" s="276">
        <f>IF(I$72=0,0,I$72/CHI_fec!I$72)</f>
        <v>2.636131800719085</v>
      </c>
      <c r="J235" s="276">
        <f>IF(J$72=0,0,J$72/CHI_fec!J$72)</f>
        <v>2.5707206141972394</v>
      </c>
      <c r="K235" s="276">
        <f>IF(K$72=0,0,K$72/CHI_fec!K$72)</f>
        <v>2.1847266931153384</v>
      </c>
      <c r="L235" s="276">
        <f>IF(L$72=0,0,L$72/CHI_fec!L$72)</f>
        <v>1.8181158189773601</v>
      </c>
      <c r="M235" s="276">
        <f>IF(M$72=0,0,M$72/CHI_fec!M$72)</f>
        <v>1.8505615180107473</v>
      </c>
      <c r="N235" s="276">
        <f>IF(N$72=0,0,N$72/CHI_fec!N$72)</f>
        <v>2.171757116482584</v>
      </c>
      <c r="O235" s="276">
        <f>IF(O$72=0,0,O$72/CHI_fec!O$72)</f>
        <v>1.243936718305108</v>
      </c>
      <c r="P235" s="276">
        <f>IF(P$72=0,0,P$72/CHI_fec!P$72)</f>
        <v>1.6066084391887738</v>
      </c>
      <c r="Q235" s="276">
        <f>IF(Q$72=0,0,Q$72/CHI_fec!Q$72)</f>
        <v>1.8518386643916547</v>
      </c>
      <c r="R235" s="276">
        <f>IF(R$72=0,0,R$72/CHI_fec!R$72)</f>
        <v>2.1644037922105936</v>
      </c>
      <c r="S235" s="276">
        <f>IF(S$72=0,0,S$72/CHI_fec!S$72)</f>
        <v>2.0730947365716346</v>
      </c>
      <c r="T235" s="276">
        <f>IF(T$72=0,0,T$72/CHI_fec!T$72)</f>
        <v>2.8929034601893964</v>
      </c>
      <c r="U235" s="276">
        <f>IF(U$72=0,0,U$72/CHI_fec!U$72)</f>
        <v>2.9093284395171355</v>
      </c>
      <c r="V235" s="276">
        <f>IF(V$72=0,0,V$72/CHI_fec!V$72)</f>
        <v>2.8852015794622932</v>
      </c>
      <c r="W235" s="276">
        <f>IF(W$72=0,0,W$72/CHI_fec!W$72)</f>
        <v>2.8750631244568701</v>
      </c>
      <c r="X235" s="276">
        <f>IF(X$72=0,0,X$72/CHI_fec!X$72)</f>
        <v>2.9652005919593862</v>
      </c>
      <c r="Y235" s="276">
        <f>IF(Y$72=0,0,Y$72/CHI_fec!Y$72)</f>
        <v>2.9728294753472384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3.0045292802488799</v>
      </c>
      <c r="C236" s="276">
        <f>IF(C$85=0,0,C$85/CHI_fec!C$85)</f>
        <v>3.014443909832758</v>
      </c>
      <c r="D236" s="276">
        <f>IF(D$85=0,0,D$85/CHI_fec!D$85)</f>
        <v>2.9131053612967177</v>
      </c>
      <c r="E236" s="276">
        <f>IF(E$85=0,0,E$85/CHI_fec!E$85)</f>
        <v>2.9346825500952476</v>
      </c>
      <c r="F236" s="276">
        <f>IF(F$85=0,0,F$85/CHI_fec!F$85)</f>
        <v>2.9492927263622217</v>
      </c>
      <c r="G236" s="276">
        <f>IF(G$85=0,0,G$85/CHI_fec!G$85)</f>
        <v>2.9802682219137808</v>
      </c>
      <c r="H236" s="276">
        <f>IF(H$85=0,0,H$85/CHI_fec!H$85)</f>
        <v>2.8088145776301063</v>
      </c>
      <c r="I236" s="276">
        <f>IF(I$85=0,0,I$85/CHI_fec!I$85)</f>
        <v>2.833273181889572</v>
      </c>
      <c r="J236" s="276">
        <f>IF(J$85=0,0,J$85/CHI_fec!J$85)</f>
        <v>2.7770141521404419</v>
      </c>
      <c r="K236" s="276">
        <f>IF(K$85=0,0,K$85/CHI_fec!K$85)</f>
        <v>2.312969588937738</v>
      </c>
      <c r="L236" s="276">
        <f>IF(L$85=0,0,L$85/CHI_fec!L$85)</f>
        <v>2.6413156716465838</v>
      </c>
      <c r="M236" s="276">
        <f>IF(M$85=0,0,M$85/CHI_fec!M$85)</f>
        <v>2.5223193214512976</v>
      </c>
      <c r="N236" s="276">
        <f>IF(N$85=0,0,N$85/CHI_fec!N$85)</f>
        <v>2.7087335924972895</v>
      </c>
      <c r="O236" s="276">
        <f>IF(O$85=0,0,O$85/CHI_fec!O$85)</f>
        <v>2.1228960071873342</v>
      </c>
      <c r="P236" s="276">
        <f>IF(P$85=0,0,P$85/CHI_fec!P$85)</f>
        <v>2.1509610855003776</v>
      </c>
      <c r="Q236" s="276">
        <f>IF(Q$85=0,0,Q$85/CHI_fec!Q$85)</f>
        <v>2.1864428612612619</v>
      </c>
      <c r="R236" s="276">
        <f>IF(R$85=0,0,R$85/CHI_fec!R$85)</f>
        <v>2.223597795989563</v>
      </c>
      <c r="S236" s="276">
        <f>IF(S$85=0,0,S$85/CHI_fec!S$85)</f>
        <v>2.2642617867859403</v>
      </c>
      <c r="T236" s="276">
        <f>IF(T$85=0,0,T$85/CHI_fec!T$85)</f>
        <v>2.8528650427730549</v>
      </c>
      <c r="U236" s="276">
        <f>IF(U$85=0,0,U$85/CHI_fec!U$85)</f>
        <v>2.8661904302936478</v>
      </c>
      <c r="V236" s="276">
        <f>IF(V$85=0,0,V$85/CHI_fec!V$85)</f>
        <v>2.8966243703127219</v>
      </c>
      <c r="W236" s="276">
        <f>IF(W$85=0,0,W$85/CHI_fec!W$85)</f>
        <v>2.9066360130208424</v>
      </c>
      <c r="X236" s="276">
        <f>IF(X$85=0,0,X$85/CHI_fec!X$85)</f>
        <v>2.9960144325732809</v>
      </c>
      <c r="Y236" s="276">
        <f>IF(Y$85=0,0,Y$85/CHI_fec!Y$85)</f>
        <v>2.9932512956110315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2.311341943173554</v>
      </c>
      <c r="C237" s="276">
        <f>IF(C$93=0,0,C$93/CHI_fec!C$93)</f>
        <v>2.4566010333839312</v>
      </c>
      <c r="D237" s="276">
        <f>IF(D$93=0,0,D$93/CHI_fec!D$93)</f>
        <v>2.3637173668470979</v>
      </c>
      <c r="E237" s="276">
        <f>IF(E$93=0,0,E$93/CHI_fec!E$93)</f>
        <v>1.9258341654596356</v>
      </c>
      <c r="F237" s="276">
        <f>IF(F$93=0,0,F$93/CHI_fec!F$93)</f>
        <v>1.7590532171545636</v>
      </c>
      <c r="G237" s="276">
        <f>IF(G$93=0,0,G$93/CHI_fec!G$93)</f>
        <v>1.5995938440691009</v>
      </c>
      <c r="H237" s="276">
        <f>IF(H$93=0,0,H$93/CHI_fec!H$93)</f>
        <v>1.2764807037697903</v>
      </c>
      <c r="I237" s="276">
        <f>IF(I$93=0,0,I$93/CHI_fec!I$93)</f>
        <v>1.3967570263567051</v>
      </c>
      <c r="J237" s="276">
        <f>IF(J$93=0,0,J$93/CHI_fec!J$93)</f>
        <v>1.9560280640181322</v>
      </c>
      <c r="K237" s="276">
        <f>IF(K$93=0,0,K$93/CHI_fec!K$93)</f>
        <v>1.5318730300287027</v>
      </c>
      <c r="L237" s="276">
        <f>IF(L$93=0,0,L$93/CHI_fec!L$93)</f>
        <v>2.0477907779069371</v>
      </c>
      <c r="M237" s="276">
        <f>IF(M$93=0,0,M$93/CHI_fec!M$93)</f>
        <v>1.9627977445136648</v>
      </c>
      <c r="N237" s="276">
        <f>IF(N$93=0,0,N$93/CHI_fec!N$93)</f>
        <v>1.7869138366251007</v>
      </c>
      <c r="O237" s="276">
        <f>IF(O$93=0,0,O$93/CHI_fec!O$93)</f>
        <v>1.1631384648378935</v>
      </c>
      <c r="P237" s="276">
        <f>IF(P$93=0,0,P$93/CHI_fec!P$93)</f>
        <v>1.2913123075405248</v>
      </c>
      <c r="Q237" s="276">
        <f>IF(Q$93=0,0,Q$93/CHI_fec!Q$93)</f>
        <v>1.4891910477153396</v>
      </c>
      <c r="R237" s="276">
        <f>IF(R$93=0,0,R$93/CHI_fec!R$93)</f>
        <v>1.6930794363844606</v>
      </c>
      <c r="S237" s="276">
        <f>IF(S$93=0,0,S$93/CHI_fec!S$93)</f>
        <v>1.8224143958433201</v>
      </c>
      <c r="T237" s="276">
        <f>IF(T$93=0,0,T$93/CHI_fec!T$93)</f>
        <v>2.377999732177257</v>
      </c>
      <c r="U237" s="276">
        <f>IF(U$93=0,0,U$93/CHI_fec!U$93)</f>
        <v>2.3660264487076779</v>
      </c>
      <c r="V237" s="276">
        <f>IF(V$93=0,0,V$93/CHI_fec!V$93)</f>
        <v>2.3020392589332652</v>
      </c>
      <c r="W237" s="276">
        <f>IF(W$93=0,0,W$93/CHI_fec!W$93)</f>
        <v>2.2019163430263271</v>
      </c>
      <c r="X237" s="276">
        <f>IF(X$93=0,0,X$93/CHI_fec!X$93)</f>
        <v>2.4399124065971241</v>
      </c>
      <c r="Y237" s="276">
        <f>IF(Y$93=0,0,Y$93/CHI_fec!Y$93)</f>
        <v>2.3372593238476358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2.3713857445496154</v>
      </c>
      <c r="C240" s="320">
        <f>IF(C$110=0,0,C$110/CHI_fec!C$110)</f>
        <v>2.6178877411325394</v>
      </c>
      <c r="D240" s="320">
        <f>IF(D$110=0,0,D$110/CHI_fec!D$110)</f>
        <v>2.4585860698584057</v>
      </c>
      <c r="E240" s="320">
        <f>IF(E$110=0,0,E$110/CHI_fec!E$110)</f>
        <v>2.0174874836463403</v>
      </c>
      <c r="F240" s="320">
        <f>IF(F$110=0,0,F$110/CHI_fec!F$110)</f>
        <v>2.0015203185839314</v>
      </c>
      <c r="G240" s="320">
        <f>IF(G$110=0,0,G$110/CHI_fec!G$110)</f>
        <v>1.9731729094613146</v>
      </c>
      <c r="H240" s="320">
        <f>IF(H$110=0,0,H$110/CHI_fec!H$110)</f>
        <v>1.7288069534681605</v>
      </c>
      <c r="I240" s="320">
        <f>IF(I$110=0,0,I$110/CHI_fec!I$110)</f>
        <v>1.8129507765211164</v>
      </c>
      <c r="J240" s="320">
        <f>IF(J$110=0,0,J$110/CHI_fec!J$110)</f>
        <v>2.0297353094753583</v>
      </c>
      <c r="K240" s="320">
        <f>IF(K$110=0,0,K$110/CHI_fec!K$110)</f>
        <v>1.5659871117256725</v>
      </c>
      <c r="L240" s="320">
        <f>IF(L$110=0,0,L$110/CHI_fec!L$110)</f>
        <v>1.8113441228496332</v>
      </c>
      <c r="M240" s="320">
        <f>IF(M$110=0,0,M$110/CHI_fec!M$110)</f>
        <v>1.7210562110308172</v>
      </c>
      <c r="N240" s="320">
        <f>IF(N$110=0,0,N$110/CHI_fec!N$110)</f>
        <v>1.789218561974665</v>
      </c>
      <c r="O240" s="320">
        <f>IF(O$110=0,0,O$110/CHI_fec!O$110)</f>
        <v>1.0759214694798083</v>
      </c>
      <c r="P240" s="320">
        <f>IF(P$110=0,0,P$110/CHI_fec!P$110)</f>
        <v>1.24727899109526</v>
      </c>
      <c r="Q240" s="320">
        <f>IF(Q$110=0,0,Q$110/CHI_fec!Q$110)</f>
        <v>1.4523683539626924</v>
      </c>
      <c r="R240" s="320">
        <f>IF(R$110=0,0,R$110/CHI_fec!R$110)</f>
        <v>1.6598120661914404</v>
      </c>
      <c r="S240" s="320">
        <f>IF(S$110=0,0,S$110/CHI_fec!S$110)</f>
        <v>1.7091039740567573</v>
      </c>
      <c r="T240" s="320">
        <f>IF(T$110=0,0,T$110/CHI_fec!T$110)</f>
        <v>2.4568824440022921</v>
      </c>
      <c r="U240" s="320">
        <f>IF(U$110=0,0,U$110/CHI_fec!U$110)</f>
        <v>2.4520295814233739</v>
      </c>
      <c r="V240" s="320">
        <f>IF(V$110=0,0,V$110/CHI_fec!V$110)</f>
        <v>2.4043471138830634</v>
      </c>
      <c r="W240" s="320">
        <f>IF(W$110=0,0,W$110/CHI_fec!W$110)</f>
        <v>2.3369726167350322</v>
      </c>
      <c r="X240" s="320">
        <f>IF(X$110=0,0,X$110/CHI_fec!X$110)</f>
        <v>2.602032093333094</v>
      </c>
      <c r="Y240" s="320">
        <f>IF(Y$110=0,0,Y$110/CHI_fec!Y$110)</f>
        <v>2.5050068028380288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2.147146161824887</v>
      </c>
      <c r="C245" s="275">
        <f>IF(C$115=0,0,C$115/CHI_fec!C$115)</f>
        <v>2.2705339290661724</v>
      </c>
      <c r="D245" s="275">
        <f>IF(D$115=0,0,D$115/CHI_fec!D$115)</f>
        <v>2.1745931348391596</v>
      </c>
      <c r="E245" s="275">
        <f>IF(E$115=0,0,E$115/CHI_fec!E$115)</f>
        <v>1.7743697633056492</v>
      </c>
      <c r="F245" s="275">
        <f>IF(F$115=0,0,F$115/CHI_fec!F$115)</f>
        <v>1.472259530771338</v>
      </c>
      <c r="G245" s="275">
        <f>IF(G$115=0,0,G$115/CHI_fec!G$115)</f>
        <v>1.2395952708311571</v>
      </c>
      <c r="H245" s="275">
        <f>IF(H$115=0,0,H$115/CHI_fec!H$115)</f>
        <v>0.8884426647894017</v>
      </c>
      <c r="I245" s="275">
        <f>IF(I$115=0,0,I$115/CHI_fec!I$115)</f>
        <v>1.013504389668493</v>
      </c>
      <c r="J245" s="275">
        <f>IF(J$115=0,0,J$115/CHI_fec!J$115)</f>
        <v>1.7505552332546537</v>
      </c>
      <c r="K245" s="275">
        <f>IF(K$115=0,0,K$115/CHI_fec!K$115)</f>
        <v>1.3286647329611092</v>
      </c>
      <c r="L245" s="275">
        <f>IF(L$115=0,0,L$115/CHI_fec!L$115)</f>
        <v>2.1282311350923564</v>
      </c>
      <c r="M245" s="275">
        <f>IF(M$115=0,0,M$115/CHI_fec!M$115)</f>
        <v>2.0007569374260927</v>
      </c>
      <c r="N245" s="275">
        <f>IF(N$115=0,0,N$115/CHI_fec!N$115)</f>
        <v>1.6661599397015769</v>
      </c>
      <c r="O245" s="275">
        <f>IF(O$115=0,0,O$115/CHI_fec!O$115)</f>
        <v>1.1379231344850906</v>
      </c>
      <c r="P245" s="275">
        <f>IF(P$115=0,0,P$115/CHI_fec!P$115)</f>
        <v>1.2036654399599103</v>
      </c>
      <c r="Q245" s="275">
        <f>IF(Q$115=0,0,Q$115/CHI_fec!Q$115)</f>
        <v>1.3479150941322551</v>
      </c>
      <c r="R245" s="275">
        <f>IF(R$115=0,0,R$115/CHI_fec!R$115)</f>
        <v>1.5027112652709498</v>
      </c>
      <c r="S245" s="275">
        <f>IF(S$115=0,0,S$115/CHI_fec!S$115)</f>
        <v>1.710284323248894</v>
      </c>
      <c r="T245" s="275">
        <f>IF(T$115=0,0,T$115/CHI_fec!T$115)</f>
        <v>2.1905182416227591</v>
      </c>
      <c r="U245" s="275">
        <f>IF(U$115=0,0,U$115/CHI_fec!U$115)</f>
        <v>2.1445639518038084</v>
      </c>
      <c r="V245" s="275">
        <f>IF(V$115=0,0,V$115/CHI_fec!V$115)</f>
        <v>2.05268990559034</v>
      </c>
      <c r="W245" s="275">
        <f>IF(W$115=0,0,W$115/CHI_fec!W$115)</f>
        <v>1.9066246410776171</v>
      </c>
      <c r="X245" s="275">
        <f>IF(X$115=0,0,X$115/CHI_fec!X$115)</f>
        <v>2.1783659339386219</v>
      </c>
      <c r="Y245" s="275">
        <f>IF(Y$115=0,0,Y$115/CHI_fec!Y$115)</f>
        <v>2.0149729050255973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2.8142699528368511</v>
      </c>
      <c r="C246" s="276">
        <f>IF(C$121=0,0,C$121/CHI_fec!C$121)</f>
        <v>3.0381733013569443</v>
      </c>
      <c r="D246" s="276">
        <f>IF(D$121=0,0,D$121/CHI_fec!D$121)</f>
        <v>2.9457218296971956</v>
      </c>
      <c r="E246" s="276">
        <f>IF(E$121=0,0,E$121/CHI_fec!E$121)</f>
        <v>2.3195383645186798</v>
      </c>
      <c r="F246" s="276">
        <f>IF(F$121=0,0,F$121/CHI_fec!F$121)</f>
        <v>2.4550126671794588</v>
      </c>
      <c r="G246" s="276">
        <f>IF(G$121=0,0,G$121/CHI_fec!G$121)</f>
        <v>2.5741771773242439</v>
      </c>
      <c r="H246" s="276">
        <f>IF(H$121=0,0,H$121/CHI_fec!H$121)</f>
        <v>2.6066675954234189</v>
      </c>
      <c r="I246" s="276">
        <f>IF(I$121=0,0,I$121/CHI_fec!I$121)</f>
        <v>2.6351132559989803</v>
      </c>
      <c r="J246" s="276">
        <f>IF(J$121=0,0,J$121/CHI_fec!J$121)</f>
        <v>2.5700144544630557</v>
      </c>
      <c r="K246" s="276">
        <f>IF(K$121=0,0,K$121/CHI_fec!K$121)</f>
        <v>2.1838955309905761</v>
      </c>
      <c r="L246" s="276">
        <f>IF(L$121=0,0,L$121/CHI_fec!L$121)</f>
        <v>1.8177812903852486</v>
      </c>
      <c r="M246" s="276">
        <f>IF(M$121=0,0,M$121/CHI_fec!M$121)</f>
        <v>1.8501293826602179</v>
      </c>
      <c r="N246" s="276">
        <f>IF(N$121=0,0,N$121/CHI_fec!N$121)</f>
        <v>2.1711171320377471</v>
      </c>
      <c r="O246" s="276">
        <f>IF(O$121=0,0,O$121/CHI_fec!O$121)</f>
        <v>1.2434259980486959</v>
      </c>
      <c r="P246" s="276">
        <f>IF(P$121=0,0,P$121/CHI_fec!P$121)</f>
        <v>1.6059632403333732</v>
      </c>
      <c r="Q246" s="276">
        <f>IF(Q$121=0,0,Q$121/CHI_fec!Q$121)</f>
        <v>1.8512840885365296</v>
      </c>
      <c r="R246" s="276">
        <f>IF(R$121=0,0,R$121/CHI_fec!R$121)</f>
        <v>2.1638131640456932</v>
      </c>
      <c r="S246" s="276">
        <f>IF(S$121=0,0,S$121/CHI_fec!S$121)</f>
        <v>2.0726370538438217</v>
      </c>
      <c r="T246" s="276">
        <f>IF(T$121=0,0,T$121/CHI_fec!T$121)</f>
        <v>2.8924728846074244</v>
      </c>
      <c r="U246" s="276">
        <f>IF(U$121=0,0,U$121/CHI_fec!U$121)</f>
        <v>2.9088763078261866</v>
      </c>
      <c r="V246" s="276">
        <f>IF(V$121=0,0,V$121/CHI_fec!V$121)</f>
        <v>2.8847039065329398</v>
      </c>
      <c r="W246" s="276">
        <f>IF(W$121=0,0,W$121/CHI_fec!W$121)</f>
        <v>2.8744939480317089</v>
      </c>
      <c r="X246" s="276">
        <f>IF(X$121=0,0,X$121/CHI_fec!X$121)</f>
        <v>2.9648645479142473</v>
      </c>
      <c r="Y246" s="276">
        <f>IF(Y$121=0,0,Y$121/CHI_fec!Y$121)</f>
        <v>2.9723716493380126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3.0045292802488794</v>
      </c>
      <c r="C247" s="276">
        <f>IF(C$134=0,0,C$134/CHI_fec!C$134)</f>
        <v>3.0144439098327585</v>
      </c>
      <c r="D247" s="276">
        <f>IF(D$134=0,0,D$134/CHI_fec!D$134)</f>
        <v>2.9131053612967182</v>
      </c>
      <c r="E247" s="276">
        <f>IF(E$134=0,0,E$134/CHI_fec!E$134)</f>
        <v>2.9346825500952471</v>
      </c>
      <c r="F247" s="276">
        <f>IF(F$134=0,0,F$134/CHI_fec!F$134)</f>
        <v>2.9492927263622213</v>
      </c>
      <c r="G247" s="276">
        <f>IF(G$134=0,0,G$134/CHI_fec!G$134)</f>
        <v>2.9802682219137799</v>
      </c>
      <c r="H247" s="276">
        <f>IF(H$134=0,0,H$134/CHI_fec!H$134)</f>
        <v>2.8088145776301063</v>
      </c>
      <c r="I247" s="276">
        <f>IF(I$134=0,0,I$134/CHI_fec!I$134)</f>
        <v>2.8332731818895724</v>
      </c>
      <c r="J247" s="276">
        <f>IF(J$134=0,0,J$134/CHI_fec!J$134)</f>
        <v>2.7770141521404406</v>
      </c>
      <c r="K247" s="276">
        <f>IF(K$134=0,0,K$134/CHI_fec!K$134)</f>
        <v>2.3129695889377393</v>
      </c>
      <c r="L247" s="276">
        <f>IF(L$134=0,0,L$134/CHI_fec!L$134)</f>
        <v>2.6413156716465842</v>
      </c>
      <c r="M247" s="276">
        <f>IF(M$134=0,0,M$134/CHI_fec!M$134)</f>
        <v>2.5223193214512967</v>
      </c>
      <c r="N247" s="276">
        <f>IF(N$134=0,0,N$134/CHI_fec!N$134)</f>
        <v>2.7087335924972895</v>
      </c>
      <c r="O247" s="276">
        <f>IF(O$134=0,0,O$134/CHI_fec!O$134)</f>
        <v>2.1228960071873333</v>
      </c>
      <c r="P247" s="276">
        <f>IF(P$134=0,0,P$134/CHI_fec!P$134)</f>
        <v>2.1509610855003776</v>
      </c>
      <c r="Q247" s="276">
        <f>IF(Q$134=0,0,Q$134/CHI_fec!Q$134)</f>
        <v>2.1864428612612623</v>
      </c>
      <c r="R247" s="276">
        <f>IF(R$134=0,0,R$134/CHI_fec!R$134)</f>
        <v>2.2235977959895625</v>
      </c>
      <c r="S247" s="276">
        <f>IF(S$134=0,0,S$134/CHI_fec!S$134)</f>
        <v>2.2642617867859394</v>
      </c>
      <c r="T247" s="276">
        <f>IF(T$134=0,0,T$134/CHI_fec!T$134)</f>
        <v>2.8528650427730549</v>
      </c>
      <c r="U247" s="276">
        <f>IF(U$134=0,0,U$134/CHI_fec!U$134)</f>
        <v>2.8661904302936465</v>
      </c>
      <c r="V247" s="276">
        <f>IF(V$134=0,0,V$134/CHI_fec!V$134)</f>
        <v>2.8966243703127219</v>
      </c>
      <c r="W247" s="276">
        <f>IF(W$134=0,0,W$134/CHI_fec!W$134)</f>
        <v>2.9066360130208415</v>
      </c>
      <c r="X247" s="276">
        <f>IF(X$134=0,0,X$134/CHI_fec!X$134)</f>
        <v>2.9960144325732818</v>
      </c>
      <c r="Y247" s="276">
        <f>IF(Y$134=0,0,Y$134/CHI_fec!Y$134)</f>
        <v>2.9932512956110306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2.342554019842217</v>
      </c>
      <c r="C248" s="276">
        <f>IF(C$142=0,0,C$142/CHI_fec!C$142)</f>
        <v>2.492164639298966</v>
      </c>
      <c r="D248" s="276">
        <f>IF(D$142=0,0,D$142/CHI_fec!D$142)</f>
        <v>2.3997098382230728</v>
      </c>
      <c r="E248" s="276">
        <f>IF(E$142=0,0,E$142/CHI_fec!E$142)</f>
        <v>1.9532072606390112</v>
      </c>
      <c r="F248" s="276">
        <f>IF(F$142=0,0,F$142/CHI_fec!F$142)</f>
        <v>1.809678033358366</v>
      </c>
      <c r="G248" s="276">
        <f>IF(G$142=0,0,G$142/CHI_fec!G$142)</f>
        <v>1.665473985577183</v>
      </c>
      <c r="H248" s="276">
        <f>IF(H$142=0,0,H$142/CHI_fec!H$142)</f>
        <v>1.3525932343743243</v>
      </c>
      <c r="I248" s="276">
        <f>IF(I$142=0,0,I$142/CHI_fec!I$142)</f>
        <v>1.4707158437987813</v>
      </c>
      <c r="J248" s="276">
        <f>IF(J$142=0,0,J$142/CHI_fec!J$142)</f>
        <v>1.9948054050046806</v>
      </c>
      <c r="K248" s="276">
        <f>IF(K$142=0,0,K$142/CHI_fec!K$142)</f>
        <v>1.5710271661046171</v>
      </c>
      <c r="L248" s="276">
        <f>IF(L$142=0,0,L$142/CHI_fec!L$142)</f>
        <v>2.0328512524231339</v>
      </c>
      <c r="M248" s="276">
        <f>IF(M$142=0,0,M$142/CHI_fec!M$142)</f>
        <v>1.9556849061238735</v>
      </c>
      <c r="N248" s="276">
        <f>IF(N$142=0,0,N$142/CHI_fec!N$142)</f>
        <v>1.8113534263041067</v>
      </c>
      <c r="O248" s="276">
        <f>IF(O$142=0,0,O$142/CHI_fec!O$142)</f>
        <v>1.1680098817513842</v>
      </c>
      <c r="P248" s="276">
        <f>IF(P$142=0,0,P$142/CHI_fec!P$142)</f>
        <v>1.3102625842660718</v>
      </c>
      <c r="Q248" s="276">
        <f>IF(Q$142=0,0,Q$142/CHI_fec!Q$142)</f>
        <v>1.5146112650043493</v>
      </c>
      <c r="R248" s="276">
        <f>IF(R$142=0,0,R$142/CHI_fec!R$142)</f>
        <v>1.7269145941527129</v>
      </c>
      <c r="S248" s="276">
        <f>IF(S$142=0,0,S$142/CHI_fec!S$142)</f>
        <v>1.8416547248144679</v>
      </c>
      <c r="T248" s="276">
        <f>IF(T$142=0,0,T$142/CHI_fec!T$142)</f>
        <v>2.4124590875094114</v>
      </c>
      <c r="U248" s="276">
        <f>IF(U$142=0,0,U$142/CHI_fec!U$142)</f>
        <v>2.4025184057006945</v>
      </c>
      <c r="V248" s="276">
        <f>IF(V$142=0,0,V$142/CHI_fec!V$142)</f>
        <v>2.3420794682643922</v>
      </c>
      <c r="W248" s="276">
        <f>IF(W$142=0,0,W$142/CHI_fec!W$142)</f>
        <v>2.248765004503976</v>
      </c>
      <c r="X248" s="276">
        <f>IF(X$142=0,0,X$142/CHI_fec!X$142)</f>
        <v>2.4771093719791617</v>
      </c>
      <c r="Y248" s="276">
        <f>IF(Y$142=0,0,Y$142/CHI_fec!Y$142)</f>
        <v>2.383175640951555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SK: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761.41129009996644</v>
      </c>
      <c r="C3" s="203">
        <f t="shared" si="0"/>
        <v>776.76378494460164</v>
      </c>
      <c r="D3" s="203">
        <f t="shared" si="0"/>
        <v>832.37705441944809</v>
      </c>
      <c r="E3" s="203">
        <f t="shared" si="0"/>
        <v>801.45199735449717</v>
      </c>
      <c r="F3" s="203">
        <f t="shared" si="0"/>
        <v>788.58729239494096</v>
      </c>
      <c r="G3" s="203">
        <f t="shared" si="0"/>
        <v>834.87175160310494</v>
      </c>
      <c r="H3" s="203">
        <f t="shared" si="0"/>
        <v>905.00332507772566</v>
      </c>
      <c r="I3" s="203">
        <f t="shared" si="0"/>
        <v>1050.2399384469695</v>
      </c>
      <c r="J3" s="203">
        <f t="shared" si="0"/>
        <v>1038.7064722337448</v>
      </c>
      <c r="K3" s="203">
        <f t="shared" si="0"/>
        <v>732.24892759031786</v>
      </c>
      <c r="L3" s="203">
        <f t="shared" si="0"/>
        <v>676.69652589329007</v>
      </c>
      <c r="M3" s="203">
        <f t="shared" si="0"/>
        <v>759.78696428571402</v>
      </c>
      <c r="N3" s="203">
        <f t="shared" si="0"/>
        <v>644.80377384918597</v>
      </c>
      <c r="O3" s="203">
        <f t="shared" si="0"/>
        <v>604.80484392568917</v>
      </c>
      <c r="P3" s="203">
        <f t="shared" si="0"/>
        <v>671.00133111148807</v>
      </c>
      <c r="Q3" s="203">
        <f t="shared" si="0"/>
        <v>683.40775999999994</v>
      </c>
      <c r="R3" s="203">
        <f t="shared" si="0"/>
        <v>743.20796891160489</v>
      </c>
      <c r="S3" s="203">
        <f t="shared" si="0"/>
        <v>789.49784126984116</v>
      </c>
      <c r="T3" s="203">
        <f t="shared" si="0"/>
        <v>785.5397326758623</v>
      </c>
      <c r="U3" s="203">
        <f t="shared" si="0"/>
        <v>862.25496792749118</v>
      </c>
      <c r="V3" s="203">
        <f t="shared" si="0"/>
        <v>817.37157827735371</v>
      </c>
      <c r="W3" s="203">
        <f t="shared" si="0"/>
        <v>827.93909668122683</v>
      </c>
      <c r="X3" s="203">
        <f t="shared" si="0"/>
        <v>837.35504301543176</v>
      </c>
      <c r="Y3" s="203">
        <f t="shared" si="0"/>
        <v>800.90000000000009</v>
      </c>
      <c r="DA3" s="112"/>
    </row>
    <row r="4" spans="1:105" ht="12" customHeight="1" x14ac:dyDescent="0.25">
      <c r="A4" s="50" t="s">
        <v>51</v>
      </c>
      <c r="B4" s="241">
        <v>300.43112674645761</v>
      </c>
      <c r="C4" s="241">
        <v>378.90645316747322</v>
      </c>
      <c r="D4" s="241">
        <v>405.87784438138709</v>
      </c>
      <c r="E4" s="241">
        <v>407.2634523471848</v>
      </c>
      <c r="F4" s="241">
        <v>482.17448994215272</v>
      </c>
      <c r="G4" s="241">
        <v>493.68136482086578</v>
      </c>
      <c r="H4" s="241">
        <v>532.65883366208027</v>
      </c>
      <c r="I4" s="241">
        <v>566.97053128993639</v>
      </c>
      <c r="J4" s="241">
        <v>579.56270071756353</v>
      </c>
      <c r="K4" s="241">
        <v>431.1933378598539</v>
      </c>
      <c r="L4" s="241">
        <v>348.23502504461192</v>
      </c>
      <c r="M4" s="241">
        <v>397.0534534944328</v>
      </c>
      <c r="N4" s="241">
        <v>348.89210845996979</v>
      </c>
      <c r="O4" s="241">
        <v>359.79464034865163</v>
      </c>
      <c r="P4" s="241">
        <v>335.45892903483451</v>
      </c>
      <c r="Q4" s="241">
        <v>331.41691398870933</v>
      </c>
      <c r="R4" s="241">
        <v>345.33750549068952</v>
      </c>
      <c r="S4" s="241">
        <v>387.64664626613501</v>
      </c>
      <c r="T4" s="241">
        <v>374.01774435650083</v>
      </c>
      <c r="U4" s="241">
        <v>402.6165858700104</v>
      </c>
      <c r="V4" s="241">
        <v>417.24744736138592</v>
      </c>
      <c r="W4" s="241">
        <v>438.78915171605428</v>
      </c>
      <c r="X4" s="241">
        <v>432.26320313995473</v>
      </c>
      <c r="Y4" s="241">
        <v>411.90329573447428</v>
      </c>
      <c r="DA4" s="83" t="s">
        <v>1404</v>
      </c>
    </row>
    <row r="5" spans="1:105" ht="12" customHeight="1" x14ac:dyDescent="0.25">
      <c r="A5" s="144" t="s">
        <v>52</v>
      </c>
      <c r="B5" s="282">
        <v>328.08382507636412</v>
      </c>
      <c r="C5" s="282">
        <v>233.99964644162151</v>
      </c>
      <c r="D5" s="282">
        <v>254.9490197102987</v>
      </c>
      <c r="E5" s="282">
        <v>220.58450701644651</v>
      </c>
      <c r="F5" s="282">
        <v>95.892215202909881</v>
      </c>
      <c r="G5" s="282">
        <v>129.71104185272819</v>
      </c>
      <c r="H5" s="282">
        <v>151.85502777036311</v>
      </c>
      <c r="I5" s="282">
        <v>237.62627953334339</v>
      </c>
      <c r="J5" s="282">
        <v>236.5649121138253</v>
      </c>
      <c r="K5" s="282">
        <v>144.26472742655531</v>
      </c>
      <c r="L5" s="282">
        <v>159.0453186515083</v>
      </c>
      <c r="M5" s="282">
        <v>182.00366881509939</v>
      </c>
      <c r="N5" s="282">
        <v>127.79130241957439</v>
      </c>
      <c r="O5" s="282">
        <v>53.621075526282709</v>
      </c>
      <c r="P5" s="282">
        <v>146.51297247644999</v>
      </c>
      <c r="Q5" s="282">
        <v>138.9012730321723</v>
      </c>
      <c r="R5" s="282">
        <v>158.97222477367021</v>
      </c>
      <c r="S5" s="282">
        <v>176.23814483463039</v>
      </c>
      <c r="T5" s="282">
        <v>179.34847037755611</v>
      </c>
      <c r="U5" s="282">
        <v>185.2939270046098</v>
      </c>
      <c r="V5" s="282">
        <v>168.07623275447071</v>
      </c>
      <c r="W5" s="282">
        <v>173.04553997890861</v>
      </c>
      <c r="X5" s="282">
        <v>196.47384620058139</v>
      </c>
      <c r="Y5" s="282">
        <v>205.67344483339821</v>
      </c>
      <c r="DA5" s="94" t="s">
        <v>1405</v>
      </c>
    </row>
    <row r="6" spans="1:105" ht="12" customHeight="1" x14ac:dyDescent="0.25">
      <c r="A6" s="49" t="s">
        <v>60</v>
      </c>
      <c r="B6" s="242">
        <v>132.89633827714459</v>
      </c>
      <c r="C6" s="242">
        <v>163.85768533550689</v>
      </c>
      <c r="D6" s="242">
        <v>171.55019032776221</v>
      </c>
      <c r="E6" s="242">
        <v>173.60403799086589</v>
      </c>
      <c r="F6" s="242">
        <v>210.52058724987839</v>
      </c>
      <c r="G6" s="242">
        <v>211.479344929511</v>
      </c>
      <c r="H6" s="242">
        <v>220.48946364528231</v>
      </c>
      <c r="I6" s="242">
        <v>245.64312762368971</v>
      </c>
      <c r="J6" s="242">
        <v>222.5788594023559</v>
      </c>
      <c r="K6" s="242">
        <v>156.7908623039086</v>
      </c>
      <c r="L6" s="242">
        <v>169.4161821971698</v>
      </c>
      <c r="M6" s="242">
        <v>180.72984197618189</v>
      </c>
      <c r="N6" s="242">
        <v>168.1203629696418</v>
      </c>
      <c r="O6" s="242">
        <v>191.38912805075481</v>
      </c>
      <c r="P6" s="242">
        <v>189.0294296002036</v>
      </c>
      <c r="Q6" s="242">
        <v>213.08957297911829</v>
      </c>
      <c r="R6" s="242">
        <v>238.89823864724519</v>
      </c>
      <c r="S6" s="242">
        <v>225.61305016907579</v>
      </c>
      <c r="T6" s="242">
        <v>232.1735179418053</v>
      </c>
      <c r="U6" s="242">
        <v>274.34445505287101</v>
      </c>
      <c r="V6" s="242">
        <v>232.0478981614971</v>
      </c>
      <c r="W6" s="242">
        <v>216.104404986264</v>
      </c>
      <c r="X6" s="242">
        <v>208.61799367489559</v>
      </c>
      <c r="Y6" s="242">
        <v>183.3232594321276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3045</v>
      </c>
      <c r="C9" s="241">
        <v>3123</v>
      </c>
      <c r="D9" s="241">
        <v>3141</v>
      </c>
      <c r="E9" s="241">
        <v>3147.4780000000001</v>
      </c>
      <c r="F9" s="241">
        <v>3158.308</v>
      </c>
      <c r="G9" s="241">
        <v>3498.6849999999999</v>
      </c>
      <c r="H9" s="241">
        <v>3592.509</v>
      </c>
      <c r="I9" s="241">
        <v>3718.41</v>
      </c>
      <c r="J9" s="241">
        <v>3557.3560000000002</v>
      </c>
      <c r="K9" s="241">
        <v>3011</v>
      </c>
      <c r="L9" s="241">
        <v>2888</v>
      </c>
      <c r="M9" s="241">
        <v>3219</v>
      </c>
      <c r="N9" s="241">
        <v>2915</v>
      </c>
      <c r="O9" s="241">
        <v>3121</v>
      </c>
      <c r="P9" s="241">
        <v>3375.8451239999999</v>
      </c>
      <c r="Q9" s="241">
        <v>3309.3365880000001</v>
      </c>
      <c r="R9" s="241">
        <v>3560.6142239999999</v>
      </c>
      <c r="S9" s="241">
        <v>3685.4854249999999</v>
      </c>
      <c r="T9" s="241">
        <v>3751.9043799999999</v>
      </c>
      <c r="U9" s="241">
        <v>3977.5333000000001</v>
      </c>
      <c r="V9" s="241">
        <v>3891.4932060000001</v>
      </c>
      <c r="W9" s="241">
        <v>4015.387659</v>
      </c>
      <c r="X9" s="241">
        <v>3414</v>
      </c>
      <c r="Y9" s="241">
        <v>2849.8533729678211</v>
      </c>
      <c r="DA9" s="83" t="s">
        <v>1408</v>
      </c>
    </row>
    <row r="10" spans="1:105" ht="12" customHeight="1" x14ac:dyDescent="0.25">
      <c r="A10" s="144" t="s">
        <v>1409</v>
      </c>
      <c r="B10" s="282">
        <v>4500</v>
      </c>
      <c r="C10" s="282">
        <v>2610</v>
      </c>
      <c r="D10" s="282">
        <v>2670</v>
      </c>
      <c r="E10" s="282">
        <v>2307</v>
      </c>
      <c r="F10" s="282">
        <v>850</v>
      </c>
      <c r="G10" s="282">
        <v>1244</v>
      </c>
      <c r="H10" s="282">
        <v>1386</v>
      </c>
      <c r="I10" s="282">
        <v>2109</v>
      </c>
      <c r="J10" s="282">
        <v>1965</v>
      </c>
      <c r="K10" s="282">
        <v>1335</v>
      </c>
      <c r="L10" s="282">
        <v>2334</v>
      </c>
      <c r="M10" s="282">
        <v>2340</v>
      </c>
      <c r="N10" s="282">
        <v>2100</v>
      </c>
      <c r="O10" s="282">
        <v>1600</v>
      </c>
      <c r="P10" s="282">
        <v>2250</v>
      </c>
      <c r="Q10" s="282">
        <v>2625</v>
      </c>
      <c r="R10" s="282">
        <v>2625</v>
      </c>
      <c r="S10" s="282">
        <v>2400</v>
      </c>
      <c r="T10" s="282">
        <v>1575</v>
      </c>
      <c r="U10" s="282">
        <v>1875</v>
      </c>
      <c r="V10" s="282">
        <v>2250</v>
      </c>
      <c r="W10" s="282">
        <v>2250</v>
      </c>
      <c r="X10" s="282">
        <v>2250</v>
      </c>
      <c r="Y10" s="282">
        <v>1878.1986201457521</v>
      </c>
      <c r="DA10" s="94" t="s">
        <v>1410</v>
      </c>
    </row>
    <row r="11" spans="1:105" ht="12" customHeight="1" x14ac:dyDescent="0.25">
      <c r="A11" s="49" t="s">
        <v>1411</v>
      </c>
      <c r="B11" s="242">
        <v>221.86699999999999</v>
      </c>
      <c r="C11" s="242">
        <v>222.45599999999999</v>
      </c>
      <c r="D11" s="242">
        <v>218.67599999999999</v>
      </c>
      <c r="E11" s="242">
        <v>220.99600000000001</v>
      </c>
      <c r="F11" s="242">
        <v>227.13399999999999</v>
      </c>
      <c r="G11" s="242">
        <v>246.8672</v>
      </c>
      <c r="H11" s="242">
        <v>244.94800000000001</v>
      </c>
      <c r="I11" s="242">
        <v>265.36200000000002</v>
      </c>
      <c r="J11" s="242">
        <v>225.03399999999999</v>
      </c>
      <c r="K11" s="242">
        <v>206.80709999999999</v>
      </c>
      <c r="L11" s="242">
        <v>196.52</v>
      </c>
      <c r="M11" s="242">
        <v>209.52</v>
      </c>
      <c r="N11" s="242">
        <v>178.63</v>
      </c>
      <c r="O11" s="242">
        <v>181.26</v>
      </c>
      <c r="P11" s="242">
        <v>178.97</v>
      </c>
      <c r="Q11" s="242">
        <v>203.10858358813761</v>
      </c>
      <c r="R11" s="242">
        <v>214.98683574231629</v>
      </c>
      <c r="S11" s="242">
        <v>205.86416356353141</v>
      </c>
      <c r="T11" s="242">
        <v>207.8992252013696</v>
      </c>
      <c r="U11" s="242">
        <v>242.98279470446519</v>
      </c>
      <c r="V11" s="242">
        <v>213.43684099370111</v>
      </c>
      <c r="W11" s="242">
        <v>216.53110696710959</v>
      </c>
      <c r="X11" s="242">
        <v>208.7550436041943</v>
      </c>
      <c r="Y11" s="242">
        <v>174.25930437593959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3650</v>
      </c>
      <c r="C14" s="241">
        <v>3650</v>
      </c>
      <c r="D14" s="241">
        <v>3650</v>
      </c>
      <c r="E14" s="241">
        <v>3650</v>
      </c>
      <c r="F14" s="241">
        <v>3650</v>
      </c>
      <c r="G14" s="241">
        <v>4036.6928056636862</v>
      </c>
      <c r="H14" s="241">
        <v>4036.6928056636862</v>
      </c>
      <c r="I14" s="241">
        <v>4036.6928056636862</v>
      </c>
      <c r="J14" s="241">
        <v>4036.6928056636862</v>
      </c>
      <c r="K14" s="241">
        <v>4036.6928056636862</v>
      </c>
      <c r="L14" s="241">
        <v>4036.6928056636862</v>
      </c>
      <c r="M14" s="241">
        <v>3650</v>
      </c>
      <c r="N14" s="241">
        <v>3650</v>
      </c>
      <c r="O14" s="241">
        <v>3650</v>
      </c>
      <c r="P14" s="241">
        <v>3650</v>
      </c>
      <c r="Q14" s="241">
        <v>3650</v>
      </c>
      <c r="R14" s="241">
        <v>4036.6928056636862</v>
      </c>
      <c r="S14" s="241">
        <v>4036.6928056636862</v>
      </c>
      <c r="T14" s="241">
        <v>4036.6928056636862</v>
      </c>
      <c r="U14" s="241">
        <v>4423.3856113273714</v>
      </c>
      <c r="V14" s="241">
        <v>4423.3856113273714</v>
      </c>
      <c r="W14" s="241">
        <v>4423.3856113273714</v>
      </c>
      <c r="X14" s="241">
        <v>4423.3856113273714</v>
      </c>
      <c r="Y14" s="241">
        <v>4423.3856113273714</v>
      </c>
      <c r="DA14" s="83" t="s">
        <v>1413</v>
      </c>
    </row>
    <row r="15" spans="1:105" ht="12" customHeight="1" x14ac:dyDescent="0.25">
      <c r="A15" s="107" t="s">
        <v>1409</v>
      </c>
      <c r="B15" s="282">
        <v>5000</v>
      </c>
      <c r="C15" s="282">
        <v>5000</v>
      </c>
      <c r="D15" s="282">
        <v>4513.5120799403676</v>
      </c>
      <c r="E15" s="282">
        <v>4513.5120799403676</v>
      </c>
      <c r="F15" s="282">
        <v>4513.5120799403676</v>
      </c>
      <c r="G15" s="282">
        <v>4027.0241598807352</v>
      </c>
      <c r="H15" s="282">
        <v>4027.0241598807352</v>
      </c>
      <c r="I15" s="282">
        <v>4027.0241598807352</v>
      </c>
      <c r="J15" s="282">
        <v>3540.5362398211032</v>
      </c>
      <c r="K15" s="282">
        <v>3540.5362398211032</v>
      </c>
      <c r="L15" s="282">
        <v>3540.5362398211032</v>
      </c>
      <c r="M15" s="282">
        <v>3054.0483197614699</v>
      </c>
      <c r="N15" s="282">
        <v>3054.0483197614699</v>
      </c>
      <c r="O15" s="282">
        <v>3054.0483197614699</v>
      </c>
      <c r="P15" s="282">
        <v>2567.5603997018379</v>
      </c>
      <c r="Q15" s="282">
        <v>3054.0483197614699</v>
      </c>
      <c r="R15" s="282">
        <v>3054.0483197614699</v>
      </c>
      <c r="S15" s="282">
        <v>3054.0483197614699</v>
      </c>
      <c r="T15" s="282">
        <v>3054.0483197614699</v>
      </c>
      <c r="U15" s="282">
        <v>3054.0483197614699</v>
      </c>
      <c r="V15" s="282">
        <v>3054.0483197614699</v>
      </c>
      <c r="W15" s="282">
        <v>3054.0483197614699</v>
      </c>
      <c r="X15" s="282">
        <v>3054.0483197614699</v>
      </c>
      <c r="Y15" s="282">
        <v>3054.0483197614699</v>
      </c>
      <c r="DA15" s="94" t="s">
        <v>1414</v>
      </c>
    </row>
    <row r="16" spans="1:105" ht="12" customHeight="1" x14ac:dyDescent="0.25">
      <c r="A16" s="49" t="s">
        <v>1411</v>
      </c>
      <c r="B16" s="242">
        <v>246.5188888888888</v>
      </c>
      <c r="C16" s="242">
        <v>272.15688514692829</v>
      </c>
      <c r="D16" s="242">
        <v>273.81214309687209</v>
      </c>
      <c r="E16" s="242">
        <v>299.45013935491158</v>
      </c>
      <c r="F16" s="242">
        <v>329.36113498929097</v>
      </c>
      <c r="G16" s="242">
        <v>352.38138982093437</v>
      </c>
      <c r="H16" s="242">
        <v>352.38138982093437</v>
      </c>
      <c r="I16" s="242">
        <v>328.39865151283863</v>
      </c>
      <c r="J16" s="242">
        <v>324.12565213649867</v>
      </c>
      <c r="K16" s="242">
        <v>304.41591320474282</v>
      </c>
      <c r="L16" s="242">
        <v>300.14291382840292</v>
      </c>
      <c r="M16" s="242">
        <v>276.16017552030712</v>
      </c>
      <c r="N16" s="242">
        <v>276.16017552030712</v>
      </c>
      <c r="O16" s="242">
        <v>252.1774372122114</v>
      </c>
      <c r="P16" s="242">
        <v>252.1774372122114</v>
      </c>
      <c r="Q16" s="242">
        <v>228.1946989041156</v>
      </c>
      <c r="R16" s="242">
        <v>232.46769828045561</v>
      </c>
      <c r="S16" s="242">
        <v>232.46769828045561</v>
      </c>
      <c r="T16" s="242">
        <v>232.46769828045561</v>
      </c>
      <c r="U16" s="242">
        <v>273.54243409391103</v>
      </c>
      <c r="V16" s="242">
        <v>273.54243409391103</v>
      </c>
      <c r="W16" s="242">
        <v>273.54243409391103</v>
      </c>
      <c r="X16" s="242">
        <v>273.54243409391103</v>
      </c>
      <c r="Y16" s="242">
        <v>273.54243409391103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386.69280566368559</v>
      </c>
      <c r="E18" s="241">
        <v>0</v>
      </c>
      <c r="F18" s="241">
        <v>0</v>
      </c>
      <c r="G18" s="241">
        <v>386.69280566368559</v>
      </c>
      <c r="H18" s="241">
        <v>0</v>
      </c>
      <c r="I18" s="241">
        <v>386.69280566368559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773.38561132737129</v>
      </c>
      <c r="S18" s="241">
        <v>0</v>
      </c>
      <c r="T18" s="241">
        <v>0</v>
      </c>
      <c r="U18" s="241">
        <v>386.69280566368559</v>
      </c>
      <c r="V18" s="241">
        <v>0</v>
      </c>
      <c r="W18" s="241">
        <v>386.69280566368559</v>
      </c>
      <c r="X18" s="241">
        <v>0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0</v>
      </c>
      <c r="D19" s="282">
        <v>0</v>
      </c>
      <c r="E19" s="282">
        <v>0</v>
      </c>
      <c r="F19" s="282">
        <v>0</v>
      </c>
      <c r="G19" s="282">
        <v>0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486.48792005963247</v>
      </c>
      <c r="R19" s="282">
        <v>0</v>
      </c>
      <c r="S19" s="282">
        <v>486.48792005963247</v>
      </c>
      <c r="T19" s="282">
        <v>0</v>
      </c>
      <c r="U19" s="282">
        <v>0</v>
      </c>
      <c r="V19" s="282">
        <v>486.48792005963247</v>
      </c>
      <c r="W19" s="282">
        <v>0</v>
      </c>
      <c r="X19" s="282">
        <v>0</v>
      </c>
      <c r="Y19" s="282">
        <v>486.48792005963247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29.910995634379429</v>
      </c>
      <c r="D20" s="242">
        <v>21.364996881699589</v>
      </c>
      <c r="E20" s="242">
        <v>25.637996258039511</v>
      </c>
      <c r="F20" s="242">
        <v>34.18399501071935</v>
      </c>
      <c r="G20" s="242">
        <v>42.729993763399193</v>
      </c>
      <c r="H20" s="242">
        <v>0</v>
      </c>
      <c r="I20" s="242">
        <v>0</v>
      </c>
      <c r="J20" s="242">
        <v>0</v>
      </c>
      <c r="K20" s="242">
        <v>0</v>
      </c>
      <c r="L20" s="242">
        <v>0</v>
      </c>
      <c r="M20" s="242">
        <v>0</v>
      </c>
      <c r="N20" s="242">
        <v>0</v>
      </c>
      <c r="O20" s="242">
        <v>0</v>
      </c>
      <c r="P20" s="242">
        <v>4.2729993763399188</v>
      </c>
      <c r="Q20" s="242">
        <v>0</v>
      </c>
      <c r="R20" s="242">
        <v>4.2729993763399188</v>
      </c>
      <c r="S20" s="242">
        <v>23.982738308095762</v>
      </c>
      <c r="T20" s="242">
        <v>4.2729993763399188</v>
      </c>
      <c r="U20" s="242">
        <v>60.78447474521127</v>
      </c>
      <c r="V20" s="242">
        <v>4.2729993763399188</v>
      </c>
      <c r="W20" s="242">
        <v>23.982738308095762</v>
      </c>
      <c r="X20" s="242">
        <v>0</v>
      </c>
      <c r="Y20" s="242">
        <v>23.982738308095762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386.6928056636857</v>
      </c>
      <c r="E22" s="241">
        <f t="shared" si="1"/>
        <v>0</v>
      </c>
      <c r="F22" s="241">
        <f t="shared" si="1"/>
        <v>0</v>
      </c>
      <c r="G22" s="241">
        <f t="shared" si="1"/>
        <v>0</v>
      </c>
      <c r="H22" s="241">
        <f t="shared" si="1"/>
        <v>0</v>
      </c>
      <c r="I22" s="241">
        <f t="shared" si="1"/>
        <v>386.69280566368525</v>
      </c>
      <c r="J22" s="241">
        <f t="shared" si="1"/>
        <v>0</v>
      </c>
      <c r="K22" s="241">
        <f t="shared" si="1"/>
        <v>0</v>
      </c>
      <c r="L22" s="241">
        <f t="shared" si="1"/>
        <v>0</v>
      </c>
      <c r="M22" s="241">
        <f t="shared" si="1"/>
        <v>386.69280566368616</v>
      </c>
      <c r="N22" s="241">
        <f t="shared" si="1"/>
        <v>0</v>
      </c>
      <c r="O22" s="241">
        <f t="shared" si="1"/>
        <v>0</v>
      </c>
      <c r="P22" s="241">
        <f t="shared" si="1"/>
        <v>0</v>
      </c>
      <c r="Q22" s="241">
        <f t="shared" si="1"/>
        <v>0</v>
      </c>
      <c r="R22" s="241">
        <f t="shared" si="1"/>
        <v>386.69280566368525</v>
      </c>
      <c r="S22" s="241">
        <f t="shared" si="1"/>
        <v>0</v>
      </c>
      <c r="T22" s="241">
        <f t="shared" si="1"/>
        <v>0</v>
      </c>
      <c r="U22" s="241">
        <f t="shared" si="1"/>
        <v>0</v>
      </c>
      <c r="V22" s="241">
        <f t="shared" si="1"/>
        <v>0</v>
      </c>
      <c r="W22" s="241">
        <f t="shared" si="1"/>
        <v>386.69280566368525</v>
      </c>
      <c r="X22" s="241">
        <f t="shared" si="1"/>
        <v>0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486.48792005963242</v>
      </c>
      <c r="E23" s="282">
        <f t="shared" si="2"/>
        <v>0</v>
      </c>
      <c r="F23" s="282">
        <f t="shared" si="2"/>
        <v>0</v>
      </c>
      <c r="G23" s="282">
        <f t="shared" si="2"/>
        <v>486.48792005963242</v>
      </c>
      <c r="H23" s="282">
        <f t="shared" si="2"/>
        <v>0</v>
      </c>
      <c r="I23" s="282">
        <f t="shared" si="2"/>
        <v>0</v>
      </c>
      <c r="J23" s="282">
        <f t="shared" si="2"/>
        <v>486.48792005963196</v>
      </c>
      <c r="K23" s="282">
        <f t="shared" si="2"/>
        <v>0</v>
      </c>
      <c r="L23" s="282">
        <f t="shared" si="2"/>
        <v>0</v>
      </c>
      <c r="M23" s="282">
        <f t="shared" si="2"/>
        <v>486.48792005963332</v>
      </c>
      <c r="N23" s="282">
        <f t="shared" si="2"/>
        <v>0</v>
      </c>
      <c r="O23" s="282">
        <f t="shared" si="2"/>
        <v>0</v>
      </c>
      <c r="P23" s="282">
        <f t="shared" si="2"/>
        <v>486.48792005963196</v>
      </c>
      <c r="Q23" s="282">
        <f t="shared" si="2"/>
        <v>0</v>
      </c>
      <c r="R23" s="282">
        <f t="shared" si="2"/>
        <v>0</v>
      </c>
      <c r="S23" s="282">
        <f t="shared" si="2"/>
        <v>486.48792005963242</v>
      </c>
      <c r="T23" s="282">
        <f t="shared" si="2"/>
        <v>0</v>
      </c>
      <c r="U23" s="282">
        <f t="shared" si="2"/>
        <v>0</v>
      </c>
      <c r="V23" s="282">
        <f t="shared" si="2"/>
        <v>486.48792005963242</v>
      </c>
      <c r="W23" s="282">
        <f t="shared" si="2"/>
        <v>0</v>
      </c>
      <c r="X23" s="282">
        <f t="shared" si="2"/>
        <v>0</v>
      </c>
      <c r="Y23" s="282">
        <f t="shared" si="2"/>
        <v>486.48792005963242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4.2729993763399534</v>
      </c>
      <c r="D24" s="242">
        <f t="shared" si="3"/>
        <v>19.709738931755794</v>
      </c>
      <c r="E24" s="242">
        <f t="shared" si="3"/>
        <v>0</v>
      </c>
      <c r="F24" s="242">
        <f t="shared" si="3"/>
        <v>4.2729993763399534</v>
      </c>
      <c r="G24" s="242">
        <f t="shared" si="3"/>
        <v>19.709738931755794</v>
      </c>
      <c r="H24" s="242">
        <f t="shared" si="3"/>
        <v>0</v>
      </c>
      <c r="I24" s="242">
        <f t="shared" si="3"/>
        <v>23.982738308095747</v>
      </c>
      <c r="J24" s="242">
        <f t="shared" si="3"/>
        <v>4.2729993763399534</v>
      </c>
      <c r="K24" s="242">
        <f t="shared" si="3"/>
        <v>19.709738931755851</v>
      </c>
      <c r="L24" s="242">
        <f t="shared" si="3"/>
        <v>4.2729993763398966</v>
      </c>
      <c r="M24" s="242">
        <f t="shared" si="3"/>
        <v>23.982738308095804</v>
      </c>
      <c r="N24" s="242">
        <f t="shared" si="3"/>
        <v>0</v>
      </c>
      <c r="O24" s="242">
        <f t="shared" si="3"/>
        <v>23.982738308095719</v>
      </c>
      <c r="P24" s="242">
        <f t="shared" si="3"/>
        <v>4.272999376339925</v>
      </c>
      <c r="Q24" s="242">
        <f t="shared" si="3"/>
        <v>23.982738308095804</v>
      </c>
      <c r="R24" s="242">
        <f t="shared" si="3"/>
        <v>0</v>
      </c>
      <c r="S24" s="242">
        <f t="shared" si="3"/>
        <v>23.982738308095776</v>
      </c>
      <c r="T24" s="242">
        <f t="shared" si="3"/>
        <v>4.272999376339925</v>
      </c>
      <c r="U24" s="242">
        <f t="shared" si="3"/>
        <v>19.709738931755851</v>
      </c>
      <c r="V24" s="242">
        <f t="shared" si="3"/>
        <v>4.2729993763398966</v>
      </c>
      <c r="W24" s="242">
        <f t="shared" si="3"/>
        <v>23.982738308095747</v>
      </c>
      <c r="X24" s="242">
        <f t="shared" si="3"/>
        <v>0</v>
      </c>
      <c r="Y24" s="242">
        <f t="shared" si="3"/>
        <v>23.982738308095747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605</v>
      </c>
      <c r="C26" s="241">
        <f t="shared" si="4"/>
        <v>527</v>
      </c>
      <c r="D26" s="241">
        <f t="shared" si="4"/>
        <v>509</v>
      </c>
      <c r="E26" s="241">
        <f t="shared" si="4"/>
        <v>502.52199999999993</v>
      </c>
      <c r="F26" s="241">
        <f t="shared" si="4"/>
        <v>491.69200000000001</v>
      </c>
      <c r="G26" s="241">
        <f t="shared" si="4"/>
        <v>538.00780566368621</v>
      </c>
      <c r="H26" s="241">
        <f t="shared" si="4"/>
        <v>444.18380566368614</v>
      </c>
      <c r="I26" s="241">
        <f t="shared" si="4"/>
        <v>318.2828056636863</v>
      </c>
      <c r="J26" s="241">
        <f t="shared" si="4"/>
        <v>479.33680566368594</v>
      </c>
      <c r="K26" s="241">
        <f t="shared" si="4"/>
        <v>1025.6928056636862</v>
      </c>
      <c r="L26" s="241">
        <f t="shared" si="4"/>
        <v>1148.6928056636862</v>
      </c>
      <c r="M26" s="241">
        <f t="shared" si="4"/>
        <v>431</v>
      </c>
      <c r="N26" s="241">
        <f t="shared" si="4"/>
        <v>735</v>
      </c>
      <c r="O26" s="241">
        <f t="shared" si="4"/>
        <v>529</v>
      </c>
      <c r="P26" s="241">
        <f t="shared" si="4"/>
        <v>274.15487600000006</v>
      </c>
      <c r="Q26" s="241">
        <f t="shared" si="4"/>
        <v>340.66341199999988</v>
      </c>
      <c r="R26" s="241">
        <f t="shared" si="4"/>
        <v>476.07858166368624</v>
      </c>
      <c r="S26" s="241">
        <f t="shared" si="4"/>
        <v>351.20738066368631</v>
      </c>
      <c r="T26" s="241">
        <f t="shared" si="4"/>
        <v>284.78842566368621</v>
      </c>
      <c r="U26" s="241">
        <f t="shared" si="4"/>
        <v>445.85231132737135</v>
      </c>
      <c r="V26" s="241">
        <f t="shared" si="4"/>
        <v>531.89240532737131</v>
      </c>
      <c r="W26" s="241">
        <f t="shared" si="4"/>
        <v>407.99795232737142</v>
      </c>
      <c r="X26" s="241">
        <f t="shared" si="4"/>
        <v>1009.3856113273714</v>
      </c>
      <c r="Y26" s="241">
        <f t="shared" si="4"/>
        <v>1573.5322383595503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500</v>
      </c>
      <c r="C27" s="282">
        <f t="shared" si="5"/>
        <v>2390</v>
      </c>
      <c r="D27" s="282">
        <f t="shared" si="5"/>
        <v>1843.5120799403676</v>
      </c>
      <c r="E27" s="282">
        <f t="shared" si="5"/>
        <v>2206.5120799403676</v>
      </c>
      <c r="F27" s="282">
        <f t="shared" si="5"/>
        <v>3663.5120799403676</v>
      </c>
      <c r="G27" s="282">
        <f t="shared" si="5"/>
        <v>2783.0241598807352</v>
      </c>
      <c r="H27" s="282">
        <f t="shared" si="5"/>
        <v>2641.0241598807352</v>
      </c>
      <c r="I27" s="282">
        <f t="shared" si="5"/>
        <v>1918.0241598807352</v>
      </c>
      <c r="J27" s="282">
        <f t="shared" si="5"/>
        <v>1575.5362398211032</v>
      </c>
      <c r="K27" s="282">
        <f t="shared" si="5"/>
        <v>2205.5362398211032</v>
      </c>
      <c r="L27" s="282">
        <f t="shared" si="5"/>
        <v>1206.5362398211032</v>
      </c>
      <c r="M27" s="282">
        <f t="shared" si="5"/>
        <v>714.04831976146988</v>
      </c>
      <c r="N27" s="282">
        <f t="shared" si="5"/>
        <v>954.04831976146988</v>
      </c>
      <c r="O27" s="282">
        <f t="shared" si="5"/>
        <v>1454.0483197614699</v>
      </c>
      <c r="P27" s="282">
        <f t="shared" si="5"/>
        <v>317.56039970183792</v>
      </c>
      <c r="Q27" s="282">
        <f t="shared" si="5"/>
        <v>429.04831976146988</v>
      </c>
      <c r="R27" s="282">
        <f t="shared" si="5"/>
        <v>429.04831976146988</v>
      </c>
      <c r="S27" s="282">
        <f t="shared" si="5"/>
        <v>654.04831976146988</v>
      </c>
      <c r="T27" s="282">
        <f t="shared" si="5"/>
        <v>1479.0483197614699</v>
      </c>
      <c r="U27" s="282">
        <f t="shared" si="5"/>
        <v>1179.0483197614699</v>
      </c>
      <c r="V27" s="282">
        <f t="shared" si="5"/>
        <v>804.04831976146988</v>
      </c>
      <c r="W27" s="282">
        <f t="shared" si="5"/>
        <v>804.04831976146988</v>
      </c>
      <c r="X27" s="282">
        <f t="shared" si="5"/>
        <v>804.04831976146988</v>
      </c>
      <c r="Y27" s="282">
        <f t="shared" si="5"/>
        <v>1175.8496996157178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24.651888888888806</v>
      </c>
      <c r="C28" s="242">
        <f t="shared" si="6"/>
        <v>49.7008851469283</v>
      </c>
      <c r="D28" s="242">
        <f t="shared" si="6"/>
        <v>55.136143096872104</v>
      </c>
      <c r="E28" s="242">
        <f t="shared" si="6"/>
        <v>78.454139354911575</v>
      </c>
      <c r="F28" s="242">
        <f t="shared" si="6"/>
        <v>102.22713498929099</v>
      </c>
      <c r="G28" s="242">
        <f t="shared" si="6"/>
        <v>105.51418982093438</v>
      </c>
      <c r="H28" s="242">
        <f t="shared" si="6"/>
        <v>107.43338982093437</v>
      </c>
      <c r="I28" s="242">
        <f t="shared" si="6"/>
        <v>63.036651512838603</v>
      </c>
      <c r="J28" s="242">
        <f t="shared" si="6"/>
        <v>99.091652136498681</v>
      </c>
      <c r="K28" s="242">
        <f t="shared" si="6"/>
        <v>97.60881320474283</v>
      </c>
      <c r="L28" s="242">
        <f t="shared" si="6"/>
        <v>103.62291382840291</v>
      </c>
      <c r="M28" s="242">
        <f t="shared" si="6"/>
        <v>66.64017552030711</v>
      </c>
      <c r="N28" s="242">
        <f t="shared" si="6"/>
        <v>97.530175520307125</v>
      </c>
      <c r="O28" s="242">
        <f t="shared" si="6"/>
        <v>70.917437212211411</v>
      </c>
      <c r="P28" s="242">
        <f t="shared" si="6"/>
        <v>73.207437212211403</v>
      </c>
      <c r="Q28" s="242">
        <f t="shared" si="6"/>
        <v>25.086115315977992</v>
      </c>
      <c r="R28" s="242">
        <f t="shared" si="6"/>
        <v>17.48086253813932</v>
      </c>
      <c r="S28" s="242">
        <f t="shared" si="6"/>
        <v>26.603534716924202</v>
      </c>
      <c r="T28" s="242">
        <f t="shared" si="6"/>
        <v>24.568473079086004</v>
      </c>
      <c r="U28" s="242">
        <f t="shared" si="6"/>
        <v>30.559639389445834</v>
      </c>
      <c r="V28" s="242">
        <f t="shared" si="6"/>
        <v>60.105593100209916</v>
      </c>
      <c r="W28" s="242">
        <f t="shared" si="6"/>
        <v>57.011327126801433</v>
      </c>
      <c r="X28" s="242">
        <f t="shared" si="6"/>
        <v>64.787390489716728</v>
      </c>
      <c r="Y28" s="242">
        <f t="shared" si="6"/>
        <v>99.283129717971434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716.24084264832322</v>
      </c>
      <c r="C31" s="210">
        <v>556.13473774720546</v>
      </c>
      <c r="D31" s="210">
        <v>501.2000000000001</v>
      </c>
      <c r="E31" s="210">
        <v>481.3549441100601</v>
      </c>
      <c r="F31" s="210">
        <v>410.15167669819431</v>
      </c>
      <c r="G31" s="210">
        <v>499.19054170249348</v>
      </c>
      <c r="H31" s="210">
        <v>462.37747205503013</v>
      </c>
      <c r="I31" s="210">
        <v>499.09208942390359</v>
      </c>
      <c r="J31" s="210">
        <v>458.00386930352528</v>
      </c>
      <c r="K31" s="210">
        <v>375.86044711951843</v>
      </c>
      <c r="L31" s="210">
        <v>375.92975064488388</v>
      </c>
      <c r="M31" s="210">
        <v>400.23207222699909</v>
      </c>
      <c r="N31" s="210">
        <v>344.57695614789333</v>
      </c>
      <c r="O31" s="210">
        <v>389.68013757523647</v>
      </c>
      <c r="P31" s="210">
        <v>426.7114359415304</v>
      </c>
      <c r="Q31" s="210">
        <v>438.11023215821149</v>
      </c>
      <c r="R31" s="210">
        <v>463.53000859845218</v>
      </c>
      <c r="S31" s="210">
        <v>468.47102321582111</v>
      </c>
      <c r="T31" s="210">
        <v>413.11676698194321</v>
      </c>
      <c r="U31" s="210">
        <v>445.44409802310912</v>
      </c>
      <c r="V31" s="210">
        <v>451.62157632584513</v>
      </c>
      <c r="W31" s="210">
        <v>449.76540790462599</v>
      </c>
      <c r="X31" s="210">
        <v>438.5131651413796</v>
      </c>
      <c r="Y31" s="210">
        <v>366.05103185968238</v>
      </c>
      <c r="DA31" s="109" t="s">
        <v>1419</v>
      </c>
    </row>
    <row r="32" spans="1:105" ht="12" customHeight="1" x14ac:dyDescent="0.25">
      <c r="A32" s="24" t="s">
        <v>28</v>
      </c>
      <c r="B32" s="213">
        <v>142.10541702493541</v>
      </c>
      <c r="C32" s="213">
        <v>138.8470335339639</v>
      </c>
      <c r="D32" s="213">
        <v>102.5423043852107</v>
      </c>
      <c r="E32" s="213">
        <v>125.9282889079965</v>
      </c>
      <c r="F32" s="213">
        <v>117.9189165950129</v>
      </c>
      <c r="G32" s="213">
        <v>127.5057609630266</v>
      </c>
      <c r="H32" s="213">
        <v>121.19097162510749</v>
      </c>
      <c r="I32" s="213">
        <v>132.36947549441101</v>
      </c>
      <c r="J32" s="213">
        <v>158.44221840068789</v>
      </c>
      <c r="K32" s="213">
        <v>135.2506448839209</v>
      </c>
      <c r="L32" s="213">
        <v>122.5978503869304</v>
      </c>
      <c r="M32" s="213">
        <v>118.4138435081685</v>
      </c>
      <c r="N32" s="213">
        <v>79.487962166809965</v>
      </c>
      <c r="O32" s="213">
        <v>52.779793637145318</v>
      </c>
      <c r="P32" s="213">
        <v>54.769475494411012</v>
      </c>
      <c r="Q32" s="213">
        <v>54.968099742046427</v>
      </c>
      <c r="R32" s="213">
        <v>52.661650902837494</v>
      </c>
      <c r="S32" s="213">
        <v>49.291057609630258</v>
      </c>
      <c r="T32" s="213">
        <v>49.445915735167667</v>
      </c>
      <c r="U32" s="213">
        <v>51.871711092003437</v>
      </c>
      <c r="V32" s="213">
        <v>49.749097162510743</v>
      </c>
      <c r="W32" s="213">
        <v>58.137833190025773</v>
      </c>
      <c r="X32" s="213">
        <v>50.783748925193457</v>
      </c>
      <c r="Y32" s="213">
        <v>44.095098882201199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4.1081685296646597</v>
      </c>
      <c r="C33" s="204">
        <f t="shared" si="7"/>
        <v>52.10902837489251</v>
      </c>
      <c r="D33" s="204">
        <f t="shared" si="7"/>
        <v>37.362596732588138</v>
      </c>
      <c r="E33" s="204">
        <f t="shared" si="7"/>
        <v>51.330352536543415</v>
      </c>
      <c r="F33" s="204">
        <f t="shared" si="7"/>
        <v>58.350042992261393</v>
      </c>
      <c r="G33" s="204">
        <f t="shared" si="7"/>
        <v>59.367497850386933</v>
      </c>
      <c r="H33" s="204">
        <f t="shared" si="7"/>
        <v>76.652708512467754</v>
      </c>
      <c r="I33" s="204">
        <f t="shared" si="7"/>
        <v>59.146431642304393</v>
      </c>
      <c r="J33" s="204">
        <f t="shared" si="7"/>
        <v>60.789767841788468</v>
      </c>
      <c r="K33" s="204">
        <f t="shared" si="7"/>
        <v>47.574548581255371</v>
      </c>
      <c r="L33" s="204">
        <f t="shared" si="7"/>
        <v>23.851160791057605</v>
      </c>
      <c r="M33" s="204">
        <f t="shared" si="7"/>
        <v>31.937661220980221</v>
      </c>
      <c r="N33" s="204">
        <f t="shared" si="7"/>
        <v>41.254600171969052</v>
      </c>
      <c r="O33" s="204">
        <f t="shared" si="7"/>
        <v>39.759415305245057</v>
      </c>
      <c r="P33" s="204">
        <f t="shared" si="7"/>
        <v>44.14273430782459</v>
      </c>
      <c r="Q33" s="204">
        <f t="shared" si="7"/>
        <v>44.92441960447119</v>
      </c>
      <c r="R33" s="204">
        <f t="shared" si="7"/>
        <v>49.630610490111785</v>
      </c>
      <c r="S33" s="204">
        <f t="shared" si="7"/>
        <v>50.760189165950123</v>
      </c>
      <c r="T33" s="204">
        <f t="shared" si="7"/>
        <v>48.198108340498713</v>
      </c>
      <c r="U33" s="204">
        <f t="shared" si="7"/>
        <v>50.504385210662072</v>
      </c>
      <c r="V33" s="204">
        <f t="shared" si="7"/>
        <v>51.936715391229583</v>
      </c>
      <c r="W33" s="204">
        <f t="shared" si="7"/>
        <v>57.037145313843503</v>
      </c>
      <c r="X33" s="204">
        <f t="shared" si="7"/>
        <v>53.194754944110066</v>
      </c>
      <c r="Y33" s="204">
        <f t="shared" si="7"/>
        <v>43.50782459157351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1.098710232158211</v>
      </c>
      <c r="O35" s="204">
        <v>1.098710232158211</v>
      </c>
      <c r="P35" s="204">
        <v>1.098710232158211</v>
      </c>
      <c r="Q35" s="204">
        <v>1.098710232158211</v>
      </c>
      <c r="R35" s="204">
        <v>0</v>
      </c>
      <c r="S35" s="204">
        <v>1.098710232158211</v>
      </c>
      <c r="T35" s="204">
        <v>1.098710232158211</v>
      </c>
      <c r="U35" s="204">
        <v>1.098710232158211</v>
      </c>
      <c r="V35" s="204">
        <v>2.1974204643164228</v>
      </c>
      <c r="W35" s="204">
        <v>2.1974204643164228</v>
      </c>
      <c r="X35" s="204">
        <v>2.1974204643164228</v>
      </c>
      <c r="Y35" s="204">
        <v>2.1974204643164228</v>
      </c>
      <c r="DA35" s="71" t="s">
        <v>1422</v>
      </c>
    </row>
    <row r="36" spans="1:105" ht="12" customHeight="1" x14ac:dyDescent="0.25">
      <c r="A36" s="18" t="s">
        <v>71</v>
      </c>
      <c r="B36" s="204">
        <v>4.1081685296646597</v>
      </c>
      <c r="C36" s="204">
        <v>3.0810834049871021</v>
      </c>
      <c r="D36" s="204">
        <v>2.0540842648323299</v>
      </c>
      <c r="E36" s="204">
        <v>4.1081685296646597</v>
      </c>
      <c r="F36" s="204">
        <v>16.432588134135859</v>
      </c>
      <c r="G36" s="204">
        <v>2.0540842648323299</v>
      </c>
      <c r="H36" s="204">
        <v>1.026999140154772</v>
      </c>
      <c r="I36" s="204">
        <v>2.0540842648323299</v>
      </c>
      <c r="J36" s="204">
        <v>2.0540842648323299</v>
      </c>
      <c r="K36" s="204">
        <v>1.026999140154772</v>
      </c>
      <c r="L36" s="204">
        <v>1.026999140154772</v>
      </c>
      <c r="M36" s="204">
        <v>1.026999140154772</v>
      </c>
      <c r="N36" s="204">
        <v>1.009458297506449</v>
      </c>
      <c r="O36" s="204">
        <v>2.0077386070507308</v>
      </c>
      <c r="P36" s="204">
        <v>2.0023215821152189</v>
      </c>
      <c r="Q36" s="204">
        <v>2.012209802235597</v>
      </c>
      <c r="R36" s="204">
        <v>2.012123817712812</v>
      </c>
      <c r="S36" s="204">
        <v>7.0433361994840924</v>
      </c>
      <c r="T36" s="204">
        <v>2.0116938950988819</v>
      </c>
      <c r="U36" s="204">
        <v>1.0058469475494409</v>
      </c>
      <c r="V36" s="204">
        <v>1.00524505588994</v>
      </c>
      <c r="W36" s="204">
        <v>1.026999140154772</v>
      </c>
      <c r="X36" s="204">
        <v>0</v>
      </c>
      <c r="Y36" s="204">
        <v>1.0049011177987961</v>
      </c>
      <c r="DA36" s="71" t="s">
        <v>1423</v>
      </c>
    </row>
    <row r="37" spans="1:105" ht="12" customHeight="1" x14ac:dyDescent="0.25">
      <c r="A37" s="18" t="s">
        <v>32</v>
      </c>
      <c r="B37" s="204">
        <v>0</v>
      </c>
      <c r="C37" s="204">
        <v>12.544196044711949</v>
      </c>
      <c r="D37" s="204">
        <v>1.9298366294067071</v>
      </c>
      <c r="E37" s="204">
        <v>23.15846947549441</v>
      </c>
      <c r="F37" s="204">
        <v>0</v>
      </c>
      <c r="G37" s="204">
        <v>23.15846947549441</v>
      </c>
      <c r="H37" s="204">
        <v>45.352020636285459</v>
      </c>
      <c r="I37" s="204">
        <v>46.297506448839208</v>
      </c>
      <c r="J37" s="204">
        <v>45.467669819432501</v>
      </c>
      <c r="K37" s="204">
        <v>25.13490971625107</v>
      </c>
      <c r="L37" s="204">
        <v>3.8596732588134128</v>
      </c>
      <c r="M37" s="204">
        <v>0</v>
      </c>
      <c r="N37" s="204">
        <v>0</v>
      </c>
      <c r="O37" s="204">
        <v>0</v>
      </c>
      <c r="P37" s="204">
        <v>0.96491831470335332</v>
      </c>
      <c r="Q37" s="204">
        <v>0.96491831470335332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1424</v>
      </c>
    </row>
    <row r="38" spans="1:105" ht="12" customHeight="1" x14ac:dyDescent="0.25">
      <c r="A38" s="18" t="s">
        <v>33</v>
      </c>
      <c r="B38" s="204">
        <v>0</v>
      </c>
      <c r="C38" s="204">
        <v>36.48374892519346</v>
      </c>
      <c r="D38" s="204">
        <v>33.378675838349103</v>
      </c>
      <c r="E38" s="204">
        <v>24.063714531384349</v>
      </c>
      <c r="F38" s="204">
        <v>41.917454858125538</v>
      </c>
      <c r="G38" s="204">
        <v>34.154944110060192</v>
      </c>
      <c r="H38" s="204">
        <v>30.27368873602752</v>
      </c>
      <c r="I38" s="204">
        <v>10.794840928632849</v>
      </c>
      <c r="J38" s="204">
        <v>13.26801375752364</v>
      </c>
      <c r="K38" s="204">
        <v>21.41263972484953</v>
      </c>
      <c r="L38" s="204">
        <v>18.964488392089422</v>
      </c>
      <c r="M38" s="204">
        <v>30.91066208082545</v>
      </c>
      <c r="N38" s="204">
        <v>39.146431642304393</v>
      </c>
      <c r="O38" s="204">
        <v>36.652966466036112</v>
      </c>
      <c r="P38" s="204">
        <v>40.076784178847809</v>
      </c>
      <c r="Q38" s="204">
        <v>40.848581255374029</v>
      </c>
      <c r="R38" s="204">
        <v>47.618486672398973</v>
      </c>
      <c r="S38" s="204">
        <v>42.618142734307817</v>
      </c>
      <c r="T38" s="204">
        <v>45.087704213241622</v>
      </c>
      <c r="U38" s="204">
        <v>48.399828030954417</v>
      </c>
      <c r="V38" s="204">
        <v>48.734049871023217</v>
      </c>
      <c r="W38" s="204">
        <v>53.812725709372309</v>
      </c>
      <c r="X38" s="204">
        <v>50.997334479793643</v>
      </c>
      <c r="Y38" s="204">
        <v>40.305503009458292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276.67669819432501</v>
      </c>
      <c r="C39" s="204">
        <f t="shared" si="8"/>
        <v>281.74978503869301</v>
      </c>
      <c r="D39" s="204">
        <f t="shared" si="8"/>
        <v>271.56061908856412</v>
      </c>
      <c r="E39" s="204">
        <f t="shared" si="8"/>
        <v>207.8460877042132</v>
      </c>
      <c r="F39" s="204">
        <f t="shared" si="8"/>
        <v>160.49011177987961</v>
      </c>
      <c r="G39" s="204">
        <f t="shared" si="8"/>
        <v>237.08082545141869</v>
      </c>
      <c r="H39" s="204">
        <f t="shared" si="8"/>
        <v>191.4660361134996</v>
      </c>
      <c r="I39" s="204">
        <f t="shared" si="8"/>
        <v>220.42132416165089</v>
      </c>
      <c r="J39" s="204">
        <f t="shared" si="8"/>
        <v>161.58641444539981</v>
      </c>
      <c r="K39" s="204">
        <f t="shared" si="8"/>
        <v>125.32244196044709</v>
      </c>
      <c r="L39" s="204">
        <f t="shared" si="8"/>
        <v>164.16595012897679</v>
      </c>
      <c r="M39" s="204">
        <f t="shared" si="8"/>
        <v>170.3783319002579</v>
      </c>
      <c r="N39" s="204">
        <f t="shared" si="8"/>
        <v>157.50214961306961</v>
      </c>
      <c r="O39" s="204">
        <f t="shared" si="8"/>
        <v>130.5030094582975</v>
      </c>
      <c r="P39" s="204">
        <f t="shared" si="8"/>
        <v>158.36199484092859</v>
      </c>
      <c r="Q39" s="204">
        <f t="shared" si="8"/>
        <v>140.0902837489252</v>
      </c>
      <c r="R39" s="204">
        <f t="shared" si="8"/>
        <v>139.53138435081681</v>
      </c>
      <c r="S39" s="204">
        <f t="shared" si="8"/>
        <v>160.92003439380909</v>
      </c>
      <c r="T39" s="204">
        <f t="shared" si="8"/>
        <v>101.7821152192605</v>
      </c>
      <c r="U39" s="204">
        <f t="shared" si="8"/>
        <v>109.0078245915735</v>
      </c>
      <c r="V39" s="204">
        <f t="shared" si="8"/>
        <v>100.13009458297509</v>
      </c>
      <c r="W39" s="204">
        <f t="shared" si="8"/>
        <v>109.97360275150469</v>
      </c>
      <c r="X39" s="204">
        <f t="shared" si="8"/>
        <v>107.45881341358559</v>
      </c>
      <c r="Y39" s="204">
        <f t="shared" si="8"/>
        <v>77.622527944969889</v>
      </c>
      <c r="DA39" s="71"/>
    </row>
    <row r="40" spans="1:105" ht="12" customHeight="1" x14ac:dyDescent="0.25">
      <c r="A40" s="18" t="s">
        <v>73</v>
      </c>
      <c r="B40" s="204">
        <v>276.67669819432501</v>
      </c>
      <c r="C40" s="204">
        <v>281.74978503869301</v>
      </c>
      <c r="D40" s="204">
        <v>271.56061908856412</v>
      </c>
      <c r="E40" s="204">
        <v>207.8460877042132</v>
      </c>
      <c r="F40" s="204">
        <v>160.49011177987961</v>
      </c>
      <c r="G40" s="204">
        <v>237.08082545141869</v>
      </c>
      <c r="H40" s="204">
        <v>191.4660361134996</v>
      </c>
      <c r="I40" s="204">
        <v>220.42132416165089</v>
      </c>
      <c r="J40" s="204">
        <v>161.58641444539981</v>
      </c>
      <c r="K40" s="204">
        <v>125.32244196044709</v>
      </c>
      <c r="L40" s="204">
        <v>164.16595012897679</v>
      </c>
      <c r="M40" s="204">
        <v>170.3783319002579</v>
      </c>
      <c r="N40" s="204">
        <v>157.50214961306961</v>
      </c>
      <c r="O40" s="204">
        <v>130.5030094582975</v>
      </c>
      <c r="P40" s="204">
        <v>158.36199484092859</v>
      </c>
      <c r="Q40" s="204">
        <v>140.0902837489252</v>
      </c>
      <c r="R40" s="204">
        <v>139.53138435081681</v>
      </c>
      <c r="S40" s="204">
        <v>160.92003439380909</v>
      </c>
      <c r="T40" s="204">
        <v>101.7821152192605</v>
      </c>
      <c r="U40" s="204">
        <v>108.9218400687876</v>
      </c>
      <c r="V40" s="204">
        <v>100.0441100601892</v>
      </c>
      <c r="W40" s="204">
        <v>109.88761822871879</v>
      </c>
      <c r="X40" s="204">
        <v>107.3728288907997</v>
      </c>
      <c r="Y40" s="204">
        <v>77.536543422183996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8.5984522785898534E-2</v>
      </c>
      <c r="V41" s="204">
        <v>8.5984522785898534E-2</v>
      </c>
      <c r="W41" s="204">
        <v>8.5984522785898534E-2</v>
      </c>
      <c r="X41" s="204">
        <v>8.5984522785898534E-2</v>
      </c>
      <c r="Y41" s="204">
        <v>8.5984522785898534E-2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206.07626827171109</v>
      </c>
      <c r="C42" s="204">
        <f t="shared" si="9"/>
        <v>16.93422184006879</v>
      </c>
      <c r="D42" s="204">
        <f t="shared" si="9"/>
        <v>6.735511607910575</v>
      </c>
      <c r="E42" s="204">
        <f t="shared" si="9"/>
        <v>0.71659501289767835</v>
      </c>
      <c r="F42" s="204">
        <f t="shared" si="9"/>
        <v>0.47773000859845222</v>
      </c>
      <c r="G42" s="204">
        <f t="shared" si="9"/>
        <v>3.3438521066208078</v>
      </c>
      <c r="H42" s="204">
        <f t="shared" si="9"/>
        <v>1.9107480653482369</v>
      </c>
      <c r="I42" s="204">
        <f t="shared" si="9"/>
        <v>1.146431642304385</v>
      </c>
      <c r="J42" s="204">
        <f t="shared" si="9"/>
        <v>1.098710232158211</v>
      </c>
      <c r="K42" s="204">
        <f t="shared" si="9"/>
        <v>1.050902837489252</v>
      </c>
      <c r="L42" s="204">
        <f t="shared" si="9"/>
        <v>1.050902837489252</v>
      </c>
      <c r="M42" s="204">
        <f t="shared" si="9"/>
        <v>1.289767841788477</v>
      </c>
      <c r="N42" s="204">
        <f t="shared" si="9"/>
        <v>1.5763542562338779</v>
      </c>
      <c r="O42" s="204">
        <f t="shared" si="9"/>
        <v>101.72441960447119</v>
      </c>
      <c r="P42" s="204">
        <f t="shared" si="9"/>
        <v>104.1368013757523</v>
      </c>
      <c r="Q42" s="204">
        <f t="shared" si="9"/>
        <v>143.54634565778159</v>
      </c>
      <c r="R42" s="204">
        <f t="shared" si="9"/>
        <v>148.46663800515901</v>
      </c>
      <c r="S42" s="204">
        <f t="shared" si="9"/>
        <v>151.3804815133276</v>
      </c>
      <c r="T42" s="204">
        <f t="shared" si="9"/>
        <v>143.4508168529664</v>
      </c>
      <c r="U42" s="204">
        <f t="shared" si="9"/>
        <v>158.58012553815641</v>
      </c>
      <c r="V42" s="204">
        <f t="shared" si="9"/>
        <v>182.43198045310214</v>
      </c>
      <c r="W42" s="204">
        <f t="shared" si="9"/>
        <v>149.25620756068795</v>
      </c>
      <c r="X42" s="204">
        <f t="shared" si="9"/>
        <v>158.57481604421707</v>
      </c>
      <c r="Y42" s="204">
        <f t="shared" si="9"/>
        <v>139.27502154153976</v>
      </c>
      <c r="DA42" s="71"/>
    </row>
    <row r="43" spans="1:105" ht="12" customHeight="1" x14ac:dyDescent="0.25">
      <c r="A43" s="18" t="s">
        <v>38</v>
      </c>
      <c r="B43" s="204">
        <v>206.07626827171109</v>
      </c>
      <c r="C43" s="204">
        <v>16.93422184006879</v>
      </c>
      <c r="D43" s="204">
        <v>6.735511607910575</v>
      </c>
      <c r="E43" s="204">
        <v>0.71659501289767835</v>
      </c>
      <c r="F43" s="204">
        <v>0.47773000859845222</v>
      </c>
      <c r="G43" s="204">
        <v>3.3438521066208078</v>
      </c>
      <c r="H43" s="204">
        <v>1.9107480653482369</v>
      </c>
      <c r="I43" s="204">
        <v>1.146431642304385</v>
      </c>
      <c r="J43" s="204">
        <v>1.098710232158211</v>
      </c>
      <c r="K43" s="204">
        <v>1.050902837489252</v>
      </c>
      <c r="L43" s="204">
        <v>1.050902837489252</v>
      </c>
      <c r="M43" s="204">
        <v>1.289767841788477</v>
      </c>
      <c r="N43" s="204">
        <v>1.5763542562338779</v>
      </c>
      <c r="O43" s="204">
        <v>101.72441960447119</v>
      </c>
      <c r="P43" s="204">
        <v>104.1368013757523</v>
      </c>
      <c r="Q43" s="204">
        <v>143.54634565778159</v>
      </c>
      <c r="R43" s="204">
        <v>148.46663800515901</v>
      </c>
      <c r="S43" s="204">
        <v>151.3804815133276</v>
      </c>
      <c r="T43" s="204">
        <v>143.4508168529664</v>
      </c>
      <c r="U43" s="204">
        <v>158.45038693035249</v>
      </c>
      <c r="V43" s="204">
        <v>182.26337059329319</v>
      </c>
      <c r="W43" s="204">
        <v>149.0398968185726</v>
      </c>
      <c r="X43" s="204">
        <v>158.28314703353399</v>
      </c>
      <c r="Y43" s="204">
        <v>138.98443680137581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0.12973860780392199</v>
      </c>
      <c r="V48" s="204">
        <v>0.16860985980896059</v>
      </c>
      <c r="W48" s="204">
        <v>0.2163107421153673</v>
      </c>
      <c r="X48" s="204">
        <v>0.29166901068308898</v>
      </c>
      <c r="Y48" s="204">
        <v>0.29058474016394659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6.7354256233877896</v>
      </c>
      <c r="D49" s="204">
        <v>9.482201203783319</v>
      </c>
      <c r="E49" s="204">
        <v>8.431298366294067</v>
      </c>
      <c r="F49" s="204">
        <v>5.1590713671539117</v>
      </c>
      <c r="G49" s="204">
        <v>3.1049871023215818</v>
      </c>
      <c r="H49" s="204">
        <v>3.4871883061049012</v>
      </c>
      <c r="I49" s="204">
        <v>4.3231298366294064</v>
      </c>
      <c r="J49" s="204">
        <v>4.6336199484092866</v>
      </c>
      <c r="K49" s="204">
        <v>6.0428202923473773</v>
      </c>
      <c r="L49" s="204">
        <v>6.5682717110920024</v>
      </c>
      <c r="M49" s="204">
        <v>8.9089423903697327</v>
      </c>
      <c r="N49" s="204">
        <v>7.8341358555460019</v>
      </c>
      <c r="O49" s="204">
        <v>7.0459157351676698</v>
      </c>
      <c r="P49" s="204">
        <v>7.2608770421324156</v>
      </c>
      <c r="Q49" s="204">
        <v>7.1176268271711089</v>
      </c>
      <c r="R49" s="204">
        <v>7.9774720550300948</v>
      </c>
      <c r="S49" s="204">
        <v>4.0126397248495271</v>
      </c>
      <c r="T49" s="204">
        <v>3.7737747205503012</v>
      </c>
      <c r="U49" s="204">
        <v>4.3708512467755796</v>
      </c>
      <c r="V49" s="204">
        <v>4.3470335339638861</v>
      </c>
      <c r="W49" s="204">
        <v>4.6813413585554597</v>
      </c>
      <c r="X49" s="204">
        <v>4.4425623387790196</v>
      </c>
      <c r="Y49" s="204">
        <v>4.8007738607050729</v>
      </c>
      <c r="DA49" s="71" t="s">
        <v>1434</v>
      </c>
    </row>
    <row r="50" spans="1:105" ht="12" customHeight="1" x14ac:dyDescent="0.25">
      <c r="A50" s="21" t="s">
        <v>40</v>
      </c>
      <c r="B50" s="207">
        <v>87.274290627687009</v>
      </c>
      <c r="C50" s="207">
        <v>59.759243336199482</v>
      </c>
      <c r="D50" s="207">
        <v>73.516766981943249</v>
      </c>
      <c r="E50" s="207">
        <v>87.102321582115209</v>
      </c>
      <c r="F50" s="207">
        <v>67.755803955288044</v>
      </c>
      <c r="G50" s="207">
        <v>68.787618228718827</v>
      </c>
      <c r="H50" s="207">
        <v>67.669819432502152</v>
      </c>
      <c r="I50" s="207">
        <v>81.685296646603604</v>
      </c>
      <c r="J50" s="207">
        <v>71.453138435081684</v>
      </c>
      <c r="K50" s="207">
        <v>60.619088564058472</v>
      </c>
      <c r="L50" s="207">
        <v>57.695614789337917</v>
      </c>
      <c r="M50" s="207">
        <v>69.303525365434211</v>
      </c>
      <c r="N50" s="207">
        <v>56.921754084264833</v>
      </c>
      <c r="O50" s="207">
        <v>57.867583834909709</v>
      </c>
      <c r="P50" s="207">
        <v>58.039552880481509</v>
      </c>
      <c r="Q50" s="207">
        <v>47.46345657781599</v>
      </c>
      <c r="R50" s="207">
        <v>65.262252794496987</v>
      </c>
      <c r="S50" s="207">
        <v>52.106620808254512</v>
      </c>
      <c r="T50" s="207">
        <v>66.46603611349957</v>
      </c>
      <c r="U50" s="207">
        <v>71.109200343938085</v>
      </c>
      <c r="V50" s="207">
        <v>63.026655202063623</v>
      </c>
      <c r="W50" s="207">
        <v>70.679277730008593</v>
      </c>
      <c r="X50" s="207">
        <v>64.058469475494405</v>
      </c>
      <c r="Y50" s="207">
        <v>56.749785038693027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716.24084264832322</v>
      </c>
      <c r="C51" s="284">
        <f t="shared" si="10"/>
        <v>556.13473774720524</v>
      </c>
      <c r="D51" s="284">
        <f t="shared" si="10"/>
        <v>501.20000000000027</v>
      </c>
      <c r="E51" s="284">
        <f t="shared" si="10"/>
        <v>481.35494411006005</v>
      </c>
      <c r="F51" s="284">
        <f t="shared" si="10"/>
        <v>410.15167669819448</v>
      </c>
      <c r="G51" s="284">
        <f t="shared" si="10"/>
        <v>499.19054170249353</v>
      </c>
      <c r="H51" s="284">
        <f t="shared" si="10"/>
        <v>462.37747205503018</v>
      </c>
      <c r="I51" s="284">
        <f t="shared" si="10"/>
        <v>499.09208942390376</v>
      </c>
      <c r="J51" s="284">
        <f t="shared" si="10"/>
        <v>458.00386930352522</v>
      </c>
      <c r="K51" s="284">
        <f t="shared" si="10"/>
        <v>375.86044711951848</v>
      </c>
      <c r="L51" s="284">
        <f t="shared" si="10"/>
        <v>375.929750644884</v>
      </c>
      <c r="M51" s="284">
        <f t="shared" si="10"/>
        <v>400.23207222699898</v>
      </c>
      <c r="N51" s="284">
        <f t="shared" si="10"/>
        <v>344.57695614789321</v>
      </c>
      <c r="O51" s="284">
        <f t="shared" si="10"/>
        <v>389.68013757523636</v>
      </c>
      <c r="P51" s="284">
        <f t="shared" si="10"/>
        <v>426.7114359415304</v>
      </c>
      <c r="Q51" s="284">
        <f t="shared" si="10"/>
        <v>438.1102321582116</v>
      </c>
      <c r="R51" s="284">
        <f t="shared" si="10"/>
        <v>463.53000859845218</v>
      </c>
      <c r="S51" s="284">
        <f t="shared" si="10"/>
        <v>468.47102321582099</v>
      </c>
      <c r="T51" s="284">
        <f t="shared" si="10"/>
        <v>413.11676698194316</v>
      </c>
      <c r="U51" s="284">
        <f t="shared" si="10"/>
        <v>445.44409802310912</v>
      </c>
      <c r="V51" s="284">
        <f t="shared" si="10"/>
        <v>451.62157632584507</v>
      </c>
      <c r="W51" s="284">
        <f t="shared" si="10"/>
        <v>449.76540790462576</v>
      </c>
      <c r="X51" s="284">
        <f t="shared" si="10"/>
        <v>438.5131651413796</v>
      </c>
      <c r="Y51" s="284">
        <f t="shared" si="10"/>
        <v>366.05103185968255</v>
      </c>
      <c r="DA51" s="118"/>
    </row>
    <row r="52" spans="1:105" ht="12" customHeight="1" x14ac:dyDescent="0.25">
      <c r="A52" s="51" t="s">
        <v>51</v>
      </c>
      <c r="B52" s="241">
        <f>NMM_fec!B5</f>
        <v>369.23669999999993</v>
      </c>
      <c r="C52" s="241">
        <f>NMM_fec!C5</f>
        <v>348.27465499084627</v>
      </c>
      <c r="D52" s="241">
        <f>NMM_fec!D5</f>
        <v>312.06274972594372</v>
      </c>
      <c r="E52" s="241">
        <f>NMM_fec!E5</f>
        <v>312.14557182347471</v>
      </c>
      <c r="F52" s="241">
        <f>NMM_fec!F5</f>
        <v>316.06725772159331</v>
      </c>
      <c r="G52" s="241">
        <f>NMM_fec!G5</f>
        <v>372.85155964033078</v>
      </c>
      <c r="H52" s="241">
        <f>NMM_fec!H5</f>
        <v>340.00019996903592</v>
      </c>
      <c r="I52" s="241">
        <f>NMM_fec!I5</f>
        <v>341.12519471086648</v>
      </c>
      <c r="J52" s="241">
        <f>NMM_fec!J5</f>
        <v>319.4457624420765</v>
      </c>
      <c r="K52" s="241">
        <f>NMM_fec!K5</f>
        <v>270.71635814813158</v>
      </c>
      <c r="L52" s="241">
        <f>NMM_fec!L5</f>
        <v>237.87013062183871</v>
      </c>
      <c r="M52" s="241">
        <f>NMM_fec!M5</f>
        <v>261.65929608012237</v>
      </c>
      <c r="N52" s="241">
        <f>NMM_fec!N5</f>
        <v>227.6572917329506</v>
      </c>
      <c r="O52" s="241">
        <f>NMM_fec!O5</f>
        <v>278.7194022453109</v>
      </c>
      <c r="P52" s="241">
        <f>NMM_fec!P5</f>
        <v>291.58716837967461</v>
      </c>
      <c r="Q52" s="241">
        <f>NMM_fec!Q5</f>
        <v>282.86056973039308</v>
      </c>
      <c r="R52" s="241">
        <f>NMM_fec!R5</f>
        <v>304.77627200578928</v>
      </c>
      <c r="S52" s="241">
        <f>NMM_fec!S5</f>
        <v>320.89684532995938</v>
      </c>
      <c r="T52" s="241">
        <f>NMM_fec!T5</f>
        <v>308.85660317544279</v>
      </c>
      <c r="U52" s="241">
        <f>NMM_fec!U5</f>
        <v>323.43403837595361</v>
      </c>
      <c r="V52" s="241">
        <f>NMM_fec!V5</f>
        <v>318.54585159354048</v>
      </c>
      <c r="W52" s="241">
        <f>NMM_fec!W5</f>
        <v>319.49052899830878</v>
      </c>
      <c r="X52" s="241">
        <f>NMM_fec!X5</f>
        <v>297.34770086799602</v>
      </c>
      <c r="Y52" s="241">
        <f>NMM_fec!Y5</f>
        <v>250.31331499320069</v>
      </c>
      <c r="DA52" s="83"/>
    </row>
    <row r="53" spans="1:105" ht="12" customHeight="1" x14ac:dyDescent="0.25">
      <c r="A53" s="99" t="s">
        <v>52</v>
      </c>
      <c r="B53" s="282">
        <f>NMM_fec!B48</f>
        <v>282.5190207192278</v>
      </c>
      <c r="C53" s="282">
        <f>NMM_fec!C48</f>
        <v>150.69818034613931</v>
      </c>
      <c r="D53" s="282">
        <f>NMM_fec!D48</f>
        <v>139.75161503531561</v>
      </c>
      <c r="E53" s="282">
        <f>NMM_fec!E48</f>
        <v>120.5351323875441</v>
      </c>
      <c r="F53" s="282">
        <f>NMM_fec!F48</f>
        <v>44.814188164614983</v>
      </c>
      <c r="G53" s="282">
        <f>NMM_fec!G48</f>
        <v>70.420909582031044</v>
      </c>
      <c r="H53" s="282">
        <f>NMM_fec!H48</f>
        <v>69.677838020178626</v>
      </c>
      <c r="I53" s="282">
        <f>NMM_fec!I48</f>
        <v>103.22912795836579</v>
      </c>
      <c r="J53" s="282">
        <f>NMM_fec!J48</f>
        <v>94.145922154139413</v>
      </c>
      <c r="K53" s="282">
        <f>NMM_fec!K48</f>
        <v>64.040419156704132</v>
      </c>
      <c r="L53" s="282">
        <f>NMM_fec!L48</f>
        <v>102.5681991660892</v>
      </c>
      <c r="M53" s="282">
        <f>NMM_fec!M48</f>
        <v>101.4846144329435</v>
      </c>
      <c r="N53" s="282">
        <f>NMM_fec!N48</f>
        <v>87.504715538149583</v>
      </c>
      <c r="O53" s="282">
        <f>NMM_fec!O48</f>
        <v>76.236433786446952</v>
      </c>
      <c r="P53" s="282">
        <f>NMM_fec!P48</f>
        <v>103.69016586943491</v>
      </c>
      <c r="Q53" s="282">
        <f>NMM_fec!Q48</f>
        <v>118.3892567625761</v>
      </c>
      <c r="R53" s="282">
        <f>NMM_fec!R48</f>
        <v>119.38840560493151</v>
      </c>
      <c r="S53" s="282">
        <f>NMM_fec!S48</f>
        <v>109.5566233838813</v>
      </c>
      <c r="T53" s="282">
        <f>NMM_fec!T48</f>
        <v>67.97392288773564</v>
      </c>
      <c r="U53" s="282">
        <f>NMM_fec!U48</f>
        <v>80.129214465594202</v>
      </c>
      <c r="V53" s="282">
        <f>NMM_fec!V48</f>
        <v>96.0253579151765</v>
      </c>
      <c r="W53" s="282">
        <f>NMM_fec!W48</f>
        <v>93.684743411954059</v>
      </c>
      <c r="X53" s="282">
        <f>NMM_fec!X48</f>
        <v>102.5508893792142</v>
      </c>
      <c r="Y53" s="282">
        <f>NMM_fec!Y48</f>
        <v>83.664202640302648</v>
      </c>
      <c r="DA53" s="94"/>
    </row>
    <row r="54" spans="1:105" ht="12" customHeight="1" x14ac:dyDescent="0.25">
      <c r="A54" s="52" t="s">
        <v>53</v>
      </c>
      <c r="B54" s="242">
        <f>NMM_fec!B99</f>
        <v>64.485121929095541</v>
      </c>
      <c r="C54" s="242">
        <f>NMM_fec!C99</f>
        <v>57.16190241021971</v>
      </c>
      <c r="D54" s="242">
        <f>NMM_fec!D99</f>
        <v>49.38563523874096</v>
      </c>
      <c r="E54" s="242">
        <f>NMM_fec!E99</f>
        <v>48.674239899041282</v>
      </c>
      <c r="F54" s="242">
        <f>NMM_fec!F99</f>
        <v>49.270230811986202</v>
      </c>
      <c r="G54" s="242">
        <f>NMM_fec!G99</f>
        <v>55.918072480131727</v>
      </c>
      <c r="H54" s="242">
        <f>NMM_fec!H99</f>
        <v>52.699434065815637</v>
      </c>
      <c r="I54" s="242">
        <f>NMM_fec!I99</f>
        <v>54.737766754671483</v>
      </c>
      <c r="J54" s="242">
        <f>NMM_fec!J99</f>
        <v>44.412184707309272</v>
      </c>
      <c r="K54" s="242">
        <f>NMM_fec!K99</f>
        <v>41.103669814682753</v>
      </c>
      <c r="L54" s="242">
        <f>NMM_fec!L99</f>
        <v>35.491420856956083</v>
      </c>
      <c r="M54" s="242">
        <f>NMM_fec!M99</f>
        <v>37.088161713933133</v>
      </c>
      <c r="N54" s="242">
        <f>NMM_fec!N99</f>
        <v>29.414948876793041</v>
      </c>
      <c r="O54" s="242">
        <f>NMM_fec!O99</f>
        <v>34.724301543478532</v>
      </c>
      <c r="P54" s="242">
        <f>NMM_fec!P99</f>
        <v>31.434101692420899</v>
      </c>
      <c r="Q54" s="242">
        <f>NMM_fec!Q99</f>
        <v>36.860405665242382</v>
      </c>
      <c r="R54" s="242">
        <f>NMM_fec!R99</f>
        <v>39.365330987731397</v>
      </c>
      <c r="S54" s="242">
        <f>NMM_fec!S99</f>
        <v>38.017554501980342</v>
      </c>
      <c r="T54" s="242">
        <f>NMM_fec!T99</f>
        <v>36.28624091876474</v>
      </c>
      <c r="U54" s="242">
        <f>NMM_fec!U99</f>
        <v>41.880845181561298</v>
      </c>
      <c r="V54" s="242">
        <f>NMM_fec!V99</f>
        <v>37.050366817128122</v>
      </c>
      <c r="W54" s="242">
        <f>NMM_fec!W99</f>
        <v>36.590135494362947</v>
      </c>
      <c r="X54" s="242">
        <f>NMM_fec!X99</f>
        <v>38.614574894169358</v>
      </c>
      <c r="Y54" s="242">
        <f>NMM_fec!Y99</f>
        <v>32.073514226179221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4711.2967792660102</v>
      </c>
      <c r="C56" s="203">
        <f t="shared" si="11"/>
        <v>3850.3491309599249</v>
      </c>
      <c r="D56" s="203">
        <f t="shared" si="11"/>
        <v>3609.5303615876478</v>
      </c>
      <c r="E56" s="203">
        <f t="shared" si="11"/>
        <v>3229.8061447231912</v>
      </c>
      <c r="F56" s="203">
        <f t="shared" si="11"/>
        <v>3570.8806964772602</v>
      </c>
      <c r="G56" s="203">
        <f t="shared" si="11"/>
        <v>3860.3259422501351</v>
      </c>
      <c r="H56" s="203">
        <f t="shared" si="11"/>
        <v>3829.5135636506611</v>
      </c>
      <c r="I56" s="203">
        <f t="shared" si="11"/>
        <v>3974.7443673481857</v>
      </c>
      <c r="J56" s="203">
        <f t="shared" si="11"/>
        <v>4116.8813874478783</v>
      </c>
      <c r="K56" s="203">
        <f t="shared" si="11"/>
        <v>3185.9696427527024</v>
      </c>
      <c r="L56" s="203">
        <f t="shared" si="11"/>
        <v>2937.9285681745396</v>
      </c>
      <c r="M56" s="203">
        <f t="shared" si="11"/>
        <v>3386.5983796648547</v>
      </c>
      <c r="N56" s="203">
        <f t="shared" si="11"/>
        <v>2992.9389478888161</v>
      </c>
      <c r="O56" s="203">
        <f t="shared" si="11"/>
        <v>3328.3898144134246</v>
      </c>
      <c r="P56" s="203">
        <f t="shared" si="11"/>
        <v>3583.6169965272506</v>
      </c>
      <c r="Q56" s="203">
        <f t="shared" si="11"/>
        <v>3750.9795600793841</v>
      </c>
      <c r="R56" s="203">
        <f t="shared" si="11"/>
        <v>3825.2067133091277</v>
      </c>
      <c r="S56" s="203">
        <f t="shared" si="11"/>
        <v>3967.3019909849108</v>
      </c>
      <c r="T56" s="203">
        <f t="shared" si="11"/>
        <v>3780.2757250132108</v>
      </c>
      <c r="U56" s="203">
        <f t="shared" si="11"/>
        <v>3908.656060543889</v>
      </c>
      <c r="V56" s="203">
        <f t="shared" si="11"/>
        <v>3959.1261905866986</v>
      </c>
      <c r="W56" s="203">
        <f t="shared" si="11"/>
        <v>3958.0328594948974</v>
      </c>
      <c r="X56" s="203">
        <f t="shared" si="11"/>
        <v>3952.5289705021287</v>
      </c>
      <c r="Y56" s="203">
        <f t="shared" si="11"/>
        <v>3355.6500072648537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2481.1921092660104</v>
      </c>
      <c r="C57" s="213">
        <f>(NMM_emi!C5-NMM_emi!C46)+(NMM_emi!C48-NMM_emi!C97)+(NMM_emi!C99-NMM_emi!C128)</f>
        <v>1531.4527709599247</v>
      </c>
      <c r="D57" s="213">
        <f>(NMM_emi!D5-NMM_emi!D46)+(NMM_emi!D48-NMM_emi!D97)+(NMM_emi!D99-NMM_emi!D128)</f>
        <v>1251.0665115876482</v>
      </c>
      <c r="E57" s="213">
        <f>(NMM_emi!E5-NMM_emi!E46)+(NMM_emi!E48-NMM_emi!E97)+(NMM_emi!E99-NMM_emi!E128)</f>
        <v>1192.863424723191</v>
      </c>
      <c r="F57" s="213">
        <f>(NMM_emi!F5-NMM_emi!F46)+(NMM_emi!F48-NMM_emi!F97)+(NMM_emi!F99-NMM_emi!F128)</f>
        <v>1089.1677464772604</v>
      </c>
      <c r="G57" s="213">
        <f>(NMM_emi!G5-NMM_emi!G46)+(NMM_emi!G48-NMM_emi!G97)+(NMM_emi!G99-NMM_emi!G128)</f>
        <v>1327.3692522501351</v>
      </c>
      <c r="H57" s="213">
        <f>(NMM_emi!H5-NMM_emi!H46)+(NMM_emi!H48-NMM_emi!H97)+(NMM_emi!H99-NMM_emi!H128)</f>
        <v>1236.2775536506613</v>
      </c>
      <c r="I57" s="213">
        <f>(NMM_emi!I5-NMM_emi!I46)+(NMM_emi!I48-NMM_emi!I97)+(NMM_emi!I99-NMM_emi!I128)</f>
        <v>1274.2679573481862</v>
      </c>
      <c r="J57" s="213">
        <f>(NMM_emi!J5-NMM_emi!J46)+(NMM_emi!J48-NMM_emi!J97)+(NMM_emi!J99-NMM_emi!J128)</f>
        <v>1253.3419274478781</v>
      </c>
      <c r="K57" s="213">
        <f>(NMM_emi!K5-NMM_emi!K46)+(NMM_emi!K48-NMM_emi!K97)+(NMM_emi!K99-NMM_emi!K128)</f>
        <v>1040.2472627527025</v>
      </c>
      <c r="L57" s="213">
        <f>(NMM_emi!L5-NMM_emi!L46)+(NMM_emi!L48-NMM_emi!L97)+(NMM_emi!L99-NMM_emi!L128)</f>
        <v>996.74895817453955</v>
      </c>
      <c r="M57" s="213">
        <f>(NMM_emi!M5-NMM_emi!M46)+(NMM_emi!M48-NMM_emi!M97)+(NMM_emi!M99-NMM_emi!M128)</f>
        <v>1027.2582096648553</v>
      </c>
      <c r="N57" s="213">
        <f>(NMM_emi!N5-NMM_emi!N46)+(NMM_emi!N48-NMM_emi!N97)+(NMM_emi!N99-NMM_emi!N128)</f>
        <v>875.94808788881642</v>
      </c>
      <c r="O57" s="213">
        <f>(NMM_emi!O5-NMM_emi!O46)+(NMM_emi!O48-NMM_emi!O97)+(NMM_emi!O99-NMM_emi!O128)</f>
        <v>1298.1610244134245</v>
      </c>
      <c r="P57" s="213">
        <f>(NMM_emi!P5-NMM_emi!P46)+(NMM_emi!P48-NMM_emi!P97)+(NMM_emi!P99-NMM_emi!P128)</f>
        <v>1402.5364165272508</v>
      </c>
      <c r="Q57" s="213">
        <f>(NMM_emi!Q5-NMM_emi!Q46)+(NMM_emi!Q48-NMM_emi!Q97)+(NMM_emi!Q99-NMM_emi!Q128)</f>
        <v>1599.618470079384</v>
      </c>
      <c r="R57" s="213">
        <f>(NMM_emi!R5-NMM_emi!R46)+(NMM_emi!R48-NMM_emi!R97)+(NMM_emi!R99-NMM_emi!R128)</f>
        <v>1641.759273309128</v>
      </c>
      <c r="S57" s="213">
        <f>(NMM_emi!S5-NMM_emi!S46)+(NMM_emi!S48-NMM_emi!S97)+(NMM_emi!S99-NMM_emi!S128)</f>
        <v>1690.1714609849107</v>
      </c>
      <c r="T57" s="213">
        <f>(NMM_emi!T5-NMM_emi!T46)+(NMM_emi!T48-NMM_emi!T97)+(NMM_emi!T99-NMM_emi!T128)</f>
        <v>1500.7356550132108</v>
      </c>
      <c r="U57" s="213">
        <f>(NMM_emi!U5-NMM_emi!U46)+(NMM_emi!U48-NMM_emi!U97)+(NMM_emi!U99-NMM_emi!U128)</f>
        <v>1623.7008605438887</v>
      </c>
      <c r="V57" s="213">
        <f>(NMM_emi!V5-NMM_emi!V46)+(NMM_emi!V48-NMM_emi!V97)+(NMM_emi!V99-NMM_emi!V128)</f>
        <v>1740.3990505866984</v>
      </c>
      <c r="W57" s="213">
        <f>(NMM_emi!W5-NMM_emi!W46)+(NMM_emi!W48-NMM_emi!W97)+(NMM_emi!W99-NMM_emi!W128)</f>
        <v>1622.5780194948975</v>
      </c>
      <c r="X57" s="213">
        <f>(NMM_emi!X5-NMM_emi!X46)+(NMM_emi!X48-NMM_emi!X97)+(NMM_emi!X99-NMM_emi!X128)</f>
        <v>1619.8194905021287</v>
      </c>
      <c r="Y57" s="213">
        <f>(NMM_emi!Y5-NMM_emi!Y46)+(NMM_emi!Y48-NMM_emi!Y97)+(NMM_emi!Y99-NMM_emi!Y128)</f>
        <v>1363.7462372648536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2230.1046699999997</v>
      </c>
      <c r="C58" s="204">
        <f>NMM_emi!C46+NMM_emi!C97+NMM_emi!C128</f>
        <v>2318.8963600000002</v>
      </c>
      <c r="D58" s="204">
        <f>NMM_emi!D46+NMM_emi!D97+NMM_emi!D128</f>
        <v>2358.4638499999996</v>
      </c>
      <c r="E58" s="204">
        <f>NMM_emi!E46+NMM_emi!E97+NMM_emi!E128</f>
        <v>2036.9427200000002</v>
      </c>
      <c r="F58" s="204">
        <f>NMM_emi!F46+NMM_emi!F97+NMM_emi!F128</f>
        <v>2481.7129500000001</v>
      </c>
      <c r="G58" s="204">
        <f>NMM_emi!G46+NMM_emi!G97+NMM_emi!G128</f>
        <v>2532.95669</v>
      </c>
      <c r="H58" s="204">
        <f>NMM_emi!H46+NMM_emi!H97+NMM_emi!H128</f>
        <v>2593.2360099999996</v>
      </c>
      <c r="I58" s="204">
        <f>NMM_emi!I46+NMM_emi!I97+NMM_emi!I128</f>
        <v>2700.4764099999998</v>
      </c>
      <c r="J58" s="204">
        <f>NMM_emi!J46+NMM_emi!J97+NMM_emi!J128</f>
        <v>2863.53946</v>
      </c>
      <c r="K58" s="204">
        <f>NMM_emi!K46+NMM_emi!K97+NMM_emi!K128</f>
        <v>2145.7223799999997</v>
      </c>
      <c r="L58" s="204">
        <f>NMM_emi!L46+NMM_emi!L97+NMM_emi!L128</f>
        <v>1941.1796099999999</v>
      </c>
      <c r="M58" s="204">
        <f>NMM_emi!M46+NMM_emi!M97+NMM_emi!M128</f>
        <v>2359.3401699999995</v>
      </c>
      <c r="N58" s="204">
        <f>NMM_emi!N46+NMM_emi!N97+NMM_emi!N128</f>
        <v>2116.9908599999999</v>
      </c>
      <c r="O58" s="204">
        <f>NMM_emi!O46+NMM_emi!O97+NMM_emi!O128</f>
        <v>2030.2287899999999</v>
      </c>
      <c r="P58" s="204">
        <f>NMM_emi!P46+NMM_emi!P97+NMM_emi!P128</f>
        <v>2181.0805799999998</v>
      </c>
      <c r="Q58" s="204">
        <f>NMM_emi!Q46+NMM_emi!Q97+NMM_emi!Q128</f>
        <v>2151.3610899999999</v>
      </c>
      <c r="R58" s="204">
        <f>NMM_emi!R46+NMM_emi!R97+NMM_emi!R128</f>
        <v>2183.4474399999999</v>
      </c>
      <c r="S58" s="204">
        <f>NMM_emi!S46+NMM_emi!S97+NMM_emi!S128</f>
        <v>2277.1305299999999</v>
      </c>
      <c r="T58" s="204">
        <f>NMM_emi!T46+NMM_emi!T97+NMM_emi!T128</f>
        <v>2279.54007</v>
      </c>
      <c r="U58" s="204">
        <f>NMM_emi!U46+NMM_emi!U97+NMM_emi!U128</f>
        <v>2284.9552000000003</v>
      </c>
      <c r="V58" s="204">
        <f>NMM_emi!V46+NMM_emi!V97+NMM_emi!V128</f>
        <v>2218.72714</v>
      </c>
      <c r="W58" s="204">
        <f>NMM_emi!W46+NMM_emi!W97+NMM_emi!W128</f>
        <v>2335.4548399999999</v>
      </c>
      <c r="X58" s="204">
        <f>NMM_emi!X46+NMM_emi!X97+NMM_emi!X128</f>
        <v>2332.70948</v>
      </c>
      <c r="Y58" s="204">
        <f>NMM_emi!Y46+NMM_emi!Y97+NMM_emi!Y128</f>
        <v>1991.9037700000001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4711.2967792660102</v>
      </c>
      <c r="C59" s="210">
        <f t="shared" si="12"/>
        <v>3850.3491309599249</v>
      </c>
      <c r="D59" s="210">
        <f t="shared" si="12"/>
        <v>3609.5303615876478</v>
      </c>
      <c r="E59" s="210">
        <f t="shared" si="12"/>
        <v>3229.8061447231908</v>
      </c>
      <c r="F59" s="210">
        <f t="shared" si="12"/>
        <v>3570.8806964772602</v>
      </c>
      <c r="G59" s="210">
        <f t="shared" si="12"/>
        <v>3860.3259422501351</v>
      </c>
      <c r="H59" s="210">
        <f t="shared" si="12"/>
        <v>3829.5135636506611</v>
      </c>
      <c r="I59" s="210">
        <f t="shared" si="12"/>
        <v>3974.7443673481862</v>
      </c>
      <c r="J59" s="210">
        <f t="shared" si="12"/>
        <v>4116.8813874478783</v>
      </c>
      <c r="K59" s="210">
        <f t="shared" si="12"/>
        <v>3185.9696427527024</v>
      </c>
      <c r="L59" s="210">
        <f t="shared" si="12"/>
        <v>2937.9285681745396</v>
      </c>
      <c r="M59" s="210">
        <f t="shared" si="12"/>
        <v>3386.5983796648552</v>
      </c>
      <c r="N59" s="210">
        <f t="shared" si="12"/>
        <v>2992.9389478888161</v>
      </c>
      <c r="O59" s="210">
        <f t="shared" si="12"/>
        <v>3328.3898144134241</v>
      </c>
      <c r="P59" s="210">
        <f t="shared" si="12"/>
        <v>3583.6169965272506</v>
      </c>
      <c r="Q59" s="210">
        <f t="shared" si="12"/>
        <v>3750.9795600793836</v>
      </c>
      <c r="R59" s="210">
        <f t="shared" si="12"/>
        <v>3825.2067133091282</v>
      </c>
      <c r="S59" s="210">
        <f t="shared" si="12"/>
        <v>3967.3019909849108</v>
      </c>
      <c r="T59" s="210">
        <f t="shared" si="12"/>
        <v>3780.2757250132104</v>
      </c>
      <c r="U59" s="210">
        <f t="shared" si="12"/>
        <v>3908.6560605438885</v>
      </c>
      <c r="V59" s="210">
        <f t="shared" si="12"/>
        <v>3959.1261905866991</v>
      </c>
      <c r="W59" s="210">
        <f t="shared" si="12"/>
        <v>3958.0328594948974</v>
      </c>
      <c r="X59" s="210">
        <f t="shared" si="12"/>
        <v>3952.5289705021291</v>
      </c>
      <c r="Y59" s="210">
        <f t="shared" si="12"/>
        <v>3355.6500072648532</v>
      </c>
      <c r="DA59" s="109"/>
    </row>
    <row r="60" spans="1:105" ht="12" customHeight="1" x14ac:dyDescent="0.25">
      <c r="A60" s="51" t="s">
        <v>51</v>
      </c>
      <c r="B60" s="241">
        <f>NMM_emi!B$5</f>
        <v>3155.8298563850249</v>
      </c>
      <c r="C60" s="241">
        <f>NMM_emi!C$5</f>
        <v>2826.8475240905664</v>
      </c>
      <c r="D60" s="241">
        <f>NMM_emi!D$5</f>
        <v>2680.2926920783925</v>
      </c>
      <c r="E60" s="241">
        <f>NMM_emi!E$5</f>
        <v>2345.2725128024299</v>
      </c>
      <c r="F60" s="241">
        <f>NMM_emi!F$5</f>
        <v>2797.6540794825141</v>
      </c>
      <c r="G60" s="241">
        <f>NMM_emi!G$5</f>
        <v>3008.184480566515</v>
      </c>
      <c r="H60" s="241">
        <f>NMM_emi!H$5</f>
        <v>3119.2079742899668</v>
      </c>
      <c r="I60" s="241">
        <f>NMM_emi!I$5</f>
        <v>3226.3643213054338</v>
      </c>
      <c r="J60" s="241">
        <f>NMM_emi!J$5</f>
        <v>3313.2526508594715</v>
      </c>
      <c r="K60" s="241">
        <f>NMM_emi!K$5</f>
        <v>2611.4405289418933</v>
      </c>
      <c r="L60" s="241">
        <f>NMM_emi!L$5</f>
        <v>2185.3454657085272</v>
      </c>
      <c r="M60" s="241">
        <f>NMM_emi!M$5</f>
        <v>2657.0314164720971</v>
      </c>
      <c r="N60" s="241">
        <f>NMM_emi!N$5</f>
        <v>2350.0886523487848</v>
      </c>
      <c r="O60" s="241">
        <f>NMM_emi!O$5</f>
        <v>2708.5245873660206</v>
      </c>
      <c r="P60" s="241">
        <f>NMM_emi!P$5</f>
        <v>2880.1701055197113</v>
      </c>
      <c r="Q60" s="241">
        <f>NMM_emi!Q$5</f>
        <v>2974.7936548177659</v>
      </c>
      <c r="R60" s="241">
        <f>NMM_emi!R$5</f>
        <v>3055.2597069583371</v>
      </c>
      <c r="S60" s="241">
        <f>NMM_emi!S$5</f>
        <v>3130.9636467562518</v>
      </c>
      <c r="T60" s="241">
        <f>NMM_emi!T$5</f>
        <v>3089.4241273927564</v>
      </c>
      <c r="U60" s="241">
        <f>NMM_emi!U$5</f>
        <v>3185.7983300913561</v>
      </c>
      <c r="V60" s="241">
        <f>NMM_emi!V$5</f>
        <v>3215.9933343708708</v>
      </c>
      <c r="W60" s="241">
        <f>NMM_emi!W$5</f>
        <v>3251.3030635967966</v>
      </c>
      <c r="X60" s="241">
        <f>NMM_emi!X$5</f>
        <v>3231.371056984136</v>
      </c>
      <c r="Y60" s="241">
        <f>NMM_emi!Y$5</f>
        <v>2797.2960744121028</v>
      </c>
      <c r="DA60" s="83"/>
    </row>
    <row r="61" spans="1:105" ht="12" customHeight="1" x14ac:dyDescent="0.25">
      <c r="A61" s="99" t="s">
        <v>52</v>
      </c>
      <c r="B61" s="282">
        <f>NMM_emi!B$48</f>
        <v>1391.7238131432593</v>
      </c>
      <c r="C61" s="282">
        <f>NMM_emi!C$48</f>
        <v>872.8024326178197</v>
      </c>
      <c r="D61" s="282">
        <f>NMM_emi!D$48</f>
        <v>811.85978116052274</v>
      </c>
      <c r="E61" s="282">
        <f>NMM_emi!E$48</f>
        <v>770.75462227227774</v>
      </c>
      <c r="F61" s="282">
        <f>NMM_emi!F$48</f>
        <v>651.99105997582865</v>
      </c>
      <c r="G61" s="282">
        <f>NMM_emi!G$48</f>
        <v>703.95809912217476</v>
      </c>
      <c r="H61" s="282">
        <f>NMM_emi!H$48</f>
        <v>569.39817517335518</v>
      </c>
      <c r="I61" s="282">
        <f>NMM_emi!I$48</f>
        <v>598.71216192356439</v>
      </c>
      <c r="J61" s="282">
        <f>NMM_emi!J$48</f>
        <v>685.39714761537789</v>
      </c>
      <c r="K61" s="282">
        <f>NMM_emi!K$48</f>
        <v>473.70979286247899</v>
      </c>
      <c r="L61" s="282">
        <f>NMM_emi!L$48</f>
        <v>665.02611350625648</v>
      </c>
      <c r="M61" s="282">
        <f>NMM_emi!M$48</f>
        <v>645.65857692299096</v>
      </c>
      <c r="N61" s="282">
        <f>NMM_emi!N$48</f>
        <v>575.47447995373477</v>
      </c>
      <c r="O61" s="282">
        <f>NMM_emi!O$48</f>
        <v>540.50997541909135</v>
      </c>
      <c r="P61" s="282">
        <f>NMM_emi!P$48</f>
        <v>630.24238074944333</v>
      </c>
      <c r="Q61" s="282">
        <f>NMM_emi!Q$48</f>
        <v>685.08079763948558</v>
      </c>
      <c r="R61" s="282">
        <f>NMM_emi!R$48</f>
        <v>678.46070431175383</v>
      </c>
      <c r="S61" s="282">
        <f>NMM_emi!S$48</f>
        <v>743.09289612609746</v>
      </c>
      <c r="T61" s="282">
        <f>NMM_emi!T$48</f>
        <v>607.26433507275237</v>
      </c>
      <c r="U61" s="282">
        <f>NMM_emi!U$48</f>
        <v>627.0198311622753</v>
      </c>
      <c r="V61" s="282">
        <f>NMM_emi!V$48</f>
        <v>651.84330660105547</v>
      </c>
      <c r="W61" s="282">
        <f>NMM_emi!W$48</f>
        <v>617.42841210209656</v>
      </c>
      <c r="X61" s="282">
        <f>NMM_emi!X$48</f>
        <v>629.95431221082686</v>
      </c>
      <c r="Y61" s="282">
        <f>NMM_emi!Y$48</f>
        <v>483.09380004948815</v>
      </c>
      <c r="DA61" s="94"/>
    </row>
    <row r="62" spans="1:105" ht="12" customHeight="1" x14ac:dyDescent="0.25">
      <c r="A62" s="52" t="s">
        <v>53</v>
      </c>
      <c r="B62" s="242">
        <f>NMM_emi!B$99</f>
        <v>163.74310973772586</v>
      </c>
      <c r="C62" s="242">
        <f>NMM_emi!C$99</f>
        <v>150.69917425153872</v>
      </c>
      <c r="D62" s="242">
        <f>NMM_emi!D$99</f>
        <v>117.37788834873255</v>
      </c>
      <c r="E62" s="242">
        <f>NMM_emi!E$99</f>
        <v>113.77900964848335</v>
      </c>
      <c r="F62" s="242">
        <f>NMM_emi!F$99</f>
        <v>121.23555701891765</v>
      </c>
      <c r="G62" s="242">
        <f>NMM_emi!G$99</f>
        <v>148.18336256144545</v>
      </c>
      <c r="H62" s="242">
        <f>NMM_emi!H$99</f>
        <v>140.90741418733887</v>
      </c>
      <c r="I62" s="242">
        <f>NMM_emi!I$99</f>
        <v>149.66788411918773</v>
      </c>
      <c r="J62" s="242">
        <f>NMM_emi!J$99</f>
        <v>118.23158897302859</v>
      </c>
      <c r="K62" s="242">
        <f>NMM_emi!K$99</f>
        <v>100.81932094833019</v>
      </c>
      <c r="L62" s="242">
        <f>NMM_emi!L$99</f>
        <v>87.556988959755856</v>
      </c>
      <c r="M62" s="242">
        <f>NMM_emi!M$99</f>
        <v>83.908386269767036</v>
      </c>
      <c r="N62" s="242">
        <f>NMM_emi!N$99</f>
        <v>67.375815586296724</v>
      </c>
      <c r="O62" s="242">
        <f>NMM_emi!O$99</f>
        <v>79.355251628312288</v>
      </c>
      <c r="P62" s="242">
        <f>NMM_emi!P$99</f>
        <v>73.204510258096136</v>
      </c>
      <c r="Q62" s="242">
        <f>NMM_emi!Q$99</f>
        <v>91.105107622132323</v>
      </c>
      <c r="R62" s="242">
        <f>NMM_emi!R$99</f>
        <v>91.486302039036957</v>
      </c>
      <c r="S62" s="242">
        <f>NMM_emi!S$99</f>
        <v>93.245448102561539</v>
      </c>
      <c r="T62" s="242">
        <f>NMM_emi!T$99</f>
        <v>83.587262547701982</v>
      </c>
      <c r="U62" s="242">
        <f>NMM_emi!U$99</f>
        <v>95.837899290257226</v>
      </c>
      <c r="V62" s="242">
        <f>NMM_emi!V$99</f>
        <v>91.289549614772369</v>
      </c>
      <c r="W62" s="242">
        <f>NMM_emi!W$99</f>
        <v>89.301383796004458</v>
      </c>
      <c r="X62" s="242">
        <f>NMM_emi!X$99</f>
        <v>91.203601307165911</v>
      </c>
      <c r="Y62" s="242">
        <f>NMM_emi!Y$99</f>
        <v>75.26013280326265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98.66375262609445</v>
      </c>
      <c r="C65" s="287">
        <f t="shared" si="13"/>
        <v>121.32771475103209</v>
      </c>
      <c r="D65" s="287">
        <f t="shared" si="13"/>
        <v>129.21930734841996</v>
      </c>
      <c r="E65" s="287">
        <f t="shared" si="13"/>
        <v>129.39358189229117</v>
      </c>
      <c r="F65" s="287">
        <f t="shared" si="13"/>
        <v>152.66860924968455</v>
      </c>
      <c r="G65" s="287">
        <f t="shared" si="13"/>
        <v>141.10483362202251</v>
      </c>
      <c r="H65" s="287">
        <f t="shared" si="13"/>
        <v>148.26931085268828</v>
      </c>
      <c r="I65" s="287">
        <f t="shared" si="13"/>
        <v>152.47660459441977</v>
      </c>
      <c r="J65" s="287">
        <f t="shared" si="13"/>
        <v>162.91951120932609</v>
      </c>
      <c r="K65" s="287">
        <f t="shared" si="13"/>
        <v>143.20602386577679</v>
      </c>
      <c r="L65" s="287">
        <f t="shared" si="13"/>
        <v>120.57999482154152</v>
      </c>
      <c r="M65" s="287">
        <f t="shared" si="13"/>
        <v>123.34683239963741</v>
      </c>
      <c r="N65" s="287">
        <f t="shared" si="13"/>
        <v>119.68854492623321</v>
      </c>
      <c r="O65" s="287">
        <f t="shared" si="13"/>
        <v>115.28184567403129</v>
      </c>
      <c r="P65" s="287">
        <f t="shared" si="13"/>
        <v>99.370355188970606</v>
      </c>
      <c r="Q65" s="287">
        <f t="shared" si="13"/>
        <v>100.14602781429416</v>
      </c>
      <c r="R65" s="287">
        <f t="shared" si="13"/>
        <v>96.988183432783345</v>
      </c>
      <c r="S65" s="287">
        <f t="shared" si="13"/>
        <v>105.18197783027048</v>
      </c>
      <c r="T65" s="287">
        <f t="shared" si="13"/>
        <v>99.687440423655161</v>
      </c>
      <c r="U65" s="287">
        <f t="shared" si="13"/>
        <v>101.22268137139427</v>
      </c>
      <c r="V65" s="287">
        <f t="shared" si="13"/>
        <v>107.22039722902856</v>
      </c>
      <c r="W65" s="287">
        <f t="shared" si="13"/>
        <v>109.27690897603924</v>
      </c>
      <c r="X65" s="287">
        <f t="shared" si="13"/>
        <v>126.61488082599729</v>
      </c>
      <c r="Y65" s="287">
        <f t="shared" si="13"/>
        <v>144.53490823126825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72.907516683636473</v>
      </c>
      <c r="C66" s="288">
        <f t="shared" si="14"/>
        <v>89.655036950812843</v>
      </c>
      <c r="D66" s="288">
        <f t="shared" si="14"/>
        <v>95.486524236066927</v>
      </c>
      <c r="E66" s="288">
        <f t="shared" si="14"/>
        <v>95.615304298416348</v>
      </c>
      <c r="F66" s="288">
        <f t="shared" si="14"/>
        <v>112.8143708269528</v>
      </c>
      <c r="G66" s="288">
        <f t="shared" si="14"/>
        <v>104.26932624817378</v>
      </c>
      <c r="H66" s="288">
        <f t="shared" si="14"/>
        <v>109.56351209982908</v>
      </c>
      <c r="I66" s="288">
        <f t="shared" si="14"/>
        <v>112.67248911016758</v>
      </c>
      <c r="J66" s="288">
        <f t="shared" si="14"/>
        <v>120.3892682513106</v>
      </c>
      <c r="K66" s="288">
        <f t="shared" si="14"/>
        <v>108.06346623712008</v>
      </c>
      <c r="L66" s="288">
        <f t="shared" si="14"/>
        <v>68.142810047775612</v>
      </c>
      <c r="M66" s="288">
        <f t="shared" si="14"/>
        <v>77.77934564747838</v>
      </c>
      <c r="N66" s="288">
        <f t="shared" si="14"/>
        <v>60.85300115217828</v>
      </c>
      <c r="O66" s="288">
        <f t="shared" si="14"/>
        <v>33.513172203926693</v>
      </c>
      <c r="P66" s="288">
        <f t="shared" si="14"/>
        <v>65.116876656200006</v>
      </c>
      <c r="Q66" s="288">
        <f t="shared" si="14"/>
        <v>52.914770678922778</v>
      </c>
      <c r="R66" s="288">
        <f t="shared" si="14"/>
        <v>60.560847532826742</v>
      </c>
      <c r="S66" s="288">
        <f t="shared" si="14"/>
        <v>73.43256034776266</v>
      </c>
      <c r="T66" s="288">
        <f t="shared" si="14"/>
        <v>113.8720446841626</v>
      </c>
      <c r="U66" s="288">
        <f t="shared" si="14"/>
        <v>98.823427735791896</v>
      </c>
      <c r="V66" s="288">
        <f t="shared" si="14"/>
        <v>74.700547890875868</v>
      </c>
      <c r="W66" s="288">
        <f t="shared" si="14"/>
        <v>76.909128879514938</v>
      </c>
      <c r="X66" s="288">
        <f t="shared" si="14"/>
        <v>87.321709422480623</v>
      </c>
      <c r="Y66" s="288">
        <f t="shared" si="14"/>
        <v>109.50569477973396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598.99100937563765</v>
      </c>
      <c r="C67" s="289">
        <f t="shared" si="15"/>
        <v>736.58469690863319</v>
      </c>
      <c r="D67" s="289">
        <f t="shared" si="15"/>
        <v>784.4948248905331</v>
      </c>
      <c r="E67" s="289">
        <f t="shared" si="15"/>
        <v>785.55285159399216</v>
      </c>
      <c r="F67" s="289">
        <f t="shared" si="15"/>
        <v>926.85633700757444</v>
      </c>
      <c r="G67" s="289">
        <f t="shared" si="15"/>
        <v>856.65226052513663</v>
      </c>
      <c r="H67" s="289">
        <f t="shared" si="15"/>
        <v>900.14804630077526</v>
      </c>
      <c r="I67" s="289">
        <f t="shared" si="15"/>
        <v>925.6906701927544</v>
      </c>
      <c r="J67" s="289">
        <f t="shared" si="15"/>
        <v>989.08991264589304</v>
      </c>
      <c r="K67" s="289">
        <f t="shared" si="15"/>
        <v>758.15028741232095</v>
      </c>
      <c r="L67" s="289">
        <f t="shared" si="15"/>
        <v>862.08112251765624</v>
      </c>
      <c r="M67" s="289">
        <f t="shared" si="15"/>
        <v>862.58992924867266</v>
      </c>
      <c r="N67" s="289">
        <f t="shared" si="15"/>
        <v>941.16533040162244</v>
      </c>
      <c r="O67" s="289">
        <f t="shared" si="15"/>
        <v>1055.8817612863006</v>
      </c>
      <c r="P67" s="289">
        <f t="shared" si="15"/>
        <v>1056.2073509538113</v>
      </c>
      <c r="Q67" s="289">
        <f t="shared" si="15"/>
        <v>1049.1411500915199</v>
      </c>
      <c r="R67" s="289">
        <f t="shared" si="15"/>
        <v>1111.2226375273935</v>
      </c>
      <c r="S67" s="289">
        <f t="shared" si="15"/>
        <v>1095.9316389199994</v>
      </c>
      <c r="T67" s="289">
        <f t="shared" si="15"/>
        <v>1116.7598999800205</v>
      </c>
      <c r="U67" s="289">
        <f t="shared" si="15"/>
        <v>1129.0694692459617</v>
      </c>
      <c r="V67" s="289">
        <f t="shared" si="15"/>
        <v>1087.1970231622067</v>
      </c>
      <c r="W67" s="289">
        <f t="shared" si="15"/>
        <v>998.02937329965062</v>
      </c>
      <c r="X67" s="289">
        <f t="shared" si="15"/>
        <v>999.34348925452275</v>
      </c>
      <c r="Y67" s="289">
        <f t="shared" si="15"/>
        <v>1052.0141813296455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0.12125999999999998</v>
      </c>
      <c r="C69" s="252">
        <f t="shared" si="16"/>
        <v>0.11151926192470261</v>
      </c>
      <c r="D69" s="252">
        <f t="shared" si="16"/>
        <v>9.9351400740510576E-2</v>
      </c>
      <c r="E69" s="252">
        <f t="shared" si="16"/>
        <v>9.9173233879148545E-2</v>
      </c>
      <c r="F69" s="252">
        <f t="shared" si="16"/>
        <v>0.10007486848071603</v>
      </c>
      <c r="G69" s="252">
        <f t="shared" si="16"/>
        <v>0.10656905655705809</v>
      </c>
      <c r="H69" s="252">
        <f t="shared" si="16"/>
        <v>9.4641433039982903E-2</v>
      </c>
      <c r="I69" s="252">
        <f t="shared" si="16"/>
        <v>9.1739532410591212E-2</v>
      </c>
      <c r="J69" s="252">
        <f t="shared" si="16"/>
        <v>8.9798648895999297E-2</v>
      </c>
      <c r="K69" s="252">
        <f t="shared" si="16"/>
        <v>8.9909119278688665E-2</v>
      </c>
      <c r="L69" s="252">
        <f t="shared" si="16"/>
        <v>8.2365003677921989E-2</v>
      </c>
      <c r="M69" s="252">
        <f t="shared" si="16"/>
        <v>8.1285895023337176E-2</v>
      </c>
      <c r="N69" s="252">
        <f t="shared" si="16"/>
        <v>7.8098556340634853E-2</v>
      </c>
      <c r="O69" s="252">
        <f t="shared" si="16"/>
        <v>8.9304518502182281E-2</v>
      </c>
      <c r="P69" s="252">
        <f t="shared" si="16"/>
        <v>8.6374569232067239E-2</v>
      </c>
      <c r="Q69" s="252">
        <f t="shared" si="16"/>
        <v>8.5473496638593674E-2</v>
      </c>
      <c r="R69" s="252">
        <f t="shared" si="16"/>
        <v>8.559654397588827E-2</v>
      </c>
      <c r="S69" s="252">
        <f t="shared" si="16"/>
        <v>8.7070442105997306E-2</v>
      </c>
      <c r="T69" s="252">
        <f t="shared" si="16"/>
        <v>8.2319955919410395E-2</v>
      </c>
      <c r="U69" s="252">
        <f t="shared" si="16"/>
        <v>8.131523081804333E-2</v>
      </c>
      <c r="V69" s="252">
        <f t="shared" si="16"/>
        <v>8.1856972306259879E-2</v>
      </c>
      <c r="W69" s="252">
        <f t="shared" si="16"/>
        <v>7.9566546528131568E-2</v>
      </c>
      <c r="X69" s="252">
        <f t="shared" si="16"/>
        <v>8.7096573189219692E-2</v>
      </c>
      <c r="Y69" s="252">
        <f t="shared" si="16"/>
        <v>8.7833752208986746E-2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6.2782004604272842E-2</v>
      </c>
      <c r="C70" s="291">
        <f t="shared" si="17"/>
        <v>5.773876641614533E-2</v>
      </c>
      <c r="D70" s="291">
        <f t="shared" si="17"/>
        <v>5.2341428852178129E-2</v>
      </c>
      <c r="E70" s="291">
        <f t="shared" si="17"/>
        <v>5.2247564970760337E-2</v>
      </c>
      <c r="F70" s="291">
        <f t="shared" si="17"/>
        <v>5.2722574311311741E-2</v>
      </c>
      <c r="G70" s="291">
        <f t="shared" si="17"/>
        <v>5.6608448217066752E-2</v>
      </c>
      <c r="H70" s="291">
        <f t="shared" si="17"/>
        <v>5.0272610404169284E-2</v>
      </c>
      <c r="I70" s="291">
        <f t="shared" si="17"/>
        <v>4.8946954935213748E-2</v>
      </c>
      <c r="J70" s="291">
        <f t="shared" si="17"/>
        <v>4.7911410765465352E-2</v>
      </c>
      <c r="K70" s="291">
        <f t="shared" si="17"/>
        <v>4.7970351428242797E-2</v>
      </c>
      <c r="L70" s="291">
        <f t="shared" si="17"/>
        <v>4.3945243858650042E-2</v>
      </c>
      <c r="M70" s="291">
        <f t="shared" si="17"/>
        <v>4.3369493347411754E-2</v>
      </c>
      <c r="N70" s="291">
        <f t="shared" si="17"/>
        <v>4.1668912161023614E-2</v>
      </c>
      <c r="O70" s="291">
        <f t="shared" si="17"/>
        <v>4.7647771116529347E-2</v>
      </c>
      <c r="P70" s="291">
        <f t="shared" si="17"/>
        <v>4.6084518164193289E-2</v>
      </c>
      <c r="Q70" s="291">
        <f t="shared" si="17"/>
        <v>4.5100669242886131E-2</v>
      </c>
      <c r="R70" s="291">
        <f t="shared" si="17"/>
        <v>4.5481297373307243E-2</v>
      </c>
      <c r="S70" s="291">
        <f t="shared" si="17"/>
        <v>4.5648593076617207E-2</v>
      </c>
      <c r="T70" s="291">
        <f t="shared" si="17"/>
        <v>4.3158046277927388E-2</v>
      </c>
      <c r="U70" s="291">
        <f t="shared" si="17"/>
        <v>4.2735581048316908E-2</v>
      </c>
      <c r="V70" s="291">
        <f t="shared" si="17"/>
        <v>4.2677936851189556E-2</v>
      </c>
      <c r="W70" s="291">
        <f t="shared" si="17"/>
        <v>4.1637663738646247E-2</v>
      </c>
      <c r="X70" s="291">
        <f t="shared" si="17"/>
        <v>4.5578173057428534E-2</v>
      </c>
      <c r="Y70" s="291">
        <f t="shared" si="17"/>
        <v>4.4544917530505976E-2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0.29064764894777295</v>
      </c>
      <c r="C71" s="253">
        <f t="shared" si="18"/>
        <v>0.2569582407766916</v>
      </c>
      <c r="D71" s="253">
        <f t="shared" si="18"/>
        <v>0.22583930215817449</v>
      </c>
      <c r="E71" s="253">
        <f t="shared" si="18"/>
        <v>0.22024941582219262</v>
      </c>
      <c r="F71" s="253">
        <f t="shared" si="18"/>
        <v>0.21692142441019929</v>
      </c>
      <c r="G71" s="253">
        <f t="shared" si="18"/>
        <v>0.22651074132218346</v>
      </c>
      <c r="H71" s="253">
        <f t="shared" si="18"/>
        <v>0.21514539439315952</v>
      </c>
      <c r="I71" s="253">
        <f t="shared" si="18"/>
        <v>0.20627582982744883</v>
      </c>
      <c r="J71" s="253">
        <f t="shared" si="18"/>
        <v>0.19735766465204935</v>
      </c>
      <c r="K71" s="253">
        <f t="shared" si="18"/>
        <v>0.19875366858624657</v>
      </c>
      <c r="L71" s="253">
        <f t="shared" si="18"/>
        <v>0.18059953621492</v>
      </c>
      <c r="M71" s="253">
        <f t="shared" si="18"/>
        <v>0.17701489936012377</v>
      </c>
      <c r="N71" s="253">
        <f t="shared" si="18"/>
        <v>0.16466970204776937</v>
      </c>
      <c r="O71" s="253">
        <f t="shared" si="18"/>
        <v>0.19157178386559934</v>
      </c>
      <c r="P71" s="253">
        <f t="shared" si="18"/>
        <v>0.17563894335598648</v>
      </c>
      <c r="Q71" s="253">
        <f t="shared" si="18"/>
        <v>0.18148127968824646</v>
      </c>
      <c r="R71" s="253">
        <f t="shared" si="18"/>
        <v>0.1831057741363977</v>
      </c>
      <c r="S71" s="253">
        <f t="shared" si="18"/>
        <v>0.18467300886124266</v>
      </c>
      <c r="T71" s="253">
        <f t="shared" si="18"/>
        <v>0.17453764382054895</v>
      </c>
      <c r="U71" s="253">
        <f t="shared" si="18"/>
        <v>0.17236136094532981</v>
      </c>
      <c r="V71" s="253">
        <f t="shared" si="18"/>
        <v>0.17358937025413312</v>
      </c>
      <c r="W71" s="253">
        <f t="shared" si="18"/>
        <v>0.16898327453671991</v>
      </c>
      <c r="X71" s="253">
        <f t="shared" si="18"/>
        <v>0.18497553030327607</v>
      </c>
      <c r="Y71" s="253">
        <f t="shared" si="18"/>
        <v>0.18405625077548335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6.0177518444890644E-2</v>
      </c>
      <c r="C73" s="252">
        <f>IF(NMM_ued!C$5=0,"",NMM_ued!C$5/C$9)</f>
        <v>5.5794557704389847E-2</v>
      </c>
      <c r="D73" s="252">
        <f>IF(NMM_ued!D$5=0,"",NMM_ued!D$5/D$9)</f>
        <v>5.0399956338531643E-2</v>
      </c>
      <c r="E73" s="252">
        <f>IF(NMM_ued!E$5=0,"",NMM_ued!E$5/E$9)</f>
        <v>5.0441952266127008E-2</v>
      </c>
      <c r="F73" s="252">
        <f>IF(NMM_ued!F$5=0,"",NMM_ued!F$5/F$9)</f>
        <v>5.0815433668865762E-2</v>
      </c>
      <c r="G73" s="252">
        <f>IF(NMM_ued!G$5=0,"",NMM_ued!G$5/G$9)</f>
        <v>5.4140660808933073E-2</v>
      </c>
      <c r="H73" s="252">
        <f>IF(NMM_ued!H$5=0,"",NMM_ued!H$5/H$9)</f>
        <v>4.7939499930958918E-2</v>
      </c>
      <c r="I73" s="252">
        <f>IF(NMM_ued!I$5=0,"",NMM_ued!I$5/I$9)</f>
        <v>4.719485582293844E-2</v>
      </c>
      <c r="J73" s="252">
        <f>IF(NMM_ued!J$5=0,"",NMM_ued!J$5/J$9)</f>
        <v>4.6031373061672709E-2</v>
      </c>
      <c r="K73" s="252">
        <f>IF(NMM_ued!K$5=0,"",NMM_ued!K$5/K$9)</f>
        <v>4.6204352160750875E-2</v>
      </c>
      <c r="L73" s="252">
        <f>IF(NMM_ued!L$5=0,"",NMM_ued!L$5/L$9)</f>
        <v>4.2474509809941691E-2</v>
      </c>
      <c r="M73" s="252">
        <f>IF(NMM_ued!M$5=0,"",NMM_ued!M$5/M$9)</f>
        <v>4.2082115515634358E-2</v>
      </c>
      <c r="N73" s="252">
        <f>IF(NMM_ued!N$5=0,"",NMM_ued!N$5/N$9)</f>
        <v>4.0334887539261989E-2</v>
      </c>
      <c r="O73" s="252">
        <f>IF(NMM_ued!O$5=0,"",NMM_ued!O$5/O$9)</f>
        <v>4.5484760074254123E-2</v>
      </c>
      <c r="P73" s="252">
        <f>IF(NMM_ued!P$5=0,"",NMM_ued!P$5/P$9)</f>
        <v>4.3919167571104215E-2</v>
      </c>
      <c r="Q73" s="252">
        <f>IF(NMM_ued!Q$5=0,"",NMM_ued!Q$5/Q$9)</f>
        <v>4.2990608549815755E-2</v>
      </c>
      <c r="R73" s="252">
        <f>IF(NMM_ued!R$5=0,"",NMM_ued!R$5/R$9)</f>
        <v>4.5253704366498539E-2</v>
      </c>
      <c r="S73" s="252">
        <f>IF(NMM_ued!S$5=0,"",NMM_ued!S$5/S$9)</f>
        <v>4.5947540854275583E-2</v>
      </c>
      <c r="T73" s="252">
        <f>IF(NMM_ued!T$5=0,"",NMM_ued!T$5/T$9)</f>
        <v>4.3737434064996139E-2</v>
      </c>
      <c r="U73" s="252">
        <f>IF(NMM_ued!U$5=0,"",NMM_ued!U$5/U$9)</f>
        <v>4.4077543348489276E-2</v>
      </c>
      <c r="V73" s="252">
        <f>IF(NMM_ued!V$5=0,"",NMM_ued!V$5/V$9)</f>
        <v>4.4096654108367141E-2</v>
      </c>
      <c r="W73" s="252">
        <f>IF(NMM_ued!W$5=0,"",NMM_ued!W$5/W$9)</f>
        <v>4.4094414219750258E-2</v>
      </c>
      <c r="X73" s="252">
        <f>IF(NMM_ued!X$5=0,"",NMM_ued!X$5/X$9)</f>
        <v>4.8075935686347014E-2</v>
      </c>
      <c r="Y73" s="252">
        <f>IF(NMM_ued!Y$5=0,"",NMM_ued!Y$5/Y$9)</f>
        <v>4.8548965746559321E-2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3.7856865500818092E-2</v>
      </c>
      <c r="C74" s="291">
        <f>IF(NMM_ued!C$48=0,"",NMM_ued!C$48/C$10)</f>
        <v>3.459728001933024E-2</v>
      </c>
      <c r="D74" s="291">
        <f>IF(NMM_ued!D$48=0,"",NMM_ued!D$48/D$10)</f>
        <v>3.1603326920486959E-2</v>
      </c>
      <c r="E74" s="291">
        <f>IF(NMM_ued!E$48=0,"",NMM_ued!E$48/E$10)</f>
        <v>3.164252024925647E-2</v>
      </c>
      <c r="F74" s="291">
        <f>IF(NMM_ued!F$48=0,"",NMM_ued!F$48/F$10)</f>
        <v>3.1902356770168692E-2</v>
      </c>
      <c r="G74" s="291">
        <f>IF(NMM_ued!G$48=0,"",NMM_ued!G$48/G$10)</f>
        <v>3.4005039777228886E-2</v>
      </c>
      <c r="H74" s="291">
        <f>IF(NMM_ued!H$48=0,"",NMM_ued!H$48/H$10)</f>
        <v>3.0139849098088308E-2</v>
      </c>
      <c r="I74" s="291">
        <f>IF(NMM_ued!I$48=0,"",NMM_ued!I$48/I$10)</f>
        <v>2.9495084231716741E-2</v>
      </c>
      <c r="J74" s="291">
        <f>IF(NMM_ued!J$48=0,"",NMM_ued!J$48/J$10)</f>
        <v>2.8846618807583272E-2</v>
      </c>
      <c r="K74" s="291">
        <f>IF(NMM_ued!K$48=0,"",NMM_ued!K$48/K$10)</f>
        <v>2.897201070287805E-2</v>
      </c>
      <c r="L74" s="291">
        <f>IF(NMM_ued!L$48=0,"",NMM_ued!L$48/L$10)</f>
        <v>2.6579758814364383E-2</v>
      </c>
      <c r="M74" s="291">
        <f>IF(NMM_ued!M$48=0,"",NMM_ued!M$48/M$10)</f>
        <v>2.6309733586182969E-2</v>
      </c>
      <c r="N74" s="291">
        <f>IF(NMM_ued!N$48=0,"",NMM_ued!N$48/N$10)</f>
        <v>2.5198024678170162E-2</v>
      </c>
      <c r="O74" s="291">
        <f>IF(NMM_ued!O$48=0,"",NMM_ued!O$48/O$10)</f>
        <v>2.8868414585337926E-2</v>
      </c>
      <c r="P74" s="291">
        <f>IF(NMM_ued!P$48=0,"",NMM_ued!P$48/P$10)</f>
        <v>2.7843553286220051E-2</v>
      </c>
      <c r="Q74" s="291">
        <f>IF(NMM_ued!Q$48=0,"",NMM_ued!Q$48/Q$10)</f>
        <v>2.7818150467728904E-2</v>
      </c>
      <c r="R74" s="291">
        <f>IF(NMM_ued!R$48=0,"",NMM_ued!R$48/R$10)</f>
        <v>2.8489176134946746E-2</v>
      </c>
      <c r="S74" s="291">
        <f>IF(NMM_ued!S$48=0,"",NMM_ued!S$48/S$10)</f>
        <v>2.908545493891334E-2</v>
      </c>
      <c r="T74" s="291">
        <f>IF(NMM_ued!T$48=0,"",NMM_ued!T$48/T$10)</f>
        <v>2.7932997597821856E-2</v>
      </c>
      <c r="U74" s="291">
        <f>IF(NMM_ued!U$48=0,"",NMM_ued!U$48/U$10)</f>
        <v>2.7767986527780647E-2</v>
      </c>
      <c r="V74" s="291">
        <f>IF(NMM_ued!V$48=0,"",NMM_ued!V$48/V$10)</f>
        <v>2.8150095610271292E-2</v>
      </c>
      <c r="W74" s="291">
        <f>IF(NMM_ued!W$48=0,"",NMM_ued!W$48/W$10)</f>
        <v>2.7737574205927224E-2</v>
      </c>
      <c r="X74" s="291">
        <f>IF(NMM_ued!X$48=0,"",NMM_ued!X$48/X$10)</f>
        <v>3.053313479267691E-2</v>
      </c>
      <c r="Y74" s="291">
        <f>IF(NMM_ued!Y$48=0,"",NMM_ued!Y$48/Y$10)</f>
        <v>3.0262854496610633E-2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0.12313194158094209</v>
      </c>
      <c r="C75" s="253">
        <f>IF(NMM_ued!C$99=0,"",NMM_ued!C$99/C$11)</f>
        <v>0.10834114487856862</v>
      </c>
      <c r="D75" s="253">
        <f>IF(NMM_ued!D$99=0,"",NMM_ued!D$99/D$11)</f>
        <v>9.8393541757698016E-2</v>
      </c>
      <c r="E75" s="253">
        <f>IF(NMM_ued!E$99=0,"",NMM_ued!E$99/E$11)</f>
        <v>9.6795689922684489E-2</v>
      </c>
      <c r="F75" s="253">
        <f>IF(NMM_ued!F$99=0,"",NMM_ued!F$99/F$11)</f>
        <v>9.5333962721658852E-2</v>
      </c>
      <c r="G75" s="253">
        <f>IF(NMM_ued!G$99=0,"",NMM_ued!G$99/G$11)</f>
        <v>9.9152006128813183E-2</v>
      </c>
      <c r="H75" s="253">
        <f>IF(NMM_ued!H$99=0,"",NMM_ued!H$99/H$11)</f>
        <v>9.3910789419916235E-2</v>
      </c>
      <c r="I75" s="253">
        <f>IF(NMM_ued!I$99=0,"",NMM_ued!I$99/I$11)</f>
        <v>9.0864507813565198E-2</v>
      </c>
      <c r="J75" s="253">
        <f>IF(NMM_ued!J$99=0,"",NMM_ued!J$99/J$11)</f>
        <v>8.5720086271308393E-2</v>
      </c>
      <c r="K75" s="253">
        <f>IF(NMM_ued!K$99=0,"",NMM_ued!K$99/K$11)</f>
        <v>8.6589311616927317E-2</v>
      </c>
      <c r="L75" s="253">
        <f>IF(NMM_ued!L$99=0,"",NMM_ued!L$99/L$11)</f>
        <v>7.9015162719841436E-2</v>
      </c>
      <c r="M75" s="253">
        <f>IF(NMM_ued!M$99=0,"",NMM_ued!M$99/M$11)</f>
        <v>7.8615358601464583E-2</v>
      </c>
      <c r="N75" s="253">
        <f>IF(NMM_ued!N$99=0,"",NMM_ued!N$99/N$11)</f>
        <v>7.3465485175833567E-2</v>
      </c>
      <c r="O75" s="253">
        <f>IF(NMM_ued!O$99=0,"",NMM_ued!O$99/O$11)</f>
        <v>8.5446960582387183E-2</v>
      </c>
      <c r="P75" s="253">
        <f>IF(NMM_ued!P$99=0,"",NMM_ued!P$99/P$11)</f>
        <v>7.8266958426624011E-2</v>
      </c>
      <c r="Q75" s="253">
        <f>IF(NMM_ued!Q$99=0,"",NMM_ued!Q$99/Q$11)</f>
        <v>7.9259871998255432E-2</v>
      </c>
      <c r="R75" s="253">
        <f>IF(NMM_ued!R$99=0,"",NMM_ued!R$99/R$11)</f>
        <v>8.1998072598801153E-2</v>
      </c>
      <c r="S75" s="253">
        <f>IF(NMM_ued!S$99=0,"",NMM_ued!S$99/S$11)</f>
        <v>8.3829068261140421E-2</v>
      </c>
      <c r="T75" s="253">
        <f>IF(NMM_ued!T$99=0,"",NMM_ued!T$99/T$11)</f>
        <v>8.1324178406293454E-2</v>
      </c>
      <c r="U75" s="253">
        <f>IF(NMM_ued!U$99=0,"",NMM_ued!U$99/U$11)</f>
        <v>8.4564119749597738E-2</v>
      </c>
      <c r="V75" s="253">
        <f>IF(NMM_ued!V$99=0,"",NMM_ued!V$99/V$11)</f>
        <v>8.4666264336085553E-2</v>
      </c>
      <c r="W75" s="253">
        <f>IF(NMM_ued!W$99=0,"",NMM_ued!W$99/W$11)</f>
        <v>8.4654881428260401E-2</v>
      </c>
      <c r="X75" s="253">
        <f>IF(NMM_ued!X$99=0,"",NMM_ued!X$99/X$11)</f>
        <v>9.2304767466349039E-2</v>
      </c>
      <c r="Y75" s="253">
        <f>IF(NMM_ued!Y$99=0,"",NMM_ued!Y$99/Y$11)</f>
        <v>9.3876896893095294E-2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6.5778108406186959</v>
      </c>
      <c r="C76" s="254">
        <f t="shared" si="19"/>
        <v>6.9234105867167157</v>
      </c>
      <c r="D76" s="254">
        <f t="shared" si="19"/>
        <v>7.2017764596720788</v>
      </c>
      <c r="E76" s="254">
        <f t="shared" si="19"/>
        <v>6.7098223135414754</v>
      </c>
      <c r="F76" s="254">
        <f t="shared" si="19"/>
        <v>8.7062442977768271</v>
      </c>
      <c r="G76" s="254">
        <f t="shared" si="19"/>
        <v>7.7331712437588678</v>
      </c>
      <c r="H76" s="254">
        <f t="shared" si="19"/>
        <v>8.2822234972444519</v>
      </c>
      <c r="I76" s="254">
        <f t="shared" si="19"/>
        <v>7.9639498432767946</v>
      </c>
      <c r="J76" s="254">
        <f t="shared" si="19"/>
        <v>8.9887480507715249</v>
      </c>
      <c r="K76" s="254">
        <f t="shared" si="19"/>
        <v>8.4764695704722754</v>
      </c>
      <c r="L76" s="254">
        <f t="shared" si="19"/>
        <v>7.8150999305979552</v>
      </c>
      <c r="M76" s="254">
        <f t="shared" si="19"/>
        <v>8.461586700988029</v>
      </c>
      <c r="N76" s="254">
        <f t="shared" si="19"/>
        <v>8.6858360505228909</v>
      </c>
      <c r="O76" s="254">
        <f t="shared" si="19"/>
        <v>8.5413381218867102</v>
      </c>
      <c r="P76" s="254">
        <f t="shared" si="19"/>
        <v>8.3982211271654119</v>
      </c>
      <c r="Q76" s="254">
        <f t="shared" si="19"/>
        <v>8.561725531041283</v>
      </c>
      <c r="R76" s="254">
        <f t="shared" si="19"/>
        <v>8.2523388828161863</v>
      </c>
      <c r="S76" s="254">
        <f t="shared" si="19"/>
        <v>8.4686176825865385</v>
      </c>
      <c r="T76" s="254">
        <f t="shared" si="19"/>
        <v>9.1506228435856283</v>
      </c>
      <c r="U76" s="254">
        <f t="shared" si="19"/>
        <v>8.7747398111022044</v>
      </c>
      <c r="V76" s="254">
        <f t="shared" si="19"/>
        <v>8.7664682072899645</v>
      </c>
      <c r="W76" s="254">
        <f t="shared" si="19"/>
        <v>8.8002162681533118</v>
      </c>
      <c r="X76" s="254">
        <f t="shared" si="19"/>
        <v>9.0134784647293476</v>
      </c>
      <c r="Y76" s="254">
        <f t="shared" si="19"/>
        <v>9.1671644530458973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8.5469019097641858</v>
      </c>
      <c r="C77" s="255">
        <f t="shared" si="20"/>
        <v>8.1167190422308071</v>
      </c>
      <c r="D77" s="255">
        <f t="shared" si="20"/>
        <v>8.5889542870215987</v>
      </c>
      <c r="E77" s="255">
        <f t="shared" si="20"/>
        <v>7.5133935077212435</v>
      </c>
      <c r="F77" s="255">
        <f t="shared" si="20"/>
        <v>8.8514517436881022</v>
      </c>
      <c r="G77" s="255">
        <f t="shared" si="20"/>
        <v>8.0680485377836249</v>
      </c>
      <c r="H77" s="255">
        <f t="shared" si="20"/>
        <v>9.1741357051379246</v>
      </c>
      <c r="I77" s="255">
        <f t="shared" si="20"/>
        <v>9.4580065363980541</v>
      </c>
      <c r="J77" s="255">
        <f t="shared" si="20"/>
        <v>10.37187854842885</v>
      </c>
      <c r="K77" s="255">
        <f t="shared" si="20"/>
        <v>9.6464083175681452</v>
      </c>
      <c r="L77" s="255">
        <f t="shared" si="20"/>
        <v>9.1871369473569882</v>
      </c>
      <c r="M77" s="255">
        <f t="shared" si="20"/>
        <v>10.154546222040171</v>
      </c>
      <c r="N77" s="255">
        <f t="shared" si="20"/>
        <v>10.322922821666152</v>
      </c>
      <c r="O77" s="255">
        <f t="shared" si="20"/>
        <v>9.7177468290569564</v>
      </c>
      <c r="P77" s="255">
        <f t="shared" si="20"/>
        <v>9.8775612161693349</v>
      </c>
      <c r="Q77" s="255">
        <f t="shared" si="20"/>
        <v>10.516819851042417</v>
      </c>
      <c r="R77" s="255">
        <f t="shared" si="20"/>
        <v>10.024598328639907</v>
      </c>
      <c r="S77" s="255">
        <f t="shared" si="20"/>
        <v>9.7569162561784175</v>
      </c>
      <c r="T77" s="255">
        <f t="shared" si="20"/>
        <v>10.002778297855723</v>
      </c>
      <c r="U77" s="255">
        <f t="shared" si="20"/>
        <v>9.8499166818930917</v>
      </c>
      <c r="V77" s="255">
        <f t="shared" si="20"/>
        <v>10.09585690186425</v>
      </c>
      <c r="W77" s="255">
        <f t="shared" si="20"/>
        <v>10.176524085989438</v>
      </c>
      <c r="X77" s="255">
        <f t="shared" si="20"/>
        <v>10.867314754919409</v>
      </c>
      <c r="Y77" s="255">
        <f t="shared" si="20"/>
        <v>11.175178893252587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4.926124299879894</v>
      </c>
      <c r="C78" s="293">
        <f t="shared" si="21"/>
        <v>5.7917250932498057</v>
      </c>
      <c r="D78" s="293">
        <f t="shared" si="21"/>
        <v>5.809305180160985</v>
      </c>
      <c r="E78" s="293">
        <f t="shared" si="21"/>
        <v>6.394439587904964</v>
      </c>
      <c r="F78" s="293">
        <f t="shared" si="21"/>
        <v>14.54876427931449</v>
      </c>
      <c r="G78" s="293">
        <f t="shared" si="21"/>
        <v>9.9964357646098954</v>
      </c>
      <c r="H78" s="293">
        <f t="shared" si="21"/>
        <v>8.1718691531223762</v>
      </c>
      <c r="I78" s="293">
        <f t="shared" si="21"/>
        <v>5.7998374467043448</v>
      </c>
      <c r="J78" s="293">
        <f t="shared" si="21"/>
        <v>7.2801575674538368</v>
      </c>
      <c r="K78" s="293">
        <f t="shared" si="21"/>
        <v>7.3970439153955514</v>
      </c>
      <c r="L78" s="293">
        <f t="shared" si="21"/>
        <v>6.4837456337648707</v>
      </c>
      <c r="M78" s="293">
        <f t="shared" si="21"/>
        <v>6.3621326299624785</v>
      </c>
      <c r="N78" s="293">
        <f t="shared" si="21"/>
        <v>6.5764967797974743</v>
      </c>
      <c r="O78" s="293">
        <f t="shared" si="21"/>
        <v>7.0899168359994995</v>
      </c>
      <c r="P78" s="293">
        <f t="shared" si="21"/>
        <v>6.0781307028000615</v>
      </c>
      <c r="Q78" s="293">
        <f t="shared" si="21"/>
        <v>5.7866804503501683</v>
      </c>
      <c r="R78" s="293">
        <f t="shared" si="21"/>
        <v>5.6828022861520573</v>
      </c>
      <c r="S78" s="293">
        <f t="shared" si="21"/>
        <v>6.7827290872440873</v>
      </c>
      <c r="T78" s="293">
        <f t="shared" si="21"/>
        <v>8.9337838581965894</v>
      </c>
      <c r="U78" s="293">
        <f t="shared" si="21"/>
        <v>7.8251089236810678</v>
      </c>
      <c r="V78" s="293">
        <f t="shared" si="21"/>
        <v>6.7882413640869519</v>
      </c>
      <c r="W78" s="293">
        <f t="shared" si="21"/>
        <v>6.5904905069453754</v>
      </c>
      <c r="X78" s="293">
        <f t="shared" si="21"/>
        <v>6.1428459180044017</v>
      </c>
      <c r="Y78" s="293">
        <f t="shared" si="21"/>
        <v>5.7741995358092693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2.5392385846423489</v>
      </c>
      <c r="C79" s="256">
        <f t="shared" si="22"/>
        <v>2.636356872275754</v>
      </c>
      <c r="D79" s="256">
        <f t="shared" si="22"/>
        <v>2.3767617401558607</v>
      </c>
      <c r="E79" s="256">
        <f t="shared" si="22"/>
        <v>2.3375610977075456</v>
      </c>
      <c r="F79" s="256">
        <f t="shared" si="22"/>
        <v>2.4606249051592446</v>
      </c>
      <c r="G79" s="256">
        <f t="shared" si="22"/>
        <v>2.6500084139004709</v>
      </c>
      <c r="H79" s="256">
        <f t="shared" si="22"/>
        <v>2.6737936883982747</v>
      </c>
      <c r="I79" s="256">
        <f t="shared" si="22"/>
        <v>2.7342709246795245</v>
      </c>
      <c r="J79" s="256">
        <f t="shared" si="22"/>
        <v>2.6621430526827981</v>
      </c>
      <c r="K79" s="256">
        <f t="shared" si="22"/>
        <v>2.4528058298170801</v>
      </c>
      <c r="L79" s="256">
        <f t="shared" si="22"/>
        <v>2.4669902428714758</v>
      </c>
      <c r="M79" s="256">
        <f t="shared" si="22"/>
        <v>2.2624034838115112</v>
      </c>
      <c r="N79" s="256">
        <f t="shared" si="22"/>
        <v>2.2905297530349595</v>
      </c>
      <c r="O79" s="256">
        <f t="shared" si="22"/>
        <v>2.2852943932925776</v>
      </c>
      <c r="P79" s="256">
        <f t="shared" si="22"/>
        <v>2.3288246304727878</v>
      </c>
      <c r="Q79" s="256">
        <f t="shared" si="22"/>
        <v>2.4716252026504453</v>
      </c>
      <c r="R79" s="256">
        <f t="shared" si="22"/>
        <v>2.3240323336173545</v>
      </c>
      <c r="S79" s="256">
        <f t="shared" si="22"/>
        <v>2.4526945334609662</v>
      </c>
      <c r="T79" s="256">
        <f t="shared" si="22"/>
        <v>2.3035525430928949</v>
      </c>
      <c r="U79" s="256">
        <f t="shared" si="22"/>
        <v>2.2883468295537495</v>
      </c>
      <c r="V79" s="256">
        <f t="shared" si="22"/>
        <v>2.4639310608004523</v>
      </c>
      <c r="W79" s="256">
        <f t="shared" si="22"/>
        <v>2.4405863107493051</v>
      </c>
      <c r="X79" s="256">
        <f t="shared" si="22"/>
        <v>2.3618957752902072</v>
      </c>
      <c r="Y79" s="256">
        <f t="shared" si="22"/>
        <v>2.3464885161175575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SK: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369.23669999999993</v>
      </c>
      <c r="C5" s="223">
        <v>348.27465499084627</v>
      </c>
      <c r="D5" s="223">
        <v>312.06274972594372</v>
      </c>
      <c r="E5" s="223">
        <v>312.14557182347471</v>
      </c>
      <c r="F5" s="223">
        <v>316.06725772159331</v>
      </c>
      <c r="G5" s="223">
        <v>372.85155964033078</v>
      </c>
      <c r="H5" s="223">
        <v>340.00019996903592</v>
      </c>
      <c r="I5" s="223">
        <v>341.12519471086648</v>
      </c>
      <c r="J5" s="223">
        <v>319.4457624420765</v>
      </c>
      <c r="K5" s="223">
        <v>270.71635814813158</v>
      </c>
      <c r="L5" s="223">
        <v>237.87013062183871</v>
      </c>
      <c r="M5" s="223">
        <v>261.65929608012237</v>
      </c>
      <c r="N5" s="223">
        <v>227.6572917329506</v>
      </c>
      <c r="O5" s="223">
        <v>278.7194022453109</v>
      </c>
      <c r="P5" s="223">
        <v>291.58716837967461</v>
      </c>
      <c r="Q5" s="223">
        <v>282.86056973039308</v>
      </c>
      <c r="R5" s="223">
        <v>304.77627200578928</v>
      </c>
      <c r="S5" s="223">
        <v>320.89684532995938</v>
      </c>
      <c r="T5" s="223">
        <v>308.85660317544279</v>
      </c>
      <c r="U5" s="223">
        <v>323.43403837595361</v>
      </c>
      <c r="V5" s="223">
        <v>318.54585159354048</v>
      </c>
      <c r="W5" s="223">
        <v>319.49052899830878</v>
      </c>
      <c r="X5" s="223">
        <v>297.34770086799602</v>
      </c>
      <c r="Y5" s="223">
        <v>250.31331499320069</v>
      </c>
      <c r="DA5" s="89" t="s">
        <v>1439</v>
      </c>
    </row>
    <row r="6" spans="1:105" ht="12" customHeight="1" x14ac:dyDescent="0.25">
      <c r="A6" s="55" t="s">
        <v>91</v>
      </c>
      <c r="B6" s="259">
        <v>1.804475772187851</v>
      </c>
      <c r="C6" s="259">
        <v>1.702033348792608</v>
      </c>
      <c r="D6" s="259">
        <v>1.5250641967155789</v>
      </c>
      <c r="E6" s="259">
        <v>1.5254689518995841</v>
      </c>
      <c r="F6" s="259">
        <v>1.544634401025393</v>
      </c>
      <c r="G6" s="259">
        <v>1.82214174808218</v>
      </c>
      <c r="H6" s="259">
        <v>1.6615957281165989</v>
      </c>
      <c r="I6" s="259">
        <v>1.6670936262275009</v>
      </c>
      <c r="J6" s="259">
        <v>1.561145300170188</v>
      </c>
      <c r="K6" s="259">
        <v>1.3230025872664739</v>
      </c>
      <c r="L6" s="259">
        <v>1.1624816483161251</v>
      </c>
      <c r="M6" s="259">
        <v>1.2787403320006909</v>
      </c>
      <c r="N6" s="259">
        <v>1.1125710615835751</v>
      </c>
      <c r="O6" s="259">
        <v>1.362113810980778</v>
      </c>
      <c r="P6" s="259">
        <v>1.424999142345829</v>
      </c>
      <c r="Q6" s="259">
        <v>1.3823518761426321</v>
      </c>
      <c r="R6" s="259">
        <v>1.4894548639745759</v>
      </c>
      <c r="S6" s="259">
        <v>1.5682368051967881</v>
      </c>
      <c r="T6" s="259">
        <v>1.5093956194249349</v>
      </c>
      <c r="U6" s="259">
        <v>1.5806361776901861</v>
      </c>
      <c r="V6" s="259">
        <v>1.5567473968109939</v>
      </c>
      <c r="W6" s="259">
        <v>1.5613640762728089</v>
      </c>
      <c r="X6" s="259">
        <v>1.4531511145363121</v>
      </c>
      <c r="Y6" s="259">
        <v>1.2232920301853569</v>
      </c>
      <c r="DA6" s="67" t="s">
        <v>1440</v>
      </c>
    </row>
    <row r="7" spans="1:105" ht="12" customHeight="1" x14ac:dyDescent="0.25">
      <c r="A7" s="173" t="s">
        <v>92</v>
      </c>
      <c r="B7" s="224">
        <v>0.72150313102986263</v>
      </c>
      <c r="C7" s="224">
        <v>0.68054246512946137</v>
      </c>
      <c r="D7" s="224">
        <v>0.60978296850044045</v>
      </c>
      <c r="E7" s="224">
        <v>0.60994480615825852</v>
      </c>
      <c r="F7" s="224">
        <v>0.61760793567487071</v>
      </c>
      <c r="G7" s="224">
        <v>0.72856670989133043</v>
      </c>
      <c r="H7" s="224">
        <v>0.664373852406131</v>
      </c>
      <c r="I7" s="224">
        <v>0.66657213667363835</v>
      </c>
      <c r="J7" s="224">
        <v>0.62420966766412567</v>
      </c>
      <c r="K7" s="224">
        <v>0.52899048232496759</v>
      </c>
      <c r="L7" s="224">
        <v>0.46480765325427981</v>
      </c>
      <c r="M7" s="224">
        <v>0.51129262444683998</v>
      </c>
      <c r="N7" s="224">
        <v>0.44485136170739442</v>
      </c>
      <c r="O7" s="224">
        <v>0.54462874735640443</v>
      </c>
      <c r="P7" s="224">
        <v>0.56977287185785053</v>
      </c>
      <c r="Q7" s="224">
        <v>0.55272075258325193</v>
      </c>
      <c r="R7" s="224">
        <v>0.59554490254105819</v>
      </c>
      <c r="S7" s="224">
        <v>0.62704514107932263</v>
      </c>
      <c r="T7" s="224">
        <v>0.6035180311994115</v>
      </c>
      <c r="U7" s="224">
        <v>0.63200291674729192</v>
      </c>
      <c r="V7" s="224">
        <v>0.62245120623586359</v>
      </c>
      <c r="W7" s="224">
        <v>0.62429714328749986</v>
      </c>
      <c r="X7" s="224">
        <v>0.58102918041746743</v>
      </c>
      <c r="Y7" s="224">
        <v>0.48912212818046652</v>
      </c>
      <c r="DA7" s="177" t="s">
        <v>1441</v>
      </c>
    </row>
    <row r="8" spans="1:105" ht="12" customHeight="1" x14ac:dyDescent="0.25">
      <c r="A8" s="173" t="s">
        <v>93</v>
      </c>
      <c r="B8" s="224">
        <v>2.6491874951097278</v>
      </c>
      <c r="C8" s="224">
        <v>2.3320407412090431</v>
      </c>
      <c r="D8" s="224">
        <v>3.038664614559909</v>
      </c>
      <c r="E8" s="224">
        <v>3.9225156281188061</v>
      </c>
      <c r="F8" s="224">
        <v>3.775966133127119</v>
      </c>
      <c r="G8" s="224">
        <v>3.5877327363097931</v>
      </c>
      <c r="H8" s="224">
        <v>3.4695071196785858</v>
      </c>
      <c r="I8" s="224">
        <v>3.8531564867312031</v>
      </c>
      <c r="J8" s="224">
        <v>3.4834606168632409</v>
      </c>
      <c r="K8" s="224">
        <v>3.0796443080864102</v>
      </c>
      <c r="L8" s="224">
        <v>2.462036661910584</v>
      </c>
      <c r="M8" s="224">
        <v>3.1686918360192071</v>
      </c>
      <c r="N8" s="224">
        <v>2.6431626210824848</v>
      </c>
      <c r="O8" s="224">
        <v>2.9134865428798249</v>
      </c>
      <c r="P8" s="224">
        <v>2.748093369354403</v>
      </c>
      <c r="Q8" s="224">
        <v>1.948810461121149</v>
      </c>
      <c r="R8" s="224">
        <v>2.8726081630968339</v>
      </c>
      <c r="S8" s="224">
        <v>2.352424781354252</v>
      </c>
      <c r="T8" s="224">
        <v>3.5725919732018321</v>
      </c>
      <c r="U8" s="224">
        <v>3.6245498370636762</v>
      </c>
      <c r="V8" s="224">
        <v>3.042575373509103</v>
      </c>
      <c r="W8" s="224">
        <v>3.5374323590388959</v>
      </c>
      <c r="X8" s="224">
        <v>2.9264200390436899</v>
      </c>
      <c r="Y8" s="224">
        <v>2.6483472820467311</v>
      </c>
      <c r="DA8" s="177" t="s">
        <v>1442</v>
      </c>
    </row>
    <row r="9" spans="1:105" ht="12" customHeight="1" x14ac:dyDescent="0.25">
      <c r="A9" s="173" t="s">
        <v>94</v>
      </c>
      <c r="B9" s="224">
        <v>0.36003362090173741</v>
      </c>
      <c r="C9" s="224">
        <v>0.33959404659577708</v>
      </c>
      <c r="D9" s="224">
        <v>0.3042847087857431</v>
      </c>
      <c r="E9" s="224">
        <v>0.30436546657519209</v>
      </c>
      <c r="F9" s="224">
        <v>0.30818940599922029</v>
      </c>
      <c r="G9" s="224">
        <v>0.36355838159181092</v>
      </c>
      <c r="H9" s="224">
        <v>0.33152582910179429</v>
      </c>
      <c r="I9" s="224">
        <v>0.33262278379341459</v>
      </c>
      <c r="J9" s="224">
        <v>0.3114837028221899</v>
      </c>
      <c r="K9" s="224">
        <v>0.26396885970842959</v>
      </c>
      <c r="L9" s="224">
        <v>0.2319413114467152</v>
      </c>
      <c r="M9" s="224">
        <v>0.25513754133982952</v>
      </c>
      <c r="N9" s="224">
        <v>0.22198302353860841</v>
      </c>
      <c r="O9" s="224">
        <v>0.27177243108843557</v>
      </c>
      <c r="P9" s="224">
        <v>0.28431947322772322</v>
      </c>
      <c r="Q9" s="224">
        <v>0.27581038160712429</v>
      </c>
      <c r="R9" s="224">
        <v>0.29717984364859928</v>
      </c>
      <c r="S9" s="224">
        <v>0.31289861804118108</v>
      </c>
      <c r="T9" s="224">
        <v>0.30115847417329977</v>
      </c>
      <c r="U9" s="224">
        <v>0.31537257255168988</v>
      </c>
      <c r="V9" s="224">
        <v>0.31060622189659848</v>
      </c>
      <c r="W9" s="224">
        <v>0.31152735358969108</v>
      </c>
      <c r="X9" s="224">
        <v>0.28993642671609049</v>
      </c>
      <c r="Y9" s="224">
        <v>0.24407435435604269</v>
      </c>
      <c r="DA9" s="177" t="s">
        <v>1443</v>
      </c>
    </row>
    <row r="10" spans="1:105" ht="12" customHeight="1" x14ac:dyDescent="0.25">
      <c r="A10" s="56" t="s">
        <v>95</v>
      </c>
      <c r="B10" s="260">
        <v>1.4461548129123969</v>
      </c>
      <c r="C10" s="260">
        <v>1.410455107976194</v>
      </c>
      <c r="D10" s="260">
        <v>1.3229304909647659</v>
      </c>
      <c r="E10" s="260">
        <v>1.48354013796906</v>
      </c>
      <c r="F10" s="260">
        <v>1.4558619219029709</v>
      </c>
      <c r="G10" s="260">
        <v>1.5865216212795481</v>
      </c>
      <c r="H10" s="260">
        <v>1.47991502566136</v>
      </c>
      <c r="I10" s="260">
        <v>1.542418500190879</v>
      </c>
      <c r="J10" s="260">
        <v>1.443084447013411</v>
      </c>
      <c r="K10" s="260">
        <v>1.249284892600979</v>
      </c>
      <c r="L10" s="260">
        <v>1.0382862441221219</v>
      </c>
      <c r="M10" s="260">
        <v>1.2185599237907401</v>
      </c>
      <c r="N10" s="260">
        <v>1.0288676198386539</v>
      </c>
      <c r="O10" s="260">
        <v>1.2052628953841189</v>
      </c>
      <c r="P10" s="260">
        <v>1.2106795469701199</v>
      </c>
      <c r="Q10" s="260">
        <v>1.0746221851090301</v>
      </c>
      <c r="R10" s="260">
        <v>1.2541250647984661</v>
      </c>
      <c r="S10" s="260">
        <v>1.2452488342243939</v>
      </c>
      <c r="T10" s="260">
        <v>1.4373010526209229</v>
      </c>
      <c r="U10" s="260">
        <v>1.5116022883052409</v>
      </c>
      <c r="V10" s="260">
        <v>1.3708330906216279</v>
      </c>
      <c r="W10" s="260">
        <v>1.5105993728881271</v>
      </c>
      <c r="X10" s="260">
        <v>1.3302023862160579</v>
      </c>
      <c r="Y10" s="260">
        <v>1.186499752382679</v>
      </c>
      <c r="DA10" s="68" t="s">
        <v>1444</v>
      </c>
    </row>
    <row r="11" spans="1:105" ht="12" customHeight="1" x14ac:dyDescent="0.25">
      <c r="A11" s="37" t="s">
        <v>159</v>
      </c>
      <c r="B11" s="226">
        <v>1.689107809556304E-2</v>
      </c>
      <c r="C11" s="226">
        <v>1.342379404063097E-2</v>
      </c>
      <c r="D11" s="226">
        <v>7.1187569037724913E-3</v>
      </c>
      <c r="E11" s="226">
        <v>1.391404546587012E-2</v>
      </c>
      <c r="F11" s="226">
        <v>7.137315759963668E-2</v>
      </c>
      <c r="G11" s="226">
        <v>9.6815227534623842E-3</v>
      </c>
      <c r="H11" s="226">
        <v>5.0345928330790997E-3</v>
      </c>
      <c r="I11" s="226">
        <v>8.1911207141102064E-3</v>
      </c>
      <c r="J11" s="226">
        <v>9.9826803939625335E-3</v>
      </c>
      <c r="K11" s="226">
        <v>5.0832882979041389E-3</v>
      </c>
      <c r="L11" s="226">
        <v>4.0735528904603021E-3</v>
      </c>
      <c r="M11" s="226">
        <v>3.6982416990639991E-3</v>
      </c>
      <c r="N11" s="226">
        <v>3.6560869098024901E-3</v>
      </c>
      <c r="O11" s="226">
        <v>1.0040041129784851E-2</v>
      </c>
      <c r="P11" s="226">
        <v>9.8702886504318833E-3</v>
      </c>
      <c r="Q11" s="226">
        <v>1.204088738452967E-2</v>
      </c>
      <c r="R11" s="226">
        <v>1.034625508611715E-2</v>
      </c>
      <c r="S11" s="226">
        <v>4.1033764335848801E-2</v>
      </c>
      <c r="T11" s="226">
        <v>1.082660755833186E-2</v>
      </c>
      <c r="U11" s="226">
        <v>5.2299621663778606E-3</v>
      </c>
      <c r="V11" s="226">
        <v>6.1827320312065276E-3</v>
      </c>
      <c r="W11" s="226">
        <v>5.3037683683992152E-3</v>
      </c>
      <c r="X11" s="226">
        <v>0</v>
      </c>
      <c r="Y11" s="226">
        <v>5.194020699370484E-3</v>
      </c>
      <c r="DA11" s="69" t="s">
        <v>1445</v>
      </c>
    </row>
    <row r="12" spans="1:105" ht="12" customHeight="1" x14ac:dyDescent="0.25">
      <c r="A12" s="37" t="s">
        <v>35</v>
      </c>
      <c r="B12" s="226">
        <v>1.1375793574866671</v>
      </c>
      <c r="C12" s="226">
        <v>1.227539338672105</v>
      </c>
      <c r="D12" s="226">
        <v>0.94113667342038088</v>
      </c>
      <c r="E12" s="226">
        <v>0.70395844117322925</v>
      </c>
      <c r="F12" s="226">
        <v>0.69707132849350273</v>
      </c>
      <c r="G12" s="226">
        <v>1.117433907320698</v>
      </c>
      <c r="H12" s="226">
        <v>0.9386118210866452</v>
      </c>
      <c r="I12" s="226">
        <v>0.87897936081968753</v>
      </c>
      <c r="J12" s="226">
        <v>0.78529666919310492</v>
      </c>
      <c r="K12" s="226">
        <v>0.62030246937334921</v>
      </c>
      <c r="L12" s="226">
        <v>0.65115797522700403</v>
      </c>
      <c r="M12" s="226">
        <v>0.613535325409855</v>
      </c>
      <c r="N12" s="226">
        <v>0.57044609855457484</v>
      </c>
      <c r="O12" s="226">
        <v>0.65260267343601541</v>
      </c>
      <c r="P12" s="226">
        <v>0.78063314819139096</v>
      </c>
      <c r="Q12" s="226">
        <v>0.83828799979681057</v>
      </c>
      <c r="R12" s="226">
        <v>0.71746444344244198</v>
      </c>
      <c r="S12" s="226">
        <v>0.93750384494153649</v>
      </c>
      <c r="T12" s="226">
        <v>0.54777469903376386</v>
      </c>
      <c r="U12" s="226">
        <v>0.56634570899666503</v>
      </c>
      <c r="V12" s="226">
        <v>0.61531854365111649</v>
      </c>
      <c r="W12" s="226">
        <v>0.5674965546245494</v>
      </c>
      <c r="X12" s="226">
        <v>0.5703204287460133</v>
      </c>
      <c r="Y12" s="226">
        <v>0.40076222860078148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7.535326969528669E-2</v>
      </c>
      <c r="V14" s="226">
        <v>9.2483511853920397E-2</v>
      </c>
      <c r="W14" s="226">
        <v>0.1215274321674259</v>
      </c>
      <c r="X14" s="226">
        <v>0.151133829958465</v>
      </c>
      <c r="Y14" s="226">
        <v>0.15338276943483189</v>
      </c>
      <c r="DA14" s="69" t="s">
        <v>1448</v>
      </c>
    </row>
    <row r="15" spans="1:105" ht="12" customHeight="1" x14ac:dyDescent="0.25">
      <c r="A15" s="37" t="s">
        <v>40</v>
      </c>
      <c r="B15" s="226">
        <v>0.29168437733016728</v>
      </c>
      <c r="C15" s="226">
        <v>0.16949197526345769</v>
      </c>
      <c r="D15" s="226">
        <v>0.37467506064061251</v>
      </c>
      <c r="E15" s="226">
        <v>0.76566765132996017</v>
      </c>
      <c r="F15" s="226">
        <v>0.68741743580983206</v>
      </c>
      <c r="G15" s="226">
        <v>0.45940619120538789</v>
      </c>
      <c r="H15" s="226">
        <v>0.5362686117416362</v>
      </c>
      <c r="I15" s="226">
        <v>0.65524801865708171</v>
      </c>
      <c r="J15" s="226">
        <v>0.64780509742634362</v>
      </c>
      <c r="K15" s="226">
        <v>0.6238991349297256</v>
      </c>
      <c r="L15" s="226">
        <v>0.38305471600465812</v>
      </c>
      <c r="M15" s="226">
        <v>0.60132635668182077</v>
      </c>
      <c r="N15" s="226">
        <v>0.45476543437427641</v>
      </c>
      <c r="O15" s="226">
        <v>0.54262018081831864</v>
      </c>
      <c r="P15" s="226">
        <v>0.42017611012829731</v>
      </c>
      <c r="Q15" s="226">
        <v>0.22429329792768959</v>
      </c>
      <c r="R15" s="226">
        <v>0.5263143662699068</v>
      </c>
      <c r="S15" s="226">
        <v>0.26671122494700877</v>
      </c>
      <c r="T15" s="226">
        <v>0.8786997460288275</v>
      </c>
      <c r="U15" s="226">
        <v>0.86467334744691138</v>
      </c>
      <c r="V15" s="226">
        <v>0.65684830308538478</v>
      </c>
      <c r="W15" s="226">
        <v>0.8162716177277527</v>
      </c>
      <c r="X15" s="226">
        <v>0.60874812751158003</v>
      </c>
      <c r="Y15" s="226">
        <v>0.62716073364769487</v>
      </c>
      <c r="DA15" s="69" t="s">
        <v>1449</v>
      </c>
    </row>
    <row r="16" spans="1:105" ht="12" customHeight="1" x14ac:dyDescent="0.25">
      <c r="A16" s="57" t="s">
        <v>1450</v>
      </c>
      <c r="B16" s="261">
        <v>10.497062319395519</v>
      </c>
      <c r="C16" s="261">
        <v>9.2404093847750595</v>
      </c>
      <c r="D16" s="261">
        <v>12.04031495908001</v>
      </c>
      <c r="E16" s="261">
        <v>15.54246012151758</v>
      </c>
      <c r="F16" s="261">
        <v>14.96177672910259</v>
      </c>
      <c r="G16" s="261">
        <v>14.215926274715949</v>
      </c>
      <c r="H16" s="261">
        <v>13.74747258171854</v>
      </c>
      <c r="I16" s="261">
        <v>15.267633507354031</v>
      </c>
      <c r="J16" s="261">
        <v>13.80276150701779</v>
      </c>
      <c r="K16" s="261">
        <v>12.202691686877291</v>
      </c>
      <c r="L16" s="261">
        <v>9.7555013831293511</v>
      </c>
      <c r="M16" s="261">
        <v>12.555530982632749</v>
      </c>
      <c r="N16" s="261">
        <v>10.47318953642066</v>
      </c>
      <c r="O16" s="261">
        <v>11.544313063452311</v>
      </c>
      <c r="P16" s="261">
        <v>10.88896403553195</v>
      </c>
      <c r="Q16" s="261">
        <v>7.7219090369559984</v>
      </c>
      <c r="R16" s="261">
        <v>11.382337778241251</v>
      </c>
      <c r="S16" s="261">
        <v>9.3211785036540729</v>
      </c>
      <c r="T16" s="261">
        <v>14.155932961973519</v>
      </c>
      <c r="U16" s="261">
        <v>14.361809267802091</v>
      </c>
      <c r="V16" s="261">
        <v>12.05581083488404</v>
      </c>
      <c r="W16" s="261">
        <v>14.01661754482183</v>
      </c>
      <c r="X16" s="261">
        <v>11.59556036681999</v>
      </c>
      <c r="Y16" s="261">
        <v>10.49373308396008</v>
      </c>
      <c r="DA16" s="70" t="s">
        <v>1451</v>
      </c>
    </row>
    <row r="17" spans="1:105" ht="12" customHeight="1" x14ac:dyDescent="0.25">
      <c r="A17" s="57" t="s">
        <v>1452</v>
      </c>
      <c r="B17" s="261">
        <v>134.1667060643484</v>
      </c>
      <c r="C17" s="261">
        <v>126.73923381039781</v>
      </c>
      <c r="D17" s="261">
        <v>109.575371614254</v>
      </c>
      <c r="E17" s="261">
        <v>106.1143934714562</v>
      </c>
      <c r="F17" s="261">
        <v>108.1393662030778</v>
      </c>
      <c r="G17" s="261">
        <v>131.56442618288219</v>
      </c>
      <c r="H17" s="261">
        <v>119.12690548431409</v>
      </c>
      <c r="I17" s="261">
        <v>118.0690514695805</v>
      </c>
      <c r="J17" s="261">
        <v>110.9808905679682</v>
      </c>
      <c r="K17" s="261">
        <v>93.191265294672874</v>
      </c>
      <c r="L17" s="261">
        <v>82.987010163473613</v>
      </c>
      <c r="M17" s="261">
        <v>89.235065998290054</v>
      </c>
      <c r="N17" s="261">
        <v>78.080864651325655</v>
      </c>
      <c r="O17" s="261">
        <v>96.95242048199168</v>
      </c>
      <c r="P17" s="261">
        <v>102.7789366338915</v>
      </c>
      <c r="Q17" s="261">
        <v>102.6049173750729</v>
      </c>
      <c r="R17" s="261">
        <v>107.4497248499634</v>
      </c>
      <c r="S17" s="261">
        <v>116.1205993853625</v>
      </c>
      <c r="T17" s="261">
        <v>106.4900529030546</v>
      </c>
      <c r="U17" s="261">
        <v>111.94143911568121</v>
      </c>
      <c r="V17" s="261">
        <v>112.3997123039008</v>
      </c>
      <c r="W17" s="261">
        <v>110.7507124976793</v>
      </c>
      <c r="X17" s="261">
        <v>104.5656801754178</v>
      </c>
      <c r="Y17" s="261">
        <v>87.167419318449873</v>
      </c>
      <c r="DA17" s="70" t="s">
        <v>1453</v>
      </c>
    </row>
    <row r="18" spans="1:105" ht="12" customHeight="1" x14ac:dyDescent="0.25">
      <c r="A18" s="18" t="s">
        <v>28</v>
      </c>
      <c r="B18" s="230">
        <v>27.571699914121179</v>
      </c>
      <c r="C18" s="230">
        <v>35.359672315644993</v>
      </c>
      <c r="D18" s="230">
        <v>26.52399082903192</v>
      </c>
      <c r="E18" s="230">
        <v>34.397886876285519</v>
      </c>
      <c r="F18" s="230">
        <v>37.230976338127888</v>
      </c>
      <c r="G18" s="230">
        <v>38.907407835563539</v>
      </c>
      <c r="H18" s="230">
        <v>36.583245943760559</v>
      </c>
      <c r="I18" s="230">
        <v>37.81463897867831</v>
      </c>
      <c r="J18" s="230">
        <v>45.965639424195587</v>
      </c>
      <c r="K18" s="230">
        <v>40.458248275886</v>
      </c>
      <c r="L18" s="230">
        <v>32.432607646732407</v>
      </c>
      <c r="M18" s="230">
        <v>32.404846834487593</v>
      </c>
      <c r="N18" s="230">
        <v>21.74302487483153</v>
      </c>
      <c r="O18" s="230">
        <v>14.34377026410386</v>
      </c>
      <c r="P18" s="230">
        <v>14.34031765222811</v>
      </c>
      <c r="Q18" s="230">
        <v>12.747282604246729</v>
      </c>
      <c r="R18" s="230">
        <v>12.50901427987346</v>
      </c>
      <c r="S18" s="230">
        <v>12.286911912793659</v>
      </c>
      <c r="T18" s="230">
        <v>13.3015909987976</v>
      </c>
      <c r="U18" s="230">
        <v>13.31064839529933</v>
      </c>
      <c r="V18" s="230">
        <v>11.93316946838242</v>
      </c>
      <c r="W18" s="230">
        <v>14.84882979592347</v>
      </c>
      <c r="X18" s="230">
        <v>11.906564482094559</v>
      </c>
      <c r="Y18" s="230">
        <v>10.324916703420589</v>
      </c>
      <c r="DA18" s="71" t="s">
        <v>1454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0.30053964470638828</v>
      </c>
      <c r="O19" s="230">
        <v>0.29859243606072527</v>
      </c>
      <c r="P19" s="230">
        <v>0.28767581932585518</v>
      </c>
      <c r="Q19" s="230">
        <v>0.25479450618128341</v>
      </c>
      <c r="R19" s="230">
        <v>0</v>
      </c>
      <c r="S19" s="230">
        <v>0.27387839691180588</v>
      </c>
      <c r="T19" s="230">
        <v>0.29556726611431861</v>
      </c>
      <c r="U19" s="230">
        <v>0.28193682607918003</v>
      </c>
      <c r="V19" s="230">
        <v>0.52708877727613557</v>
      </c>
      <c r="W19" s="230">
        <v>0.56123733332241899</v>
      </c>
      <c r="X19" s="230">
        <v>0.51519883833700231</v>
      </c>
      <c r="Y19" s="230">
        <v>0.51452845852709628</v>
      </c>
      <c r="DA19" s="71" t="s">
        <v>1455</v>
      </c>
    </row>
    <row r="20" spans="1:105" ht="12" customHeight="1" x14ac:dyDescent="0.25">
      <c r="A20" s="18" t="s">
        <v>159</v>
      </c>
      <c r="B20" s="295">
        <v>0.78758130186578335</v>
      </c>
      <c r="C20" s="295">
        <v>0.77719008581942073</v>
      </c>
      <c r="D20" s="295">
        <v>0.52736954336358555</v>
      </c>
      <c r="E20" s="295">
        <v>1.114611386478878</v>
      </c>
      <c r="F20" s="295">
        <v>5.1535922357236288</v>
      </c>
      <c r="G20" s="295">
        <v>0.62192752511892502</v>
      </c>
      <c r="H20" s="295">
        <v>0.3074630407396623</v>
      </c>
      <c r="I20" s="295">
        <v>0.58244173227792473</v>
      </c>
      <c r="J20" s="295">
        <v>0.59066384275431383</v>
      </c>
      <c r="K20" s="295">
        <v>0.30460710009625769</v>
      </c>
      <c r="L20" s="295">
        <v>0.26943673699913412</v>
      </c>
      <c r="M20" s="295">
        <v>0.27905789280768162</v>
      </c>
      <c r="N20" s="295">
        <v>0.27418384895407449</v>
      </c>
      <c r="O20" s="295">
        <v>0.54085724395064672</v>
      </c>
      <c r="P20" s="295">
        <v>0.51938788299791194</v>
      </c>
      <c r="Q20" s="295">
        <v>0.46077191228027059</v>
      </c>
      <c r="R20" s="295">
        <v>0.47301132080442893</v>
      </c>
      <c r="S20" s="295">
        <v>1.7360375967267589</v>
      </c>
      <c r="T20" s="295">
        <v>0.53639281517748871</v>
      </c>
      <c r="U20" s="295">
        <v>0.25579679884412337</v>
      </c>
      <c r="V20" s="295">
        <v>0.23842140236567291</v>
      </c>
      <c r="W20" s="295">
        <v>0.25989199085566539</v>
      </c>
      <c r="X20" s="295">
        <v>0</v>
      </c>
      <c r="Y20" s="295">
        <v>0.2329946477521323</v>
      </c>
      <c r="DA20" s="122" t="s">
        <v>1456</v>
      </c>
    </row>
    <row r="21" spans="1:105" ht="12" customHeight="1" x14ac:dyDescent="0.25">
      <c r="A21" s="18" t="s">
        <v>32</v>
      </c>
      <c r="B21" s="295">
        <v>0</v>
      </c>
      <c r="C21" s="295">
        <v>3.1945850790951469</v>
      </c>
      <c r="D21" s="295">
        <v>0.49917903997577678</v>
      </c>
      <c r="E21" s="295">
        <v>6.3258416369650448</v>
      </c>
      <c r="F21" s="295">
        <v>0</v>
      </c>
      <c r="G21" s="295">
        <v>7.0666298520565487</v>
      </c>
      <c r="H21" s="295">
        <v>13.69016274674383</v>
      </c>
      <c r="I21" s="295">
        <v>13.22603633078387</v>
      </c>
      <c r="J21" s="295">
        <v>13.19061634881365</v>
      </c>
      <c r="K21" s="295">
        <v>7.5187398815350077</v>
      </c>
      <c r="L21" s="295">
        <v>1.021055981427105</v>
      </c>
      <c r="M21" s="295">
        <v>0</v>
      </c>
      <c r="N21" s="295">
        <v>0</v>
      </c>
      <c r="O21" s="295">
        <v>0</v>
      </c>
      <c r="P21" s="295">
        <v>0.25264501834987863</v>
      </c>
      <c r="Q21" s="295">
        <v>0.22376772173785911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1457</v>
      </c>
    </row>
    <row r="22" spans="1:105" ht="12" customHeight="1" x14ac:dyDescent="0.25">
      <c r="A22" s="18" t="s">
        <v>33</v>
      </c>
      <c r="B22" s="295">
        <v>0</v>
      </c>
      <c r="C22" s="295">
        <v>11.15836614016321</v>
      </c>
      <c r="D22" s="295">
        <v>10.23791841794424</v>
      </c>
      <c r="E22" s="295">
        <v>7.6561160260417704</v>
      </c>
      <c r="F22" s="295">
        <v>15.24806917132614</v>
      </c>
      <c r="G22" s="295">
        <v>12.0102334577184</v>
      </c>
      <c r="H22" s="295">
        <v>10.55851559487842</v>
      </c>
      <c r="I22" s="295">
        <v>3.566084560723414</v>
      </c>
      <c r="J22" s="295">
        <v>4.4041567969592714</v>
      </c>
      <c r="K22" s="295">
        <v>7.3770799367581494</v>
      </c>
      <c r="L22" s="295">
        <v>5.8691753643541187</v>
      </c>
      <c r="M22" s="295">
        <v>9.8448963294007577</v>
      </c>
      <c r="N22" s="295">
        <v>12.48062428670139</v>
      </c>
      <c r="O22" s="295">
        <v>12.34683177745171</v>
      </c>
      <c r="P22" s="295">
        <v>12.866976961332149</v>
      </c>
      <c r="Q22" s="295">
        <v>12.591479811806609</v>
      </c>
      <c r="R22" s="295">
        <v>14.975480468570041</v>
      </c>
      <c r="S22" s="295">
        <v>13.655540872538889</v>
      </c>
      <c r="T22" s="295">
        <v>15.59634137348182</v>
      </c>
      <c r="U22" s="295">
        <v>16.470936651267799</v>
      </c>
      <c r="V22" s="295">
        <v>16.028160599427991</v>
      </c>
      <c r="W22" s="295">
        <v>17.846079107805149</v>
      </c>
      <c r="X22" s="295">
        <v>16.382014160218549</v>
      </c>
      <c r="Y22" s="295">
        <v>13.065176204160521</v>
      </c>
      <c r="DA22" s="122" t="s">
        <v>1458</v>
      </c>
    </row>
    <row r="23" spans="1:105" ht="12" customHeight="1" x14ac:dyDescent="0.25">
      <c r="A23" s="18" t="s">
        <v>35</v>
      </c>
      <c r="B23" s="295">
        <v>53.041980285458258</v>
      </c>
      <c r="C23" s="295">
        <v>71.070175919090985</v>
      </c>
      <c r="D23" s="295">
        <v>69.720995450962562</v>
      </c>
      <c r="E23" s="295">
        <v>56.391945539077973</v>
      </c>
      <c r="F23" s="295">
        <v>50.332947386482971</v>
      </c>
      <c r="G23" s="295">
        <v>71.782396443306737</v>
      </c>
      <c r="H23" s="295">
        <v>57.321109005948031</v>
      </c>
      <c r="I23" s="295">
        <v>62.501125233139099</v>
      </c>
      <c r="J23" s="295">
        <v>46.465110573738713</v>
      </c>
      <c r="K23" s="295">
        <v>37.170533187399158</v>
      </c>
      <c r="L23" s="295">
        <v>43.069498502645423</v>
      </c>
      <c r="M23" s="295">
        <v>46.295480123779363</v>
      </c>
      <c r="N23" s="295">
        <v>42.779920385147008</v>
      </c>
      <c r="O23" s="295">
        <v>35.155720856792037</v>
      </c>
      <c r="P23" s="295">
        <v>41.077967686323028</v>
      </c>
      <c r="Q23" s="295">
        <v>32.078994875764081</v>
      </c>
      <c r="R23" s="295">
        <v>32.801124773957802</v>
      </c>
      <c r="S23" s="295">
        <v>39.663480751448219</v>
      </c>
      <c r="T23" s="295">
        <v>27.13891782949171</v>
      </c>
      <c r="U23" s="295">
        <v>27.69989816212863</v>
      </c>
      <c r="V23" s="295">
        <v>23.72820127710985</v>
      </c>
      <c r="W23" s="295">
        <v>27.808116633423019</v>
      </c>
      <c r="X23" s="295">
        <v>24.91617158984663</v>
      </c>
      <c r="Y23" s="295">
        <v>17.977489827199911</v>
      </c>
      <c r="DA23" s="122" t="s">
        <v>1459</v>
      </c>
    </row>
    <row r="24" spans="1:105" ht="12" customHeight="1" x14ac:dyDescent="0.25">
      <c r="A24" s="18" t="s">
        <v>38</v>
      </c>
      <c r="B24" s="295">
        <v>52.765444562903177</v>
      </c>
      <c r="C24" s="295">
        <v>5.1792442705840678</v>
      </c>
      <c r="D24" s="295">
        <v>2.0659183329758921</v>
      </c>
      <c r="E24" s="295">
        <v>0.22799200660696589</v>
      </c>
      <c r="F24" s="295">
        <v>0.1737810714172062</v>
      </c>
      <c r="G24" s="295">
        <v>1.175831069118052</v>
      </c>
      <c r="H24" s="295">
        <v>0.6664091522436133</v>
      </c>
      <c r="I24" s="295">
        <v>0.3787246339779301</v>
      </c>
      <c r="J24" s="295">
        <v>0.36470358150664289</v>
      </c>
      <c r="K24" s="295">
        <v>0.36205691299831783</v>
      </c>
      <c r="L24" s="295">
        <v>0.32523593131542439</v>
      </c>
      <c r="M24" s="295">
        <v>0.41078481781466392</v>
      </c>
      <c r="N24" s="295">
        <v>0.50257161098526959</v>
      </c>
      <c r="O24" s="295">
        <v>34.266647903632702</v>
      </c>
      <c r="P24" s="295">
        <v>33.433965613334543</v>
      </c>
      <c r="Q24" s="295">
        <v>44.247825943056021</v>
      </c>
      <c r="R24" s="295">
        <v>46.69109400675768</v>
      </c>
      <c r="S24" s="295">
        <v>48.504749854943157</v>
      </c>
      <c r="T24" s="295">
        <v>49.621242619991683</v>
      </c>
      <c r="U24" s="295">
        <v>53.922222282062158</v>
      </c>
      <c r="V24" s="295">
        <v>59.944670779338772</v>
      </c>
      <c r="W24" s="295">
        <v>49.426557636349621</v>
      </c>
      <c r="X24" s="295">
        <v>50.845731104921072</v>
      </c>
      <c r="Y24" s="295">
        <v>45.052313477389639</v>
      </c>
      <c r="DA24" s="122" t="s">
        <v>1460</v>
      </c>
    </row>
    <row r="25" spans="1:105" ht="12" customHeight="1" x14ac:dyDescent="0.25">
      <c r="A25" s="57" t="s">
        <v>1461</v>
      </c>
      <c r="B25" s="261">
        <v>203.47224450172141</v>
      </c>
      <c r="C25" s="261">
        <v>192.20801588034681</v>
      </c>
      <c r="D25" s="261">
        <v>166.17793980698301</v>
      </c>
      <c r="E25" s="261">
        <v>160.9291488696195</v>
      </c>
      <c r="F25" s="261">
        <v>164.0001473225459</v>
      </c>
      <c r="G25" s="261">
        <v>199.52572346207069</v>
      </c>
      <c r="H25" s="261">
        <v>180.6634414041024</v>
      </c>
      <c r="I25" s="261">
        <v>179.05913928588711</v>
      </c>
      <c r="J25" s="261">
        <v>168.3094976620651</v>
      </c>
      <c r="K25" s="261">
        <v>141.33041254190209</v>
      </c>
      <c r="L25" s="261">
        <v>125.85501811716669</v>
      </c>
      <c r="M25" s="261">
        <v>135.33058759170109</v>
      </c>
      <c r="N25" s="261">
        <v>118.4145400098037</v>
      </c>
      <c r="O25" s="261">
        <v>147.03444083872861</v>
      </c>
      <c r="P25" s="261">
        <v>155.8707188828804</v>
      </c>
      <c r="Q25" s="261">
        <v>155.6068077366877</v>
      </c>
      <c r="R25" s="261">
        <v>162.95426285436719</v>
      </c>
      <c r="S25" s="261">
        <v>176.10418920542699</v>
      </c>
      <c r="T25" s="261">
        <v>161.49886001449121</v>
      </c>
      <c r="U25" s="261">
        <v>169.7662299221706</v>
      </c>
      <c r="V25" s="261">
        <v>170.46123002269701</v>
      </c>
      <c r="W25" s="261">
        <v>167.96041814770109</v>
      </c>
      <c r="X25" s="261">
        <v>158.58042779210089</v>
      </c>
      <c r="Y25" s="261">
        <v>132.1948714134875</v>
      </c>
      <c r="DA25" s="70" t="s">
        <v>1462</v>
      </c>
    </row>
    <row r="26" spans="1:105" ht="12" customHeight="1" x14ac:dyDescent="0.25">
      <c r="A26" s="18" t="s">
        <v>28</v>
      </c>
      <c r="B26" s="230">
        <v>41.814216289721521</v>
      </c>
      <c r="C26" s="230">
        <v>53.625166048713858</v>
      </c>
      <c r="D26" s="230">
        <v>40.225299595100488</v>
      </c>
      <c r="E26" s="230">
        <v>52.166557964665913</v>
      </c>
      <c r="F26" s="230">
        <v>56.463116243429667</v>
      </c>
      <c r="G26" s="230">
        <v>59.005530002719659</v>
      </c>
      <c r="H26" s="230">
        <v>55.480792379037467</v>
      </c>
      <c r="I26" s="230">
        <v>57.348277331364848</v>
      </c>
      <c r="J26" s="230">
        <v>69.709781941819344</v>
      </c>
      <c r="K26" s="230">
        <v>61.357477028273863</v>
      </c>
      <c r="L26" s="230">
        <v>49.186088460420962</v>
      </c>
      <c r="M26" s="230">
        <v>49.143987443392639</v>
      </c>
      <c r="N26" s="230">
        <v>32.974664157118589</v>
      </c>
      <c r="O26" s="230">
        <v>21.75322936567046</v>
      </c>
      <c r="P26" s="230">
        <v>21.747993262703051</v>
      </c>
      <c r="Q26" s="230">
        <v>19.33205546195525</v>
      </c>
      <c r="R26" s="230">
        <v>18.970706568656482</v>
      </c>
      <c r="S26" s="230">
        <v>18.63387436591016</v>
      </c>
      <c r="T26" s="230">
        <v>20.172698990397532</v>
      </c>
      <c r="U26" s="230">
        <v>20.186435101610279</v>
      </c>
      <c r="V26" s="230">
        <v>18.097401709978971</v>
      </c>
      <c r="W26" s="230">
        <v>22.519183897617001</v>
      </c>
      <c r="X26" s="230">
        <v>18.057053575678559</v>
      </c>
      <c r="Y26" s="230">
        <v>15.658385284727141</v>
      </c>
      <c r="DA26" s="71" t="s">
        <v>1463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0.45578726543997872</v>
      </c>
      <c r="O27" s="295">
        <v>0.45283420111225942</v>
      </c>
      <c r="P27" s="295">
        <v>0.43627846553100619</v>
      </c>
      <c r="Q27" s="295">
        <v>0.38641188697401929</v>
      </c>
      <c r="R27" s="295">
        <v>0</v>
      </c>
      <c r="S27" s="295">
        <v>0.41535380702758812</v>
      </c>
      <c r="T27" s="295">
        <v>0.44824634070299152</v>
      </c>
      <c r="U27" s="295">
        <v>0.42757492147499299</v>
      </c>
      <c r="V27" s="295">
        <v>0.79936326760981646</v>
      </c>
      <c r="W27" s="295">
        <v>0.85115169969592253</v>
      </c>
      <c r="X27" s="295">
        <v>0.78133142771524822</v>
      </c>
      <c r="Y27" s="295">
        <v>0.78031475458827471</v>
      </c>
      <c r="DA27" s="122" t="s">
        <v>1464</v>
      </c>
    </row>
    <row r="28" spans="1:105" ht="12" customHeight="1" x14ac:dyDescent="0.25">
      <c r="A28" s="18" t="s">
        <v>159</v>
      </c>
      <c r="B28" s="295">
        <v>1.1944165577215551</v>
      </c>
      <c r="C28" s="295">
        <v>1.1786576253151679</v>
      </c>
      <c r="D28" s="295">
        <v>0.79978906703255848</v>
      </c>
      <c r="E28" s="295">
        <v>1.6903782406736581</v>
      </c>
      <c r="F28" s="295">
        <v>7.8157466200772703</v>
      </c>
      <c r="G28" s="295">
        <v>0.94319219100941143</v>
      </c>
      <c r="H28" s="295">
        <v>0.46628703078257361</v>
      </c>
      <c r="I28" s="295">
        <v>0.88330950378419959</v>
      </c>
      <c r="J28" s="295">
        <v>0.89577885122699652</v>
      </c>
      <c r="K28" s="295">
        <v>0.46195581725036883</v>
      </c>
      <c r="L28" s="295">
        <v>0.40861775053298188</v>
      </c>
      <c r="M28" s="295">
        <v>0.42320883817678978</v>
      </c>
      <c r="N28" s="295">
        <v>0.4158170442527625</v>
      </c>
      <c r="O28" s="295">
        <v>0.82024401291384319</v>
      </c>
      <c r="P28" s="295">
        <v>0.7876843772992117</v>
      </c>
      <c r="Q28" s="295">
        <v>0.69878957265337482</v>
      </c>
      <c r="R28" s="295">
        <v>0.71735140514398976</v>
      </c>
      <c r="S28" s="295">
        <v>2.6328101561646071</v>
      </c>
      <c r="T28" s="295">
        <v>0.81347342601088357</v>
      </c>
      <c r="U28" s="295">
        <v>0.38793192680907251</v>
      </c>
      <c r="V28" s="295">
        <v>0.36158104569791227</v>
      </c>
      <c r="W28" s="295">
        <v>0.39414254294996759</v>
      </c>
      <c r="X28" s="295">
        <v>0</v>
      </c>
      <c r="Y28" s="295">
        <v>0.35335103115877908</v>
      </c>
      <c r="DA28" s="122" t="s">
        <v>1465</v>
      </c>
    </row>
    <row r="29" spans="1:105" ht="12" customHeight="1" x14ac:dyDescent="0.25">
      <c r="A29" s="18" t="s">
        <v>32</v>
      </c>
      <c r="B29" s="295">
        <v>0</v>
      </c>
      <c r="C29" s="295">
        <v>4.8447891087334618</v>
      </c>
      <c r="D29" s="295">
        <v>0.75703639637222531</v>
      </c>
      <c r="E29" s="295">
        <v>9.5935365337089866</v>
      </c>
      <c r="F29" s="295">
        <v>0</v>
      </c>
      <c r="G29" s="295">
        <v>10.716988433562589</v>
      </c>
      <c r="H29" s="295">
        <v>20.761992474778499</v>
      </c>
      <c r="I29" s="295">
        <v>20.05811558640486</v>
      </c>
      <c r="J29" s="295">
        <v>20.00439895697345</v>
      </c>
      <c r="K29" s="295">
        <v>11.40264171639418</v>
      </c>
      <c r="L29" s="295">
        <v>1.5484955872974759</v>
      </c>
      <c r="M29" s="295">
        <v>0</v>
      </c>
      <c r="N29" s="295">
        <v>0</v>
      </c>
      <c r="O29" s="295">
        <v>0</v>
      </c>
      <c r="P29" s="295">
        <v>0.38315205354429122</v>
      </c>
      <c r="Q29" s="295">
        <v>0.33935781778231711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1466</v>
      </c>
    </row>
    <row r="30" spans="1:105" ht="12" customHeight="1" x14ac:dyDescent="0.25">
      <c r="A30" s="18" t="s">
        <v>33</v>
      </c>
      <c r="B30" s="295">
        <v>0</v>
      </c>
      <c r="C30" s="295">
        <v>16.92236375261453</v>
      </c>
      <c r="D30" s="295">
        <v>15.526446915418241</v>
      </c>
      <c r="E30" s="295">
        <v>11.6109812760639</v>
      </c>
      <c r="F30" s="295">
        <v>23.124655509685098</v>
      </c>
      <c r="G30" s="295">
        <v>18.214274094644431</v>
      </c>
      <c r="H30" s="295">
        <v>16.01265268945302</v>
      </c>
      <c r="I30" s="295">
        <v>5.4081914279487524</v>
      </c>
      <c r="J30" s="295">
        <v>6.6791806618925316</v>
      </c>
      <c r="K30" s="295">
        <v>11.1878055043021</v>
      </c>
      <c r="L30" s="295">
        <v>8.9009734217263858</v>
      </c>
      <c r="M30" s="295">
        <v>14.930404209738761</v>
      </c>
      <c r="N30" s="295">
        <v>18.927651359196862</v>
      </c>
      <c r="O30" s="295">
        <v>18.724746607689472</v>
      </c>
      <c r="P30" s="295">
        <v>19.51357947938682</v>
      </c>
      <c r="Q30" s="295">
        <v>19.095770732253229</v>
      </c>
      <c r="R30" s="295">
        <v>22.711257604924761</v>
      </c>
      <c r="S30" s="295">
        <v>20.70948622594835</v>
      </c>
      <c r="T30" s="295">
        <v>23.65283219933406</v>
      </c>
      <c r="U30" s="295">
        <v>24.979210921909001</v>
      </c>
      <c r="V30" s="295">
        <v>24.307713202972341</v>
      </c>
      <c r="W30" s="295">
        <v>27.06470090932115</v>
      </c>
      <c r="X30" s="295">
        <v>24.844354373878399</v>
      </c>
      <c r="Y30" s="295">
        <v>19.814161091470879</v>
      </c>
      <c r="DA30" s="122" t="s">
        <v>1467</v>
      </c>
    </row>
    <row r="31" spans="1:105" ht="12" customHeight="1" x14ac:dyDescent="0.25">
      <c r="A31" s="18" t="s">
        <v>35</v>
      </c>
      <c r="B31" s="295">
        <v>80.441497731351987</v>
      </c>
      <c r="C31" s="295">
        <v>107.78238980134169</v>
      </c>
      <c r="D31" s="295">
        <v>105.7362728015228</v>
      </c>
      <c r="E31" s="295">
        <v>85.52193064314956</v>
      </c>
      <c r="F31" s="295">
        <v>76.333079029329667</v>
      </c>
      <c r="G31" s="295">
        <v>108.86251700199669</v>
      </c>
      <c r="H31" s="295">
        <v>86.931065455048255</v>
      </c>
      <c r="I31" s="295">
        <v>94.786885719402036</v>
      </c>
      <c r="J31" s="295">
        <v>70.467261340714686</v>
      </c>
      <c r="K31" s="295">
        <v>56.371450405426387</v>
      </c>
      <c r="L31" s="295">
        <v>65.31760216050705</v>
      </c>
      <c r="M31" s="295">
        <v>70.210006099071379</v>
      </c>
      <c r="N31" s="295">
        <v>64.878438740204217</v>
      </c>
      <c r="O31" s="295">
        <v>53.315860839399818</v>
      </c>
      <c r="P31" s="295">
        <v>62.297320474548997</v>
      </c>
      <c r="Q31" s="295">
        <v>48.649812462418232</v>
      </c>
      <c r="R31" s="295">
        <v>49.744967851690461</v>
      </c>
      <c r="S31" s="295">
        <v>60.152162112240418</v>
      </c>
      <c r="T31" s="295">
        <v>41.157875050357298</v>
      </c>
      <c r="U31" s="295">
        <v>42.0086369923566</v>
      </c>
      <c r="V31" s="295">
        <v>35.985308974691222</v>
      </c>
      <c r="W31" s="295">
        <v>42.172757107523267</v>
      </c>
      <c r="X31" s="295">
        <v>37.786940638943548</v>
      </c>
      <c r="Y31" s="295">
        <v>27.263993526775831</v>
      </c>
      <c r="DA31" s="122" t="s">
        <v>1468</v>
      </c>
    </row>
    <row r="32" spans="1:105" ht="12" customHeight="1" x14ac:dyDescent="0.25">
      <c r="A32" s="18" t="s">
        <v>38</v>
      </c>
      <c r="B32" s="295">
        <v>80.022113922926351</v>
      </c>
      <c r="C32" s="295">
        <v>7.8546495436281134</v>
      </c>
      <c r="D32" s="295">
        <v>3.1330950315367359</v>
      </c>
      <c r="E32" s="295">
        <v>0.3457642113574832</v>
      </c>
      <c r="F32" s="295">
        <v>0.26354992002422639</v>
      </c>
      <c r="G32" s="295">
        <v>1.7832217381379361</v>
      </c>
      <c r="H32" s="295">
        <v>1.0106513750025561</v>
      </c>
      <c r="I32" s="295">
        <v>0.57435971698241783</v>
      </c>
      <c r="J32" s="295">
        <v>0.55309590943808606</v>
      </c>
      <c r="K32" s="295">
        <v>0.54908207025519196</v>
      </c>
      <c r="L32" s="295">
        <v>0.4932407366818552</v>
      </c>
      <c r="M32" s="295">
        <v>0.622981001321539</v>
      </c>
      <c r="N32" s="295">
        <v>0.76218144359133089</v>
      </c>
      <c r="O32" s="295">
        <v>51.967525811942693</v>
      </c>
      <c r="P32" s="295">
        <v>50.704710769867042</v>
      </c>
      <c r="Q32" s="295">
        <v>67.104609802651282</v>
      </c>
      <c r="R32" s="295">
        <v>70.809979423951503</v>
      </c>
      <c r="S32" s="295">
        <v>73.560502538135879</v>
      </c>
      <c r="T32" s="295">
        <v>75.253734007688422</v>
      </c>
      <c r="U32" s="295">
        <v>81.776440058010664</v>
      </c>
      <c r="V32" s="295">
        <v>90.909861821746716</v>
      </c>
      <c r="W32" s="295">
        <v>74.958481990593839</v>
      </c>
      <c r="X32" s="295">
        <v>77.110747775885102</v>
      </c>
      <c r="Y32" s="295">
        <v>68.324665724766646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14.11933228239298</v>
      </c>
      <c r="C33" s="261">
        <f t="shared" si="0"/>
        <v>13.622330205623514</v>
      </c>
      <c r="D33" s="261">
        <f t="shared" si="0"/>
        <v>17.468396366100212</v>
      </c>
      <c r="E33" s="261">
        <f t="shared" si="0"/>
        <v>21.713734370160626</v>
      </c>
      <c r="F33" s="261">
        <f t="shared" si="0"/>
        <v>21.263707669137343</v>
      </c>
      <c r="G33" s="261">
        <f t="shared" si="0"/>
        <v>19.456962523507215</v>
      </c>
      <c r="H33" s="261">
        <f t="shared" si="0"/>
        <v>18.855462943936406</v>
      </c>
      <c r="I33" s="261">
        <f t="shared" si="0"/>
        <v>20.667506914428216</v>
      </c>
      <c r="J33" s="261">
        <f t="shared" si="0"/>
        <v>18.929228970492293</v>
      </c>
      <c r="K33" s="261">
        <f t="shared" si="0"/>
        <v>17.547097494692064</v>
      </c>
      <c r="L33" s="261">
        <f t="shared" si="0"/>
        <v>13.913047439019149</v>
      </c>
      <c r="M33" s="261">
        <f t="shared" si="0"/>
        <v>18.105689249901218</v>
      </c>
      <c r="N33" s="261">
        <f t="shared" si="0"/>
        <v>15.237261847649833</v>
      </c>
      <c r="O33" s="261">
        <f t="shared" si="0"/>
        <v>16.890963433448785</v>
      </c>
      <c r="P33" s="261">
        <f t="shared" si="0"/>
        <v>15.81068442361487</v>
      </c>
      <c r="Q33" s="261">
        <f t="shared" si="0"/>
        <v>11.692619925113293</v>
      </c>
      <c r="R33" s="261">
        <f t="shared" si="0"/>
        <v>16.481033685157918</v>
      </c>
      <c r="S33" s="261">
        <f t="shared" si="0"/>
        <v>13.24502405561994</v>
      </c>
      <c r="T33" s="261">
        <f t="shared" si="0"/>
        <v>19.287792145303115</v>
      </c>
      <c r="U33" s="261">
        <f t="shared" si="0"/>
        <v>19.700396277941589</v>
      </c>
      <c r="V33" s="261">
        <f t="shared" si="0"/>
        <v>16.725885142984435</v>
      </c>
      <c r="W33" s="261">
        <f t="shared" si="0"/>
        <v>19.217560503029461</v>
      </c>
      <c r="X33" s="261">
        <f t="shared" si="0"/>
        <v>16.025293386727778</v>
      </c>
      <c r="Y33" s="261">
        <f t="shared" si="0"/>
        <v>14.665955630151835</v>
      </c>
      <c r="DA33" s="70"/>
    </row>
    <row r="34" spans="1:105" ht="12" customHeight="1" x14ac:dyDescent="0.25">
      <c r="A34" s="60" t="s">
        <v>1471</v>
      </c>
      <c r="B34" s="262">
        <v>12.7451049070572</v>
      </c>
      <c r="C34" s="262">
        <v>11.219328171035929</v>
      </c>
      <c r="D34" s="262">
        <v>14.61885931494799</v>
      </c>
      <c r="E34" s="262">
        <v>18.871021123355739</v>
      </c>
      <c r="F34" s="262">
        <v>18.165979033585511</v>
      </c>
      <c r="G34" s="262">
        <v>17.260397834113189</v>
      </c>
      <c r="H34" s="262">
        <v>16.691620467676231</v>
      </c>
      <c r="I34" s="262">
        <v>18.537337858248911</v>
      </c>
      <c r="J34" s="262">
        <v>16.758750025613161</v>
      </c>
      <c r="K34" s="262">
        <v>14.816010514709591</v>
      </c>
      <c r="L34" s="262">
        <v>11.84473186552302</v>
      </c>
      <c r="M34" s="262">
        <v>15.244413595772221</v>
      </c>
      <c r="N34" s="262">
        <v>12.71611954770805</v>
      </c>
      <c r="O34" s="262">
        <v>14.01663404453174</v>
      </c>
      <c r="P34" s="262">
        <v>13.22093598564244</v>
      </c>
      <c r="Q34" s="262">
        <v>9.3756269863152131</v>
      </c>
      <c r="R34" s="262">
        <v>13.81997025998403</v>
      </c>
      <c r="S34" s="262">
        <v>11.31739474071434</v>
      </c>
      <c r="T34" s="262">
        <v>17.18755640082842</v>
      </c>
      <c r="U34" s="262">
        <v>17.437523013945921</v>
      </c>
      <c r="V34" s="262">
        <v>14.63767377529317</v>
      </c>
      <c r="W34" s="262">
        <v>17.01840530381266</v>
      </c>
      <c r="X34" s="262">
        <v>14.07885642997172</v>
      </c>
      <c r="Y34" s="262">
        <v>12.74106268518655</v>
      </c>
      <c r="DA34" s="72" t="s">
        <v>1472</v>
      </c>
    </row>
    <row r="35" spans="1:105" ht="12" customHeight="1" x14ac:dyDescent="0.25">
      <c r="A35" s="60" t="s">
        <v>1473</v>
      </c>
      <c r="B35" s="262">
        <v>1.3742273753357801</v>
      </c>
      <c r="C35" s="262">
        <v>2.4030020345875851</v>
      </c>
      <c r="D35" s="262">
        <v>2.8495370511522218</v>
      </c>
      <c r="E35" s="262">
        <v>2.8427132468048879</v>
      </c>
      <c r="F35" s="262">
        <v>3.097728635551833</v>
      </c>
      <c r="G35" s="262">
        <v>2.196564689394028</v>
      </c>
      <c r="H35" s="262">
        <v>2.1638424762601751</v>
      </c>
      <c r="I35" s="262">
        <v>2.130169056179307</v>
      </c>
      <c r="J35" s="262">
        <v>2.170478944879132</v>
      </c>
      <c r="K35" s="262">
        <v>2.7310869799824742</v>
      </c>
      <c r="L35" s="262">
        <v>2.0683155734961289</v>
      </c>
      <c r="M35" s="262">
        <v>2.861275654128999</v>
      </c>
      <c r="N35" s="262">
        <v>2.5211422999417832</v>
      </c>
      <c r="O35" s="262">
        <v>2.874329388917046</v>
      </c>
      <c r="P35" s="262">
        <v>2.58974843797243</v>
      </c>
      <c r="Q35" s="262">
        <v>2.3169929387980801</v>
      </c>
      <c r="R35" s="262">
        <v>2.6610634251738881</v>
      </c>
      <c r="S35" s="262">
        <v>1.927629314905599</v>
      </c>
      <c r="T35" s="262">
        <v>2.1002357444746962</v>
      </c>
      <c r="U35" s="262">
        <v>2.2628732639956679</v>
      </c>
      <c r="V35" s="262">
        <v>2.0882113676912661</v>
      </c>
      <c r="W35" s="262">
        <v>2.199155199216801</v>
      </c>
      <c r="X35" s="262">
        <v>1.9464369567560591</v>
      </c>
      <c r="Y35" s="262">
        <v>1.924892944965285</v>
      </c>
      <c r="DA35" s="72" t="s">
        <v>1474</v>
      </c>
    </row>
    <row r="36" spans="1:105" ht="12" customHeight="1" x14ac:dyDescent="0.25">
      <c r="A36" s="64" t="s">
        <v>28</v>
      </c>
      <c r="B36" s="229">
        <v>0.28240825103327782</v>
      </c>
      <c r="C36" s="229">
        <v>0.19300095785963339</v>
      </c>
      <c r="D36" s="229">
        <v>0.10463285242369021</v>
      </c>
      <c r="E36" s="229">
        <v>0.1318294133147129</v>
      </c>
      <c r="F36" s="229">
        <v>0.13430092114349901</v>
      </c>
      <c r="G36" s="229">
        <v>0.2427224988240636</v>
      </c>
      <c r="H36" s="229">
        <v>0.20943060596298299</v>
      </c>
      <c r="I36" s="229">
        <v>0.2176146576897553</v>
      </c>
      <c r="J36" s="229">
        <v>0.2436218451357316</v>
      </c>
      <c r="K36" s="229">
        <v>0.14205897267375511</v>
      </c>
      <c r="L36" s="229">
        <v>0.13370428797090711</v>
      </c>
      <c r="M36" s="229">
        <v>0.103171935727778</v>
      </c>
      <c r="N36" s="229">
        <v>6.8723151730115187E-2</v>
      </c>
      <c r="O36" s="229">
        <v>4.9681158463494947E-2</v>
      </c>
      <c r="P36" s="229">
        <v>5.8532132206933637E-2</v>
      </c>
      <c r="Q36" s="229">
        <v>5.8143729840326591E-2</v>
      </c>
      <c r="R36" s="229">
        <v>5.1929416086261532E-2</v>
      </c>
      <c r="S36" s="229">
        <v>7.69042659390725E-2</v>
      </c>
      <c r="T36" s="229">
        <v>6.9987171415463387E-2</v>
      </c>
      <c r="U36" s="229">
        <v>6.8258066960064492E-2</v>
      </c>
      <c r="V36" s="229">
        <v>6.6617637525186998E-2</v>
      </c>
      <c r="W36" s="229">
        <v>7.7466002726073457E-2</v>
      </c>
      <c r="X36" s="229">
        <v>6.6294053629997352E-2</v>
      </c>
      <c r="Y36" s="229">
        <v>4.8276850810494702E-2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9.4991528193392929E-4</v>
      </c>
      <c r="O38" s="229">
        <v>1.0342063389747599E-3</v>
      </c>
      <c r="P38" s="229">
        <v>1.174191499649429E-3</v>
      </c>
      <c r="Q38" s="229">
        <v>1.162185180335492E-3</v>
      </c>
      <c r="R38" s="229">
        <v>0</v>
      </c>
      <c r="S38" s="229">
        <v>1.7142156809264069E-3</v>
      </c>
      <c r="T38" s="229">
        <v>1.5551460663775179E-3</v>
      </c>
      <c r="U38" s="229">
        <v>1.445794538440136E-3</v>
      </c>
      <c r="V38" s="229">
        <v>2.9425048559991139E-3</v>
      </c>
      <c r="W38" s="229">
        <v>2.927962229391613E-3</v>
      </c>
      <c r="X38" s="229">
        <v>2.868553684833965E-3</v>
      </c>
      <c r="Y38" s="229">
        <v>2.4058124964666441E-3</v>
      </c>
      <c r="DA38" s="73" t="s">
        <v>1477</v>
      </c>
    </row>
    <row r="39" spans="1:105" ht="12" customHeight="1" x14ac:dyDescent="0.25">
      <c r="A39" s="64" t="s">
        <v>159</v>
      </c>
      <c r="B39" s="229">
        <v>8.0669475839069693E-3</v>
      </c>
      <c r="C39" s="229">
        <v>4.2420763875628932E-3</v>
      </c>
      <c r="D39" s="229">
        <v>2.0803875238530581E-3</v>
      </c>
      <c r="E39" s="229">
        <v>4.2717323212871881E-3</v>
      </c>
      <c r="F39" s="229">
        <v>1.8590223854722331E-2</v>
      </c>
      <c r="G39" s="229">
        <v>3.8798730468584202E-3</v>
      </c>
      <c r="H39" s="229">
        <v>1.7601546629383009E-3</v>
      </c>
      <c r="I39" s="229">
        <v>3.3518198670455428E-3</v>
      </c>
      <c r="J39" s="229">
        <v>3.13056920406989E-3</v>
      </c>
      <c r="K39" s="229">
        <v>1.0695512918337891E-3</v>
      </c>
      <c r="L39" s="229">
        <v>1.110760117289036E-3</v>
      </c>
      <c r="M39" s="229">
        <v>8.8847644082803989E-4</v>
      </c>
      <c r="N39" s="229">
        <v>8.6661255101764417E-4</v>
      </c>
      <c r="O39" s="229">
        <v>1.8733160074437369E-3</v>
      </c>
      <c r="P39" s="229">
        <v>2.11995863491836E-3</v>
      </c>
      <c r="Q39" s="229">
        <v>2.101702646547536E-3</v>
      </c>
      <c r="R39" s="229">
        <v>1.963640071231401E-3</v>
      </c>
      <c r="S39" s="229">
        <v>1.086592774217645E-2</v>
      </c>
      <c r="T39" s="229">
        <v>2.8222650888336102E-3</v>
      </c>
      <c r="U39" s="229">
        <v>1.3117463931988781E-3</v>
      </c>
      <c r="V39" s="229">
        <v>1.3310018434856069E-3</v>
      </c>
      <c r="W39" s="229">
        <v>1.3558505248431631E-3</v>
      </c>
      <c r="X39" s="229">
        <v>0</v>
      </c>
      <c r="Y39" s="229">
        <v>1.0894274668043541E-3</v>
      </c>
      <c r="DA39" s="73" t="s">
        <v>1478</v>
      </c>
    </row>
    <row r="40" spans="1:105" ht="12" customHeight="1" x14ac:dyDescent="0.25">
      <c r="A40" s="64" t="s">
        <v>32</v>
      </c>
      <c r="B40" s="229">
        <v>0</v>
      </c>
      <c r="C40" s="229">
        <v>1.743675605151631E-2</v>
      </c>
      <c r="D40" s="229">
        <v>1.969180549015109E-3</v>
      </c>
      <c r="E40" s="229">
        <v>2.4243698303973771E-2</v>
      </c>
      <c r="F40" s="229">
        <v>0</v>
      </c>
      <c r="G40" s="229">
        <v>4.4084922419017389E-2</v>
      </c>
      <c r="H40" s="229">
        <v>7.8373009442357047E-2</v>
      </c>
      <c r="I40" s="229">
        <v>7.6112834776464605E-2</v>
      </c>
      <c r="J40" s="229">
        <v>6.9911401943513016E-2</v>
      </c>
      <c r="K40" s="229">
        <v>2.64001658225195E-2</v>
      </c>
      <c r="L40" s="229">
        <v>4.2093304510746332E-3</v>
      </c>
      <c r="M40" s="229">
        <v>0</v>
      </c>
      <c r="N40" s="229">
        <v>0</v>
      </c>
      <c r="O40" s="229">
        <v>0</v>
      </c>
      <c r="P40" s="229">
        <v>1.0312080927426749E-3</v>
      </c>
      <c r="Q40" s="229">
        <v>1.0206638044862181E-3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1479</v>
      </c>
    </row>
    <row r="41" spans="1:105" ht="12" customHeight="1" x14ac:dyDescent="0.25">
      <c r="A41" s="64" t="s">
        <v>33</v>
      </c>
      <c r="B41" s="229">
        <v>0</v>
      </c>
      <c r="C41" s="229">
        <v>6.0904844761447197E-2</v>
      </c>
      <c r="D41" s="229">
        <v>4.0386931734949519E-2</v>
      </c>
      <c r="E41" s="229">
        <v>2.9341956022254579E-2</v>
      </c>
      <c r="F41" s="229">
        <v>5.5003385266362961E-2</v>
      </c>
      <c r="G41" s="229">
        <v>7.4925420080367622E-2</v>
      </c>
      <c r="H41" s="229">
        <v>6.0445055162802921E-2</v>
      </c>
      <c r="I41" s="229">
        <v>2.0522006607338269E-2</v>
      </c>
      <c r="J41" s="229">
        <v>2.3342410082464932E-2</v>
      </c>
      <c r="K41" s="229">
        <v>2.5902762522040591E-2</v>
      </c>
      <c r="L41" s="229">
        <v>2.4195831603026172E-2</v>
      </c>
      <c r="M41" s="229">
        <v>3.1344601519997732E-2</v>
      </c>
      <c r="N41" s="229">
        <v>3.9447493689545178E-2</v>
      </c>
      <c r="O41" s="229">
        <v>4.2764551771494519E-2</v>
      </c>
      <c r="P41" s="229">
        <v>5.2518473779222433E-2</v>
      </c>
      <c r="Q41" s="229">
        <v>5.7433072066960127E-2</v>
      </c>
      <c r="R41" s="229">
        <v>6.2168604091794463E-2</v>
      </c>
      <c r="S41" s="229">
        <v>8.547056854132104E-2</v>
      </c>
      <c r="T41" s="229">
        <v>8.2061147216045502E-2</v>
      </c>
      <c r="U41" s="229">
        <v>8.4464277280005093E-2</v>
      </c>
      <c r="V41" s="229">
        <v>8.9478172235570891E-2</v>
      </c>
      <c r="W41" s="229">
        <v>9.3102583288717566E-2</v>
      </c>
      <c r="X41" s="229">
        <v>9.1212719415252649E-2</v>
      </c>
      <c r="Y41" s="229">
        <v>6.1089651426642487E-2</v>
      </c>
      <c r="DA41" s="73" t="s">
        <v>1480</v>
      </c>
    </row>
    <row r="42" spans="1:105" ht="12" customHeight="1" x14ac:dyDescent="0.25">
      <c r="A42" s="64" t="s">
        <v>35</v>
      </c>
      <c r="B42" s="229">
        <v>0.54329232257768556</v>
      </c>
      <c r="C42" s="229">
        <v>0.38791683093647511</v>
      </c>
      <c r="D42" s="229">
        <v>0.27503804668294712</v>
      </c>
      <c r="E42" s="229">
        <v>0.2161213310233048</v>
      </c>
      <c r="F42" s="229">
        <v>0.18156282382928879</v>
      </c>
      <c r="G42" s="229">
        <v>0.44781196192600659</v>
      </c>
      <c r="H42" s="229">
        <v>0.32815006661904411</v>
      </c>
      <c r="I42" s="229">
        <v>0.35967977852447769</v>
      </c>
      <c r="J42" s="229">
        <v>0.24626908521697599</v>
      </c>
      <c r="K42" s="229">
        <v>0.1305149872611979</v>
      </c>
      <c r="L42" s="229">
        <v>0.17755515354438151</v>
      </c>
      <c r="M42" s="229">
        <v>0.14739752741968851</v>
      </c>
      <c r="N42" s="229">
        <v>0.13521444125439261</v>
      </c>
      <c r="O42" s="229">
        <v>0.1217655404838429</v>
      </c>
      <c r="P42" s="229">
        <v>0.16766581422514229</v>
      </c>
      <c r="Q42" s="229">
        <v>0.1463207861245864</v>
      </c>
      <c r="R42" s="229">
        <v>0.1361692630909257</v>
      </c>
      <c r="S42" s="229">
        <v>0.2482552893215228</v>
      </c>
      <c r="T42" s="229">
        <v>0.14279315116022631</v>
      </c>
      <c r="U42" s="229">
        <v>0.14204728780945489</v>
      </c>
      <c r="V42" s="229">
        <v>0.13246411324261989</v>
      </c>
      <c r="W42" s="229">
        <v>0.14507430339885199</v>
      </c>
      <c r="X42" s="229">
        <v>0.13872969134929941</v>
      </c>
      <c r="Y42" s="229">
        <v>8.405845967235609E-2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3.2582112418190992E-2</v>
      </c>
      <c r="V43" s="229">
        <v>2.833294285289881E-2</v>
      </c>
      <c r="W43" s="229">
        <v>2.9243403890792479E-2</v>
      </c>
      <c r="X43" s="229">
        <v>2.5902940294293238E-2</v>
      </c>
      <c r="Y43" s="229">
        <v>2.6697849102464279E-2</v>
      </c>
      <c r="DA43" s="73" t="s">
        <v>1482</v>
      </c>
    </row>
    <row r="44" spans="1:105" ht="12" customHeight="1" x14ac:dyDescent="0.25">
      <c r="A44" s="64" t="s">
        <v>38</v>
      </c>
      <c r="B44" s="229">
        <v>0.54045985414090958</v>
      </c>
      <c r="C44" s="229">
        <v>2.8269467439874109E-2</v>
      </c>
      <c r="D44" s="229">
        <v>8.1497135724033203E-3</v>
      </c>
      <c r="E44" s="229">
        <v>8.7377612989830581E-4</v>
      </c>
      <c r="F44" s="229">
        <v>6.2686935085110235E-4</v>
      </c>
      <c r="G44" s="229">
        <v>7.3353808739330048E-3</v>
      </c>
      <c r="H44" s="229">
        <v>3.8150379763516149E-3</v>
      </c>
      <c r="I44" s="229">
        <v>2.1794742408688659E-3</v>
      </c>
      <c r="J44" s="229">
        <v>1.9329603714266801E-3</v>
      </c>
      <c r="K44" s="229">
        <v>1.2712718741366669E-3</v>
      </c>
      <c r="L44" s="229">
        <v>1.3407937805292331E-3</v>
      </c>
      <c r="M44" s="229">
        <v>1.3078742522064969E-3</v>
      </c>
      <c r="N44" s="229">
        <v>1.588477466949351E-3</v>
      </c>
      <c r="O44" s="229">
        <v>0.1186861427063941</v>
      </c>
      <c r="P44" s="229">
        <v>0.1364656866703165</v>
      </c>
      <c r="Q44" s="229">
        <v>0.20182604540341351</v>
      </c>
      <c r="R44" s="229">
        <v>0.19383151973060181</v>
      </c>
      <c r="S44" s="229">
        <v>0.30359314111047442</v>
      </c>
      <c r="T44" s="229">
        <v>0.2610853403482023</v>
      </c>
      <c r="U44" s="229">
        <v>0.2765174580424119</v>
      </c>
      <c r="V44" s="229">
        <v>0.33464473626435259</v>
      </c>
      <c r="W44" s="229">
        <v>0.25785721172782577</v>
      </c>
      <c r="X44" s="229">
        <v>0.28310178219713372</v>
      </c>
      <c r="Y44" s="229">
        <v>0.21065388505216881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1.711231101151075</v>
      </c>
      <c r="D45" s="325">
        <v>2.4172799386653638</v>
      </c>
      <c r="E45" s="325">
        <v>2.436031339689456</v>
      </c>
      <c r="F45" s="325">
        <v>2.7076444121071082</v>
      </c>
      <c r="G45" s="325">
        <v>1.375804632223782</v>
      </c>
      <c r="H45" s="325">
        <v>1.481868546433698</v>
      </c>
      <c r="I45" s="325">
        <v>1.450708484473356</v>
      </c>
      <c r="J45" s="325">
        <v>1.5822706729249489</v>
      </c>
      <c r="K45" s="325">
        <v>2.4038692685369911</v>
      </c>
      <c r="L45" s="325">
        <v>1.7261994160289209</v>
      </c>
      <c r="M45" s="325">
        <v>2.5771652387685</v>
      </c>
      <c r="N45" s="325">
        <v>2.2743522079678291</v>
      </c>
      <c r="O45" s="325">
        <v>2.5385244731454022</v>
      </c>
      <c r="P45" s="325">
        <v>2.170240972863505</v>
      </c>
      <c r="Q45" s="325">
        <v>1.8489847537314239</v>
      </c>
      <c r="R45" s="325">
        <v>2.2150009821030738</v>
      </c>
      <c r="S45" s="325">
        <v>1.200825906570105</v>
      </c>
      <c r="T45" s="325">
        <v>1.539931523179547</v>
      </c>
      <c r="U45" s="325">
        <v>1.6562465205539021</v>
      </c>
      <c r="V45" s="325">
        <v>1.432400258871152</v>
      </c>
      <c r="W45" s="325">
        <v>1.592127881430305</v>
      </c>
      <c r="X45" s="325">
        <v>1.3383272161852491</v>
      </c>
      <c r="Y45" s="325">
        <v>1.490621008937888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282.5190207192278</v>
      </c>
      <c r="C48" s="223">
        <v>150.69818034613931</v>
      </c>
      <c r="D48" s="223">
        <v>139.75161503531561</v>
      </c>
      <c r="E48" s="223">
        <v>120.5351323875441</v>
      </c>
      <c r="F48" s="223">
        <v>44.814188164614983</v>
      </c>
      <c r="G48" s="223">
        <v>70.420909582031044</v>
      </c>
      <c r="H48" s="223">
        <v>69.677838020178626</v>
      </c>
      <c r="I48" s="223">
        <v>103.22912795836579</v>
      </c>
      <c r="J48" s="223">
        <v>94.145922154139413</v>
      </c>
      <c r="K48" s="223">
        <v>64.040419156704132</v>
      </c>
      <c r="L48" s="223">
        <v>102.5681991660892</v>
      </c>
      <c r="M48" s="223">
        <v>101.4846144329435</v>
      </c>
      <c r="N48" s="223">
        <v>87.504715538149583</v>
      </c>
      <c r="O48" s="223">
        <v>76.236433786446952</v>
      </c>
      <c r="P48" s="223">
        <v>103.69016586943491</v>
      </c>
      <c r="Q48" s="223">
        <v>118.3892567625761</v>
      </c>
      <c r="R48" s="223">
        <v>119.38840560493151</v>
      </c>
      <c r="S48" s="223">
        <v>109.5566233838813</v>
      </c>
      <c r="T48" s="223">
        <v>67.97392288773564</v>
      </c>
      <c r="U48" s="223">
        <v>80.129214465594202</v>
      </c>
      <c r="V48" s="223">
        <v>96.0253579151765</v>
      </c>
      <c r="W48" s="223">
        <v>93.684743411954059</v>
      </c>
      <c r="X48" s="223">
        <v>102.5508893792142</v>
      </c>
      <c r="Y48" s="223">
        <v>83.664202640302648</v>
      </c>
      <c r="DA48" s="89" t="s">
        <v>1485</v>
      </c>
    </row>
    <row r="49" spans="1:105" ht="12" customHeight="1" x14ac:dyDescent="0.25">
      <c r="A49" s="55" t="s">
        <v>91</v>
      </c>
      <c r="B49" s="259">
        <v>2.0328798040560581</v>
      </c>
      <c r="C49" s="259">
        <v>1.0843563260051461</v>
      </c>
      <c r="D49" s="259">
        <v>1.0055897654826149</v>
      </c>
      <c r="E49" s="259">
        <v>0.8673165993778269</v>
      </c>
      <c r="F49" s="259">
        <v>0.32246274188210339</v>
      </c>
      <c r="G49" s="259">
        <v>0.50671719202505516</v>
      </c>
      <c r="H49" s="259">
        <v>0.50137038327841577</v>
      </c>
      <c r="I49" s="259">
        <v>0.74279037525532687</v>
      </c>
      <c r="J49" s="259">
        <v>0.67743171165640947</v>
      </c>
      <c r="K49" s="259">
        <v>0.46080605268796648</v>
      </c>
      <c r="L49" s="259">
        <v>0.73803462893310212</v>
      </c>
      <c r="M49" s="259">
        <v>0.73023764055904261</v>
      </c>
      <c r="N49" s="259">
        <v>0.62964457587385958</v>
      </c>
      <c r="O49" s="259">
        <v>0.54856308854212232</v>
      </c>
      <c r="P49" s="259">
        <v>0.74610779670151539</v>
      </c>
      <c r="Q49" s="259">
        <v>0.85187584353503087</v>
      </c>
      <c r="R49" s="259">
        <v>0.85906526921526893</v>
      </c>
      <c r="S49" s="259">
        <v>0.78832018640987478</v>
      </c>
      <c r="T49" s="259">
        <v>0.48910977635800901</v>
      </c>
      <c r="U49" s="259">
        <v>0.57657378744698407</v>
      </c>
      <c r="V49" s="259">
        <v>0.6909552860758964</v>
      </c>
      <c r="W49" s="259">
        <v>0.67411327685267752</v>
      </c>
      <c r="X49" s="259">
        <v>0.73791007549214638</v>
      </c>
      <c r="Y49" s="259">
        <v>0.60200997241468124</v>
      </c>
      <c r="DA49" s="67" t="s">
        <v>1486</v>
      </c>
    </row>
    <row r="50" spans="1:105" ht="12" customHeight="1" x14ac:dyDescent="0.25">
      <c r="A50" s="173" t="s">
        <v>92</v>
      </c>
      <c r="B50" s="224">
        <v>2.276097615446095</v>
      </c>
      <c r="C50" s="224">
        <v>1.2140908886938491</v>
      </c>
      <c r="D50" s="224">
        <v>1.1259005391097201</v>
      </c>
      <c r="E50" s="224">
        <v>0.97108409446633936</v>
      </c>
      <c r="F50" s="224">
        <v>0.36104283017798411</v>
      </c>
      <c r="G50" s="224">
        <v>0.56734185177726537</v>
      </c>
      <c r="H50" s="224">
        <v>0.56135534012311306</v>
      </c>
      <c r="I50" s="224">
        <v>0.83165930347760819</v>
      </c>
      <c r="J50" s="224">
        <v>0.75848099845956252</v>
      </c>
      <c r="K50" s="224">
        <v>0.51593781177496767</v>
      </c>
      <c r="L50" s="224">
        <v>0.82633457014016043</v>
      </c>
      <c r="M50" s="224">
        <v>0.81760473446052584</v>
      </c>
      <c r="N50" s="224">
        <v>0.70497651403965589</v>
      </c>
      <c r="O50" s="224">
        <v>0.61419427516632397</v>
      </c>
      <c r="P50" s="224">
        <v>0.83537362787004632</v>
      </c>
      <c r="Q50" s="224">
        <v>0.95379597566838992</v>
      </c>
      <c r="R50" s="224">
        <v>0.96184555863663401</v>
      </c>
      <c r="S50" s="224">
        <v>0.88263639242984793</v>
      </c>
      <c r="T50" s="224">
        <v>0.54762784963411315</v>
      </c>
      <c r="U50" s="224">
        <v>0.64555623019048625</v>
      </c>
      <c r="V50" s="224">
        <v>0.7736225604088165</v>
      </c>
      <c r="W50" s="224">
        <v>0.75476553946945524</v>
      </c>
      <c r="X50" s="224">
        <v>0.8261951148760619</v>
      </c>
      <c r="Y50" s="224">
        <v>0.6740356512735759</v>
      </c>
      <c r="DA50" s="177" t="s">
        <v>1487</v>
      </c>
    </row>
    <row r="51" spans="1:105" ht="12" customHeight="1" x14ac:dyDescent="0.25">
      <c r="A51" s="173" t="s">
        <v>93</v>
      </c>
      <c r="B51" s="224">
        <v>2.5145140305904299</v>
      </c>
      <c r="C51" s="224">
        <v>1.222825646559323</v>
      </c>
      <c r="D51" s="224">
        <v>1.586111709773939</v>
      </c>
      <c r="E51" s="224">
        <v>1.7240941052511689</v>
      </c>
      <c r="F51" s="224">
        <v>0.6105567585856152</v>
      </c>
      <c r="G51" s="224">
        <v>0.80533164473629193</v>
      </c>
      <c r="H51" s="224">
        <v>0.83851794390250745</v>
      </c>
      <c r="I51" s="224">
        <v>1.362558844236526</v>
      </c>
      <c r="J51" s="224">
        <v>1.199755288998988</v>
      </c>
      <c r="K51" s="224">
        <v>0.83260027299565842</v>
      </c>
      <c r="L51" s="224">
        <v>1.233404260400069</v>
      </c>
      <c r="M51" s="224">
        <v>1.3903815170203859</v>
      </c>
      <c r="N51" s="224">
        <v>1.1539704279592691</v>
      </c>
      <c r="O51" s="224">
        <v>0.92390548350307367</v>
      </c>
      <c r="P51" s="224">
        <v>1.1512408742279461</v>
      </c>
      <c r="Q51" s="224">
        <v>0.99175772571026077</v>
      </c>
      <c r="R51" s="224">
        <v>1.3346944357022901</v>
      </c>
      <c r="S51" s="224">
        <v>0.9837684317899883</v>
      </c>
      <c r="T51" s="224">
        <v>0.92556157884045975</v>
      </c>
      <c r="U51" s="224">
        <v>1.0609778617493859</v>
      </c>
      <c r="V51" s="224">
        <v>1.105685204398176</v>
      </c>
      <c r="W51" s="224">
        <v>1.225825754948386</v>
      </c>
      <c r="X51" s="224">
        <v>1.2122706342355081</v>
      </c>
      <c r="Y51" s="224">
        <v>1.050331448940476</v>
      </c>
      <c r="DA51" s="177" t="s">
        <v>1488</v>
      </c>
    </row>
    <row r="52" spans="1:105" ht="12" customHeight="1" x14ac:dyDescent="0.25">
      <c r="A52" s="173" t="s">
        <v>94</v>
      </c>
      <c r="B52" s="224">
        <v>1.674105615983654</v>
      </c>
      <c r="C52" s="224">
        <v>0.89298295524930937</v>
      </c>
      <c r="D52" s="224">
        <v>0.82811756524475222</v>
      </c>
      <c r="E52" s="224">
        <v>0.71424763380364875</v>
      </c>
      <c r="F52" s="224">
        <v>0.26555268346570199</v>
      </c>
      <c r="G52" s="224">
        <v>0.41728886045897262</v>
      </c>
      <c r="H52" s="224">
        <v>0.41288568692530869</v>
      </c>
      <c r="I52" s="224">
        <v>0.6116985058499097</v>
      </c>
      <c r="J52" s="224">
        <v>0.55787471087402307</v>
      </c>
      <c r="K52" s="224">
        <v>0.37948038007214657</v>
      </c>
      <c r="L52" s="224">
        <v>0.60778208068284167</v>
      </c>
      <c r="M52" s="224">
        <v>0.60136114915569039</v>
      </c>
      <c r="N52" s="224">
        <v>0.51852132056254452</v>
      </c>
      <c r="O52" s="224">
        <v>0.45174955519622118</v>
      </c>
      <c r="P52" s="224">
        <v>0.61443044989429829</v>
      </c>
      <c r="Q52" s="224">
        <v>0.70153195035798632</v>
      </c>
      <c r="R52" s="224">
        <v>0.70745254531051105</v>
      </c>
      <c r="S52" s="224">
        <v>0.64919295702032531</v>
      </c>
      <c r="T52" s="224">
        <v>0.40278890163585501</v>
      </c>
      <c r="U52" s="224">
        <v>0.47481676667163347</v>
      </c>
      <c r="V52" s="224">
        <v>0.56901156797627983</v>
      </c>
      <c r="W52" s="224">
        <v>0.55514193231519293</v>
      </c>
      <c r="X52" s="224">
        <v>0.60767950914143587</v>
      </c>
      <c r="Y52" s="224">
        <v>0.49576382906984251</v>
      </c>
      <c r="DA52" s="177" t="s">
        <v>1489</v>
      </c>
    </row>
    <row r="53" spans="1:105" ht="12" customHeight="1" x14ac:dyDescent="0.25">
      <c r="A53" s="56" t="s">
        <v>95</v>
      </c>
      <c r="B53" s="260">
        <v>2.2271916496348858</v>
      </c>
      <c r="C53" s="260">
        <v>1.200021725751099</v>
      </c>
      <c r="D53" s="260">
        <v>1.1204422180775051</v>
      </c>
      <c r="E53" s="260">
        <v>1.0580276579850469</v>
      </c>
      <c r="F53" s="260">
        <v>0.38196148691497922</v>
      </c>
      <c r="G53" s="260">
        <v>0.57783269544523996</v>
      </c>
      <c r="H53" s="260">
        <v>0.58034038409307098</v>
      </c>
      <c r="I53" s="260">
        <v>0.8849979831389132</v>
      </c>
      <c r="J53" s="260">
        <v>0.80644536436634406</v>
      </c>
      <c r="K53" s="260">
        <v>0.54802316080239333</v>
      </c>
      <c r="L53" s="260">
        <v>0.84397477072800253</v>
      </c>
      <c r="M53" s="260">
        <v>0.86756556787990247</v>
      </c>
      <c r="N53" s="260">
        <v>0.72883921307146937</v>
      </c>
      <c r="O53" s="260">
        <v>0.62015143151748331</v>
      </c>
      <c r="P53" s="260">
        <v>0.82293466623238609</v>
      </c>
      <c r="Q53" s="260">
        <v>0.88734647353582941</v>
      </c>
      <c r="R53" s="260">
        <v>0.94546997756068718</v>
      </c>
      <c r="S53" s="260">
        <v>0.84495720951084929</v>
      </c>
      <c r="T53" s="260">
        <v>0.6041865864009266</v>
      </c>
      <c r="U53" s="260">
        <v>0.71794507824722764</v>
      </c>
      <c r="V53" s="260">
        <v>0.80830667872708595</v>
      </c>
      <c r="W53" s="260">
        <v>0.84935907829862778</v>
      </c>
      <c r="X53" s="260">
        <v>0.89409173663824926</v>
      </c>
      <c r="Y53" s="260">
        <v>0.76352018425842028</v>
      </c>
      <c r="DA53" s="68" t="s">
        <v>1490</v>
      </c>
    </row>
    <row r="54" spans="1:105" ht="12" customHeight="1" x14ac:dyDescent="0.25">
      <c r="A54" s="37" t="s">
        <v>159</v>
      </c>
      <c r="B54" s="226">
        <v>2.6013582883292322E-2</v>
      </c>
      <c r="C54" s="226">
        <v>1.1421026021791819E-2</v>
      </c>
      <c r="D54" s="226">
        <v>6.0291571096835759E-3</v>
      </c>
      <c r="E54" s="226">
        <v>9.9231861414315527E-3</v>
      </c>
      <c r="F54" s="226">
        <v>1.8725537767304339E-2</v>
      </c>
      <c r="G54" s="226">
        <v>3.5261419155042609E-3</v>
      </c>
      <c r="H54" s="226">
        <v>1.9742873663949941E-3</v>
      </c>
      <c r="I54" s="226">
        <v>4.6998433374196456E-3</v>
      </c>
      <c r="J54" s="226">
        <v>5.5786661302622024E-3</v>
      </c>
      <c r="K54" s="226">
        <v>2.229883461159419E-3</v>
      </c>
      <c r="L54" s="226">
        <v>3.3112023647018998E-3</v>
      </c>
      <c r="M54" s="226">
        <v>2.632999081263545E-3</v>
      </c>
      <c r="N54" s="226">
        <v>2.5899342683942399E-3</v>
      </c>
      <c r="O54" s="226">
        <v>5.1659649550118616E-3</v>
      </c>
      <c r="P54" s="226">
        <v>6.7091268837309757E-3</v>
      </c>
      <c r="Q54" s="226">
        <v>9.9425073360275215E-3</v>
      </c>
      <c r="R54" s="226">
        <v>7.7999187151883264E-3</v>
      </c>
      <c r="S54" s="226">
        <v>2.7843250325578509E-2</v>
      </c>
      <c r="T54" s="226">
        <v>4.5510932111563762E-3</v>
      </c>
      <c r="U54" s="226">
        <v>2.484003646871943E-3</v>
      </c>
      <c r="V54" s="226">
        <v>3.645625151445603E-3</v>
      </c>
      <c r="W54" s="226">
        <v>2.982130069523465E-3</v>
      </c>
      <c r="X54" s="226">
        <v>0</v>
      </c>
      <c r="Y54" s="226">
        <v>3.3423855617850488E-3</v>
      </c>
      <c r="DA54" s="69" t="s">
        <v>1491</v>
      </c>
    </row>
    <row r="55" spans="1:105" ht="12" customHeight="1" x14ac:dyDescent="0.25">
      <c r="A55" s="37" t="s">
        <v>35</v>
      </c>
      <c r="B55" s="226">
        <v>1.751961286004309</v>
      </c>
      <c r="C55" s="226">
        <v>1.044396143691747</v>
      </c>
      <c r="D55" s="226">
        <v>0.79708591576282639</v>
      </c>
      <c r="E55" s="226">
        <v>0.50204742141519976</v>
      </c>
      <c r="F55" s="226">
        <v>0.18288437736537161</v>
      </c>
      <c r="G55" s="226">
        <v>0.40698458690293088</v>
      </c>
      <c r="H55" s="226">
        <v>0.36807136580040639</v>
      </c>
      <c r="I55" s="226">
        <v>0.50433456383587694</v>
      </c>
      <c r="J55" s="226">
        <v>0.43885086547344959</v>
      </c>
      <c r="K55" s="226">
        <v>0.27210776495645123</v>
      </c>
      <c r="L55" s="226">
        <v>0.52929614156121108</v>
      </c>
      <c r="M55" s="226">
        <v>0.43681243130640579</v>
      </c>
      <c r="N55" s="226">
        <v>0.40409813425307911</v>
      </c>
      <c r="O55" s="226">
        <v>0.33578772207577101</v>
      </c>
      <c r="P55" s="226">
        <v>0.53061942019631225</v>
      </c>
      <c r="Q55" s="226">
        <v>0.69219853334000692</v>
      </c>
      <c r="R55" s="226">
        <v>0.54088791483576948</v>
      </c>
      <c r="S55" s="226">
        <v>0.63613842547452393</v>
      </c>
      <c r="T55" s="226">
        <v>0.2302636075598091</v>
      </c>
      <c r="U55" s="226">
        <v>0.26898948057062322</v>
      </c>
      <c r="V55" s="226">
        <v>0.36282031107979901</v>
      </c>
      <c r="W55" s="226">
        <v>0.3190841722991043</v>
      </c>
      <c r="X55" s="226">
        <v>0.38333924811872222</v>
      </c>
      <c r="Y55" s="226">
        <v>0.25789305898345738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3.5789512576235673E-2</v>
      </c>
      <c r="V57" s="226">
        <v>5.4532561852413772E-2</v>
      </c>
      <c r="W57" s="226">
        <v>6.8330776264242665E-2</v>
      </c>
      <c r="X57" s="226">
        <v>0.10158417237300441</v>
      </c>
      <c r="Y57" s="226">
        <v>9.870279378126505E-2</v>
      </c>
      <c r="DA57" s="69" t="s">
        <v>1494</v>
      </c>
    </row>
    <row r="58" spans="1:105" ht="12" customHeight="1" x14ac:dyDescent="0.25">
      <c r="A58" s="37" t="s">
        <v>40</v>
      </c>
      <c r="B58" s="226">
        <v>0.44921678074728549</v>
      </c>
      <c r="C58" s="226">
        <v>0.14420455603756099</v>
      </c>
      <c r="D58" s="226">
        <v>0.317327145204995</v>
      </c>
      <c r="E58" s="226">
        <v>0.54605705042841557</v>
      </c>
      <c r="F58" s="226">
        <v>0.18035157178230321</v>
      </c>
      <c r="G58" s="226">
        <v>0.16732196662680471</v>
      </c>
      <c r="H58" s="226">
        <v>0.21029473092626949</v>
      </c>
      <c r="I58" s="226">
        <v>0.37596357596561658</v>
      </c>
      <c r="J58" s="226">
        <v>0.36201583276263227</v>
      </c>
      <c r="K58" s="226">
        <v>0.27368551238478273</v>
      </c>
      <c r="L58" s="226">
        <v>0.31136742680208951</v>
      </c>
      <c r="M58" s="226">
        <v>0.42812013749223321</v>
      </c>
      <c r="N58" s="226">
        <v>0.32215114454999599</v>
      </c>
      <c r="O58" s="226">
        <v>0.27919774448670043</v>
      </c>
      <c r="P58" s="226">
        <v>0.28560611915234291</v>
      </c>
      <c r="Q58" s="226">
        <v>0.18520543285979491</v>
      </c>
      <c r="R58" s="226">
        <v>0.39678214400972928</v>
      </c>
      <c r="S58" s="226">
        <v>0.18097553371074679</v>
      </c>
      <c r="T58" s="226">
        <v>0.36937188562996109</v>
      </c>
      <c r="U58" s="226">
        <v>0.41068208145349677</v>
      </c>
      <c r="V58" s="226">
        <v>0.38730818064342759</v>
      </c>
      <c r="W58" s="226">
        <v>0.45896199966575729</v>
      </c>
      <c r="X58" s="226">
        <v>0.40916831614652271</v>
      </c>
      <c r="Y58" s="226">
        <v>0.40358194593191271</v>
      </c>
      <c r="DA58" s="69" t="s">
        <v>1495</v>
      </c>
    </row>
    <row r="59" spans="1:105" ht="12" customHeight="1" x14ac:dyDescent="0.25">
      <c r="A59" s="57" t="s">
        <v>1496</v>
      </c>
      <c r="B59" s="261">
        <v>10.72281929689894</v>
      </c>
      <c r="C59" s="261">
        <v>5.2145815374871418</v>
      </c>
      <c r="D59" s="261">
        <v>6.76376788583989</v>
      </c>
      <c r="E59" s="261">
        <v>7.3521759340177546</v>
      </c>
      <c r="F59" s="261">
        <v>2.6036401917696339</v>
      </c>
      <c r="G59" s="261">
        <v>3.4342324582511869</v>
      </c>
      <c r="H59" s="261">
        <v>3.5757511313478729</v>
      </c>
      <c r="I59" s="261">
        <v>5.8104556548086039</v>
      </c>
      <c r="J59" s="261">
        <v>5.1162009867227347</v>
      </c>
      <c r="K59" s="261">
        <v>3.550515990473452</v>
      </c>
      <c r="L59" s="261">
        <v>5.2596926656200633</v>
      </c>
      <c r="M59" s="261">
        <v>5.9291018381222136</v>
      </c>
      <c r="N59" s="261">
        <v>4.9209573788168104</v>
      </c>
      <c r="O59" s="261">
        <v>3.939875230957167</v>
      </c>
      <c r="P59" s="261">
        <v>4.9093175505772084</v>
      </c>
      <c r="Q59" s="261">
        <v>4.2292223267481779</v>
      </c>
      <c r="R59" s="261">
        <v>5.6916314947949012</v>
      </c>
      <c r="S59" s="261">
        <v>4.1951530179375256</v>
      </c>
      <c r="T59" s="261">
        <v>3.9469374349557089</v>
      </c>
      <c r="U59" s="261">
        <v>4.5244026285578336</v>
      </c>
      <c r="V59" s="261">
        <v>4.7150512988915452</v>
      </c>
      <c r="W59" s="261">
        <v>5.2273751110109608</v>
      </c>
      <c r="X59" s="261">
        <v>5.1695710549653011</v>
      </c>
      <c r="Y59" s="261">
        <v>4.4790023805093764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42.704184659739333</v>
      </c>
      <c r="C60" s="261">
        <f t="shared" si="1"/>
        <v>26.285676439773042</v>
      </c>
      <c r="D60" s="261">
        <f t="shared" si="1"/>
        <v>24.913818985898786</v>
      </c>
      <c r="E60" s="261">
        <f t="shared" si="1"/>
        <v>20.571578573831776</v>
      </c>
      <c r="F60" s="261">
        <f t="shared" si="1"/>
        <v>7.8718985644060524</v>
      </c>
      <c r="G60" s="261">
        <f t="shared" si="1"/>
        <v>11.343730592148024</v>
      </c>
      <c r="H60" s="261">
        <f t="shared" si="1"/>
        <v>11.298448667260526</v>
      </c>
      <c r="I60" s="261">
        <f t="shared" si="1"/>
        <v>16.40760512021383</v>
      </c>
      <c r="J60" s="261">
        <f t="shared" si="1"/>
        <v>15.340225525844318</v>
      </c>
      <c r="K60" s="261">
        <f t="shared" si="1"/>
        <v>11.465845981572841</v>
      </c>
      <c r="L60" s="261">
        <f t="shared" si="1"/>
        <v>17.899951389273443</v>
      </c>
      <c r="M60" s="261">
        <f t="shared" si="1"/>
        <v>18.392696667940918</v>
      </c>
      <c r="N60" s="261">
        <f t="shared" si="1"/>
        <v>16.01703108566641</v>
      </c>
      <c r="O60" s="261">
        <f t="shared" si="1"/>
        <v>13.661283366382825</v>
      </c>
      <c r="P60" s="261">
        <f t="shared" si="1"/>
        <v>18.123143482759478</v>
      </c>
      <c r="Q60" s="261">
        <f t="shared" si="1"/>
        <v>20.765008375844165</v>
      </c>
      <c r="R60" s="261">
        <f t="shared" si="1"/>
        <v>20.442325609172688</v>
      </c>
      <c r="S60" s="261">
        <f t="shared" si="1"/>
        <v>17.826060432361846</v>
      </c>
      <c r="T60" s="261">
        <f t="shared" si="1"/>
        <v>10.53817453040004</v>
      </c>
      <c r="U60" s="261">
        <f t="shared" si="1"/>
        <v>12.510278523075106</v>
      </c>
      <c r="V60" s="261">
        <f t="shared" si="1"/>
        <v>15.029560515802908</v>
      </c>
      <c r="W60" s="261">
        <f t="shared" si="1"/>
        <v>14.667717187616105</v>
      </c>
      <c r="X60" s="261">
        <f t="shared" si="1"/>
        <v>16.015107802987838</v>
      </c>
      <c r="Y60" s="261">
        <f t="shared" si="1"/>
        <v>13.390277498037111</v>
      </c>
      <c r="DA60" s="70"/>
    </row>
    <row r="61" spans="1:105" ht="12" customHeight="1" x14ac:dyDescent="0.25">
      <c r="A61" s="60" t="s">
        <v>1499</v>
      </c>
      <c r="B61" s="262">
        <v>35.400713173409912</v>
      </c>
      <c r="C61" s="262">
        <v>19.23043436816647</v>
      </c>
      <c r="D61" s="262">
        <v>16.585551090055059</v>
      </c>
      <c r="E61" s="262">
        <v>13.57543500333848</v>
      </c>
      <c r="F61" s="262">
        <v>5.0673000570526341</v>
      </c>
      <c r="G61" s="262">
        <v>8.5829744016373262</v>
      </c>
      <c r="H61" s="262">
        <v>8.3702563624052821</v>
      </c>
      <c r="I61" s="262">
        <v>12.189843146549419</v>
      </c>
      <c r="J61" s="262">
        <v>11.154538797746159</v>
      </c>
      <c r="K61" s="262">
        <v>7.3315563627419893</v>
      </c>
      <c r="L61" s="262">
        <v>12.09822683595992</v>
      </c>
      <c r="M61" s="262">
        <v>11.36289526493923</v>
      </c>
      <c r="N61" s="262">
        <v>9.8539549871877412</v>
      </c>
      <c r="O61" s="262">
        <v>8.5576385881449042</v>
      </c>
      <c r="P61" s="262">
        <v>12.0484877309156</v>
      </c>
      <c r="Q61" s="262">
        <v>14.16278709924334</v>
      </c>
      <c r="R61" s="262">
        <v>13.519393685117439</v>
      </c>
      <c r="S61" s="262">
        <v>13.312388038631349</v>
      </c>
      <c r="T61" s="262">
        <v>7.4915472875257096</v>
      </c>
      <c r="U61" s="262">
        <v>8.80140645538199</v>
      </c>
      <c r="V61" s="262">
        <v>10.780489559542589</v>
      </c>
      <c r="W61" s="262">
        <v>10.40068565141962</v>
      </c>
      <c r="X61" s="262">
        <v>11.50036888711084</v>
      </c>
      <c r="Y61" s="262">
        <v>9.1157571250286473</v>
      </c>
      <c r="DA61" s="72" t="s">
        <v>1500</v>
      </c>
    </row>
    <row r="62" spans="1:105" ht="12" customHeight="1" x14ac:dyDescent="0.25">
      <c r="A62" s="59" t="s">
        <v>28</v>
      </c>
      <c r="B62" s="230">
        <v>11.99069673319258</v>
      </c>
      <c r="C62" s="230">
        <v>6.1591653891208678</v>
      </c>
      <c r="D62" s="230">
        <v>4.5225461449245117</v>
      </c>
      <c r="E62" s="230">
        <v>4.7537913124776612</v>
      </c>
      <c r="F62" s="230">
        <v>2.0347884277123178</v>
      </c>
      <c r="G62" s="230">
        <v>2.8209655955282469</v>
      </c>
      <c r="H62" s="230">
        <v>2.837864004220759</v>
      </c>
      <c r="I62" s="230">
        <v>4.039058736383363</v>
      </c>
      <c r="J62" s="230">
        <v>4.8273769685562131</v>
      </c>
      <c r="K62" s="230">
        <v>3.4712058432069779</v>
      </c>
      <c r="L62" s="230">
        <v>5.1095684997889066</v>
      </c>
      <c r="M62" s="230">
        <v>4.6621391310022329</v>
      </c>
      <c r="N62" s="230">
        <v>3.2912820459475558</v>
      </c>
      <c r="O62" s="230">
        <v>2.438446259667193</v>
      </c>
      <c r="P62" s="230">
        <v>3.0592294249884402</v>
      </c>
      <c r="Q62" s="230">
        <v>3.9448188984348458</v>
      </c>
      <c r="R62" s="230">
        <v>3.6938106547612342</v>
      </c>
      <c r="S62" s="230">
        <v>3.0312676715147671</v>
      </c>
      <c r="T62" s="230">
        <v>2.4144302630678252</v>
      </c>
      <c r="U62" s="230">
        <v>2.8196696998657251</v>
      </c>
      <c r="V62" s="230">
        <v>3.5316064839739121</v>
      </c>
      <c r="W62" s="230">
        <v>3.552089376593762</v>
      </c>
      <c r="X62" s="230">
        <v>3.667312722337142</v>
      </c>
      <c r="Y62" s="230">
        <v>3.2399194827990709</v>
      </c>
      <c r="DA62" s="71" t="s">
        <v>1501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4.5493244036278892E-2</v>
      </c>
      <c r="O63" s="295">
        <v>5.076082476720286E-2</v>
      </c>
      <c r="P63" s="295">
        <v>6.137007231513978E-2</v>
      </c>
      <c r="Q63" s="295">
        <v>7.8849603825873291E-2</v>
      </c>
      <c r="R63" s="295">
        <v>0</v>
      </c>
      <c r="S63" s="295">
        <v>6.7567728683771908E-2</v>
      </c>
      <c r="T63" s="295">
        <v>5.3649713943477929E-2</v>
      </c>
      <c r="U63" s="295">
        <v>5.9724267530988258E-2</v>
      </c>
      <c r="V63" s="295">
        <v>0.15599126019205109</v>
      </c>
      <c r="W63" s="295">
        <v>0.13425739245726151</v>
      </c>
      <c r="X63" s="295">
        <v>0.1586851738138178</v>
      </c>
      <c r="Y63" s="295">
        <v>0.16145706789907899</v>
      </c>
      <c r="DA63" s="122" t="s">
        <v>1502</v>
      </c>
    </row>
    <row r="64" spans="1:105" ht="12" customHeight="1" x14ac:dyDescent="0.25">
      <c r="A64" s="59" t="s">
        <v>159</v>
      </c>
      <c r="B64" s="295">
        <v>0.34251237946228091</v>
      </c>
      <c r="C64" s="295">
        <v>0.1353757533332372</v>
      </c>
      <c r="D64" s="295">
        <v>8.9920597193051954E-2</v>
      </c>
      <c r="E64" s="295">
        <v>0.1540394020391101</v>
      </c>
      <c r="F64" s="295">
        <v>0.28165981324694389</v>
      </c>
      <c r="G64" s="295">
        <v>4.5092599298503358E-2</v>
      </c>
      <c r="H64" s="295">
        <v>2.3850762102540099E-2</v>
      </c>
      <c r="I64" s="295">
        <v>6.221178968594341E-2</v>
      </c>
      <c r="J64" s="295">
        <v>6.2032358657240251E-2</v>
      </c>
      <c r="K64" s="295">
        <v>2.6134447011307418E-2</v>
      </c>
      <c r="L64" s="295">
        <v>4.2448189151247193E-2</v>
      </c>
      <c r="M64" s="295">
        <v>4.0148522488589383E-2</v>
      </c>
      <c r="N64" s="295">
        <v>4.1503718297996657E-2</v>
      </c>
      <c r="O64" s="295">
        <v>9.1945931874401615E-2</v>
      </c>
      <c r="P64" s="295">
        <v>0.11080135971763409</v>
      </c>
      <c r="Q64" s="295">
        <v>0.14259209620296831</v>
      </c>
      <c r="R64" s="295">
        <v>0.1396764139458444</v>
      </c>
      <c r="S64" s="295">
        <v>0.42829269720836721</v>
      </c>
      <c r="T64" s="295">
        <v>9.7363018151268133E-2</v>
      </c>
      <c r="U64" s="295">
        <v>5.4186878174780538E-2</v>
      </c>
      <c r="V64" s="295">
        <v>7.0560513930830904E-2</v>
      </c>
      <c r="W64" s="295">
        <v>6.2170527406385408E-2</v>
      </c>
      <c r="X64" s="295">
        <v>0</v>
      </c>
      <c r="Y64" s="295">
        <v>7.3112831834270489E-2</v>
      </c>
      <c r="DA64" s="122" t="s">
        <v>1503</v>
      </c>
    </row>
    <row r="65" spans="1:105" ht="12" customHeight="1" x14ac:dyDescent="0.25">
      <c r="A65" s="59" t="s">
        <v>32</v>
      </c>
      <c r="B65" s="295">
        <v>0</v>
      </c>
      <c r="C65" s="295">
        <v>0.5564524941329585</v>
      </c>
      <c r="D65" s="295">
        <v>8.5113897732107091E-2</v>
      </c>
      <c r="E65" s="295">
        <v>0.87423192959698504</v>
      </c>
      <c r="F65" s="295">
        <v>0</v>
      </c>
      <c r="G65" s="295">
        <v>0.51236308965211874</v>
      </c>
      <c r="H65" s="295">
        <v>1.0619839510860709</v>
      </c>
      <c r="I65" s="295">
        <v>1.412699923426415</v>
      </c>
      <c r="J65" s="295">
        <v>1.385297329940024</v>
      </c>
      <c r="K65" s="295">
        <v>0.64508709404241027</v>
      </c>
      <c r="L65" s="295">
        <v>0.16086142489830321</v>
      </c>
      <c r="M65" s="295">
        <v>0</v>
      </c>
      <c r="N65" s="295">
        <v>0</v>
      </c>
      <c r="O65" s="295">
        <v>0</v>
      </c>
      <c r="P65" s="295">
        <v>5.3896928433283683E-2</v>
      </c>
      <c r="Q65" s="295">
        <v>6.9247946011422021E-2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1504</v>
      </c>
    </row>
    <row r="66" spans="1:105" ht="12" customHeight="1" x14ac:dyDescent="0.25">
      <c r="A66" s="59" t="s">
        <v>35</v>
      </c>
      <c r="B66" s="295">
        <v>23.067504060755049</v>
      </c>
      <c r="C66" s="295">
        <v>12.379440731579409</v>
      </c>
      <c r="D66" s="295">
        <v>11.88797045020539</v>
      </c>
      <c r="E66" s="295">
        <v>7.7933723592247199</v>
      </c>
      <c r="F66" s="295">
        <v>2.7508518160933728</v>
      </c>
      <c r="G66" s="295">
        <v>5.204553117158456</v>
      </c>
      <c r="H66" s="295">
        <v>4.4465576449959121</v>
      </c>
      <c r="I66" s="295">
        <v>6.6758726970537019</v>
      </c>
      <c r="J66" s="295">
        <v>4.8798321405926872</v>
      </c>
      <c r="K66" s="295">
        <v>3.189128978481294</v>
      </c>
      <c r="L66" s="295">
        <v>6.785348722121463</v>
      </c>
      <c r="M66" s="295">
        <v>6.6606076114484081</v>
      </c>
      <c r="N66" s="295">
        <v>6.4756759789059091</v>
      </c>
      <c r="O66" s="295">
        <v>5.9764855718361058</v>
      </c>
      <c r="P66" s="295">
        <v>8.7631899454611002</v>
      </c>
      <c r="Q66" s="295">
        <v>9.9272785547682325</v>
      </c>
      <c r="R66" s="295">
        <v>9.6859066164103567</v>
      </c>
      <c r="S66" s="295">
        <v>9.7852599412244459</v>
      </c>
      <c r="T66" s="295">
        <v>4.9261042923631386</v>
      </c>
      <c r="U66" s="295">
        <v>5.8678256098104971</v>
      </c>
      <c r="V66" s="295">
        <v>7.0223313014458011</v>
      </c>
      <c r="W66" s="295">
        <v>6.6521683549622148</v>
      </c>
      <c r="X66" s="295">
        <v>7.6743709909598836</v>
      </c>
      <c r="Y66" s="295">
        <v>5.6412677424962263</v>
      </c>
      <c r="DA66" s="122" t="s">
        <v>1505</v>
      </c>
    </row>
    <row r="67" spans="1:105" ht="12" customHeight="1" x14ac:dyDescent="0.25">
      <c r="A67" s="60" t="s">
        <v>1506</v>
      </c>
      <c r="B67" s="262">
        <v>7.3034714863294212</v>
      </c>
      <c r="C67" s="262">
        <v>7.0552420716065729</v>
      </c>
      <c r="D67" s="262">
        <v>8.3282678958437284</v>
      </c>
      <c r="E67" s="262">
        <v>6.9961435704932953</v>
      </c>
      <c r="F67" s="262">
        <v>2.8045985073534179</v>
      </c>
      <c r="G67" s="262">
        <v>2.7607561905106972</v>
      </c>
      <c r="H67" s="262">
        <v>2.9281923048552452</v>
      </c>
      <c r="I67" s="262">
        <v>4.2177619736644099</v>
      </c>
      <c r="J67" s="262">
        <v>4.1856867280981573</v>
      </c>
      <c r="K67" s="262">
        <v>4.1342896188308522</v>
      </c>
      <c r="L67" s="262">
        <v>5.8017245533135222</v>
      </c>
      <c r="M67" s="262">
        <v>7.0298014030016862</v>
      </c>
      <c r="N67" s="262">
        <v>6.163076098478669</v>
      </c>
      <c r="O67" s="262">
        <v>5.1036447782379222</v>
      </c>
      <c r="P67" s="262">
        <v>6.0746557518438777</v>
      </c>
      <c r="Q67" s="262">
        <v>6.602221276600825</v>
      </c>
      <c r="R67" s="262">
        <v>6.9229319240552476</v>
      </c>
      <c r="S67" s="262">
        <v>4.5136723937304959</v>
      </c>
      <c r="T67" s="262">
        <v>3.04662724287433</v>
      </c>
      <c r="U67" s="262">
        <v>3.7088720676931159</v>
      </c>
      <c r="V67" s="262">
        <v>4.2490709562603186</v>
      </c>
      <c r="W67" s="262">
        <v>4.2670315361964866</v>
      </c>
      <c r="X67" s="262">
        <v>4.5147389158769986</v>
      </c>
      <c r="Y67" s="262">
        <v>4.2745203730084631</v>
      </c>
      <c r="DA67" s="72" t="s">
        <v>1507</v>
      </c>
    </row>
    <row r="68" spans="1:105" ht="12" customHeight="1" x14ac:dyDescent="0.25">
      <c r="A68" s="147" t="s">
        <v>28</v>
      </c>
      <c r="B68" s="229">
        <v>1.500887441149787</v>
      </c>
      <c r="C68" s="229">
        <v>0.56665306901637713</v>
      </c>
      <c r="D68" s="229">
        <v>0.30580771895505449</v>
      </c>
      <c r="E68" s="229">
        <v>0.3244426793311857</v>
      </c>
      <c r="F68" s="229">
        <v>0.12159236889003611</v>
      </c>
      <c r="G68" s="229">
        <v>0.30506619925207862</v>
      </c>
      <c r="H68" s="229">
        <v>0.28340930336198922</v>
      </c>
      <c r="I68" s="229">
        <v>0.43087980526865172</v>
      </c>
      <c r="J68" s="229">
        <v>0.46981553369374079</v>
      </c>
      <c r="K68" s="229">
        <v>0.2150473200932802</v>
      </c>
      <c r="L68" s="229">
        <v>0.37504695141510758</v>
      </c>
      <c r="M68" s="229">
        <v>0.25348072195802313</v>
      </c>
      <c r="N68" s="229">
        <v>0.1679976627458816</v>
      </c>
      <c r="O68" s="229">
        <v>8.8213614607530397E-2</v>
      </c>
      <c r="P68" s="229">
        <v>0.1372961745492598</v>
      </c>
      <c r="Q68" s="229">
        <v>0.16567930088378591</v>
      </c>
      <c r="R68" s="229">
        <v>0.13509779925581289</v>
      </c>
      <c r="S68" s="229">
        <v>0.1800764594339547</v>
      </c>
      <c r="T68" s="229">
        <v>0.1015242330043275</v>
      </c>
      <c r="U68" s="229">
        <v>0.1118756591325364</v>
      </c>
      <c r="V68" s="229">
        <v>0.13555288184064679</v>
      </c>
      <c r="W68" s="229">
        <v>0.15030766211177779</v>
      </c>
      <c r="X68" s="229">
        <v>0.15376832153526371</v>
      </c>
      <c r="Y68" s="229">
        <v>0.1072061606718972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2.32212206736677E-3</v>
      </c>
      <c r="O70" s="229">
        <v>1.8363315637661671E-3</v>
      </c>
      <c r="P70" s="229">
        <v>2.7542478808080788E-3</v>
      </c>
      <c r="Q70" s="229">
        <v>3.3116215403493862E-3</v>
      </c>
      <c r="R70" s="229">
        <v>0</v>
      </c>
      <c r="S70" s="229">
        <v>4.0139501594352806E-3</v>
      </c>
      <c r="T70" s="229">
        <v>2.255913596813694E-3</v>
      </c>
      <c r="U70" s="229">
        <v>2.36967180821053E-3</v>
      </c>
      <c r="V70" s="229">
        <v>5.9873785363519253E-3</v>
      </c>
      <c r="W70" s="229">
        <v>5.6811393639046703E-3</v>
      </c>
      <c r="X70" s="229">
        <v>6.653578431220334E-3</v>
      </c>
      <c r="Y70" s="229">
        <v>5.3424760876613214E-3</v>
      </c>
      <c r="DA70" s="73" t="s">
        <v>1510</v>
      </c>
    </row>
    <row r="71" spans="1:105" ht="12" customHeight="1" x14ac:dyDescent="0.25">
      <c r="A71" s="147" t="s">
        <v>159</v>
      </c>
      <c r="B71" s="229">
        <v>4.2872615346046951E-2</v>
      </c>
      <c r="C71" s="229">
        <v>1.2454785876050711E-2</v>
      </c>
      <c r="D71" s="229">
        <v>6.0802945583084802E-3</v>
      </c>
      <c r="E71" s="229">
        <v>1.051307325775197E-2</v>
      </c>
      <c r="F71" s="229">
        <v>1.6831078576717309E-2</v>
      </c>
      <c r="G71" s="229">
        <v>4.8764252581447792E-3</v>
      </c>
      <c r="H71" s="229">
        <v>2.3819069067721262E-3</v>
      </c>
      <c r="I71" s="229">
        <v>6.6366462026981928E-3</v>
      </c>
      <c r="J71" s="229">
        <v>6.037184557714223E-3</v>
      </c>
      <c r="K71" s="229">
        <v>1.6190750551137471E-3</v>
      </c>
      <c r="L71" s="229">
        <v>3.1157354940881642E-3</v>
      </c>
      <c r="M71" s="229">
        <v>2.182877039915326E-3</v>
      </c>
      <c r="N71" s="229">
        <v>2.1184837920262579E-3</v>
      </c>
      <c r="O71" s="229">
        <v>3.3262504625407299E-3</v>
      </c>
      <c r="P71" s="229">
        <v>4.9726910639090452E-3</v>
      </c>
      <c r="Q71" s="229">
        <v>5.9887562442561462E-3</v>
      </c>
      <c r="R71" s="229">
        <v>5.1085390930107836E-3</v>
      </c>
      <c r="S71" s="229">
        <v>2.5443293325581141E-2</v>
      </c>
      <c r="T71" s="229">
        <v>4.0940116979126164E-3</v>
      </c>
      <c r="U71" s="229">
        <v>2.1499655482437219E-3</v>
      </c>
      <c r="V71" s="229">
        <v>2.7083088251436929E-3</v>
      </c>
      <c r="W71" s="229">
        <v>2.6307633721961718E-3</v>
      </c>
      <c r="X71" s="229">
        <v>0</v>
      </c>
      <c r="Y71" s="229">
        <v>2.419240983739069E-3</v>
      </c>
      <c r="DA71" s="73" t="s">
        <v>1511</v>
      </c>
    </row>
    <row r="72" spans="1:105" ht="12" customHeight="1" x14ac:dyDescent="0.25">
      <c r="A72" s="147" t="s">
        <v>32</v>
      </c>
      <c r="B72" s="229">
        <v>0</v>
      </c>
      <c r="C72" s="229">
        <v>5.1194519653459947E-2</v>
      </c>
      <c r="D72" s="229">
        <v>5.7552728225980111E-3</v>
      </c>
      <c r="E72" s="229">
        <v>5.9665671240306722E-2</v>
      </c>
      <c r="F72" s="229">
        <v>0</v>
      </c>
      <c r="G72" s="229">
        <v>5.5408212225273402E-2</v>
      </c>
      <c r="H72" s="229">
        <v>0.1060572780483046</v>
      </c>
      <c r="I72" s="229">
        <v>0.150704386253629</v>
      </c>
      <c r="J72" s="229">
        <v>0.1348215000878499</v>
      </c>
      <c r="K72" s="229">
        <v>3.9964282461687053E-2</v>
      </c>
      <c r="L72" s="229">
        <v>1.180737414732602E-2</v>
      </c>
      <c r="M72" s="229">
        <v>0</v>
      </c>
      <c r="N72" s="229">
        <v>0</v>
      </c>
      <c r="O72" s="229">
        <v>0</v>
      </c>
      <c r="P72" s="229">
        <v>2.4188581717348779E-3</v>
      </c>
      <c r="Q72" s="229">
        <v>2.90835944011589E-3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1512</v>
      </c>
    </row>
    <row r="73" spans="1:105" ht="12" customHeight="1" x14ac:dyDescent="0.25">
      <c r="A73" s="147" t="s">
        <v>33</v>
      </c>
      <c r="B73" s="229">
        <v>0</v>
      </c>
      <c r="C73" s="229">
        <v>0.17881733637373989</v>
      </c>
      <c r="D73" s="229">
        <v>0.1180378359508631</v>
      </c>
      <c r="E73" s="229">
        <v>7.2212889288612428E-2</v>
      </c>
      <c r="F73" s="229">
        <v>4.9798555769862043E-2</v>
      </c>
      <c r="G73" s="229">
        <v>9.4170145915690659E-2</v>
      </c>
      <c r="H73" s="229">
        <v>8.1796501980206479E-2</v>
      </c>
      <c r="I73" s="229">
        <v>4.0633835535556287E-2</v>
      </c>
      <c r="J73" s="229">
        <v>4.5014956866784528E-2</v>
      </c>
      <c r="K73" s="229">
        <v>3.9211318782165057E-2</v>
      </c>
      <c r="L73" s="229">
        <v>6.7870470105213312E-2</v>
      </c>
      <c r="M73" s="229">
        <v>7.7009820226106224E-2</v>
      </c>
      <c r="N73" s="229">
        <v>9.6431647475248863E-2</v>
      </c>
      <c r="O73" s="229">
        <v>7.5932522620347526E-2</v>
      </c>
      <c r="P73" s="229">
        <v>0.12319020803070441</v>
      </c>
      <c r="Q73" s="229">
        <v>0.16365429692579561</v>
      </c>
      <c r="R73" s="229">
        <v>0.1617357218431994</v>
      </c>
      <c r="S73" s="229">
        <v>0.20013502737184921</v>
      </c>
      <c r="T73" s="229">
        <v>0.11903888758566809</v>
      </c>
      <c r="U73" s="229">
        <v>0.13843780104969089</v>
      </c>
      <c r="V73" s="229">
        <v>0.18206926211965421</v>
      </c>
      <c r="W73" s="229">
        <v>0.1806473954797736</v>
      </c>
      <c r="X73" s="229">
        <v>0.2115668902286571</v>
      </c>
      <c r="Y73" s="229">
        <v>0.1356589519880432</v>
      </c>
      <c r="DA73" s="73" t="s">
        <v>1513</v>
      </c>
    </row>
    <row r="74" spans="1:105" ht="12" customHeight="1" x14ac:dyDescent="0.25">
      <c r="A74" s="147" t="s">
        <v>35</v>
      </c>
      <c r="B74" s="229">
        <v>2.8873824360530498</v>
      </c>
      <c r="C74" s="229">
        <v>1.1389283515013851</v>
      </c>
      <c r="D74" s="229">
        <v>0.80384655233696523</v>
      </c>
      <c r="E74" s="229">
        <v>0.53189179815607512</v>
      </c>
      <c r="F74" s="229">
        <v>0.16438199875173501</v>
      </c>
      <c r="G74" s="229">
        <v>0.56283325141360807</v>
      </c>
      <c r="H74" s="229">
        <v>0.44406490326982839</v>
      </c>
      <c r="I74" s="229">
        <v>0.71217056137204648</v>
      </c>
      <c r="J74" s="229">
        <v>0.47492063627964548</v>
      </c>
      <c r="K74" s="229">
        <v>0.1975721611544112</v>
      </c>
      <c r="L74" s="229">
        <v>0.49805073610916201</v>
      </c>
      <c r="M74" s="229">
        <v>0.36213754643270379</v>
      </c>
      <c r="N74" s="229">
        <v>0.3305394110770099</v>
      </c>
      <c r="O74" s="229">
        <v>0.21620628006514739</v>
      </c>
      <c r="P74" s="229">
        <v>0.39328611529842761</v>
      </c>
      <c r="Q74" s="229">
        <v>0.41693791603086588</v>
      </c>
      <c r="R74" s="229">
        <v>0.35425331452430409</v>
      </c>
      <c r="S74" s="229">
        <v>0.58130629024129077</v>
      </c>
      <c r="T74" s="229">
        <v>0.2071374632895927</v>
      </c>
      <c r="U74" s="229">
        <v>0.23281693519052529</v>
      </c>
      <c r="V74" s="229">
        <v>0.26953661158749598</v>
      </c>
      <c r="W74" s="229">
        <v>0.28148837695270429</v>
      </c>
      <c r="X74" s="229">
        <v>0.3217819791945013</v>
      </c>
      <c r="Y74" s="229">
        <v>0.1866647178135282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5.3402410367820258E-2</v>
      </c>
      <c r="V75" s="229">
        <v>5.7651579933087838E-2</v>
      </c>
      <c r="W75" s="229">
        <v>5.6741118895193079E-2</v>
      </c>
      <c r="X75" s="229">
        <v>6.0081582491726397E-2</v>
      </c>
      <c r="Y75" s="229">
        <v>5.9286673683583667E-2</v>
      </c>
      <c r="DA75" s="73" t="s">
        <v>1515</v>
      </c>
    </row>
    <row r="76" spans="1:105" ht="12" customHeight="1" x14ac:dyDescent="0.25">
      <c r="A76" s="147" t="s">
        <v>38</v>
      </c>
      <c r="B76" s="229">
        <v>2.8723289937805392</v>
      </c>
      <c r="C76" s="229">
        <v>8.2999486955466634E-2</v>
      </c>
      <c r="D76" s="229">
        <v>2.3818956092507639E-2</v>
      </c>
      <c r="E76" s="229">
        <v>2.1504326052265098E-3</v>
      </c>
      <c r="F76" s="229">
        <v>5.6755030945098122E-4</v>
      </c>
      <c r="G76" s="229">
        <v>9.2194863439469463E-3</v>
      </c>
      <c r="H76" s="229">
        <v>5.1626516105695184E-3</v>
      </c>
      <c r="I76" s="229">
        <v>4.3153868699067387E-3</v>
      </c>
      <c r="J76" s="229">
        <v>3.727641123499081E-3</v>
      </c>
      <c r="K76" s="229">
        <v>1.9244374677472151E-3</v>
      </c>
      <c r="L76" s="229">
        <v>3.7609909711590101E-3</v>
      </c>
      <c r="M76" s="229">
        <v>3.213285738423474E-3</v>
      </c>
      <c r="N76" s="229">
        <v>3.883123737106608E-3</v>
      </c>
      <c r="O76" s="229">
        <v>0.2107385168896419</v>
      </c>
      <c r="P76" s="229">
        <v>0.32010138757345508</v>
      </c>
      <c r="Q76" s="229">
        <v>0.57509895210377426</v>
      </c>
      <c r="R76" s="229">
        <v>0.5042654764019544</v>
      </c>
      <c r="S76" s="229">
        <v>0.71088355492424304</v>
      </c>
      <c r="T76" s="229">
        <v>0.37873353632446621</v>
      </c>
      <c r="U76" s="229">
        <v>0.45321489836868201</v>
      </c>
      <c r="V76" s="229">
        <v>0.6809316583207502</v>
      </c>
      <c r="W76" s="229">
        <v>0.50032160289104577</v>
      </c>
      <c r="X76" s="229">
        <v>0.65665144139560117</v>
      </c>
      <c r="Y76" s="229">
        <v>0.46778930000448271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5.0241945222300934</v>
      </c>
      <c r="D77" s="229">
        <v>7.0649212651274311</v>
      </c>
      <c r="E77" s="229">
        <v>5.9952670266141368</v>
      </c>
      <c r="F77" s="229">
        <v>2.451426955055616</v>
      </c>
      <c r="G77" s="229">
        <v>1.729182470101954</v>
      </c>
      <c r="H77" s="229">
        <v>2.0053197596775738</v>
      </c>
      <c r="I77" s="229">
        <v>2.872421352161922</v>
      </c>
      <c r="J77" s="229">
        <v>3.0513492754889229</v>
      </c>
      <c r="K77" s="229">
        <v>3.638951023816448</v>
      </c>
      <c r="L77" s="229">
        <v>4.8420722950714659</v>
      </c>
      <c r="M77" s="229">
        <v>6.3317771516065147</v>
      </c>
      <c r="N77" s="229">
        <v>5.5597836475840294</v>
      </c>
      <c r="O77" s="229">
        <v>4.507391262028948</v>
      </c>
      <c r="P77" s="229">
        <v>5.090636069275579</v>
      </c>
      <c r="Q77" s="229">
        <v>5.2686420734318817</v>
      </c>
      <c r="R77" s="229">
        <v>5.7624710729369664</v>
      </c>
      <c r="S77" s="229">
        <v>2.8118138182741421</v>
      </c>
      <c r="T77" s="229">
        <v>2.233843197375549</v>
      </c>
      <c r="U77" s="229">
        <v>2.7146047262274058</v>
      </c>
      <c r="V77" s="229">
        <v>2.9146332750971888</v>
      </c>
      <c r="W77" s="229">
        <v>3.089213477129892</v>
      </c>
      <c r="X77" s="229">
        <v>3.104235122600028</v>
      </c>
      <c r="Y77" s="229">
        <v>3.310152851775527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188.28503453409425</v>
      </c>
      <c r="C79" s="261">
        <f t="shared" si="2"/>
        <v>97.881017191064799</v>
      </c>
      <c r="D79" s="261">
        <f t="shared" si="2"/>
        <v>86.493126645264212</v>
      </c>
      <c r="E79" s="261">
        <f t="shared" si="2"/>
        <v>72.349808797876506</v>
      </c>
      <c r="F79" s="261">
        <f t="shared" si="2"/>
        <v>26.972599023894773</v>
      </c>
      <c r="G79" s="261">
        <f t="shared" si="2"/>
        <v>44.601670208622416</v>
      </c>
      <c r="H79" s="261">
        <f t="shared" si="2"/>
        <v>43.70763446212149</v>
      </c>
      <c r="I79" s="261">
        <f t="shared" si="2"/>
        <v>64.002200999888856</v>
      </c>
      <c r="J79" s="261">
        <f t="shared" si="2"/>
        <v>58.392476939529537</v>
      </c>
      <c r="K79" s="261">
        <f t="shared" si="2"/>
        <v>38.665478434622003</v>
      </c>
      <c r="L79" s="261">
        <f t="shared" si="2"/>
        <v>63.209054441845645</v>
      </c>
      <c r="M79" s="261">
        <f t="shared" si="2"/>
        <v>60.4969172418255</v>
      </c>
      <c r="N79" s="261">
        <f t="shared" si="2"/>
        <v>52.430988502487594</v>
      </c>
      <c r="O79" s="261">
        <f t="shared" si="2"/>
        <v>46.794284540244441</v>
      </c>
      <c r="P79" s="261">
        <f t="shared" si="2"/>
        <v>64.930818479398994</v>
      </c>
      <c r="Q79" s="261">
        <f t="shared" si="2"/>
        <v>77.03719946130397</v>
      </c>
      <c r="R79" s="261">
        <f t="shared" si="2"/>
        <v>75.286758238382816</v>
      </c>
      <c r="S79" s="261">
        <f t="shared" si="2"/>
        <v>71.903741977777955</v>
      </c>
      <c r="T79" s="261">
        <f t="shared" si="2"/>
        <v>42.397706235566289</v>
      </c>
      <c r="U79" s="261">
        <f t="shared" si="2"/>
        <v>50.194648469192941</v>
      </c>
      <c r="V79" s="261">
        <f t="shared" si="2"/>
        <v>61.655226318965099</v>
      </c>
      <c r="W79" s="261">
        <f t="shared" si="2"/>
        <v>58.718704499867741</v>
      </c>
      <c r="X79" s="261">
        <f t="shared" si="2"/>
        <v>65.55093057101621</v>
      </c>
      <c r="Y79" s="261">
        <f t="shared" si="2"/>
        <v>52.665280056367031</v>
      </c>
      <c r="DA79" s="70"/>
    </row>
    <row r="80" spans="1:105" ht="12" customHeight="1" x14ac:dyDescent="0.25">
      <c r="A80" s="60" t="s">
        <v>1521</v>
      </c>
      <c r="B80" s="262">
        <v>177.6735176416031</v>
      </c>
      <c r="C80" s="262">
        <v>92.720562786287118</v>
      </c>
      <c r="D80" s="262">
        <v>79.799566379986203</v>
      </c>
      <c r="E80" s="262">
        <v>65.073948134724318</v>
      </c>
      <c r="F80" s="262">
        <v>24.395984505647451</v>
      </c>
      <c r="G80" s="262">
        <v>41.203084935996117</v>
      </c>
      <c r="H80" s="262">
        <v>40.168999474155612</v>
      </c>
      <c r="I80" s="262">
        <v>58.252057625570899</v>
      </c>
      <c r="J80" s="262">
        <v>53.329381899618802</v>
      </c>
      <c r="K80" s="262">
        <v>35.151816647850588</v>
      </c>
      <c r="L80" s="262">
        <v>58.003957160510282</v>
      </c>
      <c r="M80" s="262">
        <v>54.629359226488077</v>
      </c>
      <c r="N80" s="262">
        <v>47.561110450206577</v>
      </c>
      <c r="O80" s="262">
        <v>42.895305045206193</v>
      </c>
      <c r="P80" s="262">
        <v>60.072459434439672</v>
      </c>
      <c r="Q80" s="262">
        <v>72.851876280919129</v>
      </c>
      <c r="R80" s="262">
        <v>69.654205634393904</v>
      </c>
      <c r="S80" s="262">
        <v>67.752134468239518</v>
      </c>
      <c r="T80" s="262">
        <v>38.491737841904111</v>
      </c>
      <c r="U80" s="262">
        <v>45.717208945871157</v>
      </c>
      <c r="V80" s="262">
        <v>56.98911705033089</v>
      </c>
      <c r="W80" s="262">
        <v>53.545589318310718</v>
      </c>
      <c r="X80" s="262">
        <v>60.435019441882261</v>
      </c>
      <c r="Y80" s="262">
        <v>48.23276952846615</v>
      </c>
      <c r="DA80" s="72" t="s">
        <v>1522</v>
      </c>
    </row>
    <row r="81" spans="1:105" ht="12" customHeight="1" x14ac:dyDescent="0.25">
      <c r="A81" s="59" t="s">
        <v>28</v>
      </c>
      <c r="B81" s="230">
        <v>36.512492963426233</v>
      </c>
      <c r="C81" s="230">
        <v>25.868617147789031</v>
      </c>
      <c r="D81" s="230">
        <v>19.316411485919549</v>
      </c>
      <c r="E81" s="230">
        <v>21.094276028950109</v>
      </c>
      <c r="F81" s="230">
        <v>8.3992199489074064</v>
      </c>
      <c r="G81" s="230">
        <v>12.18494448841175</v>
      </c>
      <c r="H81" s="230">
        <v>12.33568840811801</v>
      </c>
      <c r="I81" s="230">
        <v>18.65671402843153</v>
      </c>
      <c r="J81" s="230">
        <v>22.087758771514238</v>
      </c>
      <c r="K81" s="230">
        <v>15.26088223816034</v>
      </c>
      <c r="L81" s="230">
        <v>22.66884396532598</v>
      </c>
      <c r="M81" s="230">
        <v>19.838120794738579</v>
      </c>
      <c r="N81" s="230">
        <v>13.244248923361461</v>
      </c>
      <c r="O81" s="230">
        <v>6.3462097997994498</v>
      </c>
      <c r="P81" s="230">
        <v>8.381660471046219</v>
      </c>
      <c r="Q81" s="230">
        <v>9.0508669463448896</v>
      </c>
      <c r="R81" s="230">
        <v>8.1089593682116572</v>
      </c>
      <c r="S81" s="230">
        <v>7.168964959889327</v>
      </c>
      <c r="T81" s="230">
        <v>4.8079735115922926</v>
      </c>
      <c r="U81" s="230">
        <v>5.4361074745882867</v>
      </c>
      <c r="V81" s="230">
        <v>6.0503784011151671</v>
      </c>
      <c r="W81" s="230">
        <v>7.1790900860044031</v>
      </c>
      <c r="X81" s="230">
        <v>6.8815452140153814</v>
      </c>
      <c r="Y81" s="230">
        <v>5.7131360736670267</v>
      </c>
      <c r="DA81" s="71" t="s">
        <v>1523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0.18306661049896161</v>
      </c>
      <c r="O82" s="295">
        <v>0.13210823995255569</v>
      </c>
      <c r="P82" s="295">
        <v>0.1681413969895372</v>
      </c>
      <c r="Q82" s="295">
        <v>0.18091002182207611</v>
      </c>
      <c r="R82" s="295">
        <v>0</v>
      </c>
      <c r="S82" s="295">
        <v>0.15979805541594189</v>
      </c>
      <c r="T82" s="295">
        <v>0.1068353091370688</v>
      </c>
      <c r="U82" s="295">
        <v>0.1151438188504762</v>
      </c>
      <c r="V82" s="295">
        <v>0.26724555969404379</v>
      </c>
      <c r="W82" s="295">
        <v>0.2713461889540062</v>
      </c>
      <c r="X82" s="295">
        <v>0.29776549781054851</v>
      </c>
      <c r="Y82" s="295">
        <v>0.28470651936258012</v>
      </c>
      <c r="DA82" s="122" t="s">
        <v>1524</v>
      </c>
    </row>
    <row r="83" spans="1:105" ht="12" customHeight="1" x14ac:dyDescent="0.25">
      <c r="A83" s="59" t="s">
        <v>159</v>
      </c>
      <c r="B83" s="295">
        <v>1.0429736589354239</v>
      </c>
      <c r="C83" s="295">
        <v>0.56858085679217263</v>
      </c>
      <c r="D83" s="295">
        <v>0.38406313629102978</v>
      </c>
      <c r="E83" s="295">
        <v>0.68352804159042002</v>
      </c>
      <c r="F83" s="295">
        <v>1.162638183906429</v>
      </c>
      <c r="G83" s="295">
        <v>0.19477402353344531</v>
      </c>
      <c r="H83" s="295">
        <v>0.1036750066794945</v>
      </c>
      <c r="I83" s="295">
        <v>0.28736090389387409</v>
      </c>
      <c r="J83" s="295">
        <v>0.28383028360409268</v>
      </c>
      <c r="K83" s="295">
        <v>0.11489803146635889</v>
      </c>
      <c r="L83" s="295">
        <v>0.18832341253865559</v>
      </c>
      <c r="M83" s="295">
        <v>0.17083815314788661</v>
      </c>
      <c r="N83" s="295">
        <v>0.1670126013844814</v>
      </c>
      <c r="O83" s="295">
        <v>0.23929507226157171</v>
      </c>
      <c r="P83" s="295">
        <v>0.30357297471632949</v>
      </c>
      <c r="Q83" s="295">
        <v>0.32715876788298959</v>
      </c>
      <c r="R83" s="295">
        <v>0.30662924314337298</v>
      </c>
      <c r="S83" s="295">
        <v>1.01291461909365</v>
      </c>
      <c r="T83" s="295">
        <v>0.19388375777115019</v>
      </c>
      <c r="U83" s="295">
        <v>0.104468155785962</v>
      </c>
      <c r="V83" s="295">
        <v>0.1208848753098616</v>
      </c>
      <c r="W83" s="295">
        <v>0.12565219216776799</v>
      </c>
      <c r="X83" s="295">
        <v>0</v>
      </c>
      <c r="Y83" s="295">
        <v>0.12892405481615671</v>
      </c>
      <c r="DA83" s="122" t="s">
        <v>1525</v>
      </c>
    </row>
    <row r="84" spans="1:105" ht="12" customHeight="1" x14ac:dyDescent="0.25">
      <c r="A84" s="59" t="s">
        <v>32</v>
      </c>
      <c r="B84" s="295">
        <v>0</v>
      </c>
      <c r="C84" s="295">
        <v>2.3371115438925489</v>
      </c>
      <c r="D84" s="295">
        <v>0.36353306723226297</v>
      </c>
      <c r="E84" s="295">
        <v>3.8792804361933468</v>
      </c>
      <c r="F84" s="295">
        <v>0</v>
      </c>
      <c r="G84" s="295">
        <v>2.2131130614349548</v>
      </c>
      <c r="H84" s="295">
        <v>4.6162547238118901</v>
      </c>
      <c r="I84" s="295">
        <v>6.5253664775753206</v>
      </c>
      <c r="J84" s="295">
        <v>6.3384553246707371</v>
      </c>
      <c r="K84" s="295">
        <v>2.8360744422010602</v>
      </c>
      <c r="L84" s="295">
        <v>0.71366937173076139</v>
      </c>
      <c r="M84" s="295">
        <v>0</v>
      </c>
      <c r="N84" s="295">
        <v>0</v>
      </c>
      <c r="O84" s="295">
        <v>0</v>
      </c>
      <c r="P84" s="295">
        <v>0.14766651721839</v>
      </c>
      <c r="Q84" s="295">
        <v>0.1588802836819016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1526</v>
      </c>
    </row>
    <row r="85" spans="1:105" ht="12" customHeight="1" x14ac:dyDescent="0.25">
      <c r="A85" s="59" t="s">
        <v>33</v>
      </c>
      <c r="B85" s="295">
        <v>0</v>
      </c>
      <c r="C85" s="295">
        <v>8.1632968512273134</v>
      </c>
      <c r="D85" s="295">
        <v>7.4558857373690044</v>
      </c>
      <c r="E85" s="295">
        <v>4.6950623840307664</v>
      </c>
      <c r="F85" s="295">
        <v>3.4399282361812631</v>
      </c>
      <c r="G85" s="295">
        <v>3.7613409917634679</v>
      </c>
      <c r="H85" s="295">
        <v>3.5602788946312471</v>
      </c>
      <c r="I85" s="295">
        <v>1.7594090978399981</v>
      </c>
      <c r="J85" s="295">
        <v>2.116318931744384</v>
      </c>
      <c r="K85" s="295">
        <v>2.782640202528543</v>
      </c>
      <c r="L85" s="295">
        <v>4.1022733043509474</v>
      </c>
      <c r="M85" s="295">
        <v>6.0270071200112527</v>
      </c>
      <c r="N85" s="295">
        <v>7.6022768553864584</v>
      </c>
      <c r="O85" s="295">
        <v>5.4626910066057643</v>
      </c>
      <c r="P85" s="295">
        <v>7.5205190564173838</v>
      </c>
      <c r="Q85" s="295">
        <v>8.9402433422384995</v>
      </c>
      <c r="R85" s="295">
        <v>9.707844273106879</v>
      </c>
      <c r="S85" s="295">
        <v>7.9675100398200334</v>
      </c>
      <c r="T85" s="295">
        <v>5.6374306057245347</v>
      </c>
      <c r="U85" s="295">
        <v>6.7267783795601863</v>
      </c>
      <c r="V85" s="295">
        <v>8.1266286343564111</v>
      </c>
      <c r="W85" s="295">
        <v>8.6281957135819134</v>
      </c>
      <c r="X85" s="295">
        <v>9.4681863361775083</v>
      </c>
      <c r="Y85" s="295">
        <v>7.2294171105590204</v>
      </c>
      <c r="DA85" s="122" t="s">
        <v>1527</v>
      </c>
    </row>
    <row r="86" spans="1:105" ht="12" customHeight="1" x14ac:dyDescent="0.25">
      <c r="A86" s="59" t="s">
        <v>35</v>
      </c>
      <c r="B86" s="295">
        <v>70.242130081616253</v>
      </c>
      <c r="C86" s="295">
        <v>51.993897315149468</v>
      </c>
      <c r="D86" s="295">
        <v>50.775143379427568</v>
      </c>
      <c r="E86" s="295">
        <v>34.581986657759693</v>
      </c>
      <c r="F86" s="295">
        <v>11.35499353915446</v>
      </c>
      <c r="G86" s="295">
        <v>22.480667938699469</v>
      </c>
      <c r="H86" s="295">
        <v>19.328392592394891</v>
      </c>
      <c r="I86" s="295">
        <v>30.83635468759455</v>
      </c>
      <c r="J86" s="295">
        <v>22.327768448364989</v>
      </c>
      <c r="K86" s="295">
        <v>14.020753588598289</v>
      </c>
      <c r="L86" s="295">
        <v>30.103522721820859</v>
      </c>
      <c r="M86" s="295">
        <v>28.341912295925741</v>
      </c>
      <c r="N86" s="295">
        <v>26.058375859116161</v>
      </c>
      <c r="O86" s="295">
        <v>15.554179697002169</v>
      </c>
      <c r="P86" s="295">
        <v>24.009341099488982</v>
      </c>
      <c r="Q86" s="295">
        <v>22.77683200467315</v>
      </c>
      <c r="R86" s="295">
        <v>21.26330517118534</v>
      </c>
      <c r="S86" s="295">
        <v>23.142194370117021</v>
      </c>
      <c r="T86" s="295">
        <v>9.8095933087456242</v>
      </c>
      <c r="U86" s="295">
        <v>11.312718882850151</v>
      </c>
      <c r="V86" s="295">
        <v>12.030717981900869</v>
      </c>
      <c r="W86" s="295">
        <v>13.444626760303271</v>
      </c>
      <c r="X86" s="295">
        <v>14.400607464356691</v>
      </c>
      <c r="Y86" s="295">
        <v>9.9475713553922596</v>
      </c>
      <c r="DA86" s="122" t="s">
        <v>1528</v>
      </c>
    </row>
    <row r="87" spans="1:105" ht="12" customHeight="1" x14ac:dyDescent="0.25">
      <c r="A87" s="59" t="s">
        <v>38</v>
      </c>
      <c r="B87" s="295">
        <v>69.875920937625196</v>
      </c>
      <c r="C87" s="295">
        <v>3.789059071436566</v>
      </c>
      <c r="D87" s="295">
        <v>1.504529573746795</v>
      </c>
      <c r="E87" s="295">
        <v>0.1398145861999793</v>
      </c>
      <c r="F87" s="295">
        <v>3.9204597497893533E-2</v>
      </c>
      <c r="G87" s="295">
        <v>0.36824443215302649</v>
      </c>
      <c r="H87" s="295">
        <v>0.22470984852008061</v>
      </c>
      <c r="I87" s="295">
        <v>0.18685243023562001</v>
      </c>
      <c r="J87" s="295">
        <v>0.17525013972036091</v>
      </c>
      <c r="K87" s="295">
        <v>0.13656814489599139</v>
      </c>
      <c r="L87" s="295">
        <v>0.22732438474307001</v>
      </c>
      <c r="M87" s="295">
        <v>0.2514808626646251</v>
      </c>
      <c r="N87" s="295">
        <v>0.30612960045906501</v>
      </c>
      <c r="O87" s="295">
        <v>15.16082122958468</v>
      </c>
      <c r="P87" s="295">
        <v>19.541557918562841</v>
      </c>
      <c r="Q87" s="295">
        <v>31.416984914275631</v>
      </c>
      <c r="R87" s="295">
        <v>30.267467578746651</v>
      </c>
      <c r="S87" s="295">
        <v>28.300752423903539</v>
      </c>
      <c r="T87" s="295">
        <v>17.93602134893343</v>
      </c>
      <c r="U87" s="295">
        <v>22.021992234236109</v>
      </c>
      <c r="V87" s="295">
        <v>30.393261597954531</v>
      </c>
      <c r="W87" s="295">
        <v>23.896678377299359</v>
      </c>
      <c r="X87" s="295">
        <v>29.386914929522131</v>
      </c>
      <c r="Y87" s="295">
        <v>24.929014414669101</v>
      </c>
      <c r="DA87" s="122" t="s">
        <v>1529</v>
      </c>
    </row>
    <row r="88" spans="1:105" ht="12" customHeight="1" x14ac:dyDescent="0.25">
      <c r="A88" s="60" t="s">
        <v>1530</v>
      </c>
      <c r="B88" s="262">
        <v>10.61151689249114</v>
      </c>
      <c r="C88" s="262">
        <v>5.1604544047776812</v>
      </c>
      <c r="D88" s="262">
        <v>6.6935602652780144</v>
      </c>
      <c r="E88" s="262">
        <v>7.2758606631521943</v>
      </c>
      <c r="F88" s="262">
        <v>2.5766145182473208</v>
      </c>
      <c r="G88" s="262">
        <v>3.3985852726263008</v>
      </c>
      <c r="H88" s="262">
        <v>3.5386349879658789</v>
      </c>
      <c r="I88" s="262">
        <v>5.7501433743179584</v>
      </c>
      <c r="J88" s="262">
        <v>5.0630950399107348</v>
      </c>
      <c r="K88" s="262">
        <v>3.5136617867714159</v>
      </c>
      <c r="L88" s="262">
        <v>5.2050972813353642</v>
      </c>
      <c r="M88" s="262">
        <v>5.8675580153374209</v>
      </c>
      <c r="N88" s="262">
        <v>4.8698780522810168</v>
      </c>
      <c r="O88" s="262">
        <v>3.898979495038247</v>
      </c>
      <c r="P88" s="262">
        <v>4.8583590449593164</v>
      </c>
      <c r="Q88" s="262">
        <v>4.1853231803848363</v>
      </c>
      <c r="R88" s="262">
        <v>5.6325526039889127</v>
      </c>
      <c r="S88" s="262">
        <v>4.151607509538433</v>
      </c>
      <c r="T88" s="262">
        <v>3.905968393662179</v>
      </c>
      <c r="U88" s="262">
        <v>4.477439523321781</v>
      </c>
      <c r="V88" s="262">
        <v>4.6661092686342114</v>
      </c>
      <c r="W88" s="262">
        <v>5.1731151815570264</v>
      </c>
      <c r="X88" s="262">
        <v>5.1159111291339494</v>
      </c>
      <c r="Y88" s="262">
        <v>4.432510527900881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30.082193512784102</v>
      </c>
      <c r="C89" s="261">
        <f t="shared" si="3"/>
        <v>15.702627635555661</v>
      </c>
      <c r="D89" s="261">
        <f t="shared" si="3"/>
        <v>15.914739720624166</v>
      </c>
      <c r="E89" s="261">
        <f t="shared" si="3"/>
        <v>14.926798990934067</v>
      </c>
      <c r="F89" s="261">
        <f t="shared" si="3"/>
        <v>5.4244738835181305</v>
      </c>
      <c r="G89" s="261">
        <f t="shared" si="3"/>
        <v>8.1667640785665938</v>
      </c>
      <c r="H89" s="261">
        <f t="shared" si="3"/>
        <v>8.2015340211263208</v>
      </c>
      <c r="I89" s="261">
        <f t="shared" si="3"/>
        <v>12.575161171496175</v>
      </c>
      <c r="J89" s="261">
        <f t="shared" si="3"/>
        <v>11.297030627687498</v>
      </c>
      <c r="K89" s="261">
        <f t="shared" si="3"/>
        <v>7.6217310717026994</v>
      </c>
      <c r="L89" s="261">
        <f t="shared" si="3"/>
        <v>11.949970358465862</v>
      </c>
      <c r="M89" s="261">
        <f t="shared" si="3"/>
        <v>12.258748075979307</v>
      </c>
      <c r="N89" s="261">
        <f t="shared" si="3"/>
        <v>10.399786519671979</v>
      </c>
      <c r="O89" s="261">
        <f t="shared" si="3"/>
        <v>8.6824268149373118</v>
      </c>
      <c r="P89" s="261">
        <f t="shared" si="3"/>
        <v>11.556798941773042</v>
      </c>
      <c r="Q89" s="261">
        <f t="shared" si="3"/>
        <v>11.971518629872294</v>
      </c>
      <c r="R89" s="261">
        <f t="shared" si="3"/>
        <v>13.159162476155714</v>
      </c>
      <c r="S89" s="261">
        <f t="shared" si="3"/>
        <v>11.482792778643052</v>
      </c>
      <c r="T89" s="261">
        <f t="shared" si="3"/>
        <v>8.1218299939442371</v>
      </c>
      <c r="U89" s="261">
        <f t="shared" si="3"/>
        <v>9.4240151204625953</v>
      </c>
      <c r="V89" s="261">
        <f t="shared" si="3"/>
        <v>10.677938483930681</v>
      </c>
      <c r="W89" s="261">
        <f t="shared" si="3"/>
        <v>11.011741031574909</v>
      </c>
      <c r="X89" s="261">
        <f t="shared" si="3"/>
        <v>11.537132879861437</v>
      </c>
      <c r="Y89" s="261">
        <f t="shared" si="3"/>
        <v>9.5439816194321292</v>
      </c>
      <c r="DA89" s="70"/>
    </row>
    <row r="90" spans="1:105" ht="12" customHeight="1" x14ac:dyDescent="0.25">
      <c r="A90" s="60" t="s">
        <v>1533</v>
      </c>
      <c r="B90" s="262">
        <v>18.860638434634019</v>
      </c>
      <c r="C90" s="262">
        <v>10.245507421906311</v>
      </c>
      <c r="D90" s="262">
        <v>8.8363779796289155</v>
      </c>
      <c r="E90" s="262">
        <v>7.2326613855666304</v>
      </c>
      <c r="F90" s="262">
        <v>2.6997341479452519</v>
      </c>
      <c r="G90" s="262">
        <v>4.5727998780711587</v>
      </c>
      <c r="H90" s="262">
        <v>4.4594688836692349</v>
      </c>
      <c r="I90" s="262">
        <v>6.4944517653011093</v>
      </c>
      <c r="J90" s="262">
        <v>5.9428668043729971</v>
      </c>
      <c r="K90" s="262">
        <v>3.9060748026025669</v>
      </c>
      <c r="L90" s="262">
        <v>6.4456408246774108</v>
      </c>
      <c r="M90" s="262">
        <v>6.0538740593397664</v>
      </c>
      <c r="N90" s="262">
        <v>5.249947402305537</v>
      </c>
      <c r="O90" s="262">
        <v>4.5593015732379429</v>
      </c>
      <c r="P90" s="262">
        <v>6.4191410400061866</v>
      </c>
      <c r="Q90" s="262">
        <v>7.5455882879265186</v>
      </c>
      <c r="R90" s="262">
        <v>7.2028039350912696</v>
      </c>
      <c r="S90" s="262">
        <v>7.0925163645223748</v>
      </c>
      <c r="T90" s="262">
        <v>3.991314073641743</v>
      </c>
      <c r="U90" s="262">
        <v>4.68917516034392</v>
      </c>
      <c r="V90" s="262">
        <v>5.7435824734627747</v>
      </c>
      <c r="W90" s="262">
        <v>5.5412321944704033</v>
      </c>
      <c r="X90" s="262">
        <v>6.1271166595488999</v>
      </c>
      <c r="Y90" s="262">
        <v>4.8566535468060286</v>
      </c>
      <c r="DA90" s="72" t="s">
        <v>1534</v>
      </c>
    </row>
    <row r="91" spans="1:105" ht="12" customHeight="1" x14ac:dyDescent="0.25">
      <c r="A91" s="59" t="s">
        <v>28</v>
      </c>
      <c r="B91" s="230">
        <v>6.3883514028739814</v>
      </c>
      <c r="C91" s="230">
        <v>3.281453424237081</v>
      </c>
      <c r="D91" s="230">
        <v>2.4095025211932191</v>
      </c>
      <c r="E91" s="230">
        <v>2.5327043186714762</v>
      </c>
      <c r="F91" s="230">
        <v>1.084085753811463</v>
      </c>
      <c r="G91" s="230">
        <v>1.5029418156966301</v>
      </c>
      <c r="H91" s="230">
        <v>1.5119448765928589</v>
      </c>
      <c r="I91" s="230">
        <v>2.151912196514616</v>
      </c>
      <c r="J91" s="230">
        <v>2.5719089653822471</v>
      </c>
      <c r="K91" s="230">
        <v>1.849373994818013</v>
      </c>
      <c r="L91" s="230">
        <v>2.722253745551626</v>
      </c>
      <c r="M91" s="230">
        <v>2.4838742669127472</v>
      </c>
      <c r="N91" s="230">
        <v>1.7535149744284111</v>
      </c>
      <c r="O91" s="230">
        <v>1.299144822890546</v>
      </c>
      <c r="P91" s="230">
        <v>1.6298829854263801</v>
      </c>
      <c r="Q91" s="230">
        <v>2.101703504362602</v>
      </c>
      <c r="R91" s="230">
        <v>1.9679724208996709</v>
      </c>
      <c r="S91" s="230">
        <v>1.6149856436784329</v>
      </c>
      <c r="T91" s="230">
        <v>1.286349684377678</v>
      </c>
      <c r="U91" s="230">
        <v>1.5022513940257409</v>
      </c>
      <c r="V91" s="230">
        <v>1.881553986253355</v>
      </c>
      <c r="W91" s="230">
        <v>1.892466772950788</v>
      </c>
      <c r="X91" s="230">
        <v>1.9538549673820531</v>
      </c>
      <c r="Y91" s="230">
        <v>1.7261502507892481</v>
      </c>
      <c r="DA91" s="71" t="s">
        <v>1535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2.4237693257301639E-2</v>
      </c>
      <c r="O92" s="295">
        <v>2.704413207407174E-2</v>
      </c>
      <c r="P92" s="295">
        <v>3.2696480971253342E-2</v>
      </c>
      <c r="Q92" s="295">
        <v>4.2009149962293942E-2</v>
      </c>
      <c r="R92" s="295">
        <v>0</v>
      </c>
      <c r="S92" s="295">
        <v>3.5998441452622307E-2</v>
      </c>
      <c r="T92" s="295">
        <v>2.8583261920539831E-2</v>
      </c>
      <c r="U92" s="295">
        <v>3.1819636236069093E-2</v>
      </c>
      <c r="V92" s="295">
        <v>8.3108347084234854E-2</v>
      </c>
      <c r="W92" s="295">
        <v>7.1529071290437576E-2</v>
      </c>
      <c r="X92" s="295">
        <v>8.4543598700364417E-2</v>
      </c>
      <c r="Y92" s="295">
        <v>8.6020396409639932E-2</v>
      </c>
      <c r="DA92" s="122" t="s">
        <v>1536</v>
      </c>
    </row>
    <row r="93" spans="1:105" ht="12" customHeight="1" x14ac:dyDescent="0.25">
      <c r="A93" s="59" t="s">
        <v>159</v>
      </c>
      <c r="B93" s="295">
        <v>0.18248226008272811</v>
      </c>
      <c r="C93" s="295">
        <v>7.2124906747703527E-2</v>
      </c>
      <c r="D93" s="295">
        <v>4.7907505794498657E-2</v>
      </c>
      <c r="E93" s="295">
        <v>8.2068444562554466E-2</v>
      </c>
      <c r="F93" s="295">
        <v>0.15006149376694761</v>
      </c>
      <c r="G93" s="295">
        <v>2.402423949147189E-2</v>
      </c>
      <c r="H93" s="295">
        <v>1.2707105594255761E-2</v>
      </c>
      <c r="I93" s="295">
        <v>3.3144927501613138E-2</v>
      </c>
      <c r="J93" s="295">
        <v>3.3049331016317837E-2</v>
      </c>
      <c r="K93" s="295">
        <v>1.392379733580074E-2</v>
      </c>
      <c r="L93" s="295">
        <v>2.2615362121799629E-2</v>
      </c>
      <c r="M93" s="295">
        <v>2.1390155690728382E-2</v>
      </c>
      <c r="N93" s="295">
        <v>2.2112171036694932E-2</v>
      </c>
      <c r="O93" s="295">
        <v>4.8986554822323107E-2</v>
      </c>
      <c r="P93" s="295">
        <v>5.9032267894246662E-2</v>
      </c>
      <c r="Q93" s="295">
        <v>7.5969598605170899E-2</v>
      </c>
      <c r="R93" s="295">
        <v>7.4416194057287402E-2</v>
      </c>
      <c r="S93" s="295">
        <v>0.22818392574951371</v>
      </c>
      <c r="T93" s="295">
        <v>5.1872646555467583E-2</v>
      </c>
      <c r="U93" s="295">
        <v>2.8869449950057469E-2</v>
      </c>
      <c r="V93" s="295">
        <v>3.7592924597094221E-2</v>
      </c>
      <c r="W93" s="295">
        <v>3.312294396326123E-2</v>
      </c>
      <c r="X93" s="295">
        <v>0</v>
      </c>
      <c r="Y93" s="295">
        <v>3.8952737460502117E-2</v>
      </c>
      <c r="DA93" s="122" t="s">
        <v>1537</v>
      </c>
    </row>
    <row r="94" spans="1:105" ht="12" customHeight="1" x14ac:dyDescent="0.25">
      <c r="A94" s="59" t="s">
        <v>32</v>
      </c>
      <c r="B94" s="295">
        <v>0</v>
      </c>
      <c r="C94" s="295">
        <v>0.29646434653681092</v>
      </c>
      <c r="D94" s="295">
        <v>4.5346613301944963E-2</v>
      </c>
      <c r="E94" s="295">
        <v>0.46576949598083278</v>
      </c>
      <c r="F94" s="295">
        <v>0</v>
      </c>
      <c r="G94" s="295">
        <v>0.27297458482952269</v>
      </c>
      <c r="H94" s="295">
        <v>0.56579920372516956</v>
      </c>
      <c r="I94" s="295">
        <v>0.75265213844318446</v>
      </c>
      <c r="J94" s="295">
        <v>0.73805270352823205</v>
      </c>
      <c r="K94" s="295">
        <v>0.34368670427581438</v>
      </c>
      <c r="L94" s="295">
        <v>8.5703052314939895E-2</v>
      </c>
      <c r="M94" s="295">
        <v>0</v>
      </c>
      <c r="N94" s="295">
        <v>0</v>
      </c>
      <c r="O94" s="295">
        <v>0</v>
      </c>
      <c r="P94" s="295">
        <v>2.8714971784270241E-2</v>
      </c>
      <c r="Q94" s="295">
        <v>3.689362035348747E-2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1538</v>
      </c>
    </row>
    <row r="95" spans="1:105" ht="12" customHeight="1" x14ac:dyDescent="0.25">
      <c r="A95" s="59" t="s">
        <v>35</v>
      </c>
      <c r="B95" s="295">
        <v>12.289804771677311</v>
      </c>
      <c r="C95" s="295">
        <v>6.5954647443847154</v>
      </c>
      <c r="D95" s="295">
        <v>6.3336213393392544</v>
      </c>
      <c r="E95" s="295">
        <v>4.1521191263517663</v>
      </c>
      <c r="F95" s="295">
        <v>1.465586900366842</v>
      </c>
      <c r="G95" s="295">
        <v>2.7728592380535328</v>
      </c>
      <c r="H95" s="295">
        <v>2.3690176977569499</v>
      </c>
      <c r="I95" s="295">
        <v>3.5567425028416961</v>
      </c>
      <c r="J95" s="295">
        <v>2.5998558044462001</v>
      </c>
      <c r="K95" s="295">
        <v>1.699090306172939</v>
      </c>
      <c r="L95" s="295">
        <v>3.615068664689046</v>
      </c>
      <c r="M95" s="295">
        <v>3.5486096367362912</v>
      </c>
      <c r="N95" s="295">
        <v>3.4500825635831291</v>
      </c>
      <c r="O95" s="295">
        <v>3.1841260634510031</v>
      </c>
      <c r="P95" s="295">
        <v>4.6688143339300368</v>
      </c>
      <c r="Q95" s="295">
        <v>5.2890124146429658</v>
      </c>
      <c r="R95" s="295">
        <v>5.1604153201343124</v>
      </c>
      <c r="S95" s="295">
        <v>5.2133483536418064</v>
      </c>
      <c r="T95" s="295">
        <v>2.6245084807880579</v>
      </c>
      <c r="U95" s="295">
        <v>3.1262346801320531</v>
      </c>
      <c r="V95" s="295">
        <v>3.7413272155280901</v>
      </c>
      <c r="W95" s="295">
        <v>3.5441134062659172</v>
      </c>
      <c r="X95" s="295">
        <v>4.0887180934664826</v>
      </c>
      <c r="Y95" s="295">
        <v>3.0055301621466399</v>
      </c>
      <c r="DA95" s="122" t="s">
        <v>1539</v>
      </c>
    </row>
    <row r="96" spans="1:105" ht="12" customHeight="1" x14ac:dyDescent="0.25">
      <c r="A96" s="61" t="s">
        <v>1540</v>
      </c>
      <c r="B96" s="263">
        <v>11.221555078150081</v>
      </c>
      <c r="C96" s="263">
        <v>5.4571202136493504</v>
      </c>
      <c r="D96" s="263">
        <v>7.0783617409952493</v>
      </c>
      <c r="E96" s="263">
        <v>7.6941376053674366</v>
      </c>
      <c r="F96" s="263">
        <v>2.7247397355728791</v>
      </c>
      <c r="G96" s="263">
        <v>3.593964200495436</v>
      </c>
      <c r="H96" s="263">
        <v>3.742065137457085</v>
      </c>
      <c r="I96" s="263">
        <v>6.0807094061950657</v>
      </c>
      <c r="J96" s="263">
        <v>5.3541638233145008</v>
      </c>
      <c r="K96" s="263">
        <v>3.7156562691001329</v>
      </c>
      <c r="L96" s="263">
        <v>5.504329533788451</v>
      </c>
      <c r="M96" s="263">
        <v>6.2048740166395406</v>
      </c>
      <c r="N96" s="263">
        <v>5.149839117366442</v>
      </c>
      <c r="O96" s="263">
        <v>4.1231252416993689</v>
      </c>
      <c r="P96" s="263">
        <v>5.1376579017668567</v>
      </c>
      <c r="Q96" s="263">
        <v>4.4259303419457758</v>
      </c>
      <c r="R96" s="263">
        <v>5.9563585410644446</v>
      </c>
      <c r="S96" s="263">
        <v>4.3902764141206774</v>
      </c>
      <c r="T96" s="263">
        <v>4.1305159203024946</v>
      </c>
      <c r="U96" s="263">
        <v>4.7348399601186753</v>
      </c>
      <c r="V96" s="263">
        <v>4.9343560104679067</v>
      </c>
      <c r="W96" s="263">
        <v>5.4705088371045054</v>
      </c>
      <c r="X96" s="263">
        <v>5.4100162203125368</v>
      </c>
      <c r="Y96" s="263">
        <v>4.6873280726261006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64.485121929095541</v>
      </c>
      <c r="C99" s="223">
        <v>57.16190241021971</v>
      </c>
      <c r="D99" s="223">
        <v>49.38563523874096</v>
      </c>
      <c r="E99" s="223">
        <v>48.674239899041282</v>
      </c>
      <c r="F99" s="223">
        <v>49.270230811986202</v>
      </c>
      <c r="G99" s="223">
        <v>55.918072480131727</v>
      </c>
      <c r="H99" s="223">
        <v>52.699434065815637</v>
      </c>
      <c r="I99" s="223">
        <v>54.737766754671483</v>
      </c>
      <c r="J99" s="223">
        <v>44.412184707309272</v>
      </c>
      <c r="K99" s="223">
        <v>41.103669814682753</v>
      </c>
      <c r="L99" s="223">
        <v>35.491420856956083</v>
      </c>
      <c r="M99" s="223">
        <v>37.088161713933133</v>
      </c>
      <c r="N99" s="223">
        <v>29.414948876793041</v>
      </c>
      <c r="O99" s="223">
        <v>34.724301543478532</v>
      </c>
      <c r="P99" s="223">
        <v>31.434101692420899</v>
      </c>
      <c r="Q99" s="223">
        <v>36.860405665242382</v>
      </c>
      <c r="R99" s="223">
        <v>39.365330987731397</v>
      </c>
      <c r="S99" s="223">
        <v>38.017554501980342</v>
      </c>
      <c r="T99" s="223">
        <v>36.28624091876474</v>
      </c>
      <c r="U99" s="223">
        <v>41.880845181561298</v>
      </c>
      <c r="V99" s="223">
        <v>37.050366817128122</v>
      </c>
      <c r="W99" s="223">
        <v>36.590135494362947</v>
      </c>
      <c r="X99" s="223">
        <v>38.614574894169358</v>
      </c>
      <c r="Y99" s="223">
        <v>32.073514226179221</v>
      </c>
      <c r="DA99" s="89" t="s">
        <v>1542</v>
      </c>
    </row>
    <row r="100" spans="1:105" ht="12" customHeight="1" x14ac:dyDescent="0.25">
      <c r="A100" s="55" t="s">
        <v>91</v>
      </c>
      <c r="B100" s="259">
        <v>0.54748560075988195</v>
      </c>
      <c r="C100" s="259">
        <v>0.48531068168009839</v>
      </c>
      <c r="D100" s="259">
        <v>0.41928933944234897</v>
      </c>
      <c r="E100" s="259">
        <v>0.41324951671592158</v>
      </c>
      <c r="F100" s="259">
        <v>0.41830954348265481</v>
      </c>
      <c r="G100" s="259">
        <v>0.47475043218017021</v>
      </c>
      <c r="H100" s="259">
        <v>0.44742384686578479</v>
      </c>
      <c r="I100" s="259">
        <v>0.46472950999141482</v>
      </c>
      <c r="J100" s="259">
        <v>0.37706421106265281</v>
      </c>
      <c r="K100" s="259">
        <v>0.34897456480895073</v>
      </c>
      <c r="L100" s="259">
        <v>0.30132596928310978</v>
      </c>
      <c r="M100" s="259">
        <v>0.31488247039826051</v>
      </c>
      <c r="N100" s="259">
        <v>0.24973607051199831</v>
      </c>
      <c r="O100" s="259">
        <v>0.29481304404331737</v>
      </c>
      <c r="P100" s="259">
        <v>0.2668788944569363</v>
      </c>
      <c r="Q100" s="259">
        <v>0.31294879712086149</v>
      </c>
      <c r="R100" s="259">
        <v>0.33421588174303518</v>
      </c>
      <c r="S100" s="259">
        <v>0.32277311484098709</v>
      </c>
      <c r="T100" s="259">
        <v>0.30807407684673083</v>
      </c>
      <c r="U100" s="259">
        <v>0.35557286702016772</v>
      </c>
      <c r="V100" s="259">
        <v>0.31456158767112419</v>
      </c>
      <c r="W100" s="259">
        <v>0.31065417438424109</v>
      </c>
      <c r="X100" s="259">
        <v>0.32784188199544978</v>
      </c>
      <c r="Y100" s="259">
        <v>0.27230757544071282</v>
      </c>
      <c r="DA100" s="67" t="s">
        <v>1543</v>
      </c>
    </row>
    <row r="101" spans="1:105" ht="12" customHeight="1" x14ac:dyDescent="0.25">
      <c r="A101" s="173" t="s">
        <v>92</v>
      </c>
      <c r="B101" s="224">
        <v>0.61383506319274783</v>
      </c>
      <c r="C101" s="224">
        <v>0.54412520172904599</v>
      </c>
      <c r="D101" s="224">
        <v>0.47010277131566047</v>
      </c>
      <c r="E101" s="224">
        <v>0.46333098597591138</v>
      </c>
      <c r="F101" s="224">
        <v>0.46900423445185963</v>
      </c>
      <c r="G101" s="224">
        <v>0.53228516171681084</v>
      </c>
      <c r="H101" s="224">
        <v>0.50164688337667473</v>
      </c>
      <c r="I101" s="224">
        <v>0.52104980977979787</v>
      </c>
      <c r="J101" s="224">
        <v>0.42276040411678217</v>
      </c>
      <c r="K101" s="224">
        <v>0.39126658992464369</v>
      </c>
      <c r="L101" s="224">
        <v>0.33784348874160808</v>
      </c>
      <c r="M101" s="224">
        <v>0.35304289436458941</v>
      </c>
      <c r="N101" s="224">
        <v>0.28000144005883082</v>
      </c>
      <c r="O101" s="224">
        <v>0.33054126586928267</v>
      </c>
      <c r="P101" s="224">
        <v>0.29922179289539469</v>
      </c>
      <c r="Q101" s="224">
        <v>0.35087488034416792</v>
      </c>
      <c r="R101" s="224">
        <v>0.3747193106175094</v>
      </c>
      <c r="S101" s="224">
        <v>0.36188980143102178</v>
      </c>
      <c r="T101" s="224">
        <v>0.34540939554718891</v>
      </c>
      <c r="U101" s="224">
        <v>0.39866453655404488</v>
      </c>
      <c r="V101" s="224">
        <v>0.35268312404585261</v>
      </c>
      <c r="W101" s="224">
        <v>0.34830217360890042</v>
      </c>
      <c r="X101" s="224">
        <v>0.36757284953721953</v>
      </c>
      <c r="Y101" s="224">
        <v>0.30530837257914278</v>
      </c>
      <c r="DA101" s="177" t="s">
        <v>1544</v>
      </c>
    </row>
    <row r="102" spans="1:105" ht="12" customHeight="1" x14ac:dyDescent="0.25">
      <c r="A102" s="173" t="s">
        <v>93</v>
      </c>
      <c r="B102" s="224">
        <v>0.99514493756803757</v>
      </c>
      <c r="C102" s="224">
        <v>0.80994790056103583</v>
      </c>
      <c r="D102" s="224">
        <v>0.94746510128474881</v>
      </c>
      <c r="E102" s="224">
        <v>1.129180332943859</v>
      </c>
      <c r="F102" s="224">
        <v>1.1049722812685541</v>
      </c>
      <c r="G102" s="224">
        <v>1.058493872281238</v>
      </c>
      <c r="H102" s="224">
        <v>1.0442000955595629</v>
      </c>
      <c r="I102" s="224">
        <v>1.1684016019281831</v>
      </c>
      <c r="J102" s="224">
        <v>0.92370961785908923</v>
      </c>
      <c r="K102" s="224">
        <v>0.88651373701199021</v>
      </c>
      <c r="L102" s="224">
        <v>0.71178851986859548</v>
      </c>
      <c r="M102" s="224">
        <v>0.84008716468894573</v>
      </c>
      <c r="N102" s="224">
        <v>0.64755067229401897</v>
      </c>
      <c r="O102" s="224">
        <v>0.72404702638893448</v>
      </c>
      <c r="P102" s="224">
        <v>0.60264791955342123</v>
      </c>
      <c r="Q102" s="224">
        <v>0.56270379886190536</v>
      </c>
      <c r="R102" s="224">
        <v>0.77204153649720342</v>
      </c>
      <c r="S102" s="224">
        <v>0.60453619029599992</v>
      </c>
      <c r="T102" s="224">
        <v>0.82669500288293596</v>
      </c>
      <c r="U102" s="224">
        <v>0.93888991788674847</v>
      </c>
      <c r="V102" s="224">
        <v>0.7456809819756961</v>
      </c>
      <c r="W102" s="224">
        <v>0.80821766322738597</v>
      </c>
      <c r="X102" s="224">
        <v>0.79166403872666935</v>
      </c>
      <c r="Y102" s="224">
        <v>0.69774549796880958</v>
      </c>
      <c r="DA102" s="177" t="s">
        <v>1545</v>
      </c>
    </row>
    <row r="103" spans="1:105" ht="12" customHeight="1" x14ac:dyDescent="0.25">
      <c r="A103" s="173" t="s">
        <v>94</v>
      </c>
      <c r="B103" s="224">
        <v>0.49138881269245599</v>
      </c>
      <c r="C103" s="224">
        <v>0.43558449633516788</v>
      </c>
      <c r="D103" s="224">
        <v>0.37632787126677902</v>
      </c>
      <c r="E103" s="224">
        <v>0.37090690436958068</v>
      </c>
      <c r="F103" s="224">
        <v>0.37544846773060059</v>
      </c>
      <c r="G103" s="224">
        <v>0.42610627726181938</v>
      </c>
      <c r="H103" s="224">
        <v>0.40157964442629368</v>
      </c>
      <c r="I103" s="224">
        <v>0.41711212463098968</v>
      </c>
      <c r="J103" s="224">
        <v>0.33842923855116602</v>
      </c>
      <c r="K103" s="224">
        <v>0.31321772997011837</v>
      </c>
      <c r="L103" s="224">
        <v>0.2704513325536228</v>
      </c>
      <c r="M103" s="224">
        <v>0.2826187995664392</v>
      </c>
      <c r="N103" s="224">
        <v>0.2241474679974135</v>
      </c>
      <c r="O103" s="224">
        <v>0.2646057384479617</v>
      </c>
      <c r="P103" s="224">
        <v>0.239533793944264</v>
      </c>
      <c r="Q103" s="224">
        <v>0.28088325544510068</v>
      </c>
      <c r="R103" s="224">
        <v>0.2999712596728199</v>
      </c>
      <c r="S103" s="224">
        <v>0.28970094820871972</v>
      </c>
      <c r="T103" s="224">
        <v>0.27650801159505561</v>
      </c>
      <c r="U103" s="224">
        <v>0.31913995310229909</v>
      </c>
      <c r="V103" s="224">
        <v>0.2823307953119305</v>
      </c>
      <c r="W103" s="224">
        <v>0.27882374567797619</v>
      </c>
      <c r="X103" s="224">
        <v>0.29425035639477792</v>
      </c>
      <c r="Y103" s="224">
        <v>0.2444062382595146</v>
      </c>
      <c r="DA103" s="177" t="s">
        <v>1546</v>
      </c>
    </row>
    <row r="104" spans="1:105" ht="12" customHeight="1" x14ac:dyDescent="0.25">
      <c r="A104" s="56" t="s">
        <v>95</v>
      </c>
      <c r="B104" s="260">
        <v>0.51753674520951709</v>
      </c>
      <c r="C104" s="260">
        <v>0.46669481934620322</v>
      </c>
      <c r="D104" s="260">
        <v>0.39297981262045428</v>
      </c>
      <c r="E104" s="260">
        <v>0.40686533079632692</v>
      </c>
      <c r="F104" s="260">
        <v>0.40587868229429169</v>
      </c>
      <c r="G104" s="260">
        <v>0.44593033952577321</v>
      </c>
      <c r="H104" s="260">
        <v>0.42433170903067108</v>
      </c>
      <c r="I104" s="260">
        <v>0.44558491891598201</v>
      </c>
      <c r="J104" s="260">
        <v>0.3645600440825626</v>
      </c>
      <c r="K104" s="260">
        <v>0.34260930957751318</v>
      </c>
      <c r="L104" s="260">
        <v>0.28597385185167978</v>
      </c>
      <c r="M104" s="260">
        <v>0.30778255221734918</v>
      </c>
      <c r="N104" s="260">
        <v>0.24013868901058549</v>
      </c>
      <c r="O104" s="260">
        <v>0.28535685237707847</v>
      </c>
      <c r="P104" s="260">
        <v>0.252938037282606</v>
      </c>
      <c r="Q104" s="260">
        <v>0.29560978687550349</v>
      </c>
      <c r="R104" s="260">
        <v>0.32111299785811631</v>
      </c>
      <c r="S104" s="260">
        <v>0.30487054291774368</v>
      </c>
      <c r="T104" s="260">
        <v>0.31685633845163269</v>
      </c>
      <c r="U104" s="260">
        <v>0.37303613420252901</v>
      </c>
      <c r="V104" s="260">
        <v>0.32007301568626573</v>
      </c>
      <c r="W104" s="260">
        <v>0.32880790846785352</v>
      </c>
      <c r="X104" s="260">
        <v>0.34282677986186022</v>
      </c>
      <c r="Y104" s="260">
        <v>0.29781222545971198</v>
      </c>
      <c r="DA104" s="68" t="s">
        <v>1547</v>
      </c>
    </row>
    <row r="105" spans="1:105" ht="12" customHeight="1" x14ac:dyDescent="0.25">
      <c r="A105" s="37" t="s">
        <v>159</v>
      </c>
      <c r="B105" s="226">
        <v>6.044825562660565E-3</v>
      </c>
      <c r="C105" s="226">
        <v>4.4416976473090628E-3</v>
      </c>
      <c r="D105" s="226">
        <v>2.1146445510488942E-3</v>
      </c>
      <c r="E105" s="226">
        <v>3.8159686861835669E-3</v>
      </c>
      <c r="F105" s="226">
        <v>1.9898070498236459E-2</v>
      </c>
      <c r="G105" s="226">
        <v>2.7212265314708042E-3</v>
      </c>
      <c r="H105" s="226">
        <v>1.4435540852619649E-3</v>
      </c>
      <c r="I105" s="226">
        <v>2.3663097004970679E-3</v>
      </c>
      <c r="J105" s="226">
        <v>2.52188041525701E-3</v>
      </c>
      <c r="K105" s="226">
        <v>1.3940630391379031E-3</v>
      </c>
      <c r="L105" s="226">
        <v>1.1219734609808219E-3</v>
      </c>
      <c r="M105" s="226">
        <v>9.3409790247624537E-4</v>
      </c>
      <c r="N105" s="226">
        <v>8.5333419042424048E-4</v>
      </c>
      <c r="O105" s="226">
        <v>2.37707021887431E-3</v>
      </c>
      <c r="P105" s="226">
        <v>2.062124073129847E-3</v>
      </c>
      <c r="Q105" s="226">
        <v>3.3122377360668581E-3</v>
      </c>
      <c r="R105" s="226">
        <v>2.649111384949273E-3</v>
      </c>
      <c r="S105" s="226">
        <v>1.0046173637914581E-2</v>
      </c>
      <c r="T105" s="226">
        <v>2.3867506550073929E-3</v>
      </c>
      <c r="U105" s="226">
        <v>1.290660171438639E-3</v>
      </c>
      <c r="V105" s="226">
        <v>1.443593461484772E-3</v>
      </c>
      <c r="W105" s="226">
        <v>1.1544563141695789E-3</v>
      </c>
      <c r="X105" s="226">
        <v>0</v>
      </c>
      <c r="Y105" s="226">
        <v>1.303702643390383E-3</v>
      </c>
      <c r="DA105" s="69" t="s">
        <v>1548</v>
      </c>
    </row>
    <row r="106" spans="1:105" ht="12" customHeight="1" x14ac:dyDescent="0.25">
      <c r="A106" s="37" t="s">
        <v>35</v>
      </c>
      <c r="B106" s="226">
        <v>0.40710656482588281</v>
      </c>
      <c r="C106" s="226">
        <v>0.40617120435966769</v>
      </c>
      <c r="D106" s="226">
        <v>0.27956700378208249</v>
      </c>
      <c r="E106" s="226">
        <v>0.19306271310388101</v>
      </c>
      <c r="F106" s="226">
        <v>0.1943360067445534</v>
      </c>
      <c r="G106" s="226">
        <v>0.31408187257306158</v>
      </c>
      <c r="H106" s="226">
        <v>0.26912542358984282</v>
      </c>
      <c r="I106" s="226">
        <v>0.25392586199607492</v>
      </c>
      <c r="J106" s="226">
        <v>0.19838602580148751</v>
      </c>
      <c r="K106" s="226">
        <v>0.17011444068515519</v>
      </c>
      <c r="L106" s="226">
        <v>0.1793476080356359</v>
      </c>
      <c r="M106" s="226">
        <v>0.15496609123883781</v>
      </c>
      <c r="N106" s="226">
        <v>0.1331426663807157</v>
      </c>
      <c r="O106" s="226">
        <v>0.15450956422683021</v>
      </c>
      <c r="P106" s="226">
        <v>0.1630917254986429</v>
      </c>
      <c r="Q106" s="226">
        <v>0.23059838182578121</v>
      </c>
      <c r="R106" s="226">
        <v>0.18370349557396809</v>
      </c>
      <c r="S106" s="226">
        <v>0.22952625880017011</v>
      </c>
      <c r="T106" s="226">
        <v>0.12075819823257319</v>
      </c>
      <c r="U106" s="226">
        <v>0.13976388865034889</v>
      </c>
      <c r="V106" s="226">
        <v>0.14366946874968201</v>
      </c>
      <c r="W106" s="226">
        <v>0.12352537577984959</v>
      </c>
      <c r="X106" s="226">
        <v>0.14698599108111479</v>
      </c>
      <c r="Y106" s="226">
        <v>0.1005915854091964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1.859582553170501E-2</v>
      </c>
      <c r="V108" s="226">
        <v>2.1593786101937108E-2</v>
      </c>
      <c r="W108" s="226">
        <v>2.645253368273414E-2</v>
      </c>
      <c r="X108" s="226">
        <v>3.8951008350119443E-2</v>
      </c>
      <c r="Y108" s="226">
        <v>3.8499176945321727E-2</v>
      </c>
      <c r="DA108" s="69" t="s">
        <v>1551</v>
      </c>
    </row>
    <row r="109" spans="1:105" ht="12" customHeight="1" x14ac:dyDescent="0.25">
      <c r="A109" s="37" t="s">
        <v>40</v>
      </c>
      <c r="B109" s="226">
        <v>0.10438535482097371</v>
      </c>
      <c r="C109" s="226">
        <v>5.6081917339226413E-2</v>
      </c>
      <c r="D109" s="226">
        <v>0.11129816428732291</v>
      </c>
      <c r="E109" s="226">
        <v>0.2099866490062624</v>
      </c>
      <c r="F109" s="226">
        <v>0.19164460505150191</v>
      </c>
      <c r="G109" s="226">
        <v>0.1291272404212408</v>
      </c>
      <c r="H109" s="226">
        <v>0.1537627313555664</v>
      </c>
      <c r="I109" s="226">
        <v>0.18929274721940989</v>
      </c>
      <c r="J109" s="226">
        <v>0.16365213786581809</v>
      </c>
      <c r="K109" s="226">
        <v>0.1711008058532201</v>
      </c>
      <c r="L109" s="226">
        <v>0.105504270355063</v>
      </c>
      <c r="M109" s="226">
        <v>0.15188236307603509</v>
      </c>
      <c r="N109" s="226">
        <v>0.1061426884394456</v>
      </c>
      <c r="O109" s="226">
        <v>0.12847021793137409</v>
      </c>
      <c r="P109" s="226">
        <v>8.7784187710833295E-2</v>
      </c>
      <c r="Q109" s="226">
        <v>6.1699167313655531E-2</v>
      </c>
      <c r="R109" s="226">
        <v>0.13476039089919889</v>
      </c>
      <c r="S109" s="226">
        <v>6.5298110479658986E-2</v>
      </c>
      <c r="T109" s="226">
        <v>0.19371138956405209</v>
      </c>
      <c r="U109" s="226">
        <v>0.21338575984903629</v>
      </c>
      <c r="V109" s="226">
        <v>0.15336616737316189</v>
      </c>
      <c r="W109" s="226">
        <v>0.17767554269110011</v>
      </c>
      <c r="X109" s="226">
        <v>0.1568897804306259</v>
      </c>
      <c r="Y109" s="226">
        <v>0.1574177604618035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48.715321256450693</v>
      </c>
      <c r="C110" s="261">
        <f t="shared" si="4"/>
        <v>43.813306649472104</v>
      </c>
      <c r="D110" s="261">
        <f t="shared" si="4"/>
        <v>35.674339361223971</v>
      </c>
      <c r="E110" s="261">
        <f t="shared" si="4"/>
        <v>33.416676936704491</v>
      </c>
      <c r="F110" s="261">
        <f t="shared" si="4"/>
        <v>34.167329957735483</v>
      </c>
      <c r="G110" s="261">
        <f t="shared" si="4"/>
        <v>40.518519267583628</v>
      </c>
      <c r="H110" s="261">
        <f t="shared" si="4"/>
        <v>37.770590482251528</v>
      </c>
      <c r="I110" s="261">
        <f t="shared" si="4"/>
        <v>38.486666642767958</v>
      </c>
      <c r="J110" s="261">
        <f t="shared" si="4"/>
        <v>31.438399093686581</v>
      </c>
      <c r="K110" s="261">
        <f t="shared" si="4"/>
        <v>28.812285758997145</v>
      </c>
      <c r="L110" s="261">
        <f t="shared" si="4"/>
        <v>25.361579685853275</v>
      </c>
      <c r="M110" s="261">
        <f t="shared" si="4"/>
        <v>25.643882166027797</v>
      </c>
      <c r="N110" s="261">
        <f t="shared" si="4"/>
        <v>20.507500000844576</v>
      </c>
      <c r="O110" s="261">
        <f t="shared" si="4"/>
        <v>24.564088002035987</v>
      </c>
      <c r="P110" s="261">
        <f t="shared" si="4"/>
        <v>22.707911130904026</v>
      </c>
      <c r="Q110" s="261">
        <f t="shared" si="4"/>
        <v>27.900583873072669</v>
      </c>
      <c r="R110" s="261">
        <f t="shared" si="4"/>
        <v>28.280237751292795</v>
      </c>
      <c r="S110" s="261">
        <f t="shared" si="4"/>
        <v>28.562993258945607</v>
      </c>
      <c r="T110" s="261">
        <f t="shared" si="4"/>
        <v>25.032739617269776</v>
      </c>
      <c r="U110" s="261">
        <f t="shared" si="4"/>
        <v>29.020360853302822</v>
      </c>
      <c r="V110" s="261">
        <f t="shared" si="4"/>
        <v>26.432491305797654</v>
      </c>
      <c r="W110" s="261">
        <f t="shared" si="4"/>
        <v>25.458184539372034</v>
      </c>
      <c r="X110" s="261">
        <f t="shared" si="4"/>
        <v>27.411802289093387</v>
      </c>
      <c r="Y110" s="261">
        <f t="shared" si="4"/>
        <v>22.401401932411044</v>
      </c>
      <c r="DA110" s="70"/>
    </row>
    <row r="111" spans="1:105" ht="12" customHeight="1" x14ac:dyDescent="0.25">
      <c r="A111" s="60" t="s">
        <v>1554</v>
      </c>
      <c r="B111" s="262">
        <v>43.713846322458792</v>
      </c>
      <c r="C111" s="262">
        <v>39.742609035921291</v>
      </c>
      <c r="D111" s="262">
        <v>30.912497366138929</v>
      </c>
      <c r="E111" s="262">
        <v>27.74155674267827</v>
      </c>
      <c r="F111" s="262">
        <v>28.613876426608339</v>
      </c>
      <c r="G111" s="262">
        <v>35.198660450900768</v>
      </c>
      <c r="H111" s="262">
        <v>32.522570413158789</v>
      </c>
      <c r="I111" s="262">
        <v>32.614425219161006</v>
      </c>
      <c r="J111" s="262">
        <v>26.795949209652871</v>
      </c>
      <c r="K111" s="262">
        <v>24.356777755167489</v>
      </c>
      <c r="L111" s="262">
        <v>21.784218935643381</v>
      </c>
      <c r="M111" s="262">
        <v>21.421708352002021</v>
      </c>
      <c r="N111" s="262">
        <v>17.252990699030729</v>
      </c>
      <c r="O111" s="262">
        <v>20.92511751964026</v>
      </c>
      <c r="P111" s="262">
        <v>19.679077490816571</v>
      </c>
      <c r="Q111" s="262">
        <v>25.072504425522428</v>
      </c>
      <c r="R111" s="262">
        <v>24.40005281840471</v>
      </c>
      <c r="S111" s="262">
        <v>25.524669404487291</v>
      </c>
      <c r="T111" s="262">
        <v>20.877873146180811</v>
      </c>
      <c r="U111" s="262">
        <v>24.301616665582699</v>
      </c>
      <c r="V111" s="262">
        <v>22.684791247934552</v>
      </c>
      <c r="W111" s="262">
        <v>21.396182883894681</v>
      </c>
      <c r="X111" s="262">
        <v>23.432997095640332</v>
      </c>
      <c r="Y111" s="262">
        <v>18.89461966718136</v>
      </c>
      <c r="DA111" s="72" t="s">
        <v>1555</v>
      </c>
    </row>
    <row r="112" spans="1:105" ht="12" customHeight="1" x14ac:dyDescent="0.25">
      <c r="A112" s="59" t="s">
        <v>28</v>
      </c>
      <c r="B112" s="230">
        <v>14.80646651739475</v>
      </c>
      <c r="C112" s="230">
        <v>12.72884935207771</v>
      </c>
      <c r="D112" s="230">
        <v>8.4292161914986821</v>
      </c>
      <c r="E112" s="230">
        <v>9.714426934055421</v>
      </c>
      <c r="F112" s="230">
        <v>11.4899816409763</v>
      </c>
      <c r="G112" s="230">
        <v>11.568741265467381</v>
      </c>
      <c r="H112" s="230">
        <v>11.02650001435757</v>
      </c>
      <c r="I112" s="230">
        <v>10.80666728274214</v>
      </c>
      <c r="J112" s="230">
        <v>11.596548311922771</v>
      </c>
      <c r="K112" s="230">
        <v>11.53198380838889</v>
      </c>
      <c r="L112" s="230">
        <v>9.2003531075499794</v>
      </c>
      <c r="M112" s="230">
        <v>8.7892198627354041</v>
      </c>
      <c r="N112" s="230">
        <v>5.7626058369915416</v>
      </c>
      <c r="O112" s="230">
        <v>5.9624829937956303</v>
      </c>
      <c r="P112" s="230">
        <v>4.9967111442589953</v>
      </c>
      <c r="Q112" s="230">
        <v>6.9835469950809559</v>
      </c>
      <c r="R112" s="230">
        <v>6.6666580748053201</v>
      </c>
      <c r="S112" s="230">
        <v>5.8120380030538126</v>
      </c>
      <c r="T112" s="230">
        <v>6.7286725716282172</v>
      </c>
      <c r="U112" s="230">
        <v>7.7854070843182646</v>
      </c>
      <c r="V112" s="230">
        <v>7.431365284138308</v>
      </c>
      <c r="W112" s="230">
        <v>7.3073215044400399</v>
      </c>
      <c r="X112" s="230">
        <v>7.4724671195238663</v>
      </c>
      <c r="Y112" s="230">
        <v>6.7155196809378603</v>
      </c>
      <c r="DA112" s="71" t="s">
        <v>1556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7.9652740168509623E-2</v>
      </c>
      <c r="O113" s="295">
        <v>0.1241202479757726</v>
      </c>
      <c r="P113" s="295">
        <v>0.1002371779495414</v>
      </c>
      <c r="Q113" s="295">
        <v>0.1395881352322608</v>
      </c>
      <c r="R113" s="295">
        <v>0</v>
      </c>
      <c r="S113" s="295">
        <v>0.12955180783948081</v>
      </c>
      <c r="T113" s="295">
        <v>0.14951409622761139</v>
      </c>
      <c r="U113" s="295">
        <v>0.16490503677207941</v>
      </c>
      <c r="V113" s="295">
        <v>0.32824382922634759</v>
      </c>
      <c r="W113" s="295">
        <v>0.27619291831383253</v>
      </c>
      <c r="X113" s="295">
        <v>0.3233347776581223</v>
      </c>
      <c r="Y113" s="295">
        <v>0.3346589700328142</v>
      </c>
      <c r="DA113" s="122" t="s">
        <v>1557</v>
      </c>
    </row>
    <row r="114" spans="1:105" ht="12" customHeight="1" x14ac:dyDescent="0.25">
      <c r="A114" s="59" t="s">
        <v>159</v>
      </c>
      <c r="B114" s="295">
        <v>0.4229444035777214</v>
      </c>
      <c r="C114" s="295">
        <v>0.27977452483197018</v>
      </c>
      <c r="D114" s="295">
        <v>0.16759589167697839</v>
      </c>
      <c r="E114" s="295">
        <v>0.31478128039545789</v>
      </c>
      <c r="F114" s="295">
        <v>1.5904680993525631</v>
      </c>
      <c r="G114" s="295">
        <v>0.18492413204142441</v>
      </c>
      <c r="H114" s="295">
        <v>9.2671963235359922E-2</v>
      </c>
      <c r="I114" s="295">
        <v>0.16645019448316051</v>
      </c>
      <c r="J114" s="295">
        <v>0.14901700214357949</v>
      </c>
      <c r="K114" s="295">
        <v>8.6823436404783655E-2</v>
      </c>
      <c r="L114" s="295">
        <v>7.6432741626554376E-2</v>
      </c>
      <c r="M114" s="295">
        <v>7.5689330884539802E-2</v>
      </c>
      <c r="N114" s="295">
        <v>7.2667600643758143E-2</v>
      </c>
      <c r="O114" s="295">
        <v>0.22482597390710379</v>
      </c>
      <c r="P114" s="295">
        <v>0.18097445859335781</v>
      </c>
      <c r="Q114" s="295">
        <v>0.25243202048023777</v>
      </c>
      <c r="R114" s="295">
        <v>0.25209058609749019</v>
      </c>
      <c r="S114" s="295">
        <v>0.8211922213261803</v>
      </c>
      <c r="T114" s="295">
        <v>0.27133683658063668</v>
      </c>
      <c r="U114" s="295">
        <v>0.14961571748602931</v>
      </c>
      <c r="V114" s="295">
        <v>0.1484766086017888</v>
      </c>
      <c r="W114" s="295">
        <v>0.1278965655686021</v>
      </c>
      <c r="X114" s="295">
        <v>0</v>
      </c>
      <c r="Y114" s="295">
        <v>0.15154409352418871</v>
      </c>
      <c r="DA114" s="122" t="s">
        <v>1558</v>
      </c>
    </row>
    <row r="115" spans="1:105" ht="12" customHeight="1" x14ac:dyDescent="0.25">
      <c r="A115" s="59" t="s">
        <v>32</v>
      </c>
      <c r="B115" s="295">
        <v>0</v>
      </c>
      <c r="C115" s="295">
        <v>1.149993468582166</v>
      </c>
      <c r="D115" s="295">
        <v>0.15863706458588611</v>
      </c>
      <c r="E115" s="295">
        <v>1.7865029500131431</v>
      </c>
      <c r="F115" s="295">
        <v>0</v>
      </c>
      <c r="G115" s="295">
        <v>2.1011940122760961</v>
      </c>
      <c r="H115" s="295">
        <v>4.1263309427378561</v>
      </c>
      <c r="I115" s="295">
        <v>3.7797365770656</v>
      </c>
      <c r="J115" s="295">
        <v>3.3278253423477251</v>
      </c>
      <c r="K115" s="295">
        <v>2.1430978914880039</v>
      </c>
      <c r="L115" s="295">
        <v>0.28964909864877342</v>
      </c>
      <c r="M115" s="295">
        <v>0</v>
      </c>
      <c r="N115" s="295">
        <v>0</v>
      </c>
      <c r="O115" s="295">
        <v>0</v>
      </c>
      <c r="P115" s="295">
        <v>8.8031116837513967E-2</v>
      </c>
      <c r="Q115" s="295">
        <v>0.12259023740620061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1559</v>
      </c>
    </row>
    <row r="116" spans="1:105" ht="12" customHeight="1" x14ac:dyDescent="0.25">
      <c r="A116" s="59" t="s">
        <v>35</v>
      </c>
      <c r="B116" s="295">
        <v>28.484435401486319</v>
      </c>
      <c r="C116" s="295">
        <v>25.58399169042945</v>
      </c>
      <c r="D116" s="295">
        <v>22.15704821837738</v>
      </c>
      <c r="E116" s="295">
        <v>15.925845578214251</v>
      </c>
      <c r="F116" s="295">
        <v>15.53342668627948</v>
      </c>
      <c r="G116" s="295">
        <v>21.343801041115881</v>
      </c>
      <c r="H116" s="295">
        <v>17.27706749282801</v>
      </c>
      <c r="I116" s="295">
        <v>17.861571164870099</v>
      </c>
      <c r="J116" s="295">
        <v>11.7225585532388</v>
      </c>
      <c r="K116" s="295">
        <v>10.59487261888582</v>
      </c>
      <c r="L116" s="295">
        <v>12.21778398781807</v>
      </c>
      <c r="M116" s="295">
        <v>12.55679915838207</v>
      </c>
      <c r="N116" s="295">
        <v>11.33806452122691</v>
      </c>
      <c r="O116" s="295">
        <v>14.61368830396175</v>
      </c>
      <c r="P116" s="295">
        <v>14.313123593177171</v>
      </c>
      <c r="Q116" s="295">
        <v>17.57434703732277</v>
      </c>
      <c r="R116" s="295">
        <v>17.481304157501899</v>
      </c>
      <c r="S116" s="295">
        <v>18.761887372267822</v>
      </c>
      <c r="T116" s="295">
        <v>13.728349641744339</v>
      </c>
      <c r="U116" s="295">
        <v>16.201688827006329</v>
      </c>
      <c r="V116" s="295">
        <v>14.77670552596811</v>
      </c>
      <c r="W116" s="295">
        <v>13.684771895572201</v>
      </c>
      <c r="X116" s="295">
        <v>15.63719519845834</v>
      </c>
      <c r="Y116" s="295">
        <v>11.692896922686501</v>
      </c>
      <c r="DA116" s="122" t="s">
        <v>1560</v>
      </c>
    </row>
    <row r="117" spans="1:105" ht="12" customHeight="1" x14ac:dyDescent="0.25">
      <c r="A117" s="60" t="s">
        <v>1561</v>
      </c>
      <c r="B117" s="262">
        <v>5.0014749339918971</v>
      </c>
      <c r="C117" s="262">
        <v>4.0706976135508128</v>
      </c>
      <c r="D117" s="262">
        <v>4.7618419950850441</v>
      </c>
      <c r="E117" s="262">
        <v>5.6751201940262241</v>
      </c>
      <c r="F117" s="262">
        <v>5.5534535311271407</v>
      </c>
      <c r="G117" s="262">
        <v>5.3198588166828564</v>
      </c>
      <c r="H117" s="262">
        <v>5.2480200690927363</v>
      </c>
      <c r="I117" s="262">
        <v>5.8722414236069511</v>
      </c>
      <c r="J117" s="262">
        <v>4.6424498840337094</v>
      </c>
      <c r="K117" s="262">
        <v>4.4555080038296557</v>
      </c>
      <c r="L117" s="262">
        <v>3.5773607502098952</v>
      </c>
      <c r="M117" s="262">
        <v>4.2221738140257763</v>
      </c>
      <c r="N117" s="262">
        <v>3.254509301813846</v>
      </c>
      <c r="O117" s="262">
        <v>3.6389704823957261</v>
      </c>
      <c r="P117" s="262">
        <v>3.0288336400874551</v>
      </c>
      <c r="Q117" s="262">
        <v>2.8280794475502429</v>
      </c>
      <c r="R117" s="262">
        <v>3.880184932888084</v>
      </c>
      <c r="S117" s="262">
        <v>3.0383238544583149</v>
      </c>
      <c r="T117" s="262">
        <v>4.1548664710889662</v>
      </c>
      <c r="U117" s="262">
        <v>4.7187441877201239</v>
      </c>
      <c r="V117" s="262">
        <v>3.747700057863101</v>
      </c>
      <c r="W117" s="262">
        <v>4.0620016554773528</v>
      </c>
      <c r="X117" s="262">
        <v>3.9788051934530571</v>
      </c>
      <c r="Y117" s="262">
        <v>3.5067822652296838</v>
      </c>
      <c r="DA117" s="72" t="s">
        <v>1562</v>
      </c>
    </row>
    <row r="118" spans="1:105" ht="12" customHeight="1" x14ac:dyDescent="0.25">
      <c r="A118" s="57" t="s">
        <v>1563</v>
      </c>
      <c r="B118" s="261">
        <v>4.0976092957968184</v>
      </c>
      <c r="C118" s="261">
        <v>3.3350418830052182</v>
      </c>
      <c r="D118" s="261">
        <v>3.9012827779189978</v>
      </c>
      <c r="E118" s="261">
        <v>4.6495135072576907</v>
      </c>
      <c r="F118" s="261">
        <v>4.5498344214952953</v>
      </c>
      <c r="G118" s="261">
        <v>4.3584549012560636</v>
      </c>
      <c r="H118" s="261">
        <v>4.29959883903269</v>
      </c>
      <c r="I118" s="261">
        <v>4.8110110241680104</v>
      </c>
      <c r="J118" s="261">
        <v>3.8034671874091219</v>
      </c>
      <c r="K118" s="261">
        <v>3.650309409712039</v>
      </c>
      <c r="L118" s="261">
        <v>2.9308607676614011</v>
      </c>
      <c r="M118" s="261">
        <v>3.459143332147701</v>
      </c>
      <c r="N118" s="261">
        <v>2.6663549741567558</v>
      </c>
      <c r="O118" s="261">
        <v>2.9813364002793818</v>
      </c>
      <c r="P118" s="261">
        <v>2.4814633768720551</v>
      </c>
      <c r="Q118" s="261">
        <v>2.3169894454083821</v>
      </c>
      <c r="R118" s="261">
        <v>3.1789586192573189</v>
      </c>
      <c r="S118" s="261">
        <v>2.4892385214320831</v>
      </c>
      <c r="T118" s="261">
        <v>3.403999759954861</v>
      </c>
      <c r="U118" s="261">
        <v>3.8659735984434129</v>
      </c>
      <c r="V118" s="261">
        <v>3.0704163866920231</v>
      </c>
      <c r="W118" s="261">
        <v>3.327917456889335</v>
      </c>
      <c r="X118" s="261">
        <v>3.259756244313575</v>
      </c>
      <c r="Y118" s="261">
        <v>2.8730372136188458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4.8504719227143855</v>
      </c>
      <c r="C119" s="261">
        <f t="shared" si="5"/>
        <v>4.2960072517169374</v>
      </c>
      <c r="D119" s="261">
        <f t="shared" si="5"/>
        <v>3.7227035710633429</v>
      </c>
      <c r="E119" s="261">
        <f t="shared" si="5"/>
        <v>3.6757197162629422</v>
      </c>
      <c r="F119" s="261">
        <f t="shared" si="5"/>
        <v>3.7196009705008781</v>
      </c>
      <c r="G119" s="261">
        <f t="shared" si="5"/>
        <v>4.2144493933592573</v>
      </c>
      <c r="H119" s="261">
        <f t="shared" si="5"/>
        <v>3.9734974473663378</v>
      </c>
      <c r="I119" s="261">
        <f t="shared" si="5"/>
        <v>4.130308977846906</v>
      </c>
      <c r="J119" s="261">
        <f t="shared" si="5"/>
        <v>3.3499318817762331</v>
      </c>
      <c r="K119" s="261">
        <f t="shared" si="5"/>
        <v>3.1012935490911389</v>
      </c>
      <c r="L119" s="261">
        <f t="shared" si="5"/>
        <v>2.6763676330756869</v>
      </c>
      <c r="M119" s="261">
        <f t="shared" si="5"/>
        <v>2.8001021304517888</v>
      </c>
      <c r="N119" s="261">
        <f t="shared" si="5"/>
        <v>2.2203105080559062</v>
      </c>
      <c r="O119" s="261">
        <f t="shared" si="5"/>
        <v>2.6192438107103735</v>
      </c>
      <c r="P119" s="261">
        <f t="shared" si="5"/>
        <v>2.3692778871494289</v>
      </c>
      <c r="Q119" s="261">
        <f t="shared" si="5"/>
        <v>2.772344322980159</v>
      </c>
      <c r="R119" s="261">
        <f t="shared" si="5"/>
        <v>2.9674644013014388</v>
      </c>
      <c r="S119" s="261">
        <f t="shared" si="5"/>
        <v>2.8603854432457001</v>
      </c>
      <c r="T119" s="261">
        <f t="shared" si="5"/>
        <v>2.7385435457952911</v>
      </c>
      <c r="U119" s="261">
        <f t="shared" si="5"/>
        <v>3.1595693408997523</v>
      </c>
      <c r="V119" s="261">
        <f t="shared" si="5"/>
        <v>2.7923734595146943</v>
      </c>
      <c r="W119" s="261">
        <f t="shared" si="5"/>
        <v>2.7597014865878235</v>
      </c>
      <c r="X119" s="261">
        <f t="shared" si="5"/>
        <v>2.9101548823973733</v>
      </c>
      <c r="Y119" s="261">
        <f t="shared" si="5"/>
        <v>2.4178619644430732</v>
      </c>
      <c r="DA119" s="70"/>
    </row>
    <row r="120" spans="1:105" ht="12" customHeight="1" x14ac:dyDescent="0.25">
      <c r="A120" s="60" t="s">
        <v>1566</v>
      </c>
      <c r="B120" s="262">
        <v>3.6555903250335522</v>
      </c>
      <c r="C120" s="262">
        <v>3.3234937967163791</v>
      </c>
      <c r="D120" s="262">
        <v>2.5850716832534819</v>
      </c>
      <c r="E120" s="262">
        <v>2.319900328189648</v>
      </c>
      <c r="F120" s="262">
        <v>2.392848459392479</v>
      </c>
      <c r="G120" s="262">
        <v>2.9435040250014892</v>
      </c>
      <c r="H120" s="262">
        <v>2.7197147757387841</v>
      </c>
      <c r="I120" s="262">
        <v>2.72739617576139</v>
      </c>
      <c r="J120" s="262">
        <v>2.240823467199025</v>
      </c>
      <c r="K120" s="262">
        <v>2.0368466424570282</v>
      </c>
      <c r="L120" s="262">
        <v>1.821715238510986</v>
      </c>
      <c r="M120" s="262">
        <v>1.791400125708827</v>
      </c>
      <c r="N120" s="262">
        <v>1.4427892117300889</v>
      </c>
      <c r="O120" s="262">
        <v>1.749872490988901</v>
      </c>
      <c r="P120" s="262">
        <v>1.6456718255893861</v>
      </c>
      <c r="Q120" s="262">
        <v>2.0966996115190022</v>
      </c>
      <c r="R120" s="262">
        <v>2.0404655393465458</v>
      </c>
      <c r="S120" s="262">
        <v>2.1345121139977361</v>
      </c>
      <c r="T120" s="262">
        <v>1.745921658722698</v>
      </c>
      <c r="U120" s="262">
        <v>2.032233771196124</v>
      </c>
      <c r="V120" s="262">
        <v>1.897026008639062</v>
      </c>
      <c r="W120" s="262">
        <v>1.789265546802939</v>
      </c>
      <c r="X120" s="262">
        <v>1.959595063712158</v>
      </c>
      <c r="Y120" s="262">
        <v>1.5800711825042579</v>
      </c>
      <c r="DA120" s="72" t="s">
        <v>1567</v>
      </c>
    </row>
    <row r="121" spans="1:105" ht="12" customHeight="1" x14ac:dyDescent="0.25">
      <c r="A121" s="59" t="s">
        <v>28</v>
      </c>
      <c r="B121" s="230">
        <v>1.23819751182849</v>
      </c>
      <c r="C121" s="230">
        <v>1.064455829327434</v>
      </c>
      <c r="D121" s="230">
        <v>0.7048970463490789</v>
      </c>
      <c r="E121" s="230">
        <v>0.81237338053991881</v>
      </c>
      <c r="F121" s="230">
        <v>0.9608549522668397</v>
      </c>
      <c r="G121" s="230">
        <v>0.96744126176632916</v>
      </c>
      <c r="H121" s="230">
        <v>0.92209608996952241</v>
      </c>
      <c r="I121" s="230">
        <v>0.90371247758064455</v>
      </c>
      <c r="J121" s="230">
        <v>0.96976663870159752</v>
      </c>
      <c r="K121" s="230">
        <v>0.96436740266279097</v>
      </c>
      <c r="L121" s="230">
        <v>0.7693837224653608</v>
      </c>
      <c r="M121" s="230">
        <v>0.73500251745866152</v>
      </c>
      <c r="N121" s="230">
        <v>0.48190053991806359</v>
      </c>
      <c r="O121" s="230">
        <v>0.49861535826688602</v>
      </c>
      <c r="P121" s="230">
        <v>0.4178522471164029</v>
      </c>
      <c r="Q121" s="230">
        <v>0.58400230081147297</v>
      </c>
      <c r="R121" s="230">
        <v>0.55750232040423986</v>
      </c>
      <c r="S121" s="230">
        <v>0.48603432733795138</v>
      </c>
      <c r="T121" s="230">
        <v>0.56268831096945671</v>
      </c>
      <c r="U121" s="230">
        <v>0.65105821629014471</v>
      </c>
      <c r="V121" s="230">
        <v>0.6214513093653159</v>
      </c>
      <c r="W121" s="230">
        <v>0.61107809174450411</v>
      </c>
      <c r="X121" s="230">
        <v>0.62488846908510409</v>
      </c>
      <c r="Y121" s="230">
        <v>0.56158839448992282</v>
      </c>
      <c r="DA121" s="71" t="s">
        <v>1568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6.6609967051290374E-3</v>
      </c>
      <c r="O122" s="295">
        <v>1.03796123153749E-2</v>
      </c>
      <c r="P122" s="295">
        <v>8.3823796976829224E-3</v>
      </c>
      <c r="Q122" s="295">
        <v>1.167312143800907E-2</v>
      </c>
      <c r="R122" s="295">
        <v>0</v>
      </c>
      <c r="S122" s="295">
        <v>1.0833828984874691E-2</v>
      </c>
      <c r="T122" s="295">
        <v>1.2503184450849501E-2</v>
      </c>
      <c r="U122" s="295">
        <v>1.379025886961594E-2</v>
      </c>
      <c r="V122" s="295">
        <v>2.744953984420534E-2</v>
      </c>
      <c r="W122" s="295">
        <v>2.3096758692499289E-2</v>
      </c>
      <c r="X122" s="295">
        <v>2.7039018169093092E-2</v>
      </c>
      <c r="Y122" s="295">
        <v>2.798600891839428E-2</v>
      </c>
      <c r="DA122" s="122" t="s">
        <v>1569</v>
      </c>
    </row>
    <row r="123" spans="1:105" ht="12" customHeight="1" x14ac:dyDescent="0.25">
      <c r="A123" s="59" t="s">
        <v>159</v>
      </c>
      <c r="B123" s="295">
        <v>3.5368918542211657E-2</v>
      </c>
      <c r="C123" s="295">
        <v>2.339627217020154E-2</v>
      </c>
      <c r="D123" s="295">
        <v>1.4015282837624999E-2</v>
      </c>
      <c r="E123" s="295">
        <v>2.6323728061516071E-2</v>
      </c>
      <c r="F123" s="295">
        <v>0.13300361979999531</v>
      </c>
      <c r="G123" s="295">
        <v>1.5464364836926901E-2</v>
      </c>
      <c r="H123" s="295">
        <v>7.7497351687169404E-3</v>
      </c>
      <c r="I123" s="295">
        <v>1.3919473387542659E-2</v>
      </c>
      <c r="J123" s="295">
        <v>1.246161473147926E-2</v>
      </c>
      <c r="K123" s="295">
        <v>7.2606494465445254E-3</v>
      </c>
      <c r="L123" s="295">
        <v>6.3917228592687584E-3</v>
      </c>
      <c r="M123" s="295">
        <v>6.3295547970948669E-3</v>
      </c>
      <c r="N123" s="295">
        <v>6.0768612282979346E-3</v>
      </c>
      <c r="O123" s="295">
        <v>1.880117455161576E-2</v>
      </c>
      <c r="P123" s="295">
        <v>1.513407159443142E-2</v>
      </c>
      <c r="Q123" s="295">
        <v>2.1109742780106942E-2</v>
      </c>
      <c r="R123" s="295">
        <v>2.1081190174211801E-2</v>
      </c>
      <c r="S123" s="295">
        <v>6.8672573836873557E-2</v>
      </c>
      <c r="T123" s="295">
        <v>2.26906666439869E-2</v>
      </c>
      <c r="U123" s="295">
        <v>1.2511682574907271E-2</v>
      </c>
      <c r="V123" s="295">
        <v>1.241642407521653E-2</v>
      </c>
      <c r="W123" s="295">
        <v>1.069540859545446E-2</v>
      </c>
      <c r="X123" s="295">
        <v>0</v>
      </c>
      <c r="Y123" s="295">
        <v>1.267294390012038E-2</v>
      </c>
      <c r="DA123" s="122" t="s">
        <v>1570</v>
      </c>
    </row>
    <row r="124" spans="1:105" ht="12" customHeight="1" x14ac:dyDescent="0.25">
      <c r="A124" s="59" t="s">
        <v>32</v>
      </c>
      <c r="B124" s="295">
        <v>0</v>
      </c>
      <c r="C124" s="295">
        <v>9.6168728017898247E-2</v>
      </c>
      <c r="D124" s="295">
        <v>1.3266096838382009E-2</v>
      </c>
      <c r="E124" s="295">
        <v>0.14939712354610779</v>
      </c>
      <c r="F124" s="295">
        <v>0</v>
      </c>
      <c r="G124" s="295">
        <v>0.1757133070751685</v>
      </c>
      <c r="H124" s="295">
        <v>0.34506630601410382</v>
      </c>
      <c r="I124" s="295">
        <v>0.31608219419478573</v>
      </c>
      <c r="J124" s="295">
        <v>0.27829091119437199</v>
      </c>
      <c r="K124" s="295">
        <v>0.1792175380755352</v>
      </c>
      <c r="L124" s="295">
        <v>2.422203790681185E-2</v>
      </c>
      <c r="M124" s="295">
        <v>0</v>
      </c>
      <c r="N124" s="295">
        <v>0</v>
      </c>
      <c r="O124" s="295">
        <v>0</v>
      </c>
      <c r="P124" s="295">
        <v>7.3616422732350742E-3</v>
      </c>
      <c r="Q124" s="295">
        <v>1.02516644840615E-2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1571</v>
      </c>
    </row>
    <row r="125" spans="1:105" ht="12" customHeight="1" x14ac:dyDescent="0.25">
      <c r="A125" s="59" t="s">
        <v>35</v>
      </c>
      <c r="B125" s="295">
        <v>2.3820238946628498</v>
      </c>
      <c r="C125" s="295">
        <v>2.1394729672008461</v>
      </c>
      <c r="D125" s="295">
        <v>1.8528932572283969</v>
      </c>
      <c r="E125" s="295">
        <v>1.331806096042105</v>
      </c>
      <c r="F125" s="295">
        <v>1.2989898873256429</v>
      </c>
      <c r="G125" s="295">
        <v>1.7848850913230641</v>
      </c>
      <c r="H125" s="295">
        <v>1.444802644586441</v>
      </c>
      <c r="I125" s="295">
        <v>1.493682030598418</v>
      </c>
      <c r="J125" s="295">
        <v>0.98030430257157664</v>
      </c>
      <c r="K125" s="295">
        <v>0.88600105227215742</v>
      </c>
      <c r="L125" s="295">
        <v>1.0217177552795449</v>
      </c>
      <c r="M125" s="295">
        <v>1.05006805345307</v>
      </c>
      <c r="N125" s="295">
        <v>0.94815081387859801</v>
      </c>
      <c r="O125" s="295">
        <v>1.2220763458550239</v>
      </c>
      <c r="P125" s="295">
        <v>1.1969414849076341</v>
      </c>
      <c r="Q125" s="295">
        <v>1.4696627820053509</v>
      </c>
      <c r="R125" s="295">
        <v>1.461882028768094</v>
      </c>
      <c r="S125" s="295">
        <v>1.5689713838380359</v>
      </c>
      <c r="T125" s="295">
        <v>1.1480394966584051</v>
      </c>
      <c r="U125" s="295">
        <v>1.354873613461455</v>
      </c>
      <c r="V125" s="295">
        <v>1.235708735354325</v>
      </c>
      <c r="W125" s="295">
        <v>1.1443952877704811</v>
      </c>
      <c r="X125" s="295">
        <v>1.3076675764579599</v>
      </c>
      <c r="Y125" s="295">
        <v>0.97782383519582039</v>
      </c>
      <c r="DA125" s="122" t="s">
        <v>1572</v>
      </c>
    </row>
    <row r="126" spans="1:105" ht="12" customHeight="1" x14ac:dyDescent="0.25">
      <c r="A126" s="60" t="s">
        <v>1573</v>
      </c>
      <c r="B126" s="262">
        <v>1.1948815976808329</v>
      </c>
      <c r="C126" s="262">
        <v>0.97251345500055864</v>
      </c>
      <c r="D126" s="262">
        <v>1.137631887809861</v>
      </c>
      <c r="E126" s="262">
        <v>1.3558193880732941</v>
      </c>
      <c r="F126" s="262">
        <v>1.3267525111083991</v>
      </c>
      <c r="G126" s="262">
        <v>1.2709453683577681</v>
      </c>
      <c r="H126" s="262">
        <v>1.253782671627554</v>
      </c>
      <c r="I126" s="262">
        <v>1.4029128020855159</v>
      </c>
      <c r="J126" s="262">
        <v>1.1091084145772081</v>
      </c>
      <c r="K126" s="262">
        <v>1.0644469066341109</v>
      </c>
      <c r="L126" s="262">
        <v>0.85465239456470066</v>
      </c>
      <c r="M126" s="262">
        <v>1.008702004742962</v>
      </c>
      <c r="N126" s="262">
        <v>0.77752129632581746</v>
      </c>
      <c r="O126" s="262">
        <v>0.8693713197214723</v>
      </c>
      <c r="P126" s="262">
        <v>0.72360606156004281</v>
      </c>
      <c r="Q126" s="262">
        <v>0.6756447114611569</v>
      </c>
      <c r="R126" s="262">
        <v>0.92699886195489278</v>
      </c>
      <c r="S126" s="262">
        <v>0.72587332924796411</v>
      </c>
      <c r="T126" s="262">
        <v>0.99262188707259313</v>
      </c>
      <c r="U126" s="262">
        <v>1.127335569703628</v>
      </c>
      <c r="V126" s="262">
        <v>0.89534745087563217</v>
      </c>
      <c r="W126" s="262">
        <v>0.97043593978488452</v>
      </c>
      <c r="X126" s="262">
        <v>0.95055981868521533</v>
      </c>
      <c r="Y126" s="262">
        <v>0.83779078193881551</v>
      </c>
      <c r="DA126" s="72" t="s">
        <v>1574</v>
      </c>
    </row>
    <row r="127" spans="1:105" ht="12" customHeight="1" x14ac:dyDescent="0.25">
      <c r="A127" s="132" t="s">
        <v>1575</v>
      </c>
      <c r="B127" s="316">
        <v>3.6563282947110141</v>
      </c>
      <c r="C127" s="316">
        <v>2.9758835263738921</v>
      </c>
      <c r="D127" s="316">
        <v>3.48114463260465</v>
      </c>
      <c r="E127" s="316">
        <v>4.1487966680145627</v>
      </c>
      <c r="F127" s="316">
        <v>4.0598522530265777</v>
      </c>
      <c r="G127" s="316">
        <v>3.8890828349669562</v>
      </c>
      <c r="H127" s="316">
        <v>3.8365651179061002</v>
      </c>
      <c r="I127" s="316">
        <v>4.2929021446422322</v>
      </c>
      <c r="J127" s="316">
        <v>3.3938630287650682</v>
      </c>
      <c r="K127" s="316">
        <v>3.2571991655892099</v>
      </c>
      <c r="L127" s="316">
        <v>2.6152296080671009</v>
      </c>
      <c r="M127" s="316">
        <v>3.0866202040702611</v>
      </c>
      <c r="N127" s="316">
        <v>2.3792090538629558</v>
      </c>
      <c r="O127" s="316">
        <v>2.6602694033262222</v>
      </c>
      <c r="P127" s="316">
        <v>2.2142288593627599</v>
      </c>
      <c r="Q127" s="316">
        <v>2.0674675051336369</v>
      </c>
      <c r="R127" s="316">
        <v>2.8366092294911511</v>
      </c>
      <c r="S127" s="316">
        <v>2.2211666806624781</v>
      </c>
      <c r="T127" s="316">
        <v>3.0374151704212671</v>
      </c>
      <c r="U127" s="316">
        <v>3.4496379801495141</v>
      </c>
      <c r="V127" s="316">
        <v>2.7397561604328859</v>
      </c>
      <c r="W127" s="316">
        <v>2.9695263461474122</v>
      </c>
      <c r="X127" s="316">
        <v>2.9087055718490409</v>
      </c>
      <c r="Y127" s="316">
        <v>2.5636332059983582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0.99999999999999989</v>
      </c>
      <c r="C132" s="232">
        <f t="shared" si="6"/>
        <v>1</v>
      </c>
      <c r="D132" s="232">
        <f t="shared" si="6"/>
        <v>0.99999999999999978</v>
      </c>
      <c r="E132" s="232">
        <f t="shared" si="6"/>
        <v>1.0000000000000004</v>
      </c>
      <c r="F132" s="232">
        <f t="shared" si="6"/>
        <v>0.99999999999999956</v>
      </c>
      <c r="G132" s="232">
        <f t="shared" si="6"/>
        <v>0.99999999999999978</v>
      </c>
      <c r="H132" s="232">
        <f t="shared" si="6"/>
        <v>1</v>
      </c>
      <c r="I132" s="232">
        <f t="shared" si="6"/>
        <v>1</v>
      </c>
      <c r="J132" s="232">
        <f t="shared" si="6"/>
        <v>1.0000000000000002</v>
      </c>
      <c r="K132" s="232">
        <f t="shared" si="6"/>
        <v>1</v>
      </c>
      <c r="L132" s="232">
        <f t="shared" si="6"/>
        <v>0.99999999999999967</v>
      </c>
      <c r="M132" s="232">
        <f t="shared" si="6"/>
        <v>1</v>
      </c>
      <c r="N132" s="232">
        <f t="shared" si="6"/>
        <v>0.99999999999999978</v>
      </c>
      <c r="O132" s="232">
        <f t="shared" si="6"/>
        <v>1.0000000000000002</v>
      </c>
      <c r="P132" s="232">
        <f t="shared" si="6"/>
        <v>1</v>
      </c>
      <c r="Q132" s="232">
        <f t="shared" si="6"/>
        <v>1</v>
      </c>
      <c r="R132" s="232">
        <f t="shared" si="6"/>
        <v>1</v>
      </c>
      <c r="S132" s="232">
        <f t="shared" si="6"/>
        <v>1.0000000000000002</v>
      </c>
      <c r="T132" s="232">
        <f t="shared" si="6"/>
        <v>1.0000000000000002</v>
      </c>
      <c r="U132" s="232">
        <f t="shared" si="6"/>
        <v>0.99999999999999989</v>
      </c>
      <c r="V132" s="232">
        <f t="shared" si="6"/>
        <v>1</v>
      </c>
      <c r="W132" s="232">
        <f t="shared" si="6"/>
        <v>0.99999999999999978</v>
      </c>
      <c r="X132" s="232">
        <f t="shared" si="6"/>
        <v>1.0000000000000002</v>
      </c>
      <c r="Y132" s="232">
        <f t="shared" si="6"/>
        <v>0.99999999999999956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4.8870433848743943E-3</v>
      </c>
      <c r="C133" s="266">
        <f t="shared" si="7"/>
        <v>4.8870433848749138E-3</v>
      </c>
      <c r="D133" s="266">
        <f t="shared" si="7"/>
        <v>4.8870433848798162E-3</v>
      </c>
      <c r="E133" s="266">
        <f t="shared" si="7"/>
        <v>4.8870433848802793E-3</v>
      </c>
      <c r="F133" s="266">
        <f t="shared" si="7"/>
        <v>4.8870433848797416E-3</v>
      </c>
      <c r="G133" s="266">
        <f t="shared" si="7"/>
        <v>4.8870433848792237E-3</v>
      </c>
      <c r="H133" s="266">
        <f t="shared" si="7"/>
        <v>4.8870433848801319E-3</v>
      </c>
      <c r="I133" s="266">
        <f t="shared" si="7"/>
        <v>4.8870433848795863E-3</v>
      </c>
      <c r="J133" s="266">
        <f t="shared" si="7"/>
        <v>4.8870433848790303E-3</v>
      </c>
      <c r="K133" s="266">
        <f t="shared" si="7"/>
        <v>4.8870433848794189E-3</v>
      </c>
      <c r="L133" s="266">
        <f t="shared" si="7"/>
        <v>4.8870433848805326E-3</v>
      </c>
      <c r="M133" s="266">
        <f t="shared" si="7"/>
        <v>4.8870433848798916E-3</v>
      </c>
      <c r="N133" s="266">
        <f t="shared" si="7"/>
        <v>4.8870433848815925E-3</v>
      </c>
      <c r="O133" s="266">
        <f t="shared" si="7"/>
        <v>4.8870433848804433E-3</v>
      </c>
      <c r="P133" s="266">
        <f t="shared" si="7"/>
        <v>4.88704338488017E-3</v>
      </c>
      <c r="Q133" s="266">
        <f t="shared" si="7"/>
        <v>4.8870433848740838E-3</v>
      </c>
      <c r="R133" s="266">
        <f t="shared" si="7"/>
        <v>4.8870433848809706E-3</v>
      </c>
      <c r="S133" s="266">
        <f t="shared" si="7"/>
        <v>4.8870433848742338E-3</v>
      </c>
      <c r="T133" s="266">
        <f t="shared" si="7"/>
        <v>4.8870433848796115E-3</v>
      </c>
      <c r="U133" s="266">
        <f t="shared" si="7"/>
        <v>4.8870433848798699E-3</v>
      </c>
      <c r="V133" s="266">
        <f t="shared" si="7"/>
        <v>4.8870433848794215E-3</v>
      </c>
      <c r="W133" s="266">
        <f t="shared" si="7"/>
        <v>4.887043384879412E-3</v>
      </c>
      <c r="X133" s="266">
        <f t="shared" si="7"/>
        <v>4.8870433848803201E-3</v>
      </c>
      <c r="Y133" s="266">
        <f t="shared" si="7"/>
        <v>4.887043384881805E-3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1.9540395931115805E-3</v>
      </c>
      <c r="C134" s="267">
        <f t="shared" si="8"/>
        <v>1.9540395931117874E-3</v>
      </c>
      <c r="D134" s="267">
        <f t="shared" si="8"/>
        <v>1.9540395931137481E-3</v>
      </c>
      <c r="E134" s="267">
        <f t="shared" si="8"/>
        <v>1.9540395931139333E-3</v>
      </c>
      <c r="F134" s="267">
        <f t="shared" si="8"/>
        <v>1.9540395931137177E-3</v>
      </c>
      <c r="G134" s="267">
        <f t="shared" si="8"/>
        <v>1.9540395931135122E-3</v>
      </c>
      <c r="H134" s="267">
        <f t="shared" si="8"/>
        <v>1.9540395931138747E-3</v>
      </c>
      <c r="I134" s="267">
        <f t="shared" si="8"/>
        <v>1.9540395931136566E-3</v>
      </c>
      <c r="J134" s="267">
        <f t="shared" si="8"/>
        <v>1.9540395931134332E-3</v>
      </c>
      <c r="K134" s="267">
        <f t="shared" si="8"/>
        <v>1.9540395931135889E-3</v>
      </c>
      <c r="L134" s="267">
        <f t="shared" si="8"/>
        <v>1.9540395931140339E-3</v>
      </c>
      <c r="M134" s="267">
        <f t="shared" si="8"/>
        <v>1.9540395931137784E-3</v>
      </c>
      <c r="N134" s="267">
        <f t="shared" si="8"/>
        <v>1.9540395931144589E-3</v>
      </c>
      <c r="O134" s="267">
        <f t="shared" si="8"/>
        <v>1.9540395931139992E-3</v>
      </c>
      <c r="P134" s="267">
        <f t="shared" si="8"/>
        <v>1.9540395931138895E-3</v>
      </c>
      <c r="Q134" s="267">
        <f t="shared" si="8"/>
        <v>1.9540395931114561E-3</v>
      </c>
      <c r="R134" s="267">
        <f t="shared" si="8"/>
        <v>1.9540395931142095E-3</v>
      </c>
      <c r="S134" s="267">
        <f t="shared" si="8"/>
        <v>1.9540395931115151E-3</v>
      </c>
      <c r="T134" s="267">
        <f t="shared" si="8"/>
        <v>1.954039593113667E-3</v>
      </c>
      <c r="U134" s="267">
        <f t="shared" si="8"/>
        <v>1.9540395931137702E-3</v>
      </c>
      <c r="V134" s="267">
        <f t="shared" si="8"/>
        <v>1.9540395931135894E-3</v>
      </c>
      <c r="W134" s="267">
        <f t="shared" si="8"/>
        <v>1.9540395931135868E-3</v>
      </c>
      <c r="X134" s="267">
        <f t="shared" si="8"/>
        <v>1.9540395931139497E-3</v>
      </c>
      <c r="Y134" s="267">
        <f t="shared" si="8"/>
        <v>1.9540395931145439E-3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7.1747675545516696E-3</v>
      </c>
      <c r="C135" s="267">
        <f t="shared" si="9"/>
        <v>6.6959817712556099E-3</v>
      </c>
      <c r="D135" s="267">
        <f t="shared" si="9"/>
        <v>9.7373512770380036E-3</v>
      </c>
      <c r="E135" s="267">
        <f t="shared" si="9"/>
        <v>1.2566302335171604E-2</v>
      </c>
      <c r="F135" s="267">
        <f t="shared" si="9"/>
        <v>1.1946717165031897E-2</v>
      </c>
      <c r="G135" s="267">
        <f t="shared" si="9"/>
        <v>9.6224157940245168E-3</v>
      </c>
      <c r="H135" s="267">
        <f t="shared" si="9"/>
        <v>1.0204426703262399E-2</v>
      </c>
      <c r="I135" s="267">
        <f t="shared" si="9"/>
        <v>1.1295432135984829E-2</v>
      </c>
      <c r="J135" s="267">
        <f t="shared" si="9"/>
        <v>1.090470128710779E-2</v>
      </c>
      <c r="K135" s="267">
        <f t="shared" si="9"/>
        <v>1.1375907718148599E-2</v>
      </c>
      <c r="L135" s="267">
        <f t="shared" si="9"/>
        <v>1.0350339723084787E-2</v>
      </c>
      <c r="M135" s="267">
        <f t="shared" si="9"/>
        <v>1.2109991441117865E-2</v>
      </c>
      <c r="N135" s="267">
        <f t="shared" si="9"/>
        <v>1.1610269985039621E-2</v>
      </c>
      <c r="O135" s="267">
        <f t="shared" si="9"/>
        <v>1.045311707548641E-2</v>
      </c>
      <c r="P135" s="267">
        <f t="shared" si="9"/>
        <v>9.4246032314293082E-3</v>
      </c>
      <c r="Q135" s="267">
        <f t="shared" si="9"/>
        <v>6.8896504839067755E-3</v>
      </c>
      <c r="R135" s="267">
        <f t="shared" si="9"/>
        <v>9.4253012027204937E-3</v>
      </c>
      <c r="S135" s="267">
        <f t="shared" si="9"/>
        <v>7.3307818870434575E-3</v>
      </c>
      <c r="T135" s="267">
        <f t="shared" si="9"/>
        <v>1.1567154260167974E-2</v>
      </c>
      <c r="U135" s="267">
        <f t="shared" si="9"/>
        <v>1.1206457598784232E-2</v>
      </c>
      <c r="V135" s="267">
        <f t="shared" si="9"/>
        <v>9.5514518813805856E-3</v>
      </c>
      <c r="W135" s="267">
        <f t="shared" si="9"/>
        <v>1.1072103984208E-2</v>
      </c>
      <c r="X135" s="267">
        <f t="shared" si="9"/>
        <v>9.8417442963274811E-3</v>
      </c>
      <c r="Y135" s="267">
        <f t="shared" si="9"/>
        <v>1.0580129475408324E-2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9.7507539446034877E-4</v>
      </c>
      <c r="C136" s="267">
        <f t="shared" si="10"/>
        <v>9.7507539446045144E-4</v>
      </c>
      <c r="D136" s="267">
        <f t="shared" si="10"/>
        <v>9.7507539446143004E-4</v>
      </c>
      <c r="E136" s="267">
        <f t="shared" si="10"/>
        <v>9.7507539446152242E-4</v>
      </c>
      <c r="F136" s="267">
        <f t="shared" si="10"/>
        <v>9.7507539446141497E-4</v>
      </c>
      <c r="G136" s="267">
        <f t="shared" si="10"/>
        <v>9.7507539446131197E-4</v>
      </c>
      <c r="H136" s="267">
        <f t="shared" si="10"/>
        <v>9.7507539446149325E-4</v>
      </c>
      <c r="I136" s="267">
        <f t="shared" si="10"/>
        <v>9.7507539446138407E-4</v>
      </c>
      <c r="J136" s="267">
        <f t="shared" si="10"/>
        <v>9.7507539446127316E-4</v>
      </c>
      <c r="K136" s="267">
        <f t="shared" si="10"/>
        <v>9.7507539446135035E-4</v>
      </c>
      <c r="L136" s="267">
        <f t="shared" si="10"/>
        <v>9.7507539446157272E-4</v>
      </c>
      <c r="M136" s="267">
        <f t="shared" si="10"/>
        <v>9.7507539446144566E-4</v>
      </c>
      <c r="N136" s="267">
        <f t="shared" si="10"/>
        <v>9.7507539446178479E-4</v>
      </c>
      <c r="O136" s="267">
        <f t="shared" si="10"/>
        <v>9.7507539446155581E-4</v>
      </c>
      <c r="P136" s="267">
        <f t="shared" si="10"/>
        <v>9.7507539446150062E-4</v>
      </c>
      <c r="Q136" s="267">
        <f t="shared" si="10"/>
        <v>9.750753944602861E-4</v>
      </c>
      <c r="R136" s="267">
        <f t="shared" si="10"/>
        <v>9.7507539446166044E-4</v>
      </c>
      <c r="S136" s="267">
        <f t="shared" si="10"/>
        <v>9.7507539446031581E-4</v>
      </c>
      <c r="T136" s="267">
        <f t="shared" si="10"/>
        <v>9.7507539446138971E-4</v>
      </c>
      <c r="U136" s="267">
        <f t="shared" si="10"/>
        <v>9.7507539446144121E-4</v>
      </c>
      <c r="V136" s="267">
        <f t="shared" si="10"/>
        <v>9.7507539446135111E-4</v>
      </c>
      <c r="W136" s="267">
        <f t="shared" si="10"/>
        <v>9.7507539446134927E-4</v>
      </c>
      <c r="X136" s="267">
        <f t="shared" si="10"/>
        <v>9.7507539446153077E-4</v>
      </c>
      <c r="Y136" s="267">
        <f t="shared" si="10"/>
        <v>9.7507539446182686E-4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3.9166063744811852E-3</v>
      </c>
      <c r="C137" s="268">
        <f t="shared" si="11"/>
        <v>4.0498356333545579E-3</v>
      </c>
      <c r="D137" s="268">
        <f t="shared" si="11"/>
        <v>4.2393092162604324E-3</v>
      </c>
      <c r="E137" s="268">
        <f t="shared" si="11"/>
        <v>4.7527188334039062E-3</v>
      </c>
      <c r="F137" s="268">
        <f t="shared" si="11"/>
        <v>4.6061775977610485E-3</v>
      </c>
      <c r="G137" s="268">
        <f t="shared" si="11"/>
        <v>4.2551025475392338E-3</v>
      </c>
      <c r="H137" s="268">
        <f t="shared" si="11"/>
        <v>4.3526886919364668E-3</v>
      </c>
      <c r="I137" s="268">
        <f t="shared" si="11"/>
        <v>4.5215613625320577E-3</v>
      </c>
      <c r="J137" s="268">
        <f t="shared" si="11"/>
        <v>4.5174631085459407E-3</v>
      </c>
      <c r="K137" s="268">
        <f t="shared" si="11"/>
        <v>4.6147373625549095E-3</v>
      </c>
      <c r="L137" s="268">
        <f t="shared" si="11"/>
        <v>4.3649290535463193E-3</v>
      </c>
      <c r="M137" s="268">
        <f t="shared" si="11"/>
        <v>4.6570480852230313E-3</v>
      </c>
      <c r="N137" s="268">
        <f t="shared" si="11"/>
        <v>4.519370374683843E-3</v>
      </c>
      <c r="O137" s="268">
        <f t="shared" si="11"/>
        <v>4.3242877448600578E-3</v>
      </c>
      <c r="P137" s="268">
        <f t="shared" si="11"/>
        <v>4.152033005079628E-3</v>
      </c>
      <c r="Q137" s="268">
        <f t="shared" si="11"/>
        <v>3.7991233141236335E-3</v>
      </c>
      <c r="R137" s="268">
        <f t="shared" si="11"/>
        <v>4.1149038819355459E-3</v>
      </c>
      <c r="S137" s="268">
        <f t="shared" si="11"/>
        <v>3.8805268806677662E-3</v>
      </c>
      <c r="T137" s="268">
        <f t="shared" si="11"/>
        <v>4.6536193102029262E-3</v>
      </c>
      <c r="U137" s="268">
        <f t="shared" si="11"/>
        <v>4.6736029884034127E-3</v>
      </c>
      <c r="V137" s="268">
        <f t="shared" si="11"/>
        <v>4.3034090187141711E-3</v>
      </c>
      <c r="W137" s="268">
        <f t="shared" si="11"/>
        <v>4.7281507142771153E-3</v>
      </c>
      <c r="X137" s="268">
        <f t="shared" si="11"/>
        <v>4.473558673341098E-3</v>
      </c>
      <c r="Y137" s="268">
        <f t="shared" si="11"/>
        <v>4.74005848396402E-3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2.8429087139484027E-2</v>
      </c>
      <c r="C138" s="269">
        <f t="shared" si="12"/>
        <v>2.6531960486811553E-2</v>
      </c>
      <c r="D138" s="269">
        <f t="shared" si="12"/>
        <v>3.8582993227015791E-2</v>
      </c>
      <c r="E138" s="269">
        <f t="shared" si="12"/>
        <v>4.9792345381427315E-2</v>
      </c>
      <c r="F138" s="269">
        <f t="shared" si="12"/>
        <v>4.7337319395106776E-2</v>
      </c>
      <c r="G138" s="269">
        <f t="shared" si="12"/>
        <v>3.8127576262331486E-2</v>
      </c>
      <c r="H138" s="269">
        <f t="shared" si="12"/>
        <v>4.0433719106549151E-2</v>
      </c>
      <c r="I138" s="269">
        <f t="shared" si="12"/>
        <v>4.4756686823717869E-2</v>
      </c>
      <c r="J138" s="269">
        <f t="shared" si="12"/>
        <v>4.3208466443565907E-2</v>
      </c>
      <c r="K138" s="269">
        <f t="shared" si="12"/>
        <v>4.5075560894625277E-2</v>
      </c>
      <c r="L138" s="269">
        <f t="shared" si="12"/>
        <v>4.101188054854376E-2</v>
      </c>
      <c r="M138" s="269">
        <f t="shared" si="12"/>
        <v>4.7984272566368655E-2</v>
      </c>
      <c r="N138" s="269">
        <f t="shared" si="12"/>
        <v>4.6004191021942108E-2</v>
      </c>
      <c r="O138" s="269">
        <f t="shared" si="12"/>
        <v>4.1419122495432698E-2</v>
      </c>
      <c r="P138" s="269">
        <f t="shared" si="12"/>
        <v>3.7343769604269654E-2</v>
      </c>
      <c r="Q138" s="269">
        <f t="shared" si="12"/>
        <v>2.7299347676192874E-2</v>
      </c>
      <c r="R138" s="269">
        <f t="shared" si="12"/>
        <v>3.7346535225107814E-2</v>
      </c>
      <c r="S138" s="269">
        <f t="shared" si="12"/>
        <v>2.9047273724581657E-2</v>
      </c>
      <c r="T138" s="269">
        <f t="shared" si="12"/>
        <v>4.5833350546604271E-2</v>
      </c>
      <c r="U138" s="269">
        <f t="shared" si="12"/>
        <v>4.440413674428477E-2</v>
      </c>
      <c r="V138" s="269">
        <f t="shared" si="12"/>
        <v>3.7846390949919088E-2</v>
      </c>
      <c r="W138" s="269">
        <f t="shared" si="12"/>
        <v>4.3871777948372381E-2</v>
      </c>
      <c r="X138" s="269">
        <f t="shared" si="12"/>
        <v>3.8996637044682252E-2</v>
      </c>
      <c r="Y138" s="269">
        <f t="shared" si="12"/>
        <v>4.1922392679131448E-2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0.36336232575025296</v>
      </c>
      <c r="C139" s="269">
        <f t="shared" si="13"/>
        <v>0.36390599199281071</v>
      </c>
      <c r="D139" s="269">
        <f t="shared" si="13"/>
        <v>0.35113249405923669</v>
      </c>
      <c r="E139" s="269">
        <f t="shared" si="13"/>
        <v>0.33995162209594393</v>
      </c>
      <c r="F139" s="269">
        <f t="shared" si="13"/>
        <v>0.34214036272726472</v>
      </c>
      <c r="G139" s="269">
        <f t="shared" si="13"/>
        <v>0.3528600666436667</v>
      </c>
      <c r="H139" s="269">
        <f t="shared" si="13"/>
        <v>0.35037304535457059</v>
      </c>
      <c r="I139" s="269">
        <f t="shared" si="13"/>
        <v>0.34611647952199598</v>
      </c>
      <c r="J139" s="269">
        <f t="shared" si="13"/>
        <v>0.3474170066290731</v>
      </c>
      <c r="K139" s="269">
        <f t="shared" si="13"/>
        <v>0.34423950562928352</v>
      </c>
      <c r="L139" s="269">
        <f t="shared" si="13"/>
        <v>0.34887528731131334</v>
      </c>
      <c r="M139" s="269">
        <f t="shared" si="13"/>
        <v>0.3410353361608276</v>
      </c>
      <c r="N139" s="269">
        <f t="shared" si="13"/>
        <v>0.34297546130398954</v>
      </c>
      <c r="O139" s="269">
        <f t="shared" si="13"/>
        <v>0.34784955658257471</v>
      </c>
      <c r="P139" s="269">
        <f t="shared" si="13"/>
        <v>0.35248099978138758</v>
      </c>
      <c r="Q139" s="269">
        <f t="shared" si="13"/>
        <v>0.36274026271272164</v>
      </c>
      <c r="R139" s="269">
        <f t="shared" si="13"/>
        <v>0.35255278943736923</v>
      </c>
      <c r="S139" s="269">
        <f t="shared" si="13"/>
        <v>0.36186270159796213</v>
      </c>
      <c r="T139" s="269">
        <f t="shared" si="13"/>
        <v>0.34478800779455582</v>
      </c>
      <c r="U139" s="269">
        <f t="shared" si="13"/>
        <v>0.3461028396323661</v>
      </c>
      <c r="V139" s="269">
        <f t="shared" si="13"/>
        <v>0.35285253831313762</v>
      </c>
      <c r="W139" s="269">
        <f t="shared" si="13"/>
        <v>0.34664787355328947</v>
      </c>
      <c r="X139" s="269">
        <f t="shared" si="13"/>
        <v>0.35166130382100547</v>
      </c>
      <c r="Y139" s="269">
        <f t="shared" si="13"/>
        <v>0.34823325047977421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0.55106181076182692</v>
      </c>
      <c r="C140" s="269">
        <f t="shared" si="14"/>
        <v>0.55188631479772376</v>
      </c>
      <c r="D140" s="269">
        <f t="shared" si="14"/>
        <v>0.53251450214074558</v>
      </c>
      <c r="E140" s="269">
        <f t="shared" si="14"/>
        <v>0.51555800689246534</v>
      </c>
      <c r="F140" s="269">
        <f t="shared" si="14"/>
        <v>0.51887736966100051</v>
      </c>
      <c r="G140" s="269">
        <f t="shared" si="14"/>
        <v>0.53513447457358654</v>
      </c>
      <c r="H140" s="269">
        <f t="shared" si="14"/>
        <v>0.53136275043531023</v>
      </c>
      <c r="I140" s="269">
        <f t="shared" si="14"/>
        <v>0.52490740074961462</v>
      </c>
      <c r="J140" s="269">
        <f t="shared" si="14"/>
        <v>0.5268797318686731</v>
      </c>
      <c r="K140" s="269">
        <f t="shared" si="14"/>
        <v>0.52206085184024376</v>
      </c>
      <c r="L140" s="269">
        <f t="shared" si="14"/>
        <v>0.52909130620207434</v>
      </c>
      <c r="M140" s="269">
        <f t="shared" si="14"/>
        <v>0.51720152740249548</v>
      </c>
      <c r="N140" s="269">
        <f t="shared" si="14"/>
        <v>0.52014384915334844</v>
      </c>
      <c r="O140" s="269">
        <f t="shared" si="14"/>
        <v>0.52753572106658853</v>
      </c>
      <c r="P140" s="269">
        <f t="shared" si="14"/>
        <v>0.53455959584586965</v>
      </c>
      <c r="Q140" s="269">
        <f t="shared" si="14"/>
        <v>0.55011841305772458</v>
      </c>
      <c r="R140" s="269">
        <f t="shared" si="14"/>
        <v>0.5346684693724183</v>
      </c>
      <c r="S140" s="269">
        <f t="shared" si="14"/>
        <v>0.54878753645692402</v>
      </c>
      <c r="T140" s="269">
        <f t="shared" si="14"/>
        <v>0.5228926898569608</v>
      </c>
      <c r="U140" s="269">
        <f t="shared" si="14"/>
        <v>0.5248867149994817</v>
      </c>
      <c r="V140" s="269">
        <f t="shared" si="14"/>
        <v>0.53512305738705046</v>
      </c>
      <c r="W140" s="269">
        <f t="shared" si="14"/>
        <v>0.52571329320560289</v>
      </c>
      <c r="X140" s="269">
        <f t="shared" si="14"/>
        <v>0.5333164753895332</v>
      </c>
      <c r="Y140" s="269">
        <f t="shared" si="14"/>
        <v>0.52811761698365245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3.8239244046956826E-2</v>
      </c>
      <c r="C141" s="269">
        <f t="shared" si="15"/>
        <v>3.9113756945596719E-2</v>
      </c>
      <c r="D141" s="269">
        <f t="shared" si="15"/>
        <v>5.5977191707248346E-2</v>
      </c>
      <c r="E141" s="269">
        <f t="shared" si="15"/>
        <v>6.9562846089132505E-2</v>
      </c>
      <c r="F141" s="269">
        <f t="shared" si="15"/>
        <v>6.7275895081379808E-2</v>
      </c>
      <c r="G141" s="269">
        <f t="shared" si="15"/>
        <v>5.2184205806397238E-2</v>
      </c>
      <c r="H141" s="269">
        <f t="shared" si="15"/>
        <v>5.5457211335915649E-2</v>
      </c>
      <c r="I141" s="269">
        <f t="shared" si="15"/>
        <v>6.0586281033700076E-2</v>
      </c>
      <c r="J141" s="269">
        <f t="shared" si="15"/>
        <v>5.9256472290580578E-2</v>
      </c>
      <c r="K141" s="269">
        <f t="shared" si="15"/>
        <v>6.4817278182689564E-2</v>
      </c>
      <c r="L141" s="269">
        <f t="shared" si="15"/>
        <v>5.8490098788980947E-2</v>
      </c>
      <c r="M141" s="269">
        <f t="shared" si="15"/>
        <v>6.9195665971512429E-2</v>
      </c>
      <c r="N141" s="269">
        <f t="shared" si="15"/>
        <v>6.6930699788538453E-2</v>
      </c>
      <c r="O141" s="269">
        <f t="shared" si="15"/>
        <v>6.0602036662601784E-2</v>
      </c>
      <c r="P141" s="269">
        <f t="shared" si="15"/>
        <v>5.4222840159508782E-2</v>
      </c>
      <c r="Q141" s="269">
        <f t="shared" si="15"/>
        <v>4.1337044382884637E-2</v>
      </c>
      <c r="R141" s="269">
        <f t="shared" si="15"/>
        <v>5.4075842507991759E-2</v>
      </c>
      <c r="S141" s="269">
        <f t="shared" si="15"/>
        <v>4.1275021080375097E-2</v>
      </c>
      <c r="T141" s="269">
        <f t="shared" si="15"/>
        <v>6.2449019859053767E-2</v>
      </c>
      <c r="U141" s="269">
        <f t="shared" si="15"/>
        <v>6.0910089664224586E-2</v>
      </c>
      <c r="V141" s="269">
        <f t="shared" si="15"/>
        <v>5.2506994077343702E-2</v>
      </c>
      <c r="W141" s="269">
        <f t="shared" si="15"/>
        <v>6.0150642221795531E-2</v>
      </c>
      <c r="X141" s="269">
        <f t="shared" si="15"/>
        <v>5.389412240265485E-2</v>
      </c>
      <c r="Y141" s="269">
        <f t="shared" si="15"/>
        <v>5.8590393525610927E-2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3.4517438020265058E-2</v>
      </c>
      <c r="C142" s="318">
        <f t="shared" si="16"/>
        <v>3.2214024219852595E-2</v>
      </c>
      <c r="D142" s="318">
        <f t="shared" si="16"/>
        <v>4.6845896627477651E-2</v>
      </c>
      <c r="E142" s="318">
        <f t="shared" si="16"/>
        <v>6.04558347988602E-2</v>
      </c>
      <c r="F142" s="318">
        <f t="shared" si="16"/>
        <v>5.7475042383501006E-2</v>
      </c>
      <c r="G142" s="318">
        <f t="shared" si="16"/>
        <v>4.6292947924807766E-2</v>
      </c>
      <c r="H142" s="318">
        <f t="shared" si="16"/>
        <v>4.9092972501770145E-2</v>
      </c>
      <c r="I142" s="318">
        <f t="shared" si="16"/>
        <v>5.4341743575876685E-2</v>
      </c>
      <c r="J142" s="318">
        <f t="shared" si="16"/>
        <v>5.2461957540137792E-2</v>
      </c>
      <c r="K142" s="318">
        <f t="shared" si="16"/>
        <v>5.4728907466325E-2</v>
      </c>
      <c r="L142" s="318">
        <f t="shared" si="16"/>
        <v>4.9794952542206922E-2</v>
      </c>
      <c r="M142" s="318">
        <f t="shared" si="16"/>
        <v>5.826054653569139E-2</v>
      </c>
      <c r="N142" s="318">
        <f t="shared" si="16"/>
        <v>5.5856412289330366E-2</v>
      </c>
      <c r="O142" s="318">
        <f t="shared" si="16"/>
        <v>5.0289409103264363E-2</v>
      </c>
      <c r="P142" s="318">
        <f t="shared" si="16"/>
        <v>4.5341281851015838E-2</v>
      </c>
      <c r="Q142" s="318">
        <f t="shared" si="16"/>
        <v>3.3145754444500831E-2</v>
      </c>
      <c r="R142" s="318">
        <f t="shared" si="16"/>
        <v>4.5344639755031578E-2</v>
      </c>
      <c r="S142" s="318">
        <f t="shared" si="16"/>
        <v>3.5268014956885377E-2</v>
      </c>
      <c r="T142" s="318">
        <f t="shared" si="16"/>
        <v>5.5648984752529988E-2</v>
      </c>
      <c r="U142" s="318">
        <f t="shared" si="16"/>
        <v>5.391369164947591E-2</v>
      </c>
      <c r="V142" s="318">
        <f t="shared" si="16"/>
        <v>4.5951544187649983E-2</v>
      </c>
      <c r="W142" s="318">
        <f t="shared" si="16"/>
        <v>5.3267323313683411E-2</v>
      </c>
      <c r="X142" s="318">
        <f t="shared" si="16"/>
        <v>4.7348126078909425E-2</v>
      </c>
      <c r="Y142" s="318">
        <f t="shared" si="16"/>
        <v>5.0900459232592718E-2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3.721806026691768E-3</v>
      </c>
      <c r="C143" s="326">
        <f t="shared" si="17"/>
        <v>6.8997327257441206E-3</v>
      </c>
      <c r="D143" s="326">
        <f t="shared" si="17"/>
        <v>9.1312950797706894E-3</v>
      </c>
      <c r="E143" s="326">
        <f t="shared" si="17"/>
        <v>9.1070112902723026E-3</v>
      </c>
      <c r="F143" s="326">
        <f t="shared" si="17"/>
        <v>9.8008526978788039E-3</v>
      </c>
      <c r="G143" s="326">
        <f t="shared" si="17"/>
        <v>5.8912578815894781E-3</v>
      </c>
      <c r="H143" s="326">
        <f t="shared" si="17"/>
        <v>6.364238834145503E-3</v>
      </c>
      <c r="I143" s="326">
        <f t="shared" si="17"/>
        <v>6.2445374578234012E-3</v>
      </c>
      <c r="J143" s="326">
        <f t="shared" si="17"/>
        <v>6.7945147504427893E-3</v>
      </c>
      <c r="K143" s="326">
        <f t="shared" si="17"/>
        <v>1.0088370716364573E-2</v>
      </c>
      <c r="L143" s="326">
        <f t="shared" si="17"/>
        <v>8.6951462467740291E-3</v>
      </c>
      <c r="M143" s="326">
        <f t="shared" si="17"/>
        <v>1.0935119435821043E-2</v>
      </c>
      <c r="N143" s="326">
        <f t="shared" si="17"/>
        <v>1.1074287499208087E-2</v>
      </c>
      <c r="O143" s="326">
        <f t="shared" si="17"/>
        <v>1.0312627559337423E-2</v>
      </c>
      <c r="P143" s="326">
        <f t="shared" si="17"/>
        <v>8.8815583084929442E-3</v>
      </c>
      <c r="Q143" s="326">
        <f t="shared" si="17"/>
        <v>8.1912899383838073E-3</v>
      </c>
      <c r="R143" s="326">
        <f t="shared" si="17"/>
        <v>8.7312027529601807E-3</v>
      </c>
      <c r="S143" s="326">
        <f t="shared" si="17"/>
        <v>6.0070061234897181E-3</v>
      </c>
      <c r="T143" s="326">
        <f t="shared" si="17"/>
        <v>6.800035106523784E-3</v>
      </c>
      <c r="U143" s="326">
        <f t="shared" si="17"/>
        <v>6.9963980147486728E-3</v>
      </c>
      <c r="V143" s="326">
        <f t="shared" si="17"/>
        <v>6.5554498896937177E-3</v>
      </c>
      <c r="W143" s="326">
        <f t="shared" si="17"/>
        <v>6.8833189081121161E-3</v>
      </c>
      <c r="X143" s="326">
        <f t="shared" si="17"/>
        <v>6.5459963237454342E-3</v>
      </c>
      <c r="Y143" s="326">
        <f t="shared" si="17"/>
        <v>7.6899342930182172E-3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0.99999999999999978</v>
      </c>
      <c r="C146" s="232">
        <f t="shared" si="18"/>
        <v>1.0000000000000004</v>
      </c>
      <c r="D146" s="232">
        <f t="shared" si="18"/>
        <v>0.99999999999999989</v>
      </c>
      <c r="E146" s="232">
        <f t="shared" si="18"/>
        <v>1.0000000000000002</v>
      </c>
      <c r="F146" s="232">
        <f t="shared" si="18"/>
        <v>0.99999999999999967</v>
      </c>
      <c r="G146" s="232">
        <f t="shared" si="18"/>
        <v>1</v>
      </c>
      <c r="H146" s="232">
        <f t="shared" si="18"/>
        <v>1</v>
      </c>
      <c r="I146" s="232">
        <f t="shared" si="18"/>
        <v>0.99999999999999956</v>
      </c>
      <c r="J146" s="232">
        <f t="shared" si="18"/>
        <v>0.99999999999999989</v>
      </c>
      <c r="K146" s="232">
        <f t="shared" si="18"/>
        <v>0.99999999999999989</v>
      </c>
      <c r="L146" s="232">
        <f t="shared" si="18"/>
        <v>0.99999999999999978</v>
      </c>
      <c r="M146" s="232">
        <f t="shared" si="18"/>
        <v>0.99999999999999978</v>
      </c>
      <c r="N146" s="232">
        <f t="shared" si="18"/>
        <v>1.0000000000000002</v>
      </c>
      <c r="O146" s="232">
        <f t="shared" si="18"/>
        <v>1.0000000000000002</v>
      </c>
      <c r="P146" s="232">
        <f t="shared" si="18"/>
        <v>1</v>
      </c>
      <c r="Q146" s="232">
        <f t="shared" si="18"/>
        <v>1</v>
      </c>
      <c r="R146" s="232">
        <f t="shared" si="18"/>
        <v>1</v>
      </c>
      <c r="S146" s="232">
        <f t="shared" si="18"/>
        <v>0.99999999999999967</v>
      </c>
      <c r="T146" s="232">
        <f t="shared" si="18"/>
        <v>0.99999999999999989</v>
      </c>
      <c r="U146" s="232">
        <f t="shared" si="18"/>
        <v>0.99999999999999978</v>
      </c>
      <c r="V146" s="232">
        <f t="shared" si="18"/>
        <v>1</v>
      </c>
      <c r="W146" s="232">
        <f t="shared" si="18"/>
        <v>1</v>
      </c>
      <c r="X146" s="232">
        <f t="shared" si="18"/>
        <v>1</v>
      </c>
      <c r="Y146" s="232">
        <f t="shared" si="18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7.1955502283733612E-3</v>
      </c>
      <c r="C147" s="266">
        <f t="shared" si="19"/>
        <v>7.1955502283735833E-3</v>
      </c>
      <c r="D147" s="266">
        <f t="shared" si="19"/>
        <v>7.1955502283712405E-3</v>
      </c>
      <c r="E147" s="266">
        <f t="shared" si="19"/>
        <v>7.1955502283702144E-3</v>
      </c>
      <c r="F147" s="266">
        <f t="shared" si="19"/>
        <v>7.1955502283698189E-3</v>
      </c>
      <c r="G147" s="266">
        <f t="shared" si="19"/>
        <v>7.1955502283706898E-3</v>
      </c>
      <c r="H147" s="266">
        <f t="shared" si="19"/>
        <v>7.1955502283698788E-3</v>
      </c>
      <c r="I147" s="266">
        <f t="shared" si="19"/>
        <v>7.1955502283706967E-3</v>
      </c>
      <c r="J147" s="266">
        <f t="shared" si="19"/>
        <v>7.1955502283709283E-3</v>
      </c>
      <c r="K147" s="266">
        <f t="shared" si="19"/>
        <v>7.1955502283705241E-3</v>
      </c>
      <c r="L147" s="266">
        <f t="shared" si="19"/>
        <v>7.1955502283704807E-3</v>
      </c>
      <c r="M147" s="266">
        <f t="shared" si="19"/>
        <v>7.1955502283703411E-3</v>
      </c>
      <c r="N147" s="266">
        <f t="shared" si="19"/>
        <v>7.1955502283685769E-3</v>
      </c>
      <c r="O147" s="266">
        <f t="shared" si="19"/>
        <v>7.1955502283692074E-3</v>
      </c>
      <c r="P147" s="266">
        <f t="shared" si="19"/>
        <v>7.1955502283698059E-3</v>
      </c>
      <c r="Q147" s="266">
        <f t="shared" si="19"/>
        <v>7.1955502283744081E-3</v>
      </c>
      <c r="R147" s="266">
        <f t="shared" si="19"/>
        <v>7.1955502283697808E-3</v>
      </c>
      <c r="S147" s="266">
        <f t="shared" si="19"/>
        <v>7.1955502283749433E-3</v>
      </c>
      <c r="T147" s="266">
        <f t="shared" si="19"/>
        <v>7.1955502283693826E-3</v>
      </c>
      <c r="U147" s="266">
        <f t="shared" si="19"/>
        <v>7.1955502283696134E-3</v>
      </c>
      <c r="V147" s="266">
        <f t="shared" si="19"/>
        <v>7.195550228370387E-3</v>
      </c>
      <c r="W147" s="266">
        <f t="shared" si="19"/>
        <v>7.1955502283700705E-3</v>
      </c>
      <c r="X147" s="266">
        <f t="shared" si="19"/>
        <v>7.1955502283699516E-3</v>
      </c>
      <c r="Y147" s="266">
        <f t="shared" si="19"/>
        <v>7.1955502283682976E-3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8.0564402695849618E-3</v>
      </c>
      <c r="C148" s="267">
        <f t="shared" si="20"/>
        <v>8.056440269585196E-3</v>
      </c>
      <c r="D148" s="267">
        <f t="shared" si="20"/>
        <v>8.0564402695825869E-3</v>
      </c>
      <c r="E148" s="267">
        <f t="shared" si="20"/>
        <v>8.0564402695814316E-3</v>
      </c>
      <c r="F148" s="267">
        <f t="shared" si="20"/>
        <v>8.0564402695809945E-3</v>
      </c>
      <c r="G148" s="267">
        <f t="shared" si="20"/>
        <v>8.0564402695819659E-3</v>
      </c>
      <c r="H148" s="267">
        <f t="shared" si="20"/>
        <v>8.0564402695810569E-3</v>
      </c>
      <c r="I148" s="267">
        <f t="shared" si="20"/>
        <v>8.0564402695819694E-3</v>
      </c>
      <c r="J148" s="267">
        <f t="shared" si="20"/>
        <v>8.0564402695822296E-3</v>
      </c>
      <c r="K148" s="267">
        <f t="shared" si="20"/>
        <v>8.0564402695817803E-3</v>
      </c>
      <c r="L148" s="267">
        <f t="shared" si="20"/>
        <v>8.0564402695817317E-3</v>
      </c>
      <c r="M148" s="267">
        <f t="shared" si="20"/>
        <v>8.0564402695815773E-3</v>
      </c>
      <c r="N148" s="267">
        <f t="shared" si="20"/>
        <v>8.056440269579598E-3</v>
      </c>
      <c r="O148" s="267">
        <f t="shared" si="20"/>
        <v>8.0564402695803075E-3</v>
      </c>
      <c r="P148" s="267">
        <f t="shared" si="20"/>
        <v>8.0564402695809771E-3</v>
      </c>
      <c r="Q148" s="267">
        <f t="shared" si="20"/>
        <v>8.0564402695861275E-3</v>
      </c>
      <c r="R148" s="267">
        <f t="shared" si="20"/>
        <v>8.0564402695809494E-3</v>
      </c>
      <c r="S148" s="267">
        <f t="shared" si="20"/>
        <v>8.0564402695867243E-3</v>
      </c>
      <c r="T148" s="267">
        <f t="shared" si="20"/>
        <v>8.0564402695805018E-3</v>
      </c>
      <c r="U148" s="267">
        <f t="shared" si="20"/>
        <v>8.0564402695807603E-3</v>
      </c>
      <c r="V148" s="267">
        <f t="shared" si="20"/>
        <v>8.0564402695816242E-3</v>
      </c>
      <c r="W148" s="267">
        <f t="shared" si="20"/>
        <v>8.0564402695812703E-3</v>
      </c>
      <c r="X148" s="267">
        <f t="shared" si="20"/>
        <v>8.0564402695811384E-3</v>
      </c>
      <c r="Y148" s="267">
        <f t="shared" si="20"/>
        <v>8.0564402695792858E-3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8.9003353621609667E-3</v>
      </c>
      <c r="C149" s="267">
        <f t="shared" si="21"/>
        <v>8.1144022028043702E-3</v>
      </c>
      <c r="D149" s="267">
        <f t="shared" si="21"/>
        <v>1.1349505401945618E-2</v>
      </c>
      <c r="E149" s="267">
        <f t="shared" si="21"/>
        <v>1.4303664592227502E-2</v>
      </c>
      <c r="F149" s="267">
        <f t="shared" si="21"/>
        <v>1.3624184295002072E-2</v>
      </c>
      <c r="G149" s="267">
        <f t="shared" si="21"/>
        <v>1.1435973342522466E-2</v>
      </c>
      <c r="H149" s="267">
        <f t="shared" si="21"/>
        <v>1.2034212996960003E-2</v>
      </c>
      <c r="I149" s="267">
        <f t="shared" si="21"/>
        <v>1.3199364086327174E-2</v>
      </c>
      <c r="J149" s="267">
        <f t="shared" si="21"/>
        <v>1.2743571485068694E-2</v>
      </c>
      <c r="K149" s="267">
        <f t="shared" si="21"/>
        <v>1.3001168386457958E-2</v>
      </c>
      <c r="L149" s="267">
        <f t="shared" si="21"/>
        <v>1.2025211229484602E-2</v>
      </c>
      <c r="M149" s="267">
        <f t="shared" si="21"/>
        <v>1.370041680494424E-2</v>
      </c>
      <c r="N149" s="267">
        <f t="shared" si="21"/>
        <v>1.3187522762200976E-2</v>
      </c>
      <c r="O149" s="267">
        <f t="shared" si="21"/>
        <v>1.211894940011376E-2</v>
      </c>
      <c r="P149" s="267">
        <f t="shared" si="21"/>
        <v>1.1102700671513741E-2</v>
      </c>
      <c r="Q149" s="267">
        <f t="shared" si="21"/>
        <v>8.3770922533890277E-3</v>
      </c>
      <c r="R149" s="267">
        <f t="shared" si="21"/>
        <v>1.1179430941719174E-2</v>
      </c>
      <c r="S149" s="267">
        <f t="shared" si="21"/>
        <v>8.9795431933212249E-3</v>
      </c>
      <c r="T149" s="267">
        <f t="shared" si="21"/>
        <v>1.3616421408679011E-2</v>
      </c>
      <c r="U149" s="267">
        <f t="shared" si="21"/>
        <v>1.324083692602462E-2</v>
      </c>
      <c r="V149" s="267">
        <f t="shared" si="21"/>
        <v>1.1514512712099207E-2</v>
      </c>
      <c r="W149" s="267">
        <f t="shared" si="21"/>
        <v>1.3084582508361463E-2</v>
      </c>
      <c r="X149" s="267">
        <f t="shared" si="21"/>
        <v>1.1821161586934227E-2</v>
      </c>
      <c r="Y149" s="267">
        <f t="shared" si="21"/>
        <v>1.2554132063579977E-2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5.9256386055769631E-3</v>
      </c>
      <c r="C150" s="267">
        <f t="shared" si="22"/>
        <v>5.9256386055771401E-3</v>
      </c>
      <c r="D150" s="267">
        <f t="shared" si="22"/>
        <v>5.925638605575218E-3</v>
      </c>
      <c r="E150" s="267">
        <f t="shared" si="22"/>
        <v>5.9256386055743689E-3</v>
      </c>
      <c r="F150" s="267">
        <f t="shared" si="22"/>
        <v>5.9256386055740445E-3</v>
      </c>
      <c r="G150" s="267">
        <f t="shared" si="22"/>
        <v>5.9256386055747592E-3</v>
      </c>
      <c r="H150" s="267">
        <f t="shared" si="22"/>
        <v>5.9256386055740913E-3</v>
      </c>
      <c r="I150" s="267">
        <f t="shared" si="22"/>
        <v>5.9256386055747652E-3</v>
      </c>
      <c r="J150" s="267">
        <f t="shared" si="22"/>
        <v>5.9256386055749561E-3</v>
      </c>
      <c r="K150" s="267">
        <f t="shared" si="22"/>
        <v>5.9256386055746221E-3</v>
      </c>
      <c r="L150" s="267">
        <f t="shared" si="22"/>
        <v>5.92563860557459E-3</v>
      </c>
      <c r="M150" s="267">
        <f t="shared" si="22"/>
        <v>5.9256386055744729E-3</v>
      </c>
      <c r="N150" s="267">
        <f t="shared" si="22"/>
        <v>5.925638605573021E-3</v>
      </c>
      <c r="O150" s="267">
        <f t="shared" si="22"/>
        <v>5.9256386055735423E-3</v>
      </c>
      <c r="P150" s="267">
        <f t="shared" si="22"/>
        <v>5.9256386055740315E-3</v>
      </c>
      <c r="Q150" s="267">
        <f t="shared" si="22"/>
        <v>5.9256386055778236E-3</v>
      </c>
      <c r="R150" s="267">
        <f t="shared" si="22"/>
        <v>5.9256386055740132E-3</v>
      </c>
      <c r="S150" s="267">
        <f t="shared" si="22"/>
        <v>5.9256386055782633E-3</v>
      </c>
      <c r="T150" s="267">
        <f t="shared" si="22"/>
        <v>5.9256386055736854E-3</v>
      </c>
      <c r="U150" s="267">
        <f t="shared" si="22"/>
        <v>5.9256386055738736E-3</v>
      </c>
      <c r="V150" s="267">
        <f t="shared" si="22"/>
        <v>5.9256386055745111E-3</v>
      </c>
      <c r="W150" s="267">
        <f t="shared" si="22"/>
        <v>5.9256386055742509E-3</v>
      </c>
      <c r="X150" s="267">
        <f t="shared" si="22"/>
        <v>5.9256386055741512E-3</v>
      </c>
      <c r="Y150" s="267">
        <f t="shared" si="22"/>
        <v>5.925638605572792E-3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7.8833334618142632E-3</v>
      </c>
      <c r="C151" s="268">
        <f t="shared" si="23"/>
        <v>7.9630803968220708E-3</v>
      </c>
      <c r="D151" s="268">
        <f t="shared" si="23"/>
        <v>8.0173829675912241E-3</v>
      </c>
      <c r="E151" s="268">
        <f t="shared" si="23"/>
        <v>8.7777533157990858E-3</v>
      </c>
      <c r="F151" s="268">
        <f t="shared" si="23"/>
        <v>8.5232267404226625E-3</v>
      </c>
      <c r="G151" s="268">
        <f t="shared" si="23"/>
        <v>8.2054136885599486E-3</v>
      </c>
      <c r="H151" s="268">
        <f t="shared" si="23"/>
        <v>8.3289091708758957E-3</v>
      </c>
      <c r="I151" s="268">
        <f t="shared" si="23"/>
        <v>8.573142102836025E-3</v>
      </c>
      <c r="J151" s="268">
        <f t="shared" si="23"/>
        <v>8.5659086013943325E-3</v>
      </c>
      <c r="K151" s="268">
        <f t="shared" si="23"/>
        <v>8.5574574310858954E-3</v>
      </c>
      <c r="L151" s="268">
        <f t="shared" si="23"/>
        <v>8.2284253559073411E-3</v>
      </c>
      <c r="M151" s="268">
        <f t="shared" si="23"/>
        <v>8.5487398531050342E-3</v>
      </c>
      <c r="N151" s="268">
        <f t="shared" si="23"/>
        <v>8.3291421335312619E-3</v>
      </c>
      <c r="O151" s="268">
        <f t="shared" si="23"/>
        <v>8.1345808128256338E-3</v>
      </c>
      <c r="P151" s="268">
        <f t="shared" si="23"/>
        <v>7.9364774791527773E-3</v>
      </c>
      <c r="Q151" s="268">
        <f t="shared" si="23"/>
        <v>7.495160437702212E-3</v>
      </c>
      <c r="R151" s="268">
        <f t="shared" si="23"/>
        <v>7.9192780301409211E-3</v>
      </c>
      <c r="S151" s="268">
        <f t="shared" si="23"/>
        <v>7.7125159886514451E-3</v>
      </c>
      <c r="T151" s="268">
        <f t="shared" si="23"/>
        <v>8.8885054846516501E-3</v>
      </c>
      <c r="U151" s="268">
        <f t="shared" si="23"/>
        <v>8.9598417136049439E-3</v>
      </c>
      <c r="V151" s="268">
        <f t="shared" si="23"/>
        <v>8.4176377602372433E-3</v>
      </c>
      <c r="W151" s="268">
        <f t="shared" si="23"/>
        <v>9.0661408396433794E-3</v>
      </c>
      <c r="X151" s="268">
        <f t="shared" si="23"/>
        <v>8.7185176262300716E-3</v>
      </c>
      <c r="Y151" s="268">
        <f t="shared" si="23"/>
        <v>9.1260080197144919E-3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3.795432700283731E-2</v>
      </c>
      <c r="C152" s="269">
        <f t="shared" si="24"/>
        <v>3.4602816872172884E-2</v>
      </c>
      <c r="D152" s="269">
        <f t="shared" si="24"/>
        <v>4.8398495317071417E-2</v>
      </c>
      <c r="E152" s="269">
        <f t="shared" si="24"/>
        <v>6.0996124435978273E-2</v>
      </c>
      <c r="F152" s="269">
        <f t="shared" si="24"/>
        <v>5.8098568743580471E-2</v>
      </c>
      <c r="G152" s="269">
        <f t="shared" si="24"/>
        <v>4.8767226646664656E-2</v>
      </c>
      <c r="H152" s="269">
        <f t="shared" si="24"/>
        <v>5.1318342143628785E-2</v>
      </c>
      <c r="I152" s="269">
        <f t="shared" si="24"/>
        <v>5.6286978004425919E-2</v>
      </c>
      <c r="J152" s="269">
        <f t="shared" si="24"/>
        <v>5.4343309509957201E-2</v>
      </c>
      <c r="K152" s="269">
        <f t="shared" si="24"/>
        <v>5.5441798121050601E-2</v>
      </c>
      <c r="L152" s="269">
        <f t="shared" si="24"/>
        <v>5.1279955272520841E-2</v>
      </c>
      <c r="M152" s="269">
        <f t="shared" si="24"/>
        <v>5.8423652405359426E-2</v>
      </c>
      <c r="N152" s="269">
        <f t="shared" si="24"/>
        <v>5.6236482211880483E-2</v>
      </c>
      <c r="O152" s="269">
        <f t="shared" si="24"/>
        <v>5.1679689556223499E-2</v>
      </c>
      <c r="P152" s="269">
        <f t="shared" si="24"/>
        <v>4.7346028520765866E-2</v>
      </c>
      <c r="Q152" s="269">
        <f t="shared" si="24"/>
        <v>3.5723024558129271E-2</v>
      </c>
      <c r="R152" s="269">
        <f t="shared" si="24"/>
        <v>4.7673234816696476E-2</v>
      </c>
      <c r="S152" s="269">
        <f t="shared" si="24"/>
        <v>3.8292098536460956E-2</v>
      </c>
      <c r="T152" s="269">
        <f t="shared" si="24"/>
        <v>5.8065464920634212E-2</v>
      </c>
      <c r="U152" s="269">
        <f t="shared" si="24"/>
        <v>5.64638335559937E-2</v>
      </c>
      <c r="V152" s="269">
        <f t="shared" si="24"/>
        <v>4.910214761247296E-2</v>
      </c>
      <c r="W152" s="269">
        <f t="shared" si="24"/>
        <v>5.579750683657158E-2</v>
      </c>
      <c r="X152" s="269">
        <f t="shared" si="24"/>
        <v>5.0409812009032752E-2</v>
      </c>
      <c r="Y152" s="269">
        <f t="shared" si="24"/>
        <v>5.3535469641250791E-2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0.15115507816438128</v>
      </c>
      <c r="C153" s="269">
        <f t="shared" si="25"/>
        <v>0.17442597103294383</v>
      </c>
      <c r="D153" s="269">
        <f t="shared" si="25"/>
        <v>0.17827213645869491</v>
      </c>
      <c r="E153" s="269">
        <f t="shared" si="25"/>
        <v>0.1706687350513717</v>
      </c>
      <c r="F153" s="269">
        <f t="shared" si="25"/>
        <v>0.17565639112975512</v>
      </c>
      <c r="G153" s="269">
        <f t="shared" si="25"/>
        <v>0.16108469287710744</v>
      </c>
      <c r="H153" s="269">
        <f t="shared" si="25"/>
        <v>0.16215268711392147</v>
      </c>
      <c r="I153" s="269">
        <f t="shared" si="25"/>
        <v>0.15894356025976814</v>
      </c>
      <c r="J153" s="269">
        <f t="shared" si="25"/>
        <v>0.16294094502286244</v>
      </c>
      <c r="K153" s="269">
        <f t="shared" si="25"/>
        <v>0.1790407703846599</v>
      </c>
      <c r="L153" s="269">
        <f t="shared" si="25"/>
        <v>0.17451755548801204</v>
      </c>
      <c r="M153" s="269">
        <f t="shared" si="25"/>
        <v>0.1812363063180773</v>
      </c>
      <c r="N153" s="269">
        <f t="shared" si="25"/>
        <v>0.18304191936585906</v>
      </c>
      <c r="O153" s="269">
        <f t="shared" si="25"/>
        <v>0.17919625417750693</v>
      </c>
      <c r="P153" s="269">
        <f t="shared" si="25"/>
        <v>0.17478170018147976</v>
      </c>
      <c r="Q153" s="269">
        <f t="shared" si="25"/>
        <v>0.17539605318654361</v>
      </c>
      <c r="R153" s="269">
        <f t="shared" si="25"/>
        <v>0.17122538411994914</v>
      </c>
      <c r="S153" s="269">
        <f t="shared" si="25"/>
        <v>0.16271093323039137</v>
      </c>
      <c r="T153" s="269">
        <f t="shared" si="25"/>
        <v>0.15503260783999001</v>
      </c>
      <c r="U153" s="269">
        <f t="shared" si="25"/>
        <v>0.15612630931814209</v>
      </c>
      <c r="V153" s="269">
        <f t="shared" si="25"/>
        <v>0.15651657897572421</v>
      </c>
      <c r="W153" s="269">
        <f t="shared" si="25"/>
        <v>0.15656462998589504</v>
      </c>
      <c r="X153" s="269">
        <f t="shared" si="25"/>
        <v>0.15616741990181027</v>
      </c>
      <c r="Y153" s="269">
        <f t="shared" si="25"/>
        <v>0.16004787083916769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0.1253038223171237</v>
      </c>
      <c r="C154" s="318">
        <f t="shared" si="26"/>
        <v>0.1276089354496252</v>
      </c>
      <c r="D154" s="318">
        <f t="shared" si="26"/>
        <v>0.11867877938916016</v>
      </c>
      <c r="E154" s="318">
        <f t="shared" si="26"/>
        <v>0.11262637485385417</v>
      </c>
      <c r="F154" s="318">
        <f t="shared" si="26"/>
        <v>0.11307356586353927</v>
      </c>
      <c r="G154" s="318">
        <f t="shared" si="26"/>
        <v>0.12188104999750531</v>
      </c>
      <c r="H154" s="318">
        <f t="shared" si="26"/>
        <v>0.12012795747166072</v>
      </c>
      <c r="I154" s="318">
        <f t="shared" si="26"/>
        <v>0.11808530583989635</v>
      </c>
      <c r="J154" s="318">
        <f t="shared" si="26"/>
        <v>0.11848138020766857</v>
      </c>
      <c r="K154" s="318">
        <f t="shared" si="26"/>
        <v>0.11448326633843524</v>
      </c>
      <c r="L154" s="318">
        <f t="shared" si="26"/>
        <v>0.11795300038727599</v>
      </c>
      <c r="M154" s="318">
        <f t="shared" si="26"/>
        <v>0.11196667917034185</v>
      </c>
      <c r="N154" s="318">
        <f t="shared" si="26"/>
        <v>0.11261055963197429</v>
      </c>
      <c r="O154" s="318">
        <f t="shared" si="26"/>
        <v>0.11225129722248696</v>
      </c>
      <c r="P154" s="318">
        <f t="shared" si="26"/>
        <v>0.11619701473027706</v>
      </c>
      <c r="Q154" s="318">
        <f t="shared" si="26"/>
        <v>0.11962898903610926</v>
      </c>
      <c r="R154" s="318">
        <f t="shared" si="26"/>
        <v>0.11323874891046373</v>
      </c>
      <c r="S154" s="318">
        <f t="shared" si="26"/>
        <v>0.12151148536209776</v>
      </c>
      <c r="T154" s="318">
        <f t="shared" si="26"/>
        <v>0.11021207794492895</v>
      </c>
      <c r="U154" s="318">
        <f t="shared" si="26"/>
        <v>0.10984016895811613</v>
      </c>
      <c r="V154" s="318">
        <f t="shared" si="26"/>
        <v>0.11226711145472093</v>
      </c>
      <c r="W154" s="318">
        <f t="shared" si="26"/>
        <v>0.11101792322454614</v>
      </c>
      <c r="X154" s="318">
        <f t="shared" si="26"/>
        <v>0.11214304387536421</v>
      </c>
      <c r="Y154" s="318">
        <f t="shared" si="26"/>
        <v>0.10895648123511086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2.5851255847257573E-2</v>
      </c>
      <c r="C155" s="318">
        <f t="shared" si="27"/>
        <v>4.6817035583318636E-2</v>
      </c>
      <c r="D155" s="318">
        <f t="shared" si="27"/>
        <v>5.959335706953478E-2</v>
      </c>
      <c r="E155" s="318">
        <f t="shared" si="27"/>
        <v>5.8042360197517531E-2</v>
      </c>
      <c r="F155" s="318">
        <f t="shared" si="27"/>
        <v>6.258282526621585E-2</v>
      </c>
      <c r="G155" s="318">
        <f t="shared" si="27"/>
        <v>3.9203642879602138E-2</v>
      </c>
      <c r="H155" s="318">
        <f t="shared" si="27"/>
        <v>4.2024729642260769E-2</v>
      </c>
      <c r="I155" s="318">
        <f t="shared" si="27"/>
        <v>4.0858254419871794E-2</v>
      </c>
      <c r="J155" s="318">
        <f t="shared" si="27"/>
        <v>4.4459564815193864E-2</v>
      </c>
      <c r="K155" s="318">
        <f t="shared" si="27"/>
        <v>6.4557504046224692E-2</v>
      </c>
      <c r="L155" s="318">
        <f t="shared" si="27"/>
        <v>5.6564555100736054E-2</v>
      </c>
      <c r="M155" s="318">
        <f t="shared" si="27"/>
        <v>6.9269627147735435E-2</v>
      </c>
      <c r="N155" s="318">
        <f t="shared" si="27"/>
        <v>7.0431359733884757E-2</v>
      </c>
      <c r="O155" s="318">
        <f t="shared" si="27"/>
        <v>6.694495695501998E-2</v>
      </c>
      <c r="P155" s="318">
        <f t="shared" si="27"/>
        <v>5.8584685451202698E-2</v>
      </c>
      <c r="Q155" s="318">
        <f t="shared" si="27"/>
        <v>5.5767064150434351E-2</v>
      </c>
      <c r="R155" s="318">
        <f t="shared" si="27"/>
        <v>5.7986635209485417E-2</v>
      </c>
      <c r="S155" s="318">
        <f t="shared" si="27"/>
        <v>4.1199447868293625E-2</v>
      </c>
      <c r="T155" s="318">
        <f t="shared" si="27"/>
        <v>4.4820529895061051E-2</v>
      </c>
      <c r="U155" s="318">
        <f t="shared" si="27"/>
        <v>4.6286140360025964E-2</v>
      </c>
      <c r="V155" s="318">
        <f t="shared" si="27"/>
        <v>4.424946752100329E-2</v>
      </c>
      <c r="W155" s="318">
        <f t="shared" si="27"/>
        <v>4.5546706761348921E-2</v>
      </c>
      <c r="X155" s="318">
        <f t="shared" si="27"/>
        <v>4.4024376026446051E-2</v>
      </c>
      <c r="Y155" s="318">
        <f t="shared" si="27"/>
        <v>5.1091389604056833E-2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0.66645082534536715</v>
      </c>
      <c r="C157" s="269">
        <f t="shared" si="29"/>
        <v>0.64951691497695241</v>
      </c>
      <c r="D157" s="269">
        <f t="shared" si="29"/>
        <v>0.61890609724551071</v>
      </c>
      <c r="E157" s="269">
        <f t="shared" si="29"/>
        <v>0.60023834847799962</v>
      </c>
      <c r="F157" s="269">
        <f t="shared" si="29"/>
        <v>0.60187632820250836</v>
      </c>
      <c r="G157" s="269">
        <f t="shared" si="29"/>
        <v>0.63335833736523062</v>
      </c>
      <c r="H157" s="269">
        <f t="shared" si="29"/>
        <v>0.62728172549590022</v>
      </c>
      <c r="I157" s="269">
        <f t="shared" si="29"/>
        <v>0.62000137234233077</v>
      </c>
      <c r="J157" s="269">
        <f t="shared" si="29"/>
        <v>0.62023373507274249</v>
      </c>
      <c r="K157" s="269">
        <f t="shared" si="29"/>
        <v>0.60376679203190797</v>
      </c>
      <c r="L157" s="269">
        <f t="shared" si="29"/>
        <v>0.61626366608514693</v>
      </c>
      <c r="M157" s="269">
        <f t="shared" si="29"/>
        <v>0.59611910218961472</v>
      </c>
      <c r="N157" s="269">
        <f t="shared" si="29"/>
        <v>0.59917900629742826</v>
      </c>
      <c r="O157" s="269">
        <f t="shared" si="29"/>
        <v>0.61380474159277065</v>
      </c>
      <c r="P157" s="269">
        <f t="shared" si="29"/>
        <v>0.62620035308998256</v>
      </c>
      <c r="Q157" s="269">
        <f t="shared" si="29"/>
        <v>0.65071106591874572</v>
      </c>
      <c r="R157" s="269">
        <f t="shared" si="29"/>
        <v>0.63060359887470507</v>
      </c>
      <c r="S157" s="269">
        <f t="shared" si="29"/>
        <v>0.65631579138607254</v>
      </c>
      <c r="T157" s="269">
        <f t="shared" si="29"/>
        <v>0.62373487411620321</v>
      </c>
      <c r="U157" s="269">
        <f t="shared" si="29"/>
        <v>0.626421322160165</v>
      </c>
      <c r="V157" s="269">
        <f t="shared" si="29"/>
        <v>0.64207234065639118</v>
      </c>
      <c r="W157" s="269">
        <f t="shared" si="29"/>
        <v>0.62676912335306989</v>
      </c>
      <c r="X157" s="269">
        <f t="shared" si="29"/>
        <v>0.63920392078337818</v>
      </c>
      <c r="Y157" s="269">
        <f t="shared" si="29"/>
        <v>0.62948403731032698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0.62889046262898551</v>
      </c>
      <c r="C158" s="318">
        <f t="shared" si="30"/>
        <v>0.61527327385982267</v>
      </c>
      <c r="D158" s="318">
        <f t="shared" si="30"/>
        <v>0.57100997623405381</v>
      </c>
      <c r="E158" s="318">
        <f t="shared" si="30"/>
        <v>0.53987536119758683</v>
      </c>
      <c r="F158" s="318">
        <f t="shared" si="30"/>
        <v>0.54438082011068034</v>
      </c>
      <c r="G158" s="318">
        <f t="shared" si="30"/>
        <v>0.58509731243956697</v>
      </c>
      <c r="H158" s="318">
        <f t="shared" si="30"/>
        <v>0.57649606554271549</v>
      </c>
      <c r="I158" s="318">
        <f t="shared" si="30"/>
        <v>0.5642986507554828</v>
      </c>
      <c r="J158" s="318">
        <f t="shared" si="30"/>
        <v>0.56645450678475306</v>
      </c>
      <c r="K158" s="318">
        <f t="shared" si="30"/>
        <v>0.54890047739749503</v>
      </c>
      <c r="L158" s="318">
        <f t="shared" si="30"/>
        <v>0.56551599454899448</v>
      </c>
      <c r="M158" s="318">
        <f t="shared" si="30"/>
        <v>0.53830188479047447</v>
      </c>
      <c r="N158" s="318">
        <f t="shared" si="30"/>
        <v>0.54352625635896479</v>
      </c>
      <c r="O158" s="318">
        <f t="shared" si="30"/>
        <v>0.56266148499763602</v>
      </c>
      <c r="P158" s="318">
        <f t="shared" si="30"/>
        <v>0.57934577431462508</v>
      </c>
      <c r="Q158" s="318">
        <f t="shared" si="30"/>
        <v>0.61535884482339498</v>
      </c>
      <c r="R158" s="318">
        <f t="shared" si="30"/>
        <v>0.58342521019073512</v>
      </c>
      <c r="S158" s="318">
        <f t="shared" si="30"/>
        <v>0.61842116319009943</v>
      </c>
      <c r="T158" s="318">
        <f t="shared" si="30"/>
        <v>0.56627212623105905</v>
      </c>
      <c r="U158" s="318">
        <f t="shared" si="30"/>
        <v>0.57054358077478928</v>
      </c>
      <c r="V158" s="318">
        <f t="shared" si="30"/>
        <v>0.59347987123017998</v>
      </c>
      <c r="W158" s="318">
        <f t="shared" si="30"/>
        <v>0.57155079224434713</v>
      </c>
      <c r="X158" s="318">
        <f t="shared" si="30"/>
        <v>0.58931736046095862</v>
      </c>
      <c r="Y158" s="318">
        <f t="shared" si="30"/>
        <v>0.57650426354785456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3.7560362716381655E-2</v>
      </c>
      <c r="C159" s="318">
        <f t="shared" si="31"/>
        <v>3.4243641117129686E-2</v>
      </c>
      <c r="D159" s="318">
        <f t="shared" si="31"/>
        <v>4.7896121011456891E-2</v>
      </c>
      <c r="E159" s="318">
        <f t="shared" si="31"/>
        <v>6.0362987280412776E-2</v>
      </c>
      <c r="F159" s="318">
        <f t="shared" si="31"/>
        <v>5.7495508091827942E-2</v>
      </c>
      <c r="G159" s="318">
        <f t="shared" si="31"/>
        <v>4.8261024925663573E-2</v>
      </c>
      <c r="H159" s="318">
        <f t="shared" si="31"/>
        <v>5.0785659953184743E-2</v>
      </c>
      <c r="I159" s="318">
        <f t="shared" si="31"/>
        <v>5.5702721586848018E-2</v>
      </c>
      <c r="J159" s="318">
        <f t="shared" si="31"/>
        <v>5.3779228287989318E-2</v>
      </c>
      <c r="K159" s="318">
        <f t="shared" si="31"/>
        <v>5.4866314634412959E-2</v>
      </c>
      <c r="L159" s="318">
        <f t="shared" si="31"/>
        <v>5.0747671536152485E-2</v>
      </c>
      <c r="M159" s="318">
        <f t="shared" si="31"/>
        <v>5.7817217399140253E-2</v>
      </c>
      <c r="N159" s="318">
        <f t="shared" si="31"/>
        <v>5.5652749938463461E-2</v>
      </c>
      <c r="O159" s="318">
        <f t="shared" si="31"/>
        <v>5.114325659513462E-2</v>
      </c>
      <c r="P159" s="318">
        <f t="shared" si="31"/>
        <v>4.6854578775357432E-2</v>
      </c>
      <c r="Q159" s="318">
        <f t="shared" si="31"/>
        <v>3.5352221095350723E-2</v>
      </c>
      <c r="R159" s="318">
        <f t="shared" si="31"/>
        <v>4.7178388683969931E-2</v>
      </c>
      <c r="S159" s="318">
        <f t="shared" si="31"/>
        <v>3.7894628195973092E-2</v>
      </c>
      <c r="T159" s="318">
        <f t="shared" si="31"/>
        <v>5.7462747885144098E-2</v>
      </c>
      <c r="U159" s="318">
        <f t="shared" si="31"/>
        <v>5.5877741385375733E-2</v>
      </c>
      <c r="V159" s="318">
        <f t="shared" si="31"/>
        <v>4.8592469426211302E-2</v>
      </c>
      <c r="W159" s="318">
        <f t="shared" si="31"/>
        <v>5.5218331108722908E-2</v>
      </c>
      <c r="X159" s="318">
        <f t="shared" si="31"/>
        <v>4.9886560322419608E-2</v>
      </c>
      <c r="Y159" s="318">
        <f t="shared" si="31"/>
        <v>5.2979773762472405E-2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0.10647847155990356</v>
      </c>
      <c r="C160" s="269">
        <f t="shared" si="32"/>
        <v>0.10419918541476896</v>
      </c>
      <c r="D160" s="269">
        <f t="shared" si="32"/>
        <v>0.11387875350565693</v>
      </c>
      <c r="E160" s="269">
        <f t="shared" si="32"/>
        <v>0.12383774502309816</v>
      </c>
      <c r="F160" s="269">
        <f t="shared" si="32"/>
        <v>0.12104367178520625</v>
      </c>
      <c r="G160" s="269">
        <f t="shared" si="32"/>
        <v>0.11597072697638752</v>
      </c>
      <c r="H160" s="269">
        <f t="shared" si="32"/>
        <v>0.11770649397518858</v>
      </c>
      <c r="I160" s="269">
        <f t="shared" si="32"/>
        <v>0.12181795410078412</v>
      </c>
      <c r="J160" s="269">
        <f t="shared" si="32"/>
        <v>0.11999490120444679</v>
      </c>
      <c r="K160" s="269">
        <f t="shared" si="32"/>
        <v>0.11901438454131059</v>
      </c>
      <c r="L160" s="269">
        <f t="shared" si="32"/>
        <v>0.11650755746540128</v>
      </c>
      <c r="M160" s="269">
        <f t="shared" si="32"/>
        <v>0.12079415332537269</v>
      </c>
      <c r="N160" s="269">
        <f t="shared" si="32"/>
        <v>0.11884829812557891</v>
      </c>
      <c r="O160" s="269">
        <f t="shared" si="32"/>
        <v>0.1138881553570367</v>
      </c>
      <c r="P160" s="269">
        <f t="shared" si="32"/>
        <v>0.11145511095358059</v>
      </c>
      <c r="Q160" s="269">
        <f t="shared" si="32"/>
        <v>0.10111997454195185</v>
      </c>
      <c r="R160" s="269">
        <f t="shared" si="32"/>
        <v>0.11022144411326451</v>
      </c>
      <c r="S160" s="269">
        <f t="shared" si="32"/>
        <v>0.10481148856156219</v>
      </c>
      <c r="T160" s="269">
        <f t="shared" si="32"/>
        <v>0.1194844971263184</v>
      </c>
      <c r="U160" s="269">
        <f t="shared" si="32"/>
        <v>0.11761022722254527</v>
      </c>
      <c r="V160" s="269">
        <f t="shared" si="32"/>
        <v>0.1111991531795485</v>
      </c>
      <c r="W160" s="269">
        <f t="shared" si="32"/>
        <v>0.11754038737293296</v>
      </c>
      <c r="X160" s="269">
        <f t="shared" si="32"/>
        <v>0.11250153898908917</v>
      </c>
      <c r="Y160" s="269">
        <f t="shared" si="32"/>
        <v>0.11407485302243962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6.6758827022050465E-2</v>
      </c>
      <c r="C161" s="318">
        <f t="shared" si="33"/>
        <v>6.7986935199704196E-2</v>
      </c>
      <c r="D161" s="318">
        <f t="shared" si="33"/>
        <v>6.3229165383140218E-2</v>
      </c>
      <c r="E161" s="318">
        <f t="shared" si="33"/>
        <v>6.000459154358586E-2</v>
      </c>
      <c r="F161" s="318">
        <f t="shared" si="33"/>
        <v>6.0242844030296325E-2</v>
      </c>
      <c r="G161" s="318">
        <f t="shared" si="33"/>
        <v>6.4935257229877891E-2</v>
      </c>
      <c r="H161" s="318">
        <f t="shared" si="33"/>
        <v>6.4001252196972266E-2</v>
      </c>
      <c r="I161" s="318">
        <f t="shared" si="33"/>
        <v>6.291297711940802E-2</v>
      </c>
      <c r="J161" s="318">
        <f t="shared" si="33"/>
        <v>6.3123995903328678E-2</v>
      </c>
      <c r="K161" s="318">
        <f t="shared" si="33"/>
        <v>6.0993898135559839E-2</v>
      </c>
      <c r="L161" s="318">
        <f t="shared" si="33"/>
        <v>6.2842487994158425E-2</v>
      </c>
      <c r="M161" s="318">
        <f t="shared" si="33"/>
        <v>5.9653121738368488E-2</v>
      </c>
      <c r="N161" s="318">
        <f t="shared" si="33"/>
        <v>5.9996165578261991E-2</v>
      </c>
      <c r="O161" s="318">
        <f t="shared" si="33"/>
        <v>5.9804759309825949E-2</v>
      </c>
      <c r="P161" s="318">
        <f t="shared" si="33"/>
        <v>6.1906941571383656E-2</v>
      </c>
      <c r="Q161" s="318">
        <f t="shared" si="33"/>
        <v>6.3735413957863002E-2</v>
      </c>
      <c r="R161" s="318">
        <f t="shared" si="33"/>
        <v>6.0330849537651818E-2</v>
      </c>
      <c r="S161" s="318">
        <f t="shared" si="33"/>
        <v>6.4738362186195969E-2</v>
      </c>
      <c r="T161" s="318">
        <f t="shared" si="33"/>
        <v>5.8718312907049909E-2</v>
      </c>
      <c r="U161" s="318">
        <f t="shared" si="33"/>
        <v>5.8520168849993573E-2</v>
      </c>
      <c r="V161" s="318">
        <f t="shared" si="33"/>
        <v>5.9813184747890637E-2</v>
      </c>
      <c r="W161" s="318">
        <f t="shared" si="33"/>
        <v>5.9147647660241644E-2</v>
      </c>
      <c r="X161" s="318">
        <f t="shared" si="33"/>
        <v>5.9747084561031519E-2</v>
      </c>
      <c r="Y161" s="318">
        <f t="shared" si="33"/>
        <v>5.8049361537409618E-2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3.9719644537853094E-2</v>
      </c>
      <c r="C162" s="326">
        <f t="shared" si="34"/>
        <v>3.6212250215064752E-2</v>
      </c>
      <c r="D162" s="326">
        <f t="shared" si="34"/>
        <v>5.0649588122516714E-2</v>
      </c>
      <c r="E162" s="326">
        <f t="shared" si="34"/>
        <v>6.3833153479512308E-2</v>
      </c>
      <c r="F162" s="326">
        <f t="shared" si="34"/>
        <v>6.0800827754909935E-2</v>
      </c>
      <c r="G162" s="326">
        <f t="shared" si="34"/>
        <v>5.1035469746509639E-2</v>
      </c>
      <c r="H162" s="326">
        <f t="shared" si="34"/>
        <v>5.3705241778216298E-2</v>
      </c>
      <c r="I162" s="326">
        <f t="shared" si="34"/>
        <v>5.8904976981376103E-2</v>
      </c>
      <c r="J162" s="326">
        <f t="shared" si="34"/>
        <v>5.6870905301118116E-2</v>
      </c>
      <c r="K162" s="326">
        <f t="shared" si="34"/>
        <v>5.8020486405750762E-2</v>
      </c>
      <c r="L162" s="326">
        <f t="shared" si="34"/>
        <v>5.366506947124286E-2</v>
      </c>
      <c r="M162" s="326">
        <f t="shared" si="34"/>
        <v>6.1141031587004194E-2</v>
      </c>
      <c r="N162" s="326">
        <f t="shared" si="34"/>
        <v>5.8852132547316922E-2</v>
      </c>
      <c r="O162" s="326">
        <f t="shared" si="34"/>
        <v>5.4083396047210748E-2</v>
      </c>
      <c r="P162" s="326">
        <f t="shared" si="34"/>
        <v>4.9548169382196937E-2</v>
      </c>
      <c r="Q162" s="326">
        <f t="shared" si="34"/>
        <v>3.7384560584088844E-2</v>
      </c>
      <c r="R162" s="326">
        <f t="shared" si="34"/>
        <v>4.98905945756127E-2</v>
      </c>
      <c r="S162" s="326">
        <f t="shared" si="34"/>
        <v>4.0073126375366218E-2</v>
      </c>
      <c r="T162" s="326">
        <f t="shared" si="34"/>
        <v>6.0766184219268486E-2</v>
      </c>
      <c r="U162" s="326">
        <f t="shared" si="34"/>
        <v>5.9090058372551699E-2</v>
      </c>
      <c r="V162" s="326">
        <f t="shared" si="34"/>
        <v>5.1385968431657859E-2</v>
      </c>
      <c r="W162" s="326">
        <f t="shared" si="34"/>
        <v>5.8392739712691308E-2</v>
      </c>
      <c r="X162" s="326">
        <f t="shared" si="34"/>
        <v>5.2754454428057651E-2</v>
      </c>
      <c r="Y162" s="326">
        <f t="shared" si="34"/>
        <v>5.6025491485029999E-2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1.0000000000000002</v>
      </c>
      <c r="C165" s="232">
        <f t="shared" si="35"/>
        <v>0.99999999999999989</v>
      </c>
      <c r="D165" s="232">
        <f t="shared" si="35"/>
        <v>0.99999999999999989</v>
      </c>
      <c r="E165" s="232">
        <f t="shared" si="35"/>
        <v>1</v>
      </c>
      <c r="F165" s="232">
        <f t="shared" si="35"/>
        <v>0.99999999999999978</v>
      </c>
      <c r="G165" s="232">
        <f t="shared" si="35"/>
        <v>0.99999999999999978</v>
      </c>
      <c r="H165" s="232">
        <f t="shared" si="35"/>
        <v>1</v>
      </c>
      <c r="I165" s="232">
        <f t="shared" si="35"/>
        <v>0.99999999999999978</v>
      </c>
      <c r="J165" s="232">
        <f t="shared" si="35"/>
        <v>0.99999999999999978</v>
      </c>
      <c r="K165" s="232">
        <f t="shared" si="35"/>
        <v>0.99999999999999978</v>
      </c>
      <c r="L165" s="232">
        <f t="shared" si="35"/>
        <v>0.99999999999999989</v>
      </c>
      <c r="M165" s="232">
        <f t="shared" si="35"/>
        <v>1</v>
      </c>
      <c r="N165" s="232">
        <f t="shared" si="35"/>
        <v>0.99999999999999989</v>
      </c>
      <c r="O165" s="232">
        <f t="shared" si="35"/>
        <v>1.0000000000000002</v>
      </c>
      <c r="P165" s="232">
        <f t="shared" si="35"/>
        <v>0.99999999999999978</v>
      </c>
      <c r="Q165" s="232">
        <f t="shared" si="35"/>
        <v>1.0000000000000002</v>
      </c>
      <c r="R165" s="232">
        <f t="shared" si="35"/>
        <v>0.99999999999999989</v>
      </c>
      <c r="S165" s="232">
        <f t="shared" si="35"/>
        <v>1</v>
      </c>
      <c r="T165" s="232">
        <f t="shared" si="35"/>
        <v>1.0000000000000002</v>
      </c>
      <c r="U165" s="232">
        <f t="shared" si="35"/>
        <v>0.99999999999999978</v>
      </c>
      <c r="V165" s="232">
        <f t="shared" si="35"/>
        <v>1</v>
      </c>
      <c r="W165" s="232">
        <f t="shared" si="35"/>
        <v>1.0000000000000004</v>
      </c>
      <c r="X165" s="232">
        <f t="shared" si="35"/>
        <v>0.99999999999999989</v>
      </c>
      <c r="Y165" s="232">
        <f t="shared" si="35"/>
        <v>0.99999999999999978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8.4901072430609414E-3</v>
      </c>
      <c r="C166" s="266">
        <f t="shared" si="36"/>
        <v>8.4901072430600549E-3</v>
      </c>
      <c r="D166" s="266">
        <f t="shared" si="36"/>
        <v>8.490107243035604E-3</v>
      </c>
      <c r="E166" s="266">
        <f t="shared" si="36"/>
        <v>8.4901072430318778E-3</v>
      </c>
      <c r="F166" s="266">
        <f t="shared" si="36"/>
        <v>8.490107243031033E-3</v>
      </c>
      <c r="G166" s="266">
        <f t="shared" si="36"/>
        <v>8.4901072430358538E-3</v>
      </c>
      <c r="H166" s="266">
        <f t="shared" si="36"/>
        <v>8.4901072430304085E-3</v>
      </c>
      <c r="I166" s="266">
        <f t="shared" si="36"/>
        <v>8.4901072430353299E-3</v>
      </c>
      <c r="J166" s="266">
        <f t="shared" si="36"/>
        <v>8.4901072430376597E-3</v>
      </c>
      <c r="K166" s="266">
        <f t="shared" si="36"/>
        <v>8.4901072430348442E-3</v>
      </c>
      <c r="L166" s="266">
        <f t="shared" si="36"/>
        <v>8.4901072430311527E-3</v>
      </c>
      <c r="M166" s="266">
        <f t="shared" si="36"/>
        <v>8.4901072430334755E-3</v>
      </c>
      <c r="N166" s="266">
        <f t="shared" si="36"/>
        <v>8.4901072430225398E-3</v>
      </c>
      <c r="O166" s="266">
        <f t="shared" si="36"/>
        <v>8.4901072430263284E-3</v>
      </c>
      <c r="P166" s="266">
        <f t="shared" si="36"/>
        <v>8.4901072430291109E-3</v>
      </c>
      <c r="Q166" s="266">
        <f t="shared" si="36"/>
        <v>8.4901072430669799E-3</v>
      </c>
      <c r="R166" s="266">
        <f t="shared" si="36"/>
        <v>8.4901072430255166E-3</v>
      </c>
      <c r="S166" s="266">
        <f t="shared" si="36"/>
        <v>8.4901072430677727E-3</v>
      </c>
      <c r="T166" s="266">
        <f t="shared" si="36"/>
        <v>8.4901072430298551E-3</v>
      </c>
      <c r="U166" s="266">
        <f t="shared" si="36"/>
        <v>8.4901072430294284E-3</v>
      </c>
      <c r="V166" s="266">
        <f t="shared" si="36"/>
        <v>8.4901072430328701E-3</v>
      </c>
      <c r="W166" s="266">
        <f t="shared" si="36"/>
        <v>8.4901072430327643E-3</v>
      </c>
      <c r="X166" s="266">
        <f t="shared" si="36"/>
        <v>8.490107243028398E-3</v>
      </c>
      <c r="Y166" s="266">
        <f t="shared" si="36"/>
        <v>8.4901072430176184E-3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9.5190184158710084E-3</v>
      </c>
      <c r="C167" s="267">
        <f t="shared" si="37"/>
        <v>9.5190184158700144E-3</v>
      </c>
      <c r="D167" s="267">
        <f t="shared" si="37"/>
        <v>9.5190184158426006E-3</v>
      </c>
      <c r="E167" s="267">
        <f t="shared" si="37"/>
        <v>9.5190184158384251E-3</v>
      </c>
      <c r="F167" s="267">
        <f t="shared" si="37"/>
        <v>9.5190184158374744E-3</v>
      </c>
      <c r="G167" s="267">
        <f t="shared" si="37"/>
        <v>9.5190184158428798E-3</v>
      </c>
      <c r="H167" s="267">
        <f t="shared" si="37"/>
        <v>9.5190184158367719E-3</v>
      </c>
      <c r="I167" s="267">
        <f t="shared" si="37"/>
        <v>9.5190184158422935E-3</v>
      </c>
      <c r="J167" s="267">
        <f t="shared" si="37"/>
        <v>9.5190184158448991E-3</v>
      </c>
      <c r="K167" s="267">
        <f t="shared" si="37"/>
        <v>9.5190184158417471E-3</v>
      </c>
      <c r="L167" s="267">
        <f t="shared" si="37"/>
        <v>9.5190184158376115E-3</v>
      </c>
      <c r="M167" s="267">
        <f t="shared" si="37"/>
        <v>9.5190184158402136E-3</v>
      </c>
      <c r="N167" s="267">
        <f t="shared" si="37"/>
        <v>9.519018415827956E-3</v>
      </c>
      <c r="O167" s="267">
        <f t="shared" si="37"/>
        <v>9.5190184158322009E-3</v>
      </c>
      <c r="P167" s="267">
        <f t="shared" si="37"/>
        <v>9.5190184158353182E-3</v>
      </c>
      <c r="Q167" s="267">
        <f t="shared" si="37"/>
        <v>9.5190184158777807E-3</v>
      </c>
      <c r="R167" s="267">
        <f t="shared" si="37"/>
        <v>9.5190184158312919E-3</v>
      </c>
      <c r="S167" s="267">
        <f t="shared" si="37"/>
        <v>9.5190184158786672E-3</v>
      </c>
      <c r="T167" s="267">
        <f t="shared" si="37"/>
        <v>9.5190184158361526E-3</v>
      </c>
      <c r="U167" s="267">
        <f t="shared" si="37"/>
        <v>9.5190184158356773E-3</v>
      </c>
      <c r="V167" s="267">
        <f t="shared" si="37"/>
        <v>9.5190184158395353E-3</v>
      </c>
      <c r="W167" s="267">
        <f t="shared" si="37"/>
        <v>9.5190184158394173E-3</v>
      </c>
      <c r="X167" s="267">
        <f t="shared" si="37"/>
        <v>9.5190184158345219E-3</v>
      </c>
      <c r="Y167" s="267">
        <f t="shared" si="37"/>
        <v>9.5190184158224327E-3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1.5432163385877547E-2</v>
      </c>
      <c r="C168" s="267">
        <f t="shared" si="38"/>
        <v>1.416936572104411E-2</v>
      </c>
      <c r="D168" s="267">
        <f t="shared" si="38"/>
        <v>1.9185034204875474E-2</v>
      </c>
      <c r="E168" s="267">
        <f t="shared" si="38"/>
        <v>2.3198725553516038E-2</v>
      </c>
      <c r="F168" s="267">
        <f t="shared" si="38"/>
        <v>2.2426772983570889E-2</v>
      </c>
      <c r="G168" s="267">
        <f t="shared" si="38"/>
        <v>1.8929369796452336E-2</v>
      </c>
      <c r="H168" s="267">
        <f t="shared" si="38"/>
        <v>1.9814256340124545E-2</v>
      </c>
      <c r="I168" s="267">
        <f t="shared" si="38"/>
        <v>2.1345437916106949E-2</v>
      </c>
      <c r="J168" s="267">
        <f t="shared" si="38"/>
        <v>2.0798562915709636E-2</v>
      </c>
      <c r="K168" s="267">
        <f t="shared" si="38"/>
        <v>2.1567751517294356E-2</v>
      </c>
      <c r="L168" s="267">
        <f t="shared" si="38"/>
        <v>2.0055227508004647E-2</v>
      </c>
      <c r="M168" s="267">
        <f t="shared" si="38"/>
        <v>2.2651086650470064E-2</v>
      </c>
      <c r="N168" s="267">
        <f t="shared" si="38"/>
        <v>2.201433954573026E-2</v>
      </c>
      <c r="O168" s="267">
        <f t="shared" si="38"/>
        <v>2.0851305690982733E-2</v>
      </c>
      <c r="P168" s="267">
        <f t="shared" si="38"/>
        <v>1.917178755258421E-2</v>
      </c>
      <c r="Q168" s="267">
        <f t="shared" si="38"/>
        <v>1.5265805915763656E-2</v>
      </c>
      <c r="R168" s="267">
        <f t="shared" si="38"/>
        <v>1.961222012175683E-2</v>
      </c>
      <c r="S168" s="267">
        <f t="shared" si="38"/>
        <v>1.5901501246338965E-2</v>
      </c>
      <c r="T168" s="267">
        <f t="shared" si="38"/>
        <v>2.2782602494804755E-2</v>
      </c>
      <c r="U168" s="267">
        <f t="shared" si="38"/>
        <v>2.2418122504846431E-2</v>
      </c>
      <c r="V168" s="267">
        <f t="shared" si="38"/>
        <v>2.0126143032704689E-2</v>
      </c>
      <c r="W168" s="267">
        <f t="shared" si="38"/>
        <v>2.2088403125806941E-2</v>
      </c>
      <c r="X168" s="267">
        <f t="shared" si="38"/>
        <v>2.0501689864419751E-2</v>
      </c>
      <c r="Y168" s="267">
        <f t="shared" si="38"/>
        <v>2.1754569613057613E-2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7.6201889364923801E-3</v>
      </c>
      <c r="C169" s="267">
        <f t="shared" si="39"/>
        <v>7.6201889364915848E-3</v>
      </c>
      <c r="D169" s="267">
        <f t="shared" si="39"/>
        <v>7.6201889364696396E-3</v>
      </c>
      <c r="E169" s="267">
        <f t="shared" si="39"/>
        <v>7.6201889364662951E-3</v>
      </c>
      <c r="F169" s="267">
        <f t="shared" si="39"/>
        <v>7.6201889364655353E-3</v>
      </c>
      <c r="G169" s="267">
        <f t="shared" si="39"/>
        <v>7.6201889364698574E-3</v>
      </c>
      <c r="H169" s="267">
        <f t="shared" si="39"/>
        <v>7.6201889364649741E-3</v>
      </c>
      <c r="I169" s="267">
        <f t="shared" si="39"/>
        <v>7.6201889364693907E-3</v>
      </c>
      <c r="J169" s="267">
        <f t="shared" si="39"/>
        <v>7.6201889364714811E-3</v>
      </c>
      <c r="K169" s="267">
        <f t="shared" si="39"/>
        <v>7.6201889364689527E-3</v>
      </c>
      <c r="L169" s="267">
        <f t="shared" si="39"/>
        <v>7.6201889364656454E-3</v>
      </c>
      <c r="M169" s="267">
        <f t="shared" si="39"/>
        <v>7.6201889364677271E-3</v>
      </c>
      <c r="N169" s="267">
        <f t="shared" si="39"/>
        <v>7.6201889364579146E-3</v>
      </c>
      <c r="O169" s="267">
        <f t="shared" si="39"/>
        <v>7.6201889364613156E-3</v>
      </c>
      <c r="P169" s="267">
        <f t="shared" si="39"/>
        <v>7.6201889364638075E-3</v>
      </c>
      <c r="Q169" s="267">
        <f t="shared" si="39"/>
        <v>7.6201889364977959E-3</v>
      </c>
      <c r="R169" s="267">
        <f t="shared" si="39"/>
        <v>7.620188936460587E-3</v>
      </c>
      <c r="S169" s="267">
        <f t="shared" si="39"/>
        <v>7.6201889364985098E-3</v>
      </c>
      <c r="T169" s="267">
        <f t="shared" si="39"/>
        <v>7.6201889364644754E-3</v>
      </c>
      <c r="U169" s="267">
        <f t="shared" si="39"/>
        <v>7.6201889364640972E-3</v>
      </c>
      <c r="V169" s="267">
        <f t="shared" si="39"/>
        <v>7.6201889364671815E-3</v>
      </c>
      <c r="W169" s="267">
        <f t="shared" si="39"/>
        <v>7.620188936467087E-3</v>
      </c>
      <c r="X169" s="267">
        <f t="shared" si="39"/>
        <v>7.6201889364631726E-3</v>
      </c>
      <c r="Y169" s="267">
        <f t="shared" si="39"/>
        <v>7.6201889364534928E-3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8.0256767720556284E-3</v>
      </c>
      <c r="C170" s="268">
        <f t="shared" si="40"/>
        <v>8.1644381951634457E-3</v>
      </c>
      <c r="D170" s="268">
        <f t="shared" si="40"/>
        <v>7.9573708168519837E-3</v>
      </c>
      <c r="E170" s="268">
        <f t="shared" si="40"/>
        <v>8.3589457511865691E-3</v>
      </c>
      <c r="F170" s="268">
        <f t="shared" si="40"/>
        <v>8.2378076092866938E-3</v>
      </c>
      <c r="G170" s="268">
        <f t="shared" si="40"/>
        <v>7.9747087077119277E-3</v>
      </c>
      <c r="H170" s="268">
        <f t="shared" si="40"/>
        <v>8.0519215538582198E-3</v>
      </c>
      <c r="I170" s="268">
        <f t="shared" si="40"/>
        <v>8.1403561989118692E-3</v>
      </c>
      <c r="J170" s="268">
        <f t="shared" si="40"/>
        <v>8.2085591259500462E-3</v>
      </c>
      <c r="K170" s="268">
        <f t="shared" si="40"/>
        <v>8.3352486802803372E-3</v>
      </c>
      <c r="L170" s="268">
        <f t="shared" si="40"/>
        <v>8.0575486961838774E-3</v>
      </c>
      <c r="M170" s="268">
        <f t="shared" si="40"/>
        <v>8.2986737005550388E-3</v>
      </c>
      <c r="N170" s="268">
        <f t="shared" si="40"/>
        <v>8.1638315951670145E-3</v>
      </c>
      <c r="O170" s="268">
        <f t="shared" si="40"/>
        <v>8.2177852308931605E-3</v>
      </c>
      <c r="P170" s="268">
        <f t="shared" si="40"/>
        <v>8.0466125533847233E-3</v>
      </c>
      <c r="Q170" s="268">
        <f t="shared" si="40"/>
        <v>8.0197106228336902E-3</v>
      </c>
      <c r="R170" s="268">
        <f t="shared" si="40"/>
        <v>8.1572538525890824E-3</v>
      </c>
      <c r="S170" s="268">
        <f t="shared" si="40"/>
        <v>8.0192044678166485E-3</v>
      </c>
      <c r="T170" s="268">
        <f t="shared" si="40"/>
        <v>8.7321345619952723E-3</v>
      </c>
      <c r="U170" s="268">
        <f t="shared" si="40"/>
        <v>8.9070822851197873E-3</v>
      </c>
      <c r="V170" s="268">
        <f t="shared" si="40"/>
        <v>8.6388622619060877E-3</v>
      </c>
      <c r="W170" s="268">
        <f t="shared" si="40"/>
        <v>8.9862446264652243E-3</v>
      </c>
      <c r="X170" s="268">
        <f t="shared" si="40"/>
        <v>8.8781705043093889E-3</v>
      </c>
      <c r="Y170" s="268">
        <f t="shared" si="40"/>
        <v>9.2853007425244983E-3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0.75545055664181737</v>
      </c>
      <c r="C171" s="269">
        <f t="shared" si="41"/>
        <v>0.76647740544126686</v>
      </c>
      <c r="D171" s="269">
        <f t="shared" si="41"/>
        <v>0.72236267061801296</v>
      </c>
      <c r="E171" s="269">
        <f t="shared" si="41"/>
        <v>0.68653721159316317</v>
      </c>
      <c r="F171" s="269">
        <f t="shared" si="41"/>
        <v>0.69346803119549083</v>
      </c>
      <c r="G171" s="269">
        <f t="shared" si="41"/>
        <v>0.72460507793755369</v>
      </c>
      <c r="H171" s="269">
        <f t="shared" si="41"/>
        <v>0.71671719349168583</v>
      </c>
      <c r="I171" s="269">
        <f t="shared" si="41"/>
        <v>0.70310991705710013</v>
      </c>
      <c r="J171" s="269">
        <f t="shared" si="41"/>
        <v>0.70787778851402705</v>
      </c>
      <c r="K171" s="269">
        <f t="shared" si="41"/>
        <v>0.70096626138002482</v>
      </c>
      <c r="L171" s="269">
        <f t="shared" si="41"/>
        <v>0.71458338588556602</v>
      </c>
      <c r="M171" s="269">
        <f t="shared" si="41"/>
        <v>0.69143039128828021</v>
      </c>
      <c r="N171" s="269">
        <f t="shared" si="41"/>
        <v>0.69717952211108525</v>
      </c>
      <c r="O171" s="269">
        <f t="shared" si="41"/>
        <v>0.70740337199523295</v>
      </c>
      <c r="P171" s="269">
        <f t="shared" si="41"/>
        <v>0.72239732991571848</v>
      </c>
      <c r="Q171" s="269">
        <f t="shared" si="41"/>
        <v>0.75692557826029572</v>
      </c>
      <c r="R171" s="269">
        <f t="shared" si="41"/>
        <v>0.71840467339412484</v>
      </c>
      <c r="S171" s="269">
        <f t="shared" si="41"/>
        <v>0.75131064144217263</v>
      </c>
      <c r="T171" s="269">
        <f t="shared" si="41"/>
        <v>0.68986863845476398</v>
      </c>
      <c r="U171" s="269">
        <f t="shared" si="41"/>
        <v>0.692926819587669</v>
      </c>
      <c r="V171" s="269">
        <f t="shared" si="41"/>
        <v>0.71342050231951015</v>
      </c>
      <c r="W171" s="269">
        <f t="shared" si="41"/>
        <v>0.69576633689410927</v>
      </c>
      <c r="X171" s="269">
        <f t="shared" si="41"/>
        <v>0.70988227539007442</v>
      </c>
      <c r="Y171" s="269">
        <f t="shared" si="41"/>
        <v>0.69843927218073432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0.67789041897950109</v>
      </c>
      <c r="C172" s="318">
        <f t="shared" si="42"/>
        <v>0.69526393209782145</v>
      </c>
      <c r="D172" s="318">
        <f t="shared" si="42"/>
        <v>0.62594107004397448</v>
      </c>
      <c r="E172" s="318">
        <f t="shared" si="42"/>
        <v>0.56994329649972997</v>
      </c>
      <c r="F172" s="318">
        <f t="shared" si="42"/>
        <v>0.58075385390009793</v>
      </c>
      <c r="G172" s="318">
        <f t="shared" si="42"/>
        <v>0.62946841494594108</v>
      </c>
      <c r="H172" s="318">
        <f t="shared" si="42"/>
        <v>0.61713320056799426</v>
      </c>
      <c r="I172" s="318">
        <f t="shared" si="42"/>
        <v>0.59583039559021822</v>
      </c>
      <c r="J172" s="318">
        <f t="shared" si="42"/>
        <v>0.6033467929183598</v>
      </c>
      <c r="K172" s="318">
        <f t="shared" si="42"/>
        <v>0.59256941934821927</v>
      </c>
      <c r="L172" s="318">
        <f t="shared" si="42"/>
        <v>0.61378830178262134</v>
      </c>
      <c r="M172" s="318">
        <f t="shared" si="42"/>
        <v>0.57758884134595434</v>
      </c>
      <c r="N172" s="318">
        <f t="shared" si="42"/>
        <v>0.58653818408103697</v>
      </c>
      <c r="O172" s="318">
        <f t="shared" si="42"/>
        <v>0.60260729775773259</v>
      </c>
      <c r="P172" s="318">
        <f t="shared" si="42"/>
        <v>0.62604230537185701</v>
      </c>
      <c r="Q172" s="318">
        <f t="shared" si="42"/>
        <v>0.68020153259367444</v>
      </c>
      <c r="R172" s="318">
        <f t="shared" si="42"/>
        <v>0.61983608942623225</v>
      </c>
      <c r="S172" s="318">
        <f t="shared" si="42"/>
        <v>0.67139166994967303</v>
      </c>
      <c r="T172" s="318">
        <f t="shared" si="42"/>
        <v>0.57536610620319772</v>
      </c>
      <c r="U172" s="318">
        <f t="shared" si="42"/>
        <v>0.58025611852460579</v>
      </c>
      <c r="V172" s="318">
        <f t="shared" si="42"/>
        <v>0.61226900559180253</v>
      </c>
      <c r="W172" s="318">
        <f t="shared" si="42"/>
        <v>0.58475276450372704</v>
      </c>
      <c r="X172" s="318">
        <f t="shared" si="42"/>
        <v>0.60684332690086451</v>
      </c>
      <c r="Y172" s="318">
        <f t="shared" si="42"/>
        <v>0.58910350558839264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7.7560137662316231E-2</v>
      </c>
      <c r="C173" s="318">
        <f t="shared" si="43"/>
        <v>7.1213473343445466E-2</v>
      </c>
      <c r="D173" s="318">
        <f t="shared" si="43"/>
        <v>9.6421600574038563E-2</v>
      </c>
      <c r="E173" s="318">
        <f t="shared" si="43"/>
        <v>0.11659391509343332</v>
      </c>
      <c r="F173" s="318">
        <f t="shared" si="43"/>
        <v>0.11271417729539286</v>
      </c>
      <c r="G173" s="318">
        <f t="shared" si="43"/>
        <v>9.5136662991612553E-2</v>
      </c>
      <c r="H173" s="318">
        <f t="shared" si="43"/>
        <v>9.9583992923691592E-2</v>
      </c>
      <c r="I173" s="318">
        <f t="shared" si="43"/>
        <v>0.10727952146688186</v>
      </c>
      <c r="J173" s="318">
        <f t="shared" si="43"/>
        <v>0.10453099559566732</v>
      </c>
      <c r="K173" s="318">
        <f t="shared" si="43"/>
        <v>0.10839684203180544</v>
      </c>
      <c r="L173" s="318">
        <f t="shared" si="43"/>
        <v>0.10079508410294473</v>
      </c>
      <c r="M173" s="318">
        <f t="shared" si="43"/>
        <v>0.11384154994232586</v>
      </c>
      <c r="N173" s="318">
        <f t="shared" si="43"/>
        <v>0.11064133803004822</v>
      </c>
      <c r="O173" s="318">
        <f t="shared" si="43"/>
        <v>0.1047960742375004</v>
      </c>
      <c r="P173" s="318">
        <f t="shared" si="43"/>
        <v>9.6355024543861537E-2</v>
      </c>
      <c r="Q173" s="318">
        <f t="shared" si="43"/>
        <v>7.6724045666621291E-2</v>
      </c>
      <c r="R173" s="318">
        <f t="shared" si="43"/>
        <v>9.8568583967892531E-2</v>
      </c>
      <c r="S173" s="318">
        <f t="shared" si="43"/>
        <v>7.9918971492499546E-2</v>
      </c>
      <c r="T173" s="318">
        <f t="shared" si="43"/>
        <v>0.11450253225156636</v>
      </c>
      <c r="U173" s="318">
        <f t="shared" si="43"/>
        <v>0.11267070106306321</v>
      </c>
      <c r="V173" s="318">
        <f t="shared" si="43"/>
        <v>0.10115149672770758</v>
      </c>
      <c r="W173" s="318">
        <f t="shared" si="43"/>
        <v>0.11101357239038216</v>
      </c>
      <c r="X173" s="318">
        <f t="shared" si="43"/>
        <v>0.10303894848920997</v>
      </c>
      <c r="Y173" s="318">
        <f t="shared" si="43"/>
        <v>0.10933576659234175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6.3543483724855701E-2</v>
      </c>
      <c r="C174" s="269">
        <f t="shared" si="44"/>
        <v>5.8343787424558521E-2</v>
      </c>
      <c r="D174" s="269">
        <f t="shared" si="44"/>
        <v>7.8996306498020002E-2</v>
      </c>
      <c r="E174" s="269">
        <f t="shared" si="44"/>
        <v>9.5523084015314438E-2</v>
      </c>
      <c r="F174" s="269">
        <f t="shared" si="44"/>
        <v>9.2344491724776642E-2</v>
      </c>
      <c r="G174" s="269">
        <f t="shared" si="44"/>
        <v>7.7943582601218378E-2</v>
      </c>
      <c r="H174" s="269">
        <f t="shared" si="44"/>
        <v>8.1587191878815565E-2</v>
      </c>
      <c r="I174" s="269">
        <f t="shared" si="44"/>
        <v>8.789198590674005E-2</v>
      </c>
      <c r="J174" s="269">
        <f t="shared" si="44"/>
        <v>8.5640173129856292E-2</v>
      </c>
      <c r="K174" s="269">
        <f t="shared" si="44"/>
        <v>8.8807384502882072E-2</v>
      </c>
      <c r="L174" s="269">
        <f t="shared" si="44"/>
        <v>8.2579414880961918E-2</v>
      </c>
      <c r="M174" s="269">
        <f t="shared" si="44"/>
        <v>9.3268125792500087E-2</v>
      </c>
      <c r="N174" s="269">
        <f t="shared" si="44"/>
        <v>9.0646255593542086E-2</v>
      </c>
      <c r="O174" s="269">
        <f t="shared" si="44"/>
        <v>8.585734680786683E-2</v>
      </c>
      <c r="P174" s="269">
        <f t="shared" si="44"/>
        <v>7.894176207587833E-2</v>
      </c>
      <c r="Q174" s="269">
        <f t="shared" si="44"/>
        <v>6.285849012218532E-2</v>
      </c>
      <c r="R174" s="269">
        <f t="shared" si="44"/>
        <v>8.0755287444377724E-2</v>
      </c>
      <c r="S174" s="269">
        <f t="shared" si="44"/>
        <v>6.5476029535314229E-2</v>
      </c>
      <c r="T174" s="269">
        <f t="shared" si="44"/>
        <v>9.3809655499325836E-2</v>
      </c>
      <c r="U174" s="269">
        <f t="shared" si="44"/>
        <v>9.2308872509226925E-2</v>
      </c>
      <c r="V174" s="269">
        <f t="shared" si="44"/>
        <v>8.2871416681159313E-2</v>
      </c>
      <c r="W174" s="269">
        <f t="shared" si="44"/>
        <v>9.0951219828142804E-2</v>
      </c>
      <c r="X174" s="269">
        <f t="shared" si="44"/>
        <v>8.4417768504445836E-2</v>
      </c>
      <c r="Y174" s="269">
        <f t="shared" si="44"/>
        <v>8.9576626788024361E-2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7.5218465556252029E-2</v>
      </c>
      <c r="C175" s="269">
        <f t="shared" si="45"/>
        <v>7.5155078305246786E-2</v>
      </c>
      <c r="D175" s="269">
        <f t="shared" si="45"/>
        <v>7.5380291314812081E-2</v>
      </c>
      <c r="E175" s="269">
        <f t="shared" si="45"/>
        <v>7.5516735831664045E-2</v>
      </c>
      <c r="F175" s="269">
        <f t="shared" si="45"/>
        <v>7.5493881583278341E-2</v>
      </c>
      <c r="G175" s="269">
        <f t="shared" si="45"/>
        <v>7.5368288040627562E-2</v>
      </c>
      <c r="H175" s="269">
        <f t="shared" si="45"/>
        <v>7.5399243232932803E-2</v>
      </c>
      <c r="I175" s="269">
        <f t="shared" si="45"/>
        <v>7.5456293209010275E-2</v>
      </c>
      <c r="J175" s="269">
        <f t="shared" si="45"/>
        <v>7.5428216464769132E-2</v>
      </c>
      <c r="K175" s="269">
        <f t="shared" si="45"/>
        <v>7.5450526998524045E-2</v>
      </c>
      <c r="L175" s="269">
        <f t="shared" si="45"/>
        <v>7.5408861309398292E-2</v>
      </c>
      <c r="M175" s="269">
        <f t="shared" si="45"/>
        <v>7.5498541881083792E-2</v>
      </c>
      <c r="N175" s="269">
        <f t="shared" si="45"/>
        <v>7.5482385414160039E-2</v>
      </c>
      <c r="O175" s="269">
        <f t="shared" si="45"/>
        <v>7.5429704681915649E-2</v>
      </c>
      <c r="P175" s="269">
        <f t="shared" si="45"/>
        <v>7.5372851762475768E-2</v>
      </c>
      <c r="Q175" s="269">
        <f t="shared" si="45"/>
        <v>7.5211986220606042E-2</v>
      </c>
      <c r="R175" s="269">
        <f t="shared" si="45"/>
        <v>7.5382686410696745E-2</v>
      </c>
      <c r="S175" s="269">
        <f t="shared" si="45"/>
        <v>7.5238543896785942E-2</v>
      </c>
      <c r="T175" s="269">
        <f t="shared" si="45"/>
        <v>7.5470577178996384E-2</v>
      </c>
      <c r="U175" s="269">
        <f t="shared" si="45"/>
        <v>7.5441871509575043E-2</v>
      </c>
      <c r="V175" s="269">
        <f t="shared" si="45"/>
        <v>7.5366958532345749E-2</v>
      </c>
      <c r="W175" s="269">
        <f t="shared" si="45"/>
        <v>7.5422007852717063E-2</v>
      </c>
      <c r="X175" s="269">
        <f t="shared" si="45"/>
        <v>7.5364156937457169E-2</v>
      </c>
      <c r="Y175" s="269">
        <f t="shared" si="45"/>
        <v>7.5385002946435867E-2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5.6688895293600397E-2</v>
      </c>
      <c r="C176" s="318">
        <f t="shared" si="46"/>
        <v>5.8141763247581961E-2</v>
      </c>
      <c r="D176" s="318">
        <f t="shared" si="46"/>
        <v>5.2344607308515527E-2</v>
      </c>
      <c r="E176" s="318">
        <f t="shared" si="46"/>
        <v>4.7661767970111478E-2</v>
      </c>
      <c r="F176" s="318">
        <f t="shared" si="46"/>
        <v>4.8565805760551854E-2</v>
      </c>
      <c r="G176" s="318">
        <f t="shared" si="46"/>
        <v>5.2639583133831137E-2</v>
      </c>
      <c r="H176" s="318">
        <f t="shared" si="46"/>
        <v>5.1608045208648118E-2</v>
      </c>
      <c r="I176" s="318">
        <f t="shared" si="46"/>
        <v>4.9826588431809302E-2</v>
      </c>
      <c r="J176" s="318">
        <f t="shared" si="46"/>
        <v>5.0455150584615006E-2</v>
      </c>
      <c r="K176" s="318">
        <f t="shared" si="46"/>
        <v>4.9553887807103798E-2</v>
      </c>
      <c r="L176" s="318">
        <f t="shared" si="46"/>
        <v>5.1328326522998076E-2</v>
      </c>
      <c r="M176" s="318">
        <f t="shared" si="46"/>
        <v>4.8301130142986863E-2</v>
      </c>
      <c r="N176" s="318">
        <f t="shared" si="46"/>
        <v>4.9049523008635215E-2</v>
      </c>
      <c r="O176" s="318">
        <f t="shared" si="46"/>
        <v>5.0393309964719489E-2</v>
      </c>
      <c r="P176" s="318">
        <f t="shared" si="46"/>
        <v>5.2353073158956383E-2</v>
      </c>
      <c r="Q176" s="318">
        <f t="shared" si="46"/>
        <v>5.6882163223073011E-2</v>
      </c>
      <c r="R176" s="318">
        <f t="shared" si="46"/>
        <v>5.1834075521490663E-2</v>
      </c>
      <c r="S176" s="318">
        <f t="shared" si="46"/>
        <v>5.6145434443621273E-2</v>
      </c>
      <c r="T176" s="318">
        <f t="shared" si="46"/>
        <v>4.8115252903472502E-2</v>
      </c>
      <c r="U176" s="318">
        <f t="shared" si="46"/>
        <v>4.8524182412890915E-2</v>
      </c>
      <c r="V176" s="318">
        <f t="shared" si="46"/>
        <v>5.120127468649191E-2</v>
      </c>
      <c r="W176" s="318">
        <f t="shared" si="46"/>
        <v>4.8900216482625276E-2</v>
      </c>
      <c r="X176" s="318">
        <f t="shared" si="46"/>
        <v>5.0747549832745896E-2</v>
      </c>
      <c r="Y176" s="318">
        <f t="shared" si="46"/>
        <v>4.9264049189052181E-2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1.8529570262651625E-2</v>
      </c>
      <c r="C177" s="318">
        <f t="shared" si="47"/>
        <v>1.7013315057664832E-2</v>
      </c>
      <c r="D177" s="318">
        <f t="shared" si="47"/>
        <v>2.3035684006296561E-2</v>
      </c>
      <c r="E177" s="318">
        <f t="shared" si="47"/>
        <v>2.7854967861552556E-2</v>
      </c>
      <c r="F177" s="318">
        <f t="shared" si="47"/>
        <v>2.6928075822726483E-2</v>
      </c>
      <c r="G177" s="318">
        <f t="shared" si="47"/>
        <v>2.2728704906796425E-2</v>
      </c>
      <c r="H177" s="318">
        <f t="shared" si="47"/>
        <v>2.3791198024284685E-2</v>
      </c>
      <c r="I177" s="318">
        <f t="shared" si="47"/>
        <v>2.5629704777200966E-2</v>
      </c>
      <c r="J177" s="318">
        <f t="shared" si="47"/>
        <v>2.4973065880154126E-2</v>
      </c>
      <c r="K177" s="318">
        <f t="shared" si="47"/>
        <v>2.589663919142025E-2</v>
      </c>
      <c r="L177" s="318">
        <f t="shared" si="47"/>
        <v>2.4080534786400203E-2</v>
      </c>
      <c r="M177" s="318">
        <f t="shared" si="47"/>
        <v>2.7197411738096925E-2</v>
      </c>
      <c r="N177" s="318">
        <f t="shared" si="47"/>
        <v>2.6432862405524827E-2</v>
      </c>
      <c r="O177" s="318">
        <f t="shared" si="47"/>
        <v>2.5036394717196157E-2</v>
      </c>
      <c r="P177" s="318">
        <f t="shared" si="47"/>
        <v>2.3019778603519375E-2</v>
      </c>
      <c r="Q177" s="318">
        <f t="shared" si="47"/>
        <v>1.8329822997533038E-2</v>
      </c>
      <c r="R177" s="318">
        <f t="shared" si="47"/>
        <v>2.3548610889206071E-2</v>
      </c>
      <c r="S177" s="318">
        <f t="shared" si="47"/>
        <v>1.9093109453164673E-2</v>
      </c>
      <c r="T177" s="318">
        <f t="shared" si="47"/>
        <v>2.7355324275523882E-2</v>
      </c>
      <c r="U177" s="318">
        <f t="shared" si="47"/>
        <v>2.6917689096684114E-2</v>
      </c>
      <c r="V177" s="318">
        <f t="shared" si="47"/>
        <v>2.4165683845853839E-2</v>
      </c>
      <c r="W177" s="318">
        <f t="shared" si="47"/>
        <v>2.652179137009179E-2</v>
      </c>
      <c r="X177" s="318">
        <f t="shared" si="47"/>
        <v>2.4616607104711283E-2</v>
      </c>
      <c r="Y177" s="318">
        <f t="shared" si="47"/>
        <v>2.6120953757383696E-2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5.6700339323717507E-2</v>
      </c>
      <c r="C178" s="319">
        <f t="shared" si="48"/>
        <v>5.2060610317298465E-2</v>
      </c>
      <c r="D178" s="319">
        <f t="shared" si="48"/>
        <v>7.0489011952079503E-2</v>
      </c>
      <c r="E178" s="319">
        <f t="shared" si="48"/>
        <v>8.5235982659819201E-2</v>
      </c>
      <c r="F178" s="319">
        <f t="shared" si="48"/>
        <v>8.2399700308262366E-2</v>
      </c>
      <c r="G178" s="319">
        <f t="shared" si="48"/>
        <v>6.9549658321087296E-2</v>
      </c>
      <c r="H178" s="319">
        <f t="shared" si="48"/>
        <v>7.2800878907250954E-2</v>
      </c>
      <c r="I178" s="319">
        <f t="shared" si="48"/>
        <v>7.8426695116783574E-2</v>
      </c>
      <c r="J178" s="319">
        <f t="shared" si="48"/>
        <v>7.6417385254333434E-2</v>
      </c>
      <c r="K178" s="319">
        <f t="shared" si="48"/>
        <v>7.924351232564876E-2</v>
      </c>
      <c r="L178" s="319">
        <f t="shared" si="48"/>
        <v>7.3686247124550755E-2</v>
      </c>
      <c r="M178" s="319">
        <f t="shared" si="48"/>
        <v>8.3223866091769433E-2</v>
      </c>
      <c r="N178" s="319">
        <f t="shared" si="48"/>
        <v>8.0884351145006944E-2</v>
      </c>
      <c r="O178" s="319">
        <f t="shared" si="48"/>
        <v>7.6611170997788997E-2</v>
      </c>
      <c r="P178" s="319">
        <f t="shared" si="48"/>
        <v>7.0440341544629997E-2</v>
      </c>
      <c r="Q178" s="319">
        <f t="shared" si="48"/>
        <v>5.6089114262873156E-2</v>
      </c>
      <c r="R178" s="319">
        <f t="shared" si="48"/>
        <v>7.205856418113718E-2</v>
      </c>
      <c r="S178" s="319">
        <f t="shared" si="48"/>
        <v>5.8424764816126643E-2</v>
      </c>
      <c r="T178" s="319">
        <f t="shared" si="48"/>
        <v>8.3707077214783238E-2</v>
      </c>
      <c r="U178" s="319">
        <f t="shared" si="48"/>
        <v>8.2367917008233427E-2</v>
      </c>
      <c r="V178" s="319">
        <f t="shared" si="48"/>
        <v>7.3946802577034565E-2</v>
      </c>
      <c r="W178" s="319">
        <f t="shared" si="48"/>
        <v>8.1156473077419883E-2</v>
      </c>
      <c r="X178" s="319">
        <f t="shared" si="48"/>
        <v>7.5326624203967171E-2</v>
      </c>
      <c r="Y178" s="319">
        <f t="shared" si="48"/>
        <v>7.9929913133929539E-2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121.25999999999996</v>
      </c>
      <c r="C183" s="320">
        <f t="shared" si="49"/>
        <v>111.51926192470262</v>
      </c>
      <c r="D183" s="320">
        <f t="shared" si="49"/>
        <v>99.351400740510556</v>
      </c>
      <c r="E183" s="320">
        <f t="shared" si="49"/>
        <v>99.173233879148569</v>
      </c>
      <c r="F183" s="320">
        <f t="shared" si="49"/>
        <v>100.07486848071601</v>
      </c>
      <c r="G183" s="320">
        <f t="shared" si="49"/>
        <v>106.56905655705808</v>
      </c>
      <c r="H183" s="320">
        <f t="shared" si="49"/>
        <v>94.6414330399829</v>
      </c>
      <c r="I183" s="320">
        <f t="shared" si="49"/>
        <v>91.73953241059121</v>
      </c>
      <c r="J183" s="320">
        <f t="shared" si="49"/>
        <v>89.798648895999307</v>
      </c>
      <c r="K183" s="320">
        <f t="shared" si="49"/>
        <v>89.909119278688664</v>
      </c>
      <c r="L183" s="320">
        <f t="shared" si="49"/>
        <v>82.365003677921962</v>
      </c>
      <c r="M183" s="320">
        <f t="shared" si="49"/>
        <v>81.28589502333719</v>
      </c>
      <c r="N183" s="320">
        <f t="shared" si="49"/>
        <v>78.098556340634843</v>
      </c>
      <c r="O183" s="320">
        <f t="shared" si="49"/>
        <v>89.304518502182304</v>
      </c>
      <c r="P183" s="320">
        <f t="shared" si="49"/>
        <v>86.374569232067245</v>
      </c>
      <c r="Q183" s="320">
        <f t="shared" si="49"/>
        <v>85.473496638593673</v>
      </c>
      <c r="R183" s="320">
        <f t="shared" si="49"/>
        <v>85.596543975888267</v>
      </c>
      <c r="S183" s="320">
        <f t="shared" si="49"/>
        <v>87.070442105997301</v>
      </c>
      <c r="T183" s="320">
        <f t="shared" si="49"/>
        <v>82.319955919410432</v>
      </c>
      <c r="U183" s="320">
        <f t="shared" si="49"/>
        <v>81.315230818043318</v>
      </c>
      <c r="V183" s="320">
        <f t="shared" si="49"/>
        <v>81.856972306259877</v>
      </c>
      <c r="W183" s="320">
        <f t="shared" si="49"/>
        <v>79.566546528131553</v>
      </c>
      <c r="X183" s="320">
        <f t="shared" si="49"/>
        <v>87.096573189219711</v>
      </c>
      <c r="Y183" s="320">
        <f t="shared" si="49"/>
        <v>87.833752208986709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0.59260288084986901</v>
      </c>
      <c r="C184" s="273">
        <f>IF(C$6=0,0,C$6/NMM!C$9*1000)</f>
        <v>0.54499947127525072</v>
      </c>
      <c r="D184" s="273">
        <f>IF(D$6=0,0,D$6/NMM!D$9*1000)</f>
        <v>0.48553460576745588</v>
      </c>
      <c r="E184" s="273">
        <f>IF(E$6=0,0,E$6/NMM!E$9*1000)</f>
        <v>0.48466389658627768</v>
      </c>
      <c r="F184" s="273">
        <f>IF(F$6=0,0,F$6/NMM!F$9*1000)</f>
        <v>0.48907022400139349</v>
      </c>
      <c r="G184" s="273">
        <f>IF(G$6=0,0,G$6/NMM!G$9*1000)</f>
        <v>0.52080760287999062</v>
      </c>
      <c r="H184" s="273">
        <f>IF(H$6=0,0,H$6/NMM!H$9*1000)</f>
        <v>0.46251678927362433</v>
      </c>
      <c r="I184" s="273">
        <f>IF(I$6=0,0,I$6/NMM!I$9*1000)</f>
        <v>0.44833507499912623</v>
      </c>
      <c r="J184" s="273">
        <f>IF(J$6=0,0,J$6/NMM!J$9*1000)</f>
        <v>0.43884989305826794</v>
      </c>
      <c r="K184" s="273">
        <f>IF(K$6=0,0,K$6/NMM!K$9*1000)</f>
        <v>0.43938976661125007</v>
      </c>
      <c r="L184" s="273">
        <f>IF(L$6=0,0,L$6/NMM!L$9*1000)</f>
        <v>0.40252134636984938</v>
      </c>
      <c r="M184" s="273">
        <f>IF(M$6=0,0,M$6/NMM!M$9*1000)</f>
        <v>0.39724769555784123</v>
      </c>
      <c r="N184" s="273">
        <f>IF(N$6=0,0,N$6/NMM!N$9*1000)</f>
        <v>0.38167103313330192</v>
      </c>
      <c r="O184" s="273">
        <f>IF(O$6=0,0,O$6/NMM!O$9*1000)</f>
        <v>0.43643505638602309</v>
      </c>
      <c r="P184" s="273">
        <f>IF(P$6=0,0,P$6/NMM!P$9*1000)</f>
        <v>0.42211626718744844</v>
      </c>
      <c r="Q184" s="273">
        <f>IF(Q$6=0,0,Q$6/NMM!Q$9*1000)</f>
        <v>0.41771268632969649</v>
      </c>
      <c r="R184" s="273">
        <f>IF(R$6=0,0,R$6/NMM!R$9*1000)</f>
        <v>0.4183140240060379</v>
      </c>
      <c r="S184" s="273">
        <f>IF(S$6=0,0,S$6/NMM!S$9*1000)</f>
        <v>0.42551702811218911</v>
      </c>
      <c r="T184" s="273">
        <f>IF(T$6=0,0,T$6/NMM!T$9*1000)</f>
        <v>0.40230119601953584</v>
      </c>
      <c r="U184" s="273">
        <f>IF(U$6=0,0,U$6/NMM!U$9*1000)</f>
        <v>0.39739106085929843</v>
      </c>
      <c r="V184" s="273">
        <f>IF(V$6=0,0,V$6/NMM!V$9*1000)</f>
        <v>0.40003857501556533</v>
      </c>
      <c r="W184" s="273">
        <f>IF(W$6=0,0,W$6/NMM!W$9*1000)</f>
        <v>0.38884516486800536</v>
      </c>
      <c r="X184" s="273">
        <f>IF(X$6=0,0,X$6/NMM!X$9*1000)</f>
        <v>0.42564473185012069</v>
      </c>
      <c r="Y184" s="273">
        <f>IF(Y$6=0,0,Y$6/NMM!Y$9*1000)</f>
        <v>0.42924735770227629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0.23694684106071023</v>
      </c>
      <c r="C185" s="274">
        <f>IF(C$7=0,0,C$7/NMM!C$9*1000)</f>
        <v>0.21791305319547274</v>
      </c>
      <c r="D185" s="274">
        <f>IF(D$7=0,0,D$7/NMM!D$9*1000)</f>
        <v>0.1941365706782682</v>
      </c>
      <c r="E185" s="274">
        <f>IF(E$7=0,0,E$7/NMM!E$9*1000)</f>
        <v>0.19378842557700435</v>
      </c>
      <c r="F185" s="274">
        <f>IF(F$7=0,0,F$7/NMM!F$9*1000)</f>
        <v>0.19555025528696718</v>
      </c>
      <c r="G185" s="274">
        <f>IF(G$7=0,0,G$7/NMM!G$9*1000)</f>
        <v>0.20824015591324466</v>
      </c>
      <c r="H185" s="274">
        <f>IF(H$7=0,0,H$7/NMM!H$9*1000)</f>
        <v>0.18493310730916221</v>
      </c>
      <c r="I185" s="274">
        <f>IF(I$7=0,0,I$7/NMM!I$9*1000)</f>
        <v>0.17926267858402875</v>
      </c>
      <c r="J185" s="274">
        <f>IF(J$7=0,0,J$7/NMM!J$9*1000)</f>
        <v>0.17547011535087453</v>
      </c>
      <c r="K185" s="274">
        <f>IF(K$7=0,0,K$7/NMM!K$9*1000)</f>
        <v>0.17568597885252993</v>
      </c>
      <c r="L185" s="274">
        <f>IF(L$7=0,0,L$7/NMM!L$9*1000)</f>
        <v>0.16094447827364258</v>
      </c>
      <c r="M185" s="274">
        <f>IF(M$7=0,0,M$7/NMM!M$9*1000)</f>
        <v>0.15883585723729107</v>
      </c>
      <c r="N185" s="274">
        <f>IF(N$7=0,0,N$7/NMM!N$9*1000)</f>
        <v>0.15260767125468078</v>
      </c>
      <c r="O185" s="274">
        <f>IF(O$7=0,0,O$7/NMM!O$9*1000)</f>
        <v>0.1745045649972459</v>
      </c>
      <c r="P185" s="274">
        <f>IF(P$7=0,0,P$7/NMM!P$9*1000)</f>
        <v>0.16877932811761615</v>
      </c>
      <c r="Q185" s="274">
        <f>IF(Q$7=0,0,Q$7/NMM!Q$9*1000)</f>
        <v>0.167018596593491</v>
      </c>
      <c r="R185" s="274">
        <f>IF(R$7=0,0,R$7/NMM!R$9*1000)</f>
        <v>0.16725903596262728</v>
      </c>
      <c r="S185" s="274">
        <f>IF(S$7=0,0,S$7/NMM!S$9*1000)</f>
        <v>0.17013909126484272</v>
      </c>
      <c r="T185" s="274">
        <f>IF(T$7=0,0,T$7/NMM!T$9*1000)</f>
        <v>0.16085645316989969</v>
      </c>
      <c r="U185" s="274">
        <f>IF(U$7=0,0,U$7/NMM!U$9*1000)</f>
        <v>0.1588931805416417</v>
      </c>
      <c r="V185" s="274">
        <f>IF(V$7=0,0,V$7/NMM!V$9*1000)</f>
        <v>0.15995176485883439</v>
      </c>
      <c r="W185" s="274">
        <f>IF(W$7=0,0,W$7/NMM!W$9*1000)</f>
        <v>0.15547618220328346</v>
      </c>
      <c r="X185" s="274">
        <f>IF(X$7=0,0,X$7/NMM!X$9*1000)</f>
        <v>0.17019015243628222</v>
      </c>
      <c r="Y185" s="274">
        <f>IF(Y$7=0,0,Y$7/NMM!Y$9*1000)</f>
        <v>0.17163062942817214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0.87001231366493526</v>
      </c>
      <c r="C186" s="274">
        <f>IF(C$8=0,0,C$8/NMM!C$9*1000)</f>
        <v>0.74673094499168846</v>
      </c>
      <c r="D186" s="274">
        <f>IF(D$8=0,0,D$8/NMM!D$9*1000)</f>
        <v>0.96741948887612506</v>
      </c>
      <c r="E186" s="274">
        <f>IF(E$8=0,0,E$8/NMM!E$9*1000)</f>
        <v>1.246240840482064</v>
      </c>
      <c r="F186" s="274">
        <f>IF(F$8=0,0,F$8/NMM!F$9*1000)</f>
        <v>1.1955661490668799</v>
      </c>
      <c r="G186" s="274">
        <f>IF(G$8=0,0,G$8/NMM!G$9*1000)</f>
        <v>1.0254517729689276</v>
      </c>
      <c r="H186" s="274">
        <f>IF(H$8=0,0,H$8/NMM!H$9*1000)</f>
        <v>0.96576156654822187</v>
      </c>
      <c r="I186" s="274">
        <f>IF(I$8=0,0,I$8/NMM!I$9*1000)</f>
        <v>1.0362376625308138</v>
      </c>
      <c r="J186" s="274">
        <f>IF(J$8=0,0,J$8/NMM!J$9*1000)</f>
        <v>0.97922744219674407</v>
      </c>
      <c r="K186" s="274">
        <f>IF(K$8=0,0,K$8/NMM!K$9*1000)</f>
        <v>1.0227978439343774</v>
      </c>
      <c r="L186" s="274">
        <f>IF(L$8=0,0,L$8/NMM!L$9*1000)</f>
        <v>0.85250576935962052</v>
      </c>
      <c r="M186" s="274">
        <f>IF(M$8=0,0,M$8/NMM!M$9*1000)</f>
        <v>0.98437149301621851</v>
      </c>
      <c r="N186" s="274">
        <f>IF(N$8=0,0,N$8/NMM!N$9*1000)</f>
        <v>0.90674532455659851</v>
      </c>
      <c r="O186" s="274">
        <f>IF(O$8=0,0,O$8/NMM!O$9*1000)</f>
        <v>0.93351058727325376</v>
      </c>
      <c r="P186" s="274">
        <f>IF(P$8=0,0,P$8/NMM!P$9*1000)</f>
        <v>0.81404604429785532</v>
      </c>
      <c r="Q186" s="274">
        <f>IF(Q$8=0,0,Q$8/NMM!Q$9*1000)</f>
        <v>0.58888251747729115</v>
      </c>
      <c r="R186" s="274">
        <f>IF(R$8=0,0,R$8/NMM!R$9*1000)</f>
        <v>0.80677320888465731</v>
      </c>
      <c r="S186" s="274">
        <f>IF(S$8=0,0,S$8/NMM!S$9*1000)</f>
        <v>0.63829441988751101</v>
      </c>
      <c r="T186" s="274">
        <f>IF(T$8=0,0,T$8/NMM!T$9*1000)</f>
        <v>0.95220762881004772</v>
      </c>
      <c r="U186" s="274">
        <f>IF(U$8=0,0,U$8/NMM!U$9*1000)</f>
        <v>0.91125568629775555</v>
      </c>
      <c r="V186" s="274">
        <f>IF(V$8=0,0,V$8/NMM!V$9*1000)</f>
        <v>0.78185293213874441</v>
      </c>
      <c r="W186" s="274">
        <f>IF(W$8=0,0,W$8/NMM!W$9*1000)</f>
        <v>0.88096907682379666</v>
      </c>
      <c r="X186" s="274">
        <f>IF(X$8=0,0,X$8/NMM!X$9*1000)</f>
        <v>0.85718220241467191</v>
      </c>
      <c r="Y186" s="274">
        <f>IF(Y$8=0,0,Y$8/NMM!Y$9*1000)</f>
        <v>0.92929247068201171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0.11823764233226187</v>
      </c>
      <c r="C187" s="274">
        <f>IF(C$9=0,0,C$9/NMM!C$9*1000)</f>
        <v>0.10873968831116781</v>
      </c>
      <c r="D187" s="274">
        <f>IF(D$9=0,0,D$9/NMM!D$9*1000)</f>
        <v>9.6875106267348965E-2</v>
      </c>
      <c r="E187" s="274">
        <f>IF(E$9=0,0,E$9/NMM!E$9*1000)</f>
        <v>9.6701380144735588E-2</v>
      </c>
      <c r="F187" s="274">
        <f>IF(F$9=0,0,F$9/NMM!F$9*1000)</f>
        <v>9.7580541859508402E-2</v>
      </c>
      <c r="G187" s="274">
        <f>IF(G$9=0,0,G$9/NMM!G$9*1000)</f>
        <v>0.10391286485974328</v>
      </c>
      <c r="H187" s="274">
        <f>IF(H$9=0,0,H$9/NMM!H$9*1000)</f>
        <v>9.2282532653862326E-2</v>
      </c>
      <c r="I187" s="274">
        <f>IF(I$9=0,0,I$9/NMM!I$9*1000)</f>
        <v>8.9452960752960164E-2</v>
      </c>
      <c r="J187" s="274">
        <f>IF(J$9=0,0,J$9/NMM!J$9*1000)</f>
        <v>8.7560452994355886E-2</v>
      </c>
      <c r="K187" s="274">
        <f>IF(K$9=0,0,K$9/NMM!K$9*1000)</f>
        <v>8.7668169946339941E-2</v>
      </c>
      <c r="L187" s="274">
        <f>IF(L$9=0,0,L$9/NMM!L$9*1000)</f>
        <v>8.0312088451078664E-2</v>
      </c>
      <c r="M187" s="274">
        <f>IF(M$9=0,0,M$9/NMM!M$9*1000)</f>
        <v>7.9259876154032155E-2</v>
      </c>
      <c r="N187" s="274">
        <f>IF(N$9=0,0,N$9/NMM!N$9*1000)</f>
        <v>7.6151980630740454E-2</v>
      </c>
      <c r="O187" s="274">
        <f>IF(O$9=0,0,O$9/NMM!O$9*1000)</f>
        <v>8.70786386057147E-2</v>
      </c>
      <c r="P187" s="274">
        <f>IF(P$9=0,0,P$9/NMM!P$9*1000)</f>
        <v>8.4221717165400153E-2</v>
      </c>
      <c r="Q187" s="274">
        <f>IF(Q$9=0,0,Q$9/NMM!Q$9*1000)</f>
        <v>8.3343103450776668E-2</v>
      </c>
      <c r="R187" s="274">
        <f>IF(R$9=0,0,R$9/NMM!R$9*1000)</f>
        <v>8.3463083881844119E-2</v>
      </c>
      <c r="S187" s="274">
        <f>IF(S$9=0,0,S$9/NMM!S$9*1000)</f>
        <v>8.4900245682339406E-2</v>
      </c>
      <c r="T187" s="274">
        <f>IF(T$9=0,0,T$9/NMM!T$9*1000)</f>
        <v>8.0268163490163302E-2</v>
      </c>
      <c r="U187" s="274">
        <f>IF(U$9=0,0,U$9/NMM!U$9*1000)</f>
        <v>7.9288480765626751E-2</v>
      </c>
      <c r="V187" s="274">
        <f>IF(V$9=0,0,V$9/NMM!V$9*1000)</f>
        <v>7.9816719560938235E-2</v>
      </c>
      <c r="W187" s="274">
        <f>IF(W$9=0,0,W$9/NMM!W$9*1000)</f>
        <v>7.7583381741845189E-2</v>
      </c>
      <c r="X187" s="274">
        <f>IF(X$9=0,0,X$9/NMM!X$9*1000)</f>
        <v>8.4925725458725967E-2</v>
      </c>
      <c r="Y187" s="274">
        <f>IF(Y$9=0,0,Y$9/NMM!Y$9*1000)</f>
        <v>8.5644530582240114E-2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0.47492768896958848</v>
      </c>
      <c r="C188" s="275">
        <f>IF(C$10=0,0,C$10/NMM!C$9*1000)</f>
        <v>0.45163468074806085</v>
      </c>
      <c r="D188" s="275">
        <f>IF(D$10=0,0,D$10/NMM!D$9*1000)</f>
        <v>0.42118130880763005</v>
      </c>
      <c r="E188" s="275">
        <f>IF(E$10=0,0,E$10/NMM!E$9*1000)</f>
        <v>0.47134249642699966</v>
      </c>
      <c r="F188" s="275">
        <f>IF(F$10=0,0,F$10/NMM!F$9*1000)</f>
        <v>0.46096261729475752</v>
      </c>
      <c r="G188" s="275">
        <f>IF(G$10=0,0,G$10/NMM!G$9*1000)</f>
        <v>0.45346226404479056</v>
      </c>
      <c r="H188" s="275">
        <f>IF(H$10=0,0,H$10/NMM!H$9*1000)</f>
        <v>0.41194469538179584</v>
      </c>
      <c r="I188" s="275">
        <f>IF(I$10=0,0,I$10/NMM!I$9*1000)</f>
        <v>0.41480592516448672</v>
      </c>
      <c r="J188" s="275">
        <f>IF(J$10=0,0,J$10/NMM!J$9*1000)</f>
        <v>0.40566208358494649</v>
      </c>
      <c r="K188" s="275">
        <f>IF(K$10=0,0,K$10/NMM!K$9*1000)</f>
        <v>0.4149069719697705</v>
      </c>
      <c r="L188" s="275">
        <f>IF(L$10=0,0,L$10/NMM!L$9*1000)</f>
        <v>0.35951739754921119</v>
      </c>
      <c r="M188" s="275">
        <f>IF(M$10=0,0,M$10/NMM!M$9*1000)</f>
        <v>0.37855232177407272</v>
      </c>
      <c r="N188" s="275">
        <f>IF(N$10=0,0,N$10/NMM!N$9*1000)</f>
        <v>0.35295630183144217</v>
      </c>
      <c r="O188" s="275">
        <f>IF(O$10=0,0,O$10/NMM!O$9*1000)</f>
        <v>0.38617843491961518</v>
      </c>
      <c r="P188" s="275">
        <f>IF(P$10=0,0,P$10/NMM!P$9*1000)</f>
        <v>0.35863006225107857</v>
      </c>
      <c r="Q188" s="275">
        <f>IF(Q$10=0,0,Q$10/NMM!Q$9*1000)</f>
        <v>0.32472435381934922</v>
      </c>
      <c r="R188" s="275">
        <f>IF(R$10=0,0,R$10/NMM!R$9*1000)</f>
        <v>0.35222155108664932</v>
      </c>
      <c r="S188" s="275">
        <f>IF(S$10=0,0,S$10/NMM!S$9*1000)</f>
        <v>0.33787919110394909</v>
      </c>
      <c r="T188" s="275">
        <f>IF(T$10=0,0,T$10/NMM!T$9*1000)</f>
        <v>0.38308573648162186</v>
      </c>
      <c r="U188" s="275">
        <f>IF(U$10=0,0,U$10/NMM!U$9*1000)</f>
        <v>0.38003510575392063</v>
      </c>
      <c r="V188" s="275">
        <f>IF(V$10=0,0,V$10/NMM!V$9*1000)</f>
        <v>0.35226403286739488</v>
      </c>
      <c r="W188" s="275">
        <f>IF(W$10=0,0,W$10/NMM!W$9*1000)</f>
        <v>0.37620262379954861</v>
      </c>
      <c r="X188" s="275">
        <f>IF(X$10=0,0,X$10/NMM!X$9*1000)</f>
        <v>0.38963163040892146</v>
      </c>
      <c r="Y188" s="275">
        <f>IF(Y$10=0,0,Y$10/NMM!Y$9*1000)</f>
        <v>0.41633712233660108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3.4473111065338324</v>
      </c>
      <c r="C189" s="276">
        <f>IF(C$16=0,0,C$16/NMM!C$9*1000)</f>
        <v>2.9588246509045981</v>
      </c>
      <c r="D189" s="276">
        <f>IF(D$16=0,0,D$16/NMM!D$9*1000)</f>
        <v>3.8332744218656511</v>
      </c>
      <c r="E189" s="276">
        <f>IF(E$16=0,0,E$16/NMM!E$9*1000)</f>
        <v>4.938067913903633</v>
      </c>
      <c r="F189" s="276">
        <f>IF(F$16=0,0,F$16/NMM!F$9*1000)</f>
        <v>4.7372760126949593</v>
      </c>
      <c r="G189" s="276">
        <f>IF(G$16=0,0,G$16/NMM!G$9*1000)</f>
        <v>4.0632198310839494</v>
      </c>
      <c r="H189" s="276">
        <f>IF(H$16=0,0,H$16/NMM!H$9*1000)</f>
        <v>3.8267051193799486</v>
      </c>
      <c r="I189" s="276">
        <f>IF(I$16=0,0,I$16/NMM!I$9*1000)</f>
        <v>4.1059575214551467</v>
      </c>
      <c r="J189" s="276">
        <f>IF(J$16=0,0,J$16/NMM!J$9*1000)</f>
        <v>3.8800619075003429</v>
      </c>
      <c r="K189" s="276">
        <f>IF(K$16=0,0,K$16/NMM!K$9*1000)</f>
        <v>4.0527039810286585</v>
      </c>
      <c r="L189" s="276">
        <f>IF(L$16=0,0,L$16/NMM!L$9*1000)</f>
        <v>3.3779436922193042</v>
      </c>
      <c r="M189" s="276">
        <f>IF(M$16=0,0,M$16/NMM!M$9*1000)</f>
        <v>3.9004445426010403</v>
      </c>
      <c r="N189" s="276">
        <f>IF(N$16=0,0,N$16/NMM!N$9*1000)</f>
        <v>3.5928609044324737</v>
      </c>
      <c r="O189" s="276">
        <f>IF(O$16=0,0,O$16/NMM!O$9*1000)</f>
        <v>3.6989147912375238</v>
      </c>
      <c r="P189" s="276">
        <f>IF(P$16=0,0,P$16/NMM!P$9*1000)</f>
        <v>3.2255520130703572</v>
      </c>
      <c r="Q189" s="276">
        <f>IF(Q$16=0,0,Q$16/NMM!Q$9*1000)</f>
        <v>2.3333707018368717</v>
      </c>
      <c r="R189" s="276">
        <f>IF(R$16=0,0,R$16/NMM!R$9*1000)</f>
        <v>3.1967343447430014</v>
      </c>
      <c r="S189" s="276">
        <f>IF(S$16=0,0,S$16/NMM!S$9*1000)</f>
        <v>2.5291589651732438</v>
      </c>
      <c r="T189" s="276">
        <f>IF(T$16=0,0,T$16/NMM!T$9*1000)</f>
        <v>3.7729993966353481</v>
      </c>
      <c r="U189" s="276">
        <f>IF(U$16=0,0,U$16/NMM!U$9*1000)</f>
        <v>3.610732628637475</v>
      </c>
      <c r="V189" s="276">
        <f>IF(V$16=0,0,V$16/NMM!V$9*1000)</f>
        <v>3.0979909758794117</v>
      </c>
      <c r="W189" s="276">
        <f>IF(W$16=0,0,W$16/NMM!W$9*1000)</f>
        <v>3.4907258614010273</v>
      </c>
      <c r="X189" s="276">
        <f>IF(X$16=0,0,X$16/NMM!X$9*1000)</f>
        <v>3.3964734524956035</v>
      </c>
      <c r="Y189" s="276">
        <f>IF(Y$16=0,0,Y$16/NMM!Y$9*1000)</f>
        <v>3.6822010505866714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44.061315620475668</v>
      </c>
      <c r="C190" s="276">
        <f>IF(C$17=0,0,C$17/NMM!C$9*1000)</f>
        <v>40.582527637014991</v>
      </c>
      <c r="D190" s="276">
        <f>IF(D$17=0,0,D$17/NMM!D$9*1000)</f>
        <v>34.885505130294177</v>
      </c>
      <c r="E190" s="276">
        <f>IF(E$17=0,0,E$17/NMM!E$9*1000)</f>
        <v>33.714101725716972</v>
      </c>
      <c r="F190" s="276">
        <f>IF(F$17=0,0,F$17/NMM!F$9*1000)</f>
        <v>34.239651801875496</v>
      </c>
      <c r="G190" s="276">
        <f>IF(G$17=0,0,G$17/NMM!G$9*1000)</f>
        <v>37.603964398876208</v>
      </c>
      <c r="H190" s="276">
        <f>IF(H$17=0,0,H$17/NMM!H$9*1000)</f>
        <v>33.159807110939489</v>
      </c>
      <c r="I190" s="276">
        <f>IF(I$17=0,0,I$17/NMM!I$9*1000)</f>
        <v>31.752563990947877</v>
      </c>
      <c r="J190" s="276">
        <f>IF(J$17=0,0,J$17/NMM!J$9*1000)</f>
        <v>31.197577798783197</v>
      </c>
      <c r="K190" s="276">
        <f>IF(K$17=0,0,K$17/NMM!K$9*1000)</f>
        <v>30.950270772060069</v>
      </c>
      <c r="L190" s="276">
        <f>IF(L$17=0,0,L$17/NMM!L$9*1000)</f>
        <v>28.735114322532414</v>
      </c>
      <c r="M190" s="276">
        <f>IF(M$17=0,0,M$17/NMM!M$9*1000)</f>
        <v>27.721362534417537</v>
      </c>
      <c r="N190" s="276">
        <f>IF(N$17=0,0,N$17/NMM!N$9*1000)</f>
        <v>26.785888388104855</v>
      </c>
      <c r="O190" s="276">
        <f>IF(O$17=0,0,O$17/NMM!O$9*1000)</f>
        <v>31.064537161804449</v>
      </c>
      <c r="P190" s="276">
        <f>IF(P$17=0,0,P$17/NMM!P$9*1000)</f>
        <v>30.445394518605738</v>
      </c>
      <c r="Q190" s="276">
        <f>IF(Q$17=0,0,Q$17/NMM!Q$9*1000)</f>
        <v>31.0046786256584</v>
      </c>
      <c r="R190" s="276">
        <f>IF(R$17=0,0,R$17/NMM!R$9*1000)</f>
        <v>30.177300344897855</v>
      </c>
      <c r="S190" s="276">
        <f>IF(S$17=0,0,S$17/NMM!S$9*1000)</f>
        <v>31.50754540980514</v>
      </c>
      <c r="T190" s="276">
        <f>IF(T$17=0,0,T$17/NMM!T$9*1000)</f>
        <v>28.382933603189166</v>
      </c>
      <c r="U190" s="276">
        <f>IF(U$17=0,0,U$17/NMM!U$9*1000)</f>
        <v>28.143432291486086</v>
      </c>
      <c r="V190" s="276">
        <f>IF(V$17=0,0,V$17/NMM!V$9*1000)</f>
        <v>28.883440456892011</v>
      </c>
      <c r="W190" s="276">
        <f>IF(W$17=0,0,W$17/NMM!W$9*1000)</f>
        <v>27.581574159955675</v>
      </c>
      <c r="X190" s="276">
        <f>IF(X$17=0,0,X$17/NMM!X$9*1000)</f>
        <v>30.628494486062625</v>
      </c>
      <c r="Y190" s="276">
        <f>IF(Y$17=0,0,Y$17/NMM!Y$9*1000)</f>
        <v>30.586633033570504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66.82175517297911</v>
      </c>
      <c r="C191" s="276">
        <f>IF(C$25=0,0,C$25/NMM!C$9*1000)</f>
        <v>61.545954492586233</v>
      </c>
      <c r="D191" s="276">
        <f>IF(D$25=0,0,D$25/NMM!D$9*1000)</f>
        <v>52.906061702318688</v>
      </c>
      <c r="E191" s="276">
        <f>IF(E$25=0,0,E$25/NMM!E$9*1000)</f>
        <v>51.129554795814137</v>
      </c>
      <c r="F191" s="276">
        <f>IF(F$25=0,0,F$25/NMM!F$9*1000)</f>
        <v>51.926584526444508</v>
      </c>
      <c r="G191" s="276">
        <f>IF(G$25=0,0,G$25/NMM!G$9*1000)</f>
        <v>57.028776086464113</v>
      </c>
      <c r="H191" s="276">
        <f>IF(H$25=0,0,H$25/NMM!H$9*1000)</f>
        <v>50.288932165264555</v>
      </c>
      <c r="I191" s="276">
        <f>IF(I$25=0,0,I$25/NMM!I$9*1000)</f>
        <v>48.154759503628462</v>
      </c>
      <c r="J191" s="276">
        <f>IF(J$25=0,0,J$25/NMM!J$9*1000)</f>
        <v>47.313088052493221</v>
      </c>
      <c r="K191" s="276">
        <f>IF(K$25=0,0,K$25/NMM!K$9*1000)</f>
        <v>46.938031398838284</v>
      </c>
      <c r="L191" s="276">
        <f>IF(L$25=0,0,L$25/NMM!L$9*1000)</f>
        <v>43.578607381290411</v>
      </c>
      <c r="M191" s="276">
        <f>IF(M$25=0,0,M$25/NMM!M$9*1000)</f>
        <v>42.041189062348899</v>
      </c>
      <c r="N191" s="276">
        <f>IF(N$25=0,0,N$25/NMM!N$9*1000)</f>
        <v>40.622483708337462</v>
      </c>
      <c r="O191" s="276">
        <f>IF(O$25=0,0,O$25/NMM!O$9*1000)</f>
        <v>47.111323562553224</v>
      </c>
      <c r="P191" s="276">
        <f>IF(P$25=0,0,P$25/NMM!P$9*1000)</f>
        <v>46.172354820054949</v>
      </c>
      <c r="Q191" s="276">
        <f>IF(Q$25=0,0,Q$25/NMM!Q$9*1000)</f>
        <v>47.020544329317907</v>
      </c>
      <c r="R191" s="276">
        <f>IF(R$25=0,0,R$25/NMM!R$9*1000)</f>
        <v>45.765773151157077</v>
      </c>
      <c r="S191" s="276">
        <f>IF(S$25=0,0,S$25/NMM!S$9*1000)</f>
        <v>47.783173421565486</v>
      </c>
      <c r="T191" s="276">
        <f>IF(T$25=0,0,T$25/NMM!T$9*1000)</f>
        <v>43.044503179606949</v>
      </c>
      <c r="U191" s="276">
        <f>IF(U$25=0,0,U$25/NMM!U$9*1000)</f>
        <v>42.681284383507382</v>
      </c>
      <c r="V191" s="276">
        <f>IF(V$25=0,0,V$25/NMM!V$9*1000)</f>
        <v>43.8035532889729</v>
      </c>
      <c r="W191" s="276">
        <f>IF(W$25=0,0,W$25/NMM!W$9*1000)</f>
        <v>41.829191204300876</v>
      </c>
      <c r="X191" s="276">
        <f>IF(X$25=0,0,X$25/NMM!X$9*1000)</f>
        <v>46.450037431781169</v>
      </c>
      <c r="Y191" s="276">
        <f>IF(Y$25=0,0,Y$25/NMM!Y$9*1000)</f>
        <v>46.3865519073427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4.6368907331339839</v>
      </c>
      <c r="C192" s="277">
        <f>IF(C$33=0,0,C$33/NMM!C$9*1000)</f>
        <v>4.3619373056751565</v>
      </c>
      <c r="D192" s="277">
        <f>IF(D$33=0,0,D$33/NMM!D$9*1000)</f>
        <v>5.5614124056352159</v>
      </c>
      <c r="E192" s="277">
        <f>IF(E$33=0,0,E$33/NMM!E$9*1000)</f>
        <v>6.8987724044967509</v>
      </c>
      <c r="F192" s="277">
        <f>IF(F$33=0,0,F$33/NMM!F$9*1000)</f>
        <v>6.7326263521915353</v>
      </c>
      <c r="G192" s="277">
        <f>IF(G$33=0,0,G$33/NMM!G$9*1000)</f>
        <v>5.5612215799671061</v>
      </c>
      <c r="H192" s="277">
        <f>IF(H$33=0,0,H$33/NMM!H$9*1000)</f>
        <v>5.2485499532322413</v>
      </c>
      <c r="I192" s="277">
        <f>IF(I$33=0,0,I$33/NMM!I$9*1000)</f>
        <v>5.558157092528317</v>
      </c>
      <c r="J192" s="277">
        <f>IF(J$33=0,0,J$33/NMM!J$9*1000)</f>
        <v>5.3211511500373572</v>
      </c>
      <c r="K192" s="277">
        <f>IF(K$33=0,0,K$33/NMM!K$9*1000)</f>
        <v>5.827664395447381</v>
      </c>
      <c r="L192" s="277">
        <f>IF(L$33=0,0,L$33/NMM!L$9*1000)</f>
        <v>4.8175372018764371</v>
      </c>
      <c r="M192" s="277">
        <f>IF(M$33=0,0,M$33/NMM!M$9*1000)</f>
        <v>5.6246316402302634</v>
      </c>
      <c r="N192" s="277">
        <f>IF(N$33=0,0,N$33/NMM!N$9*1000)</f>
        <v>5.2271910283532872</v>
      </c>
      <c r="O192" s="277">
        <f>IF(O$33=0,0,O$33/NMM!O$9*1000)</f>
        <v>5.4120357044052501</v>
      </c>
      <c r="P192" s="277">
        <f>IF(P$33=0,0,P$33/NMM!P$9*1000)</f>
        <v>4.6834744613168064</v>
      </c>
      <c r="Q192" s="277">
        <f>IF(Q$33=0,0,Q$33/NMM!Q$9*1000)</f>
        <v>3.5332217241098873</v>
      </c>
      <c r="R192" s="277">
        <f>IF(R$33=0,0,R$33/NMM!R$9*1000)</f>
        <v>4.6287052312685244</v>
      </c>
      <c r="S192" s="277">
        <f>IF(S$33=0,0,S$33/NMM!S$9*1000)</f>
        <v>3.5938343334026182</v>
      </c>
      <c r="T192" s="277">
        <f>IF(T$33=0,0,T$33/NMM!T$9*1000)</f>
        <v>5.1408005620076906</v>
      </c>
      <c r="U192" s="277">
        <f>IF(U$33=0,0,U$33/NMM!U$9*1000)</f>
        <v>4.9529180001941375</v>
      </c>
      <c r="V192" s="277">
        <f>IF(V$33=0,0,V$33/NMM!V$9*1000)</f>
        <v>4.2980635600740742</v>
      </c>
      <c r="W192" s="277">
        <f>IF(W$33=0,0,W$33/NMM!W$9*1000)</f>
        <v>4.7859788730374895</v>
      </c>
      <c r="X192" s="277">
        <f>IF(X$33=0,0,X$33/NMM!X$9*1000)</f>
        <v>4.6939933763115924</v>
      </c>
      <c r="Y192" s="277">
        <f>IF(Y$33=0,0,Y$33/NMM!Y$9*1000)</f>
        <v>5.146214106755532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62.782004604272828</v>
      </c>
      <c r="C194" s="320">
        <f t="shared" si="50"/>
        <v>57.738766416145353</v>
      </c>
      <c r="D194" s="320">
        <f t="shared" si="50"/>
        <v>52.341428852178119</v>
      </c>
      <c r="E194" s="320">
        <f t="shared" si="50"/>
        <v>52.247564970760351</v>
      </c>
      <c r="F194" s="320">
        <f t="shared" si="50"/>
        <v>52.722574311311732</v>
      </c>
      <c r="G194" s="320">
        <f t="shared" si="50"/>
        <v>56.608448217066766</v>
      </c>
      <c r="H194" s="320">
        <f t="shared" si="50"/>
        <v>50.272610404169278</v>
      </c>
      <c r="I194" s="320">
        <f t="shared" si="50"/>
        <v>48.946954935213725</v>
      </c>
      <c r="J194" s="320">
        <f t="shared" si="50"/>
        <v>47.911410765465348</v>
      </c>
      <c r="K194" s="320">
        <f t="shared" si="50"/>
        <v>47.970351428242793</v>
      </c>
      <c r="L194" s="320">
        <f t="shared" si="50"/>
        <v>43.945243858650038</v>
      </c>
      <c r="M194" s="320">
        <f t="shared" si="50"/>
        <v>43.369493347411748</v>
      </c>
      <c r="N194" s="320">
        <f t="shared" si="50"/>
        <v>41.668912161023613</v>
      </c>
      <c r="O194" s="320">
        <f t="shared" si="50"/>
        <v>47.647771116529356</v>
      </c>
      <c r="P194" s="320">
        <f t="shared" si="50"/>
        <v>46.084518164193298</v>
      </c>
      <c r="Q194" s="320">
        <f t="shared" si="50"/>
        <v>45.100669242886127</v>
      </c>
      <c r="R194" s="320">
        <f t="shared" si="50"/>
        <v>45.481297373307243</v>
      </c>
      <c r="S194" s="320">
        <f t="shared" si="50"/>
        <v>45.648593076617189</v>
      </c>
      <c r="T194" s="320">
        <f t="shared" si="50"/>
        <v>43.158046277927397</v>
      </c>
      <c r="U194" s="320">
        <f t="shared" si="50"/>
        <v>42.735581048316902</v>
      </c>
      <c r="V194" s="320">
        <f t="shared" si="50"/>
        <v>42.67793685118955</v>
      </c>
      <c r="W194" s="320">
        <f t="shared" si="50"/>
        <v>41.637663738646239</v>
      </c>
      <c r="X194" s="320">
        <f t="shared" si="50"/>
        <v>45.578173057428529</v>
      </c>
      <c r="Y194" s="320">
        <f t="shared" si="50"/>
        <v>44.544917530505977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0.45175106756801287</v>
      </c>
      <c r="C195" s="273">
        <f>IF(C$49=0,0,C$49/NMM!C$10*1000)</f>
        <v>0.41546219387170347</v>
      </c>
      <c r="D195" s="273">
        <f>IF(D$49=0,0,D$49/NMM!D$10*1000)</f>
        <v>0.37662538033056742</v>
      </c>
      <c r="E195" s="273">
        <f>IF(E$49=0,0,E$49/NMM!E$10*1000)</f>
        <v>0.37594997805714214</v>
      </c>
      <c r="F195" s="273">
        <f>IF(F$49=0,0,F$49/NMM!F$10*1000)</f>
        <v>0.37936793162600396</v>
      </c>
      <c r="G195" s="273">
        <f>IF(G$49=0,0,G$49/NMM!G$10*1000)</f>
        <v>0.40732893249602503</v>
      </c>
      <c r="H195" s="273">
        <f>IF(H$49=0,0,H$49/NMM!H$10*1000)</f>
        <v>0.36173909327447024</v>
      </c>
      <c r="I195" s="273">
        <f>IF(I$49=0,0,I$49/NMM!I$10*1000)</f>
        <v>0.35220027276212751</v>
      </c>
      <c r="J195" s="273">
        <f>IF(J$49=0,0,J$49/NMM!J$10*1000)</f>
        <v>0.34474896267501753</v>
      </c>
      <c r="K195" s="273">
        <f>IF(K$49=0,0,K$49/NMM!K$10*1000)</f>
        <v>0.34517307317450668</v>
      </c>
      <c r="L195" s="273">
        <f>IF(L$49=0,0,L$49/NMM!L$10*1000)</f>
        <v>0.31621020948290579</v>
      </c>
      <c r="M195" s="273">
        <f>IF(M$49=0,0,M$49/NMM!M$10*1000)</f>
        <v>0.31206736776027461</v>
      </c>
      <c r="N195" s="273">
        <f>IF(N$49=0,0,N$49/NMM!N$10*1000)</f>
        <v>0.29983075041612361</v>
      </c>
      <c r="O195" s="273">
        <f>IF(O$49=0,0,O$49/NMM!O$10*1000)</f>
        <v>0.34285193033882644</v>
      </c>
      <c r="P195" s="273">
        <f>IF(P$49=0,0,P$49/NMM!P$10*1000)</f>
        <v>0.33160346520067352</v>
      </c>
      <c r="Q195" s="273">
        <f>IF(Q$49=0,0,Q$49/NMM!Q$10*1000)</f>
        <v>0.32452413087048798</v>
      </c>
      <c r="R195" s="273">
        <f>IF(R$49=0,0,R$49/NMM!R$10*1000)</f>
        <v>0.32726295970105485</v>
      </c>
      <c r="S195" s="273">
        <f>IF(S$49=0,0,S$49/NMM!S$10*1000)</f>
        <v>0.32846674433744782</v>
      </c>
      <c r="T195" s="273">
        <f>IF(T$49=0,0,T$49/NMM!T$10*1000)</f>
        <v>0.3105458897511168</v>
      </c>
      <c r="U195" s="273">
        <f>IF(U$49=0,0,U$49/NMM!U$10*1000)</f>
        <v>0.30750601997172483</v>
      </c>
      <c r="V195" s="273">
        <f>IF(V$49=0,0,V$49/NMM!V$10*1000)</f>
        <v>0.30709123825595397</v>
      </c>
      <c r="W195" s="273">
        <f>IF(W$49=0,0,W$49/NMM!W$10*1000)</f>
        <v>0.29960590082341221</v>
      </c>
      <c r="X195" s="273">
        <f>IF(X$49=0,0,X$49/NMM!X$10*1000)</f>
        <v>0.32796003355206504</v>
      </c>
      <c r="Y195" s="273">
        <f>IF(Y$49=0,0,Y$49/NMM!Y$10*1000)</f>
        <v>0.32052519150927927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0.50579947009913218</v>
      </c>
      <c r="C196" s="274">
        <f>IF(C$50=0,0,C$50/NMM!C$10*1000)</f>
        <v>0.46516892287120654</v>
      </c>
      <c r="D196" s="274">
        <f>IF(D$50=0,0,D$50/NMM!D$10*1000)</f>
        <v>0.42168559517217979</v>
      </c>
      <c r="E196" s="274">
        <f>IF(E$50=0,0,E$50/NMM!E$10*1000)</f>
        <v>0.42092938641800576</v>
      </c>
      <c r="F196" s="274">
        <f>IF(F$50=0,0,F$50/NMM!F$10*1000)</f>
        <v>0.42475627079762834</v>
      </c>
      <c r="G196" s="274">
        <f>IF(G$50=0,0,G$50/NMM!G$10*1000)</f>
        <v>0.45606258181452197</v>
      </c>
      <c r="H196" s="274">
        <f>IF(H$50=0,0,H$50/NMM!H$10*1000)</f>
        <v>0.40501828291710901</v>
      </c>
      <c r="I196" s="274">
        <f>IF(I$50=0,0,I$50/NMM!I$10*1000)</f>
        <v>0.39433821881346998</v>
      </c>
      <c r="J196" s="274">
        <f>IF(J$50=0,0,J$50/NMM!J$10*1000)</f>
        <v>0.38599541906339058</v>
      </c>
      <c r="K196" s="274">
        <f>IF(K$50=0,0,K$50/NMM!K$10*1000)</f>
        <v>0.38647027099248515</v>
      </c>
      <c r="L196" s="274">
        <f>IF(L$50=0,0,L$50/NMM!L$10*1000)</f>
        <v>0.3540422322794175</v>
      </c>
      <c r="M196" s="274">
        <f>IF(M$50=0,0,M$50/NMM!M$10*1000)</f>
        <v>0.34940373267543839</v>
      </c>
      <c r="N196" s="274">
        <f>IF(N$50=0,0,N$50/NMM!N$10*1000)</f>
        <v>0.33570310192364566</v>
      </c>
      <c r="O196" s="274">
        <f>IF(O$50=0,0,O$50/NMM!O$10*1000)</f>
        <v>0.38387142197895247</v>
      </c>
      <c r="P196" s="274">
        <f>IF(P$50=0,0,P$50/NMM!P$10*1000)</f>
        <v>0.3712771679422428</v>
      </c>
      <c r="Q196" s="274">
        <f>IF(Q$50=0,0,Q$50/NMM!Q$10*1000)</f>
        <v>0.36335084787367233</v>
      </c>
      <c r="R196" s="274">
        <f>IF(R$50=0,0,R$50/NMM!R$10*1000)</f>
        <v>0.36641735567109868</v>
      </c>
      <c r="S196" s="274">
        <f>IF(S$50=0,0,S$50/NMM!S$10*1000)</f>
        <v>0.36776516351243665</v>
      </c>
      <c r="T196" s="274">
        <f>IF(T$50=0,0,T$50/NMM!T$10*1000)</f>
        <v>0.34770022198991313</v>
      </c>
      <c r="U196" s="274">
        <f>IF(U$50=0,0,U$50/NMM!U$10*1000)</f>
        <v>0.34429665610159266</v>
      </c>
      <c r="V196" s="274">
        <f>IF(V$50=0,0,V$50/NMM!V$10*1000)</f>
        <v>0.34383224907058507</v>
      </c>
      <c r="W196" s="274">
        <f>IF(W$50=0,0,W$50/NMM!W$10*1000)</f>
        <v>0.33545135087531347</v>
      </c>
      <c r="X196" s="274">
        <f>IF(X$50=0,0,X$50/NMM!X$10*1000)</f>
        <v>0.36719782883380531</v>
      </c>
      <c r="Y196" s="274">
        <f>IF(Y$50=0,0,Y$50/NMM!Y$10*1000)</f>
        <v>0.35887346739785664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0.55878089568676226</v>
      </c>
      <c r="C197" s="274">
        <f>IF(C$51=0,0,C$51/NMM!C$10*1000)</f>
        <v>0.46851557339437666</v>
      </c>
      <c r="D197" s="274">
        <f>IF(D$51=0,0,D$51/NMM!D$10*1000)</f>
        <v>0.59404932950334788</v>
      </c>
      <c r="E197" s="274">
        <f>IF(E$51=0,0,E$51/NMM!E$10*1000)</f>
        <v>0.7473316451023706</v>
      </c>
      <c r="F197" s="274">
        <f>IF(F$51=0,0,F$51/NMM!F$10*1000)</f>
        <v>0.71830206892425319</v>
      </c>
      <c r="G197" s="274">
        <f>IF(G$51=0,0,G$51/NMM!G$10*1000)</f>
        <v>0.64737270477193887</v>
      </c>
      <c r="H197" s="274">
        <f>IF(H$51=0,0,H$51/NMM!H$10*1000)</f>
        <v>0.60499130151696068</v>
      </c>
      <c r="I197" s="274">
        <f>IF(I$51=0,0,I$51/NMM!I$10*1000)</f>
        <v>0.646068679106935</v>
      </c>
      <c r="J197" s="274">
        <f>IF(J$51=0,0,J$51/NMM!J$10*1000)</f>
        <v>0.61056248804019753</v>
      </c>
      <c r="K197" s="274">
        <f>IF(K$51=0,0,K$51/NMM!K$10*1000)</f>
        <v>0.62367061647614863</v>
      </c>
      <c r="L197" s="274">
        <f>IF(L$51=0,0,L$51/NMM!L$10*1000)</f>
        <v>0.52845083993147779</v>
      </c>
      <c r="M197" s="274">
        <f>IF(M$51=0,0,M$51/NMM!M$10*1000)</f>
        <v>0.59418013547879733</v>
      </c>
      <c r="N197" s="274">
        <f>IF(N$51=0,0,N$51/NMM!N$10*1000)</f>
        <v>0.549509727599652</v>
      </c>
      <c r="O197" s="274">
        <f>IF(O$51=0,0,O$51/NMM!O$10*1000)</f>
        <v>0.57744092718942108</v>
      </c>
      <c r="P197" s="274">
        <f>IF(P$51=0,0,P$51/NMM!P$10*1000)</f>
        <v>0.51166261076797603</v>
      </c>
      <c r="Q197" s="274">
        <f>IF(Q$51=0,0,Q$51/NMM!Q$10*1000)</f>
        <v>0.37781246693724219</v>
      </c>
      <c r="R197" s="274">
        <f>IF(R$51=0,0,R$51/NMM!R$10*1000)</f>
        <v>0.50845502312468194</v>
      </c>
      <c r="S197" s="274">
        <f>IF(S$51=0,0,S$51/NMM!S$10*1000)</f>
        <v>0.40990351324582847</v>
      </c>
      <c r="T197" s="274">
        <f>IF(T$51=0,0,T$51/NMM!T$10*1000)</f>
        <v>0.58765814529552995</v>
      </c>
      <c r="U197" s="274">
        <f>IF(U$51=0,0,U$51/NMM!U$10*1000)</f>
        <v>0.56585485959967241</v>
      </c>
      <c r="V197" s="274">
        <f>IF(V$51=0,0,V$51/NMM!V$10*1000)</f>
        <v>0.49141564639918933</v>
      </c>
      <c r="W197" s="274">
        <f>IF(W$51=0,0,W$51/NMM!W$10*1000)</f>
        <v>0.54481144664372705</v>
      </c>
      <c r="X197" s="274">
        <f>IF(X$51=0,0,X$51/NMM!X$10*1000)</f>
        <v>0.53878694854911469</v>
      </c>
      <c r="Y197" s="274">
        <f>IF(Y$51=0,0,Y$51/NMM!Y$10*1000)</f>
        <v>0.55922277743925086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0.37202347021858978</v>
      </c>
      <c r="C198" s="274">
        <f>IF(C$52=0,0,C$52/NMM!C$10*1000)</f>
        <v>0.34213906331391164</v>
      </c>
      <c r="D198" s="274">
        <f>IF(D$52=0,0,D$52/NMM!D$10*1000)</f>
        <v>0.31015639147743529</v>
      </c>
      <c r="E198" s="274">
        <f>IF(E$52=0,0,E$52/NMM!E$10*1000)</f>
        <v>0.3096001880379925</v>
      </c>
      <c r="F198" s="274">
        <f>IF(F$52=0,0,F$52/NMM!F$10*1000)</f>
        <v>0.31241492172435525</v>
      </c>
      <c r="G198" s="274">
        <f>IF(G$52=0,0,G$52/NMM!G$10*1000)</f>
        <v>0.33544120615673045</v>
      </c>
      <c r="H198" s="274">
        <f>IF(H$52=0,0,H$52/NMM!H$10*1000)</f>
        <v>0.29789732101393124</v>
      </c>
      <c r="I198" s="274">
        <f>IF(I$52=0,0,I$52/NMM!I$10*1000)</f>
        <v>0.29004196578943087</v>
      </c>
      <c r="J198" s="274">
        <f>IF(J$52=0,0,J$52/NMM!J$10*1000)</f>
        <v>0.28390570527940107</v>
      </c>
      <c r="K198" s="274">
        <f>IF(K$52=0,0,K$52/NMM!K$10*1000)</f>
        <v>0.2842549663461772</v>
      </c>
      <c r="L198" s="274">
        <f>IF(L$52=0,0,L$52/NMM!L$10*1000)</f>
        <v>0.2604036335402064</v>
      </c>
      <c r="M198" s="274">
        <f>IF(M$52=0,0,M$52/NMM!M$10*1000)</f>
        <v>0.25699194408362835</v>
      </c>
      <c r="N198" s="274">
        <f>IF(N$52=0,0,N$52/NMM!N$10*1000)</f>
        <v>0.24691491455359263</v>
      </c>
      <c r="O198" s="274">
        <f>IF(O$52=0,0,O$52/NMM!O$10*1000)</f>
        <v>0.28234347199763826</v>
      </c>
      <c r="P198" s="274">
        <f>IF(P$52=0,0,P$52/NMM!P$10*1000)</f>
        <v>0.27308019995302146</v>
      </c>
      <c r="Q198" s="274">
        <f>IF(Q$52=0,0,Q$52/NMM!Q$10*1000)</f>
        <v>0.26725026680304242</v>
      </c>
      <c r="R198" s="274">
        <f>IF(R$52=0,0,R$52/NMM!R$10*1000)</f>
        <v>0.26950573154686136</v>
      </c>
      <c r="S198" s="274">
        <f>IF(S$52=0,0,S$52/NMM!S$10*1000)</f>
        <v>0.27049706542513552</v>
      </c>
      <c r="T198" s="274">
        <f>IF(T$52=0,0,T$52/NMM!T$10*1000)</f>
        <v>0.25573898516562227</v>
      </c>
      <c r="U198" s="274">
        <f>IF(U$52=0,0,U$52/NMM!U$10*1000)</f>
        <v>0.25323560889153784</v>
      </c>
      <c r="V198" s="274">
        <f>IF(V$52=0,0,V$52/NMM!V$10*1000)</f>
        <v>0.25289403021167994</v>
      </c>
      <c r="W198" s="274">
        <f>IF(W$52=0,0,W$52/NMM!W$10*1000)</f>
        <v>0.24672974769564129</v>
      </c>
      <c r="X198" s="274">
        <f>IF(X$52=0,0,X$52/NMM!X$10*1000)</f>
        <v>0.27007978184063819</v>
      </c>
      <c r="Y198" s="274">
        <f>IF(Y$52=0,0,Y$52/NMM!Y$10*1000)</f>
        <v>0.26395708300082249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0.49493147769664125</v>
      </c>
      <c r="C199" s="275">
        <f>IF(C$53=0,0,C$53/NMM!C$10*1000)</f>
        <v>0.45977843898509541</v>
      </c>
      <c r="D199" s="275">
        <f>IF(D$53=0,0,D$53/NMM!D$10*1000)</f>
        <v>0.41964128017884084</v>
      </c>
      <c r="E199" s="275">
        <f>IF(E$53=0,0,E$53/NMM!E$10*1000)</f>
        <v>0.45861623666451973</v>
      </c>
      <c r="F199" s="275">
        <f>IF(F$53=0,0,F$53/NMM!F$10*1000)</f>
        <v>0.44936645519409324</v>
      </c>
      <c r="G199" s="275">
        <f>IF(G$53=0,0,G$53/NMM!G$10*1000)</f>
        <v>0.46449573588845655</v>
      </c>
      <c r="H199" s="275">
        <f>IF(H$53=0,0,H$53/NMM!H$10*1000)</f>
        <v>0.41871600583915652</v>
      </c>
      <c r="I199" s="275">
        <f>IF(I$53=0,0,I$53/NMM!I$10*1000)</f>
        <v>0.41962920016069855</v>
      </c>
      <c r="J199" s="275">
        <f>IF(J$53=0,0,J$53/NMM!J$10*1000)</f>
        <v>0.41040476558083672</v>
      </c>
      <c r="K199" s="275">
        <f>IF(K$53=0,0,K$53/NMM!K$10*1000)</f>
        <v>0.41050424030141819</v>
      </c>
      <c r="L199" s="275">
        <f>IF(L$53=0,0,L$53/NMM!L$10*1000)</f>
        <v>0.36160015883804736</v>
      </c>
      <c r="M199" s="275">
        <f>IF(M$53=0,0,M$53/NMM!M$10*1000)</f>
        <v>0.37075451618799254</v>
      </c>
      <c r="N199" s="275">
        <f>IF(N$53=0,0,N$53/NMM!N$10*1000)</f>
        <v>0.34706629193879496</v>
      </c>
      <c r="O199" s="275">
        <f>IF(O$53=0,0,O$53/NMM!O$10*1000)</f>
        <v>0.38759464469842708</v>
      </c>
      <c r="P199" s="275">
        <f>IF(P$53=0,0,P$53/NMM!P$10*1000)</f>
        <v>0.36574874054772716</v>
      </c>
      <c r="Q199" s="275">
        <f>IF(Q$53=0,0,Q$53/NMM!Q$10*1000)</f>
        <v>0.33803675182317311</v>
      </c>
      <c r="R199" s="275">
        <f>IF(R$53=0,0,R$53/NMM!R$10*1000)</f>
        <v>0.36017903907073801</v>
      </c>
      <c r="S199" s="275">
        <f>IF(S$53=0,0,S$53/NMM!S$10*1000)</f>
        <v>0.35206550396285385</v>
      </c>
      <c r="T199" s="275">
        <f>IF(T$53=0,0,T$53/NMM!T$10*1000)</f>
        <v>0.38361053104820736</v>
      </c>
      <c r="U199" s="275">
        <f>IF(U$53=0,0,U$53/NMM!U$10*1000)</f>
        <v>0.38290404173185472</v>
      </c>
      <c r="V199" s="275">
        <f>IF(V$53=0,0,V$53/NMM!V$10*1000)</f>
        <v>0.35924741276759375</v>
      </c>
      <c r="W199" s="275">
        <f>IF(W$53=0,0,W$53/NMM!W$10*1000)</f>
        <v>0.37749292368827903</v>
      </c>
      <c r="X199" s="275">
        <f>IF(X$53=0,0,X$53/NMM!X$10*1000)</f>
        <v>0.39737410517255523</v>
      </c>
      <c r="Y199" s="275">
        <f>IF(Y$53=0,0,Y$53/NMM!Y$10*1000)</f>
        <v>0.40651727462091819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2.3828487326442089</v>
      </c>
      <c r="C200" s="276">
        <f>IF(C$59=0,0,C$59/NMM!C$10*1000)</f>
        <v>1.9979239607230428</v>
      </c>
      <c r="D200" s="276">
        <f>IF(D$59=0,0,D$59/NMM!D$10*1000)</f>
        <v>2.5332463991909702</v>
      </c>
      <c r="E200" s="276">
        <f>IF(E$59=0,0,E$59/NMM!E$10*1000)</f>
        <v>3.1868989744333569</v>
      </c>
      <c r="F200" s="276">
        <f>IF(F$59=0,0,F$59/NMM!F$10*1000)</f>
        <v>3.0631061079642752</v>
      </c>
      <c r="G200" s="276">
        <f>IF(G$59=0,0,G$59/NMM!G$10*1000)</f>
        <v>2.7606370243176745</v>
      </c>
      <c r="H200" s="276">
        <f>IF(H$59=0,0,H$59/NMM!H$10*1000)</f>
        <v>2.5799070211745114</v>
      </c>
      <c r="I200" s="276">
        <f>IF(I$59=0,0,I$59/NMM!I$10*1000)</f>
        <v>2.7550761758220026</v>
      </c>
      <c r="J200" s="276">
        <f>IF(J$59=0,0,J$59/NMM!J$10*1000)</f>
        <v>2.6036646242863788</v>
      </c>
      <c r="K200" s="276">
        <f>IF(K$59=0,0,K$59/NMM!K$10*1000)</f>
        <v>2.6595625396804885</v>
      </c>
      <c r="L200" s="276">
        <f>IF(L$59=0,0,L$59/NMM!L$10*1000)</f>
        <v>2.2535101395115951</v>
      </c>
      <c r="M200" s="276">
        <f>IF(M$59=0,0,M$59/NMM!M$10*1000)</f>
        <v>2.5338042043257323</v>
      </c>
      <c r="N200" s="276">
        <f>IF(N$59=0,0,N$59/NMM!N$10*1000)</f>
        <v>2.3433130375318147</v>
      </c>
      <c r="O200" s="276">
        <f>IF(O$59=0,0,O$59/NMM!O$10*1000)</f>
        <v>2.4624220193482294</v>
      </c>
      <c r="P200" s="276">
        <f>IF(P$59=0,0,P$59/NMM!P$10*1000)</f>
        <v>2.181918911367648</v>
      </c>
      <c r="Q200" s="276">
        <f>IF(Q$59=0,0,Q$59/NMM!Q$10*1000)</f>
        <v>1.6111323149516867</v>
      </c>
      <c r="R200" s="276">
        <f>IF(R$59=0,0,R$59/NMM!R$10*1000)</f>
        <v>2.1682405694456763</v>
      </c>
      <c r="S200" s="276">
        <f>IF(S$59=0,0,S$59/NMM!S$10*1000)</f>
        <v>1.7479804241406356</v>
      </c>
      <c r="T200" s="276">
        <f>IF(T$59=0,0,T$59/NMM!T$10*1000)</f>
        <v>2.5059920221941012</v>
      </c>
      <c r="U200" s="276">
        <f>IF(U$59=0,0,U$59/NMM!U$10*1000)</f>
        <v>2.4130147352308446</v>
      </c>
      <c r="V200" s="276">
        <f>IF(V$59=0,0,V$59/NMM!V$10*1000)</f>
        <v>2.095578355062909</v>
      </c>
      <c r="W200" s="276">
        <f>IF(W$59=0,0,W$59/NMM!W$10*1000)</f>
        <v>2.3232778271159824</v>
      </c>
      <c r="X200" s="276">
        <f>IF(X$59=0,0,X$59/NMM!X$10*1000)</f>
        <v>2.2975871355401338</v>
      </c>
      <c r="Y200" s="276">
        <f>IF(Y$59=0,0,Y$59/NMM!Y$10*1000)</f>
        <v>2.384733080126423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9.4898188132754075</v>
      </c>
      <c r="C201" s="276">
        <f>IF(C$60=0,0,C$60/NMM!C$10*1000)</f>
        <v>10.071140398380475</v>
      </c>
      <c r="D201" s="276">
        <f>IF(D$60=0,0,D$60/NMM!D$10*1000)</f>
        <v>9.3310183467785706</v>
      </c>
      <c r="E201" s="276">
        <f>IF(E$60=0,0,E$60/NMM!E$10*1000)</f>
        <v>8.9170258230740238</v>
      </c>
      <c r="F201" s="276">
        <f>IF(F$60=0,0,F$60/NMM!F$10*1000)</f>
        <v>9.2610571345953545</v>
      </c>
      <c r="G201" s="276">
        <f>IF(G$60=0,0,G$60/NMM!G$10*1000)</f>
        <v>9.118754495295839</v>
      </c>
      <c r="H201" s="276">
        <f>IF(H$60=0,0,H$60/NMM!H$10*1000)</f>
        <v>8.1518388652673348</v>
      </c>
      <c r="I201" s="276">
        <f>IF(I$60=0,0,I$60/NMM!I$10*1000)</f>
        <v>7.7798032812773021</v>
      </c>
      <c r="J201" s="276">
        <f>IF(J$60=0,0,J$60/NMM!J$10*1000)</f>
        <v>7.8067305475034692</v>
      </c>
      <c r="K201" s="276">
        <f>IF(K$60=0,0,K$60/NMM!K$10*1000)</f>
        <v>8.5886486753354614</v>
      </c>
      <c r="L201" s="276">
        <f>IF(L$60=0,0,L$60/NMM!L$10*1000)</f>
        <v>7.6692165335361802</v>
      </c>
      <c r="M201" s="276">
        <f>IF(M$60=0,0,M$60/NMM!M$10*1000)</f>
        <v>7.8601267811713331</v>
      </c>
      <c r="N201" s="276">
        <f>IF(N$60=0,0,N$60/NMM!N$10*1000)</f>
        <v>7.6271576598411475</v>
      </c>
      <c r="O201" s="276">
        <f>IF(O$60=0,0,O$60/NMM!O$10*1000)</f>
        <v>8.5383021039892668</v>
      </c>
      <c r="P201" s="276">
        <f>IF(P$60=0,0,P$60/NMM!P$10*1000)</f>
        <v>8.0547304367819912</v>
      </c>
      <c r="Q201" s="276">
        <f>IF(Q$60=0,0,Q$60/NMM!Q$10*1000)</f>
        <v>7.9104793812739667</v>
      </c>
      <c r="R201" s="276">
        <f>IF(R$60=0,0,R$60/NMM!R$10*1000)</f>
        <v>7.7875526130181676</v>
      </c>
      <c r="S201" s="276">
        <f>IF(S$60=0,0,S$60/NMM!S$10*1000)</f>
        <v>7.4275251801507691</v>
      </c>
      <c r="T201" s="276">
        <f>IF(T$60=0,0,T$60/NMM!T$10*1000)</f>
        <v>6.6909044637460573</v>
      </c>
      <c r="U201" s="276">
        <f>IF(U$60=0,0,U$60/NMM!U$10*1000)</f>
        <v>6.6721485456400567</v>
      </c>
      <c r="V201" s="276">
        <f>IF(V$60=0,0,V$60/NMM!V$10*1000)</f>
        <v>6.6798046736901808</v>
      </c>
      <c r="W201" s="276">
        <f>IF(W$60=0,0,W$60/NMM!W$10*1000)</f>
        <v>6.5189854167182686</v>
      </c>
      <c r="X201" s="276">
        <f>IF(X$60=0,0,X$60/NMM!X$10*1000)</f>
        <v>7.1178256902168169</v>
      </c>
      <c r="Y201" s="276">
        <f>IF(Y$60=0,0,Y$60/NMM!Y$10*1000)</f>
        <v>7.129319207463797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41.841118785354276</v>
      </c>
      <c r="C202" s="276">
        <f>IF(C$79=0,0,C$79/NMM!C$10*1000)</f>
        <v>37.502305437189577</v>
      </c>
      <c r="D202" s="276">
        <f>IF(D$79=0,0,D$79/NMM!D$10*1000)</f>
        <v>32.394429455155141</v>
      </c>
      <c r="E202" s="276">
        <f>IF(E$79=0,0,E$79/NMM!E$10*1000)</f>
        <v>31.360992110046165</v>
      </c>
      <c r="F202" s="276">
        <f>IF(F$79=0,0,F$79/NMM!F$10*1000)</f>
        <v>31.732469439876205</v>
      </c>
      <c r="G202" s="276">
        <f>IF(G$79=0,0,G$79/NMM!G$10*1000)</f>
        <v>35.853432643587155</v>
      </c>
      <c r="H202" s="276">
        <f>IF(H$79=0,0,H$79/NMM!H$10*1000)</f>
        <v>31.535089799510452</v>
      </c>
      <c r="I202" s="276">
        <f>IF(I$79=0,0,I$79/NMM!I$10*1000)</f>
        <v>30.347179231810742</v>
      </c>
      <c r="J202" s="276">
        <f>IF(J$79=0,0,J$79/NMM!J$10*1000)</f>
        <v>29.716273251668976</v>
      </c>
      <c r="K202" s="276">
        <f>IF(K$79=0,0,K$79/NMM!K$10*1000)</f>
        <v>28.962905194473411</v>
      </c>
      <c r="L202" s="276">
        <f>IF(L$79=0,0,L$79/NMM!L$10*1000)</f>
        <v>27.081857087337465</v>
      </c>
      <c r="M202" s="276">
        <f>IF(M$79=0,0,M$79/NMM!M$10*1000)</f>
        <v>25.853383436677564</v>
      </c>
      <c r="N202" s="276">
        <f>IF(N$79=0,0,N$79/NMM!N$10*1000)</f>
        <v>24.967137382136951</v>
      </c>
      <c r="O202" s="276">
        <f>IF(O$79=0,0,O$79/NMM!O$10*1000)</f>
        <v>29.246427837652774</v>
      </c>
      <c r="P202" s="276">
        <f>IF(P$79=0,0,P$79/NMM!P$10*1000)</f>
        <v>28.858141546399555</v>
      </c>
      <c r="Q202" s="276">
        <f>IF(Q$79=0,0,Q$79/NMM!Q$10*1000)</f>
        <v>29.347504556687227</v>
      </c>
      <c r="R202" s="276">
        <f>IF(R$79=0,0,R$79/NMM!R$10*1000)</f>
        <v>28.680669805098216</v>
      </c>
      <c r="S202" s="276">
        <f>IF(S$79=0,0,S$79/NMM!S$10*1000)</f>
        <v>29.959892490740813</v>
      </c>
      <c r="T202" s="276">
        <f>IF(T$79=0,0,T$79/NMM!T$10*1000)</f>
        <v>26.91917856226431</v>
      </c>
      <c r="U202" s="276">
        <f>IF(U$79=0,0,U$79/NMM!U$10*1000)</f>
        <v>26.77047918356957</v>
      </c>
      <c r="V202" s="276">
        <f>IF(V$79=0,0,V$79/NMM!V$10*1000)</f>
        <v>27.402322808428931</v>
      </c>
      <c r="W202" s="276">
        <f>IF(W$79=0,0,W$79/NMM!W$10*1000)</f>
        <v>26.097201999941216</v>
      </c>
      <c r="X202" s="276">
        <f>IF(X$79=0,0,X$79/NMM!X$10*1000)</f>
        <v>29.133746920451646</v>
      </c>
      <c r="Y202" s="276">
        <f>IF(Y$79=0,0,Y$79/NMM!Y$10*1000)</f>
        <v>28.040314528758465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6.6849318917298</v>
      </c>
      <c r="C203" s="277">
        <f>IF(C$89=0,0,C$89/NMM!C$10*1000)</f>
        <v>6.0163324274159624</v>
      </c>
      <c r="D203" s="277">
        <f>IF(D$89=0,0,D$89/NMM!D$10*1000)</f>
        <v>5.9605766743910733</v>
      </c>
      <c r="E203" s="277">
        <f>IF(E$89=0,0,E$89/NMM!E$10*1000)</f>
        <v>6.4702206289267741</v>
      </c>
      <c r="F203" s="277">
        <f>IF(F$89=0,0,F$89/NMM!F$10*1000)</f>
        <v>6.3817339806095656</v>
      </c>
      <c r="G203" s="277">
        <f>IF(G$89=0,0,G$89/NMM!G$10*1000)</f>
        <v>6.5649228927384193</v>
      </c>
      <c r="H203" s="277">
        <f>IF(H$89=0,0,H$89/NMM!H$10*1000)</f>
        <v>5.917412713655354</v>
      </c>
      <c r="I203" s="277">
        <f>IF(I$89=0,0,I$89/NMM!I$10*1000)</f>
        <v>5.9626179096710175</v>
      </c>
      <c r="J203" s="277">
        <f>IF(J$89=0,0,J$89/NMM!J$10*1000)</f>
        <v>5.749125001367684</v>
      </c>
      <c r="K203" s="277">
        <f>IF(K$89=0,0,K$89/NMM!K$10*1000)</f>
        <v>5.7091618514626958</v>
      </c>
      <c r="L203" s="277">
        <f>IF(L$89=0,0,L$89/NMM!L$10*1000)</f>
        <v>5.1199530241927436</v>
      </c>
      <c r="M203" s="277">
        <f>IF(M$89=0,0,M$89/NMM!M$10*1000)</f>
        <v>5.2387812290509865</v>
      </c>
      <c r="N203" s="277">
        <f>IF(N$89=0,0,N$89/NMM!N$10*1000)</f>
        <v>4.9522792950818948</v>
      </c>
      <c r="O203" s="277">
        <f>IF(O$89=0,0,O$89/NMM!O$10*1000)</f>
        <v>5.4265167593358203</v>
      </c>
      <c r="P203" s="277">
        <f>IF(P$89=0,0,P$89/NMM!P$10*1000)</f>
        <v>5.1363550852324629</v>
      </c>
      <c r="Q203" s="277">
        <f>IF(Q$89=0,0,Q$89/NMM!Q$10*1000)</f>
        <v>4.5605785256656359</v>
      </c>
      <c r="R203" s="277">
        <f>IF(R$89=0,0,R$89/NMM!R$10*1000)</f>
        <v>5.0130142766307486</v>
      </c>
      <c r="S203" s="277">
        <f>IF(S$89=0,0,S$89/NMM!S$10*1000)</f>
        <v>4.7844969911012711</v>
      </c>
      <c r="T203" s="277">
        <f>IF(T$89=0,0,T$89/NMM!T$10*1000)</f>
        <v>5.1567174564725313</v>
      </c>
      <c r="U203" s="277">
        <f>IF(U$89=0,0,U$89/NMM!U$10*1000)</f>
        <v>5.0261413975800506</v>
      </c>
      <c r="V203" s="277">
        <f>IF(V$89=0,0,V$89/NMM!V$10*1000)</f>
        <v>4.745750437302525</v>
      </c>
      <c r="W203" s="277">
        <f>IF(W$89=0,0,W$89/NMM!W$10*1000)</f>
        <v>4.8941071251444033</v>
      </c>
      <c r="X203" s="277">
        <f>IF(X$89=0,0,X$89/NMM!X$10*1000)</f>
        <v>5.1276146132717493</v>
      </c>
      <c r="Y203" s="277">
        <f>IF(Y$89=0,0,Y$89/NMM!Y$10*1000)</f>
        <v>5.0814549201891639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290.64764894777306</v>
      </c>
      <c r="C205" s="320">
        <f t="shared" si="51"/>
        <v>256.95824077669164</v>
      </c>
      <c r="D205" s="320">
        <f t="shared" si="51"/>
        <v>225.83930215817443</v>
      </c>
      <c r="E205" s="320">
        <f t="shared" si="51"/>
        <v>220.24941582219262</v>
      </c>
      <c r="F205" s="320">
        <f t="shared" si="51"/>
        <v>216.92142441019925</v>
      </c>
      <c r="G205" s="320">
        <f t="shared" si="51"/>
        <v>226.51074132218338</v>
      </c>
      <c r="H205" s="320">
        <f t="shared" si="51"/>
        <v>215.14539439315951</v>
      </c>
      <c r="I205" s="320">
        <f t="shared" si="51"/>
        <v>206.27582982744877</v>
      </c>
      <c r="J205" s="320">
        <f t="shared" si="51"/>
        <v>197.35766465204929</v>
      </c>
      <c r="K205" s="320">
        <f t="shared" si="51"/>
        <v>198.75366858624653</v>
      </c>
      <c r="L205" s="320">
        <f t="shared" si="51"/>
        <v>180.59953621492002</v>
      </c>
      <c r="M205" s="320">
        <f t="shared" si="51"/>
        <v>177.01489936012376</v>
      </c>
      <c r="N205" s="320">
        <f t="shared" si="51"/>
        <v>164.66970204776936</v>
      </c>
      <c r="O205" s="320">
        <f t="shared" si="51"/>
        <v>191.57178386559934</v>
      </c>
      <c r="P205" s="320">
        <f t="shared" si="51"/>
        <v>175.63894335598641</v>
      </c>
      <c r="Q205" s="320">
        <f t="shared" si="51"/>
        <v>181.48127968824645</v>
      </c>
      <c r="R205" s="320">
        <f t="shared" si="51"/>
        <v>183.10577413639766</v>
      </c>
      <c r="S205" s="320">
        <f t="shared" si="51"/>
        <v>184.67300886124264</v>
      </c>
      <c r="T205" s="320">
        <f t="shared" si="51"/>
        <v>174.53764382054891</v>
      </c>
      <c r="U205" s="320">
        <f t="shared" si="51"/>
        <v>172.36136094532975</v>
      </c>
      <c r="V205" s="320">
        <f t="shared" si="51"/>
        <v>173.58937025413314</v>
      </c>
      <c r="W205" s="320">
        <f t="shared" si="51"/>
        <v>168.98327453671999</v>
      </c>
      <c r="X205" s="320">
        <f t="shared" si="51"/>
        <v>184.97553030327603</v>
      </c>
      <c r="Y205" s="320">
        <f t="shared" si="51"/>
        <v>184.05625077548331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2.4676297095101205</v>
      </c>
      <c r="C206" s="273">
        <f>IF(C$100=0,0,C$100/NMM!C$11*1000)</f>
        <v>2.1816030211821591</v>
      </c>
      <c r="D206" s="273">
        <f>IF(D$100=0,0,D$100/NMM!D$11*1000)</f>
        <v>1.9173998950152233</v>
      </c>
      <c r="E206" s="273">
        <f>IF(E$100=0,0,E$100/NMM!E$11*1000)</f>
        <v>1.8699411605455374</v>
      </c>
      <c r="F206" s="273">
        <f>IF(F$100=0,0,F$100/NMM!F$11*1000)</f>
        <v>1.8416861565536418</v>
      </c>
      <c r="G206" s="273">
        <f>IF(G$100=0,0,G$100/NMM!G$11*1000)</f>
        <v>1.9231004855248903</v>
      </c>
      <c r="H206" s="273">
        <f>IF(H$100=0,0,H$100/NMM!H$11*1000)</f>
        <v>1.8266074712419973</v>
      </c>
      <c r="I206" s="273">
        <f>IF(I$100=0,0,I$100/NMM!I$11*1000)</f>
        <v>1.7513039168811464</v>
      </c>
      <c r="J206" s="273">
        <f>IF(J$100=0,0,J$100/NMM!J$11*1000)</f>
        <v>1.6755877381313617</v>
      </c>
      <c r="K206" s="273">
        <f>IF(K$100=0,0,K$100/NMM!K$11*1000)</f>
        <v>1.6874399612438391</v>
      </c>
      <c r="L206" s="273">
        <f>IF(L$100=0,0,L$100/NMM!L$11*1000)</f>
        <v>1.5333094305063595</v>
      </c>
      <c r="M206" s="273">
        <f>IF(M$100=0,0,M$100/NMM!M$11*1000)</f>
        <v>1.5028754791822283</v>
      </c>
      <c r="N206" s="273">
        <f>IF(N$100=0,0,N$100/NMM!N$11*1000)</f>
        <v>1.3980634300621302</v>
      </c>
      <c r="O206" s="273">
        <f>IF(O$100=0,0,O$100/NMM!O$11*1000)</f>
        <v>1.6264649897567991</v>
      </c>
      <c r="P206" s="273">
        <f>IF(P$100=0,0,P$100/NMM!P$11*1000)</f>
        <v>1.4911934651446406</v>
      </c>
      <c r="Q206" s="273">
        <f>IF(Q$100=0,0,Q$100/NMM!Q$11*1000)</f>
        <v>1.5407955271622455</v>
      </c>
      <c r="R206" s="273">
        <f>IF(R$100=0,0,R$100/NMM!R$11*1000)</f>
        <v>1.5545876592352244</v>
      </c>
      <c r="S206" s="273">
        <f>IF(S$100=0,0,S$100/NMM!S$11*1000)</f>
        <v>1.5678936501319551</v>
      </c>
      <c r="T206" s="273">
        <f>IF(T$100=0,0,T$100/NMM!T$11*1000)</f>
        <v>1.4818433139822076</v>
      </c>
      <c r="U206" s="273">
        <f>IF(U$100=0,0,U$100/NMM!U$11*1000)</f>
        <v>1.4633664389803542</v>
      </c>
      <c r="V206" s="273">
        <f>IF(V$100=0,0,V$100/NMM!V$11*1000)</f>
        <v>1.4737923697081305</v>
      </c>
      <c r="W206" s="273">
        <f>IF(W$100=0,0,W$100/NMM!W$11*1000)</f>
        <v>1.4346861230955998</v>
      </c>
      <c r="X206" s="273">
        <f>IF(X$100=0,0,X$100/NMM!X$11*1000)</f>
        <v>1.570462089610863</v>
      </c>
      <c r="Y206" s="273">
        <f>IF(Y$100=0,0,Y$100/NMM!Y$11*1000)</f>
        <v>1.5626573078315984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2.7666803228634627</v>
      </c>
      <c r="C207" s="274">
        <f>IF(C$101=0,0,C$101/NMM!C$11*1000)</f>
        <v>2.445990226062889</v>
      </c>
      <c r="D207" s="274">
        <f>IF(D$101=0,0,D$101/NMM!D$11*1000)</f>
        <v>2.1497684762647045</v>
      </c>
      <c r="E207" s="274">
        <f>IF(E$101=0,0,E$101/NMM!E$11*1000)</f>
        <v>2.0965582452891063</v>
      </c>
      <c r="F207" s="274">
        <f>IF(F$101=0,0,F$101/NMM!F$11*1000)</f>
        <v>2.0648790337503833</v>
      </c>
      <c r="G207" s="274">
        <f>IF(G$101=0,0,G$101/NMM!G$11*1000)</f>
        <v>2.156159918032087</v>
      </c>
      <c r="H207" s="274">
        <f>IF(H$101=0,0,H$101/NMM!H$11*1000)</f>
        <v>2.0479729713109505</v>
      </c>
      <c r="I207" s="274">
        <f>IF(I$101=0,0,I$101/NMM!I$11*1000)</f>
        <v>1.9635434228706363</v>
      </c>
      <c r="J207" s="274">
        <f>IF(J$101=0,0,J$101/NMM!J$11*1000)</f>
        <v>1.8786512443309997</v>
      </c>
      <c r="K207" s="274">
        <f>IF(K$101=0,0,K$101/NMM!K$11*1000)</f>
        <v>1.8919398314885887</v>
      </c>
      <c r="L207" s="274">
        <f>IF(L$101=0,0,L$101/NMM!L$11*1000)</f>
        <v>1.7191303111215552</v>
      </c>
      <c r="M207" s="274">
        <f>IF(M$101=0,0,M$101/NMM!M$11*1000)</f>
        <v>1.68500808688712</v>
      </c>
      <c r="N207" s="274">
        <f>IF(N$101=0,0,N$101/NMM!N$11*1000)</f>
        <v>1.5674939263216192</v>
      </c>
      <c r="O207" s="274">
        <f>IF(O$101=0,0,O$101/NMM!O$11*1000)</f>
        <v>1.8235753385704663</v>
      </c>
      <c r="P207" s="274">
        <f>IF(P$101=0,0,P$101/NMM!P$11*1000)</f>
        <v>1.6719103363434917</v>
      </c>
      <c r="Q207" s="274">
        <f>IF(Q$101=0,0,Q$101/NMM!Q$11*1000)</f>
        <v>1.7275236434894841</v>
      </c>
      <c r="R207" s="274">
        <f>IF(R$101=0,0,R$101/NMM!R$11*1000)</f>
        <v>1.7429872360494147</v>
      </c>
      <c r="S207" s="274">
        <f>IF(S$101=0,0,S$101/NMM!S$11*1000)</f>
        <v>1.7579057722658931</v>
      </c>
      <c r="T207" s="274">
        <f>IF(T$101=0,0,T$101/NMM!T$11*1000)</f>
        <v>1.6614270457844564</v>
      </c>
      <c r="U207" s="274">
        <f>IF(U$101=0,0,U$101/NMM!U$11*1000)</f>
        <v>1.6407109690170947</v>
      </c>
      <c r="V207" s="274">
        <f>IF(V$101=0,0,V$101/NMM!V$11*1000)</f>
        <v>1.6524004122430809</v>
      </c>
      <c r="W207" s="274">
        <f>IF(W$101=0,0,W$101/NMM!W$11*1000)</f>
        <v>1.608554902283885</v>
      </c>
      <c r="X207" s="274">
        <f>IF(X$101=0,0,X$101/NMM!X$11*1000)</f>
        <v>1.7607854794356415</v>
      </c>
      <c r="Y207" s="274">
        <f>IF(Y$101=0,0,Y$101/NMM!Y$11*1000)</f>
        <v>1.752034840679058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4.4853220062832122</v>
      </c>
      <c r="C208" s="274">
        <f>IF(C$102=0,0,C$102/NMM!C$11*1000)</f>
        <v>3.6409352886010531</v>
      </c>
      <c r="D208" s="274">
        <f>IF(D$102=0,0,D$102/NMM!D$11*1000)</f>
        <v>4.332734736709785</v>
      </c>
      <c r="E208" s="274">
        <f>IF(E$102=0,0,E$102/NMM!E$11*1000)</f>
        <v>5.1095057509812802</v>
      </c>
      <c r="F208" s="274">
        <f>IF(F$102=0,0,F$102/NMM!F$11*1000)</f>
        <v>4.8648475405203717</v>
      </c>
      <c r="G208" s="274">
        <f>IF(G$102=0,0,G$102/NMM!G$11*1000)</f>
        <v>4.287705585356167</v>
      </c>
      <c r="H208" s="274">
        <f>IF(H$102=0,0,H$102/NMM!H$11*1000)</f>
        <v>4.2629459949032569</v>
      </c>
      <c r="I208" s="274">
        <f>IF(I$102=0,0,I$102/NMM!I$11*1000)</f>
        <v>4.4030479191752505</v>
      </c>
      <c r="J208" s="274">
        <f>IF(J$102=0,0,J$102/NMM!J$11*1000)</f>
        <v>4.1047558051631725</v>
      </c>
      <c r="K208" s="274">
        <f>IF(K$102=0,0,K$102/NMM!K$11*1000)</f>
        <v>4.2866697372188396</v>
      </c>
      <c r="L208" s="274">
        <f>IF(L$102=0,0,L$102/NMM!L$11*1000)</f>
        <v>3.621964786630345</v>
      </c>
      <c r="M208" s="274">
        <f>IF(M$102=0,0,M$102/NMM!M$11*1000)</f>
        <v>4.0095798238304017</v>
      </c>
      <c r="N208" s="274">
        <f>IF(N$102=0,0,N$102/NMM!N$11*1000)</f>
        <v>3.6250947337738282</v>
      </c>
      <c r="O208" s="274">
        <f>IF(O$102=0,0,O$102/NMM!O$11*1000)</f>
        <v>3.9945218271484859</v>
      </c>
      <c r="P208" s="274">
        <f>IF(P$102=0,0,P$102/NMM!P$11*1000)</f>
        <v>3.3673125079813442</v>
      </c>
      <c r="Q208" s="274">
        <f>IF(Q$102=0,0,Q$102/NMM!Q$11*1000)</f>
        <v>2.7704579930651914</v>
      </c>
      <c r="R208" s="274">
        <f>IF(R$102=0,0,R$102/NMM!R$11*1000)</f>
        <v>3.5911107479277202</v>
      </c>
      <c r="S208" s="274">
        <f>IF(S$102=0,0,S$102/NMM!S$11*1000)</f>
        <v>2.9365780805722164</v>
      </c>
      <c r="T208" s="274">
        <f>IF(T$102=0,0,T$102/NMM!T$11*1000)</f>
        <v>3.9764217595433822</v>
      </c>
      <c r="U208" s="274">
        <f>IF(U$102=0,0,U$102/NMM!U$11*1000)</f>
        <v>3.8640181047744568</v>
      </c>
      <c r="V208" s="274">
        <f>IF(V$102=0,0,V$102/NMM!V$11*1000)</f>
        <v>3.4936844946918155</v>
      </c>
      <c r="W208" s="274">
        <f>IF(W$102=0,0,W$102/NMM!W$11*1000)</f>
        <v>3.7325706894859763</v>
      </c>
      <c r="X208" s="274">
        <f>IF(X$102=0,0,X$102/NMM!X$11*1000)</f>
        <v>3.7923109547843437</v>
      </c>
      <c r="Y208" s="274">
        <f>IF(Y$102=0,0,Y$102/NMM!Y$11*1000)</f>
        <v>4.0040645202136425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2.2147899989293407</v>
      </c>
      <c r="C209" s="274">
        <f>IF(C$103=0,0,C$103/NMM!C$11*1000)</f>
        <v>1.9580703435068862</v>
      </c>
      <c r="D209" s="274">
        <f>IF(D$103=0,0,D$103/NMM!D$11*1000)</f>
        <v>1.7209381517257452</v>
      </c>
      <c r="E209" s="274">
        <f>IF(E$103=0,0,E$103/NMM!E$11*1000)</f>
        <v>1.6783421617114367</v>
      </c>
      <c r="F209" s="274">
        <f>IF(F$103=0,0,F$103/NMM!F$11*1000)</f>
        <v>1.6529822383729456</v>
      </c>
      <c r="G209" s="274">
        <f>IF(G$103=0,0,G$103/NMM!G$11*1000)</f>
        <v>1.7260546450148881</v>
      </c>
      <c r="H209" s="274">
        <f>IF(H$103=0,0,H$103/NMM!H$11*1000)</f>
        <v>1.6394485540861476</v>
      </c>
      <c r="I209" s="274">
        <f>IF(I$103=0,0,I$103/NMM!I$11*1000)</f>
        <v>1.5718607963121682</v>
      </c>
      <c r="J209" s="274">
        <f>IF(J$103=0,0,J$103/NMM!J$11*1000)</f>
        <v>1.5039026927093953</v>
      </c>
      <c r="K209" s="274">
        <f>IF(K$103=0,0,K$103/NMM!K$11*1000)</f>
        <v>1.5145405064435331</v>
      </c>
      <c r="L209" s="274">
        <f>IF(L$103=0,0,L$103/NMM!L$11*1000)</f>
        <v>1.3762025877957602</v>
      </c>
      <c r="M209" s="274">
        <f>IF(M$103=0,0,M$103/NMM!M$11*1000)</f>
        <v>1.3488869776939632</v>
      </c>
      <c r="N209" s="274">
        <f>IF(N$103=0,0,N$103/NMM!N$11*1000)</f>
        <v>1.2548142417142334</v>
      </c>
      <c r="O209" s="274">
        <f>IF(O$103=0,0,O$103/NMM!O$11*1000)</f>
        <v>1.4598131879507983</v>
      </c>
      <c r="P209" s="274">
        <f>IF(P$103=0,0,P$103/NMM!P$11*1000)</f>
        <v>1.3384019329734815</v>
      </c>
      <c r="Q209" s="274">
        <f>IF(Q$103=0,0,Q$103/NMM!Q$11*1000)</f>
        <v>1.3829216396618376</v>
      </c>
      <c r="R209" s="274">
        <f>IF(R$103=0,0,R$103/NMM!R$11*1000)</f>
        <v>1.3953005942762289</v>
      </c>
      <c r="S209" s="274">
        <f>IF(S$103=0,0,S$103/NMM!S$11*1000)</f>
        <v>1.4072432189943325</v>
      </c>
      <c r="T209" s="274">
        <f>IF(T$103=0,0,T$103/NMM!T$11*1000)</f>
        <v>1.3300098224379242</v>
      </c>
      <c r="U209" s="274">
        <f>IF(U$103=0,0,U$103/NMM!U$11*1000)</f>
        <v>1.313426135749497</v>
      </c>
      <c r="V209" s="274">
        <f>IF(V$103=0,0,V$103/NMM!V$11*1000)</f>
        <v>1.3227837986988507</v>
      </c>
      <c r="W209" s="274">
        <f>IF(W$103=0,0,W$103/NMM!W$11*1000)</f>
        <v>1.2876844790726936</v>
      </c>
      <c r="X209" s="274">
        <f>IF(X$103=0,0,X$103/NMM!X$11*1000)</f>
        <v>1.4095484895334325</v>
      </c>
      <c r="Y209" s="274">
        <f>IF(Y$103=0,0,Y$103/NMM!Y$11*1000)</f>
        <v>1.4025434058444477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2.3326440850127201</v>
      </c>
      <c r="C210" s="275">
        <f>IF(C$104=0,0,C$104/NMM!C$11*1000)</f>
        <v>2.0979196755592264</v>
      </c>
      <c r="D210" s="275">
        <f>IF(D$104=0,0,D$104/NMM!D$11*1000)</f>
        <v>1.797087072291675</v>
      </c>
      <c r="E210" s="275">
        <f>IF(E$104=0,0,E$104/NMM!E$11*1000)</f>
        <v>1.8410529185882409</v>
      </c>
      <c r="F210" s="275">
        <f>IF(F$104=0,0,F$104/NMM!F$11*1000)</f>
        <v>1.7869569606236482</v>
      </c>
      <c r="G210" s="275">
        <f>IF(G$104=0,0,G$104/NMM!G$11*1000)</f>
        <v>1.8063571812123003</v>
      </c>
      <c r="H210" s="275">
        <f>IF(H$104=0,0,H$104/NMM!H$11*1000)</f>
        <v>1.7323338383276086</v>
      </c>
      <c r="I210" s="275">
        <f>IF(I$104=0,0,I$104/NMM!I$11*1000)</f>
        <v>1.6791587300215629</v>
      </c>
      <c r="J210" s="275">
        <f>IF(J$104=0,0,J$104/NMM!J$11*1000)</f>
        <v>1.6200220592557686</v>
      </c>
      <c r="K210" s="275">
        <f>IF(K$104=0,0,K$104/NMM!K$11*1000)</f>
        <v>1.6566612537843874</v>
      </c>
      <c r="L210" s="275">
        <f>IF(L$104=0,0,L$104/NMM!L$11*1000)</f>
        <v>1.4551895575599418</v>
      </c>
      <c r="M210" s="275">
        <f>IF(M$104=0,0,M$104/NMM!M$11*1000)</f>
        <v>1.468988889926256</v>
      </c>
      <c r="N210" s="275">
        <f>IF(N$104=0,0,N$104/NMM!N$11*1000)</f>
        <v>1.3443357163443179</v>
      </c>
      <c r="O210" s="275">
        <f>IF(O$104=0,0,O$104/NMM!O$11*1000)</f>
        <v>1.5742957761065788</v>
      </c>
      <c r="P210" s="275">
        <f>IF(P$104=0,0,P$104/NMM!P$11*1000)</f>
        <v>1.4132985264715092</v>
      </c>
      <c r="Q210" s="275">
        <f>IF(Q$104=0,0,Q$104/NMM!Q$11*1000)</f>
        <v>1.4554273465612821</v>
      </c>
      <c r="R210" s="275">
        <f>IF(R$104=0,0,R$104/NMM!R$11*1000)</f>
        <v>1.4936402815054364</v>
      </c>
      <c r="S210" s="275">
        <f>IF(S$104=0,0,S$104/NMM!S$11*1000)</f>
        <v>1.4809306177452206</v>
      </c>
      <c r="T210" s="275">
        <f>IF(T$104=0,0,T$104/NMM!T$11*1000)</f>
        <v>1.524086191974636</v>
      </c>
      <c r="U210" s="275">
        <f>IF(U$104=0,0,U$104/NMM!U$11*1000)</f>
        <v>1.5352368247152846</v>
      </c>
      <c r="V210" s="275">
        <f>IF(V$104=0,0,V$104/NMM!V$11*1000)</f>
        <v>1.4996146597564739</v>
      </c>
      <c r="W210" s="275">
        <f>IF(W$104=0,0,W$104/NMM!W$11*1000)</f>
        <v>1.5185250427680972</v>
      </c>
      <c r="X210" s="275">
        <f>IF(X$104=0,0,X$104/NMM!X$11*1000)</f>
        <v>1.6422442971575328</v>
      </c>
      <c r="Y210" s="275">
        <f>IF(Y$104=0,0,Y$104/NMM!Y$11*1000)</f>
        <v>1.7090176419918708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219.56992818423063</v>
      </c>
      <c r="C211" s="276">
        <f>IF(C$110=0,0,C$110/NMM!C$11*1000)</f>
        <v>196.95268569727097</v>
      </c>
      <c r="D211" s="276">
        <f>IF(D$110=0,0,D$110/NMM!D$11*1000)</f>
        <v>163.13788143748729</v>
      </c>
      <c r="E211" s="276">
        <f>IF(E$110=0,0,E$110/NMM!E$11*1000)</f>
        <v>151.20941979359122</v>
      </c>
      <c r="F211" s="276">
        <f>IF(F$110=0,0,F$110/NMM!F$11*1000)</f>
        <v>150.4280731098624</v>
      </c>
      <c r="G211" s="276">
        <f>IF(G$110=0,0,G$110/NMM!G$11*1000)</f>
        <v>164.1308333694538</v>
      </c>
      <c r="H211" s="276">
        <f>IF(H$110=0,0,H$110/NMM!H$11*1000)</f>
        <v>154.19840326212716</v>
      </c>
      <c r="I211" s="276">
        <f>IF(I$110=0,0,I$110/NMM!I$11*1000)</f>
        <v>145.03458160086205</v>
      </c>
      <c r="J211" s="276">
        <f>IF(J$110=0,0,J$110/NMM!J$11*1000)</f>
        <v>139.70510720018567</v>
      </c>
      <c r="K211" s="276">
        <f>IF(K$110=0,0,K$110/NMM!K$11*1000)</f>
        <v>139.31961600446573</v>
      </c>
      <c r="L211" s="276">
        <f>IF(L$110=0,0,L$110/NMM!L$11*1000)</f>
        <v>129.05342807782046</v>
      </c>
      <c r="M211" s="276">
        <f>IF(M$110=0,0,M$110/NMM!M$11*1000)</f>
        <v>122.3934811284259</v>
      </c>
      <c r="N211" s="276">
        <f>IF(N$110=0,0,N$110/NMM!N$11*1000)</f>
        <v>114.80434417983865</v>
      </c>
      <c r="O211" s="276">
        <f>IF(O$110=0,0,O$110/NMM!O$11*1000)</f>
        <v>135.51852588566692</v>
      </c>
      <c r="P211" s="276">
        <f>IF(P$110=0,0,P$110/NMM!P$11*1000)</f>
        <v>126.88110370958275</v>
      </c>
      <c r="Q211" s="276">
        <f>IF(Q$110=0,0,Q$110/NMM!Q$11*1000)</f>
        <v>137.36782257144438</v>
      </c>
      <c r="R211" s="276">
        <f>IF(R$110=0,0,R$110/NMM!R$11*1000)</f>
        <v>131.54404386503717</v>
      </c>
      <c r="S211" s="276">
        <f>IF(S$110=0,0,S$110/NMM!S$11*1000)</f>
        <v>138.74679674459625</v>
      </c>
      <c r="T211" s="276">
        <f>IF(T$110=0,0,T$110/NMM!T$11*1000)</f>
        <v>120.40804670158465</v>
      </c>
      <c r="U211" s="276">
        <f>IF(U$110=0,0,U$110/NMM!U$11*1000)</f>
        <v>119.43380965964964</v>
      </c>
      <c r="V211" s="276">
        <f>IF(V$110=0,0,V$110/NMM!V$11*1000)</f>
        <v>123.84221572403109</v>
      </c>
      <c r="W211" s="276">
        <f>IF(W$110=0,0,W$110/NMM!W$11*1000)</f>
        <v>117.57287392078523</v>
      </c>
      <c r="X211" s="276">
        <f>IF(X$110=0,0,X$110/NMM!X$11*1000)</f>
        <v>131.31085034317528</v>
      </c>
      <c r="Y211" s="276">
        <f>IF(Y$110=0,0,Y$110/NMM!Y$11*1000)</f>
        <v>128.5521138319433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18.468764150580387</v>
      </c>
      <c r="C212" s="276">
        <f>IF(C$118=0,0,C$118/NMM!C$11*1000)</f>
        <v>14.991916976863822</v>
      </c>
      <c r="D212" s="276">
        <f>IF(D$118=0,0,D$118/NMM!D$11*1000)</f>
        <v>17.840470732586098</v>
      </c>
      <c r="E212" s="276">
        <f>IF(E$118=0,0,E$118/NMM!E$11*1000)</f>
        <v>21.038903451907231</v>
      </c>
      <c r="F212" s="276">
        <f>IF(F$118=0,0,F$118/NMM!F$11*1000)</f>
        <v>20.031498681374408</v>
      </c>
      <c r="G212" s="276">
        <f>IF(G$118=0,0,G$118/NMM!G$11*1000)</f>
        <v>17.655058676308816</v>
      </c>
      <c r="H212" s="276">
        <f>IF(H$118=0,0,H$118/NMM!H$11*1000)</f>
        <v>17.553108574198156</v>
      </c>
      <c r="I212" s="276">
        <f>IF(I$118=0,0,I$118/NMM!I$11*1000)</f>
        <v>18.129992328095241</v>
      </c>
      <c r="J212" s="276">
        <f>IF(J$118=0,0,J$118/NMM!J$11*1000)</f>
        <v>16.901744569305627</v>
      </c>
      <c r="K212" s="276">
        <f>IF(K$118=0,0,K$118/NMM!K$11*1000)</f>
        <v>17.650793467497195</v>
      </c>
      <c r="L212" s="276">
        <f>IF(L$118=0,0,L$118/NMM!L$11*1000)</f>
        <v>14.913804028401184</v>
      </c>
      <c r="M212" s="276">
        <f>IF(M$118=0,0,M$118/NMM!M$11*1000)</f>
        <v>16.509847900666763</v>
      </c>
      <c r="N212" s="276">
        <f>IF(N$118=0,0,N$118/NMM!N$11*1000)</f>
        <v>14.926691900334523</v>
      </c>
      <c r="O212" s="276">
        <f>IF(O$118=0,0,O$118/NMM!O$11*1000)</f>
        <v>16.447845085950469</v>
      </c>
      <c r="P212" s="276">
        <f>IF(P$118=0,0,P$118/NMM!P$11*1000)</f>
        <v>13.865247677666956</v>
      </c>
      <c r="Q212" s="276">
        <f>IF(Q$118=0,0,Q$118/NMM!Q$11*1000)</f>
        <v>11.407639226645191</v>
      </c>
      <c r="R212" s="276">
        <f>IF(R$118=0,0,R$118/NMM!R$11*1000)</f>
        <v>14.786759423110102</v>
      </c>
      <c r="S212" s="276">
        <f>IF(S$118=0,0,S$118/NMM!S$11*1000)</f>
        <v>12.09165538257407</v>
      </c>
      <c r="T212" s="276">
        <f>IF(T$118=0,0,T$118/NMM!T$11*1000)</f>
        <v>16.373316238469734</v>
      </c>
      <c r="U212" s="276">
        <f>IF(U$118=0,0,U$118/NMM!U$11*1000)</f>
        <v>15.910482893019294</v>
      </c>
      <c r="V212" s="276">
        <f>IF(V$118=0,0,V$118/NMM!V$11*1000)</f>
        <v>14.38559703375031</v>
      </c>
      <c r="W212" s="276">
        <f>IF(W$118=0,0,W$118/NMM!W$11*1000)</f>
        <v>15.369234949668618</v>
      </c>
      <c r="X212" s="276">
        <f>IF(X$118=0,0,X$118/NMM!X$11*1000)</f>
        <v>15.615221496129065</v>
      </c>
      <c r="Y212" s="276">
        <f>IF(Y$118=0,0,Y$118/NMM!Y$11*1000)</f>
        <v>16.487138083718488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21.862070171383692</v>
      </c>
      <c r="C213" s="276">
        <f>IF(C$119=0,0,C$119/NMM!C$11*1000)</f>
        <v>19.311716706750715</v>
      </c>
      <c r="D213" s="276">
        <f>IF(D$119=0,0,D$119/NMM!D$11*1000)</f>
        <v>17.023832387017062</v>
      </c>
      <c r="E213" s="276">
        <f>IF(E$119=0,0,E$119/NMM!E$11*1000)</f>
        <v>16.632516951722845</v>
      </c>
      <c r="F213" s="276">
        <f>IF(F$119=0,0,F$119/NMM!F$11*1000)</f>
        <v>16.376240327299648</v>
      </c>
      <c r="G213" s="276">
        <f>IF(G$119=0,0,G$119/NMM!G$11*1000)</f>
        <v>17.071726796266404</v>
      </c>
      <c r="H213" s="276">
        <f>IF(H$119=0,0,H$119/NMM!H$11*1000)</f>
        <v>16.221799922295091</v>
      </c>
      <c r="I213" s="276">
        <f>IF(I$119=0,0,I$119/NMM!I$11*1000)</f>
        <v>15.564809497391884</v>
      </c>
      <c r="J213" s="276">
        <f>IF(J$119=0,0,J$119/NMM!J$11*1000)</f>
        <v>14.886336650356094</v>
      </c>
      <c r="K213" s="276">
        <f>IF(K$119=0,0,K$119/NMM!K$11*1000)</f>
        <v>14.996069037722298</v>
      </c>
      <c r="L213" s="276">
        <f>IF(L$119=0,0,L$119/NMM!L$11*1000)</f>
        <v>13.618805378972556</v>
      </c>
      <c r="M213" s="276">
        <f>IF(M$119=0,0,M$119/NMM!M$11*1000)</f>
        <v>13.364366792916135</v>
      </c>
      <c r="N213" s="276">
        <f>IF(N$119=0,0,N$119/NMM!N$11*1000)</f>
        <v>12.429661916004626</v>
      </c>
      <c r="O213" s="276">
        <f>IF(O$119=0,0,O$119/NMM!O$11*1000)</f>
        <v>14.45020308236993</v>
      </c>
      <c r="P213" s="276">
        <f>IF(P$119=0,0,P$119/NMM!P$11*1000)</f>
        <v>13.238408041288647</v>
      </c>
      <c r="Q213" s="276">
        <f>IF(Q$119=0,0,Q$119/NMM!Q$11*1000)</f>
        <v>13.649567507210342</v>
      </c>
      <c r="R213" s="276">
        <f>IF(R$119=0,0,R$119/NMM!R$11*1000)</f>
        <v>13.803005151711933</v>
      </c>
      <c r="S213" s="276">
        <f>IF(S$119=0,0,S$119/NMM!S$11*1000)</f>
        <v>13.894528283758145</v>
      </c>
      <c r="T213" s="276">
        <f>IF(T$119=0,0,T$119/NMM!T$11*1000)</f>
        <v>13.172456718598921</v>
      </c>
      <c r="U213" s="276">
        <f>IF(U$119=0,0,U$119/NMM!U$11*1000)</f>
        <v>13.003263645653057</v>
      </c>
      <c r="V213" s="276">
        <f>IF(V$119=0,0,V$119/NMM!V$11*1000)</f>
        <v>13.082902869599264</v>
      </c>
      <c r="W213" s="276">
        <f>IF(W$119=0,0,W$119/NMM!W$11*1000)</f>
        <v>12.745057859086332</v>
      </c>
      <c r="X213" s="276">
        <f>IF(X$119=0,0,X$119/NMM!X$11*1000)</f>
        <v>13.940524895365463</v>
      </c>
      <c r="Y213" s="276">
        <f>IF(Y$119=0,0,Y$119/NMM!Y$11*1000)</f>
        <v>13.87508100701975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16.479820318979453</v>
      </c>
      <c r="C214" s="277">
        <f>IF(C$127=0,0,C$127/NMM!C$11*1000)</f>
        <v>13.377402840893895</v>
      </c>
      <c r="D214" s="277">
        <f>IF(D$127=0,0,D$127/NMM!D$11*1000)</f>
        <v>15.919189269076854</v>
      </c>
      <c r="E214" s="277">
        <f>IF(E$127=0,0,E$127/NMM!E$11*1000)</f>
        <v>18.773175387855719</v>
      </c>
      <c r="F214" s="277">
        <f>IF(F$127=0,0,F$127/NMM!F$11*1000)</f>
        <v>17.874260361841813</v>
      </c>
      <c r="G214" s="277">
        <f>IF(G$127=0,0,G$127/NMM!G$11*1000)</f>
        <v>15.753744665014047</v>
      </c>
      <c r="H214" s="277">
        <f>IF(H$127=0,0,H$127/NMM!H$11*1000)</f>
        <v>15.662773804669156</v>
      </c>
      <c r="I214" s="277">
        <f>IF(I$127=0,0,I$127/NMM!I$11*1000)</f>
        <v>16.177531615838863</v>
      </c>
      <c r="J214" s="277">
        <f>IF(J$127=0,0,J$127/NMM!J$11*1000)</f>
        <v>15.081556692611199</v>
      </c>
      <c r="K214" s="277">
        <f>IF(K$127=0,0,K$127/NMM!K$11*1000)</f>
        <v>15.749938786382142</v>
      </c>
      <c r="L214" s="277">
        <f>IF(L$127=0,0,L$127/NMM!L$11*1000)</f>
        <v>13.30770205611185</v>
      </c>
      <c r="M214" s="277">
        <f>IF(M$127=0,0,M$127/NMM!M$11*1000)</f>
        <v>14.731864280594984</v>
      </c>
      <c r="N214" s="277">
        <f>IF(N$127=0,0,N$127/NMM!N$11*1000)</f>
        <v>13.319202003375446</v>
      </c>
      <c r="O214" s="277">
        <f>IF(O$127=0,0,O$127/NMM!O$11*1000)</f>
        <v>14.676538692078905</v>
      </c>
      <c r="P214" s="277">
        <f>IF(P$127=0,0,P$127/NMM!P$11*1000)</f>
        <v>12.372067158533609</v>
      </c>
      <c r="Q214" s="277">
        <f>IF(Q$127=0,0,Q$127/NMM!Q$11*1000)</f>
        <v>10.179124233006496</v>
      </c>
      <c r="R214" s="277">
        <f>IF(R$127=0,0,R$127/NMM!R$11*1000)</f>
        <v>13.194339177544421</v>
      </c>
      <c r="S214" s="277">
        <f>IF(S$127=0,0,S$127/NMM!S$11*1000)</f>
        <v>10.789477110604572</v>
      </c>
      <c r="T214" s="277">
        <f>IF(T$127=0,0,T$127/NMM!T$11*1000)</f>
        <v>14.610036028173024</v>
      </c>
      <c r="U214" s="277">
        <f>IF(U$127=0,0,U$127/NMM!U$11*1000)</f>
        <v>14.197046273771093</v>
      </c>
      <c r="V214" s="277">
        <f>IF(V$127=0,0,V$127/NMM!V$11*1000)</f>
        <v>12.836378891654141</v>
      </c>
      <c r="W214" s="277">
        <f>IF(W$127=0,0,W$127/NMM!W$11*1000)</f>
        <v>13.714086570473563</v>
      </c>
      <c r="X214" s="277">
        <f>IF(X$127=0,0,X$127/NMM!X$11*1000)</f>
        <v>13.933582258084419</v>
      </c>
      <c r="Y214" s="277">
        <f>IF(Y$127=0,0,Y$127/NMM!Y$11*1000)</f>
        <v>14.711600136241135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SK: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183.24054366469201</v>
      </c>
      <c r="C5" s="223">
        <v>174.24640371080949</v>
      </c>
      <c r="D5" s="223">
        <v>158.30626285932789</v>
      </c>
      <c r="E5" s="223">
        <v>158.7649350346849</v>
      </c>
      <c r="F5" s="223">
        <v>160.49079067984809</v>
      </c>
      <c r="G5" s="223">
        <v>189.421117862302</v>
      </c>
      <c r="H5" s="223">
        <v>172.2230849574693</v>
      </c>
      <c r="I5" s="223">
        <v>175.48982384057251</v>
      </c>
      <c r="J5" s="223">
        <v>163.7499811491798</v>
      </c>
      <c r="K5" s="223">
        <v>139.12130435602089</v>
      </c>
      <c r="L5" s="223">
        <v>122.6663843311116</v>
      </c>
      <c r="M5" s="223">
        <v>135.462329844827</v>
      </c>
      <c r="N5" s="223">
        <v>117.5761971769487</v>
      </c>
      <c r="O5" s="223">
        <v>141.95793619174711</v>
      </c>
      <c r="P5" s="223">
        <v>148.26430769505109</v>
      </c>
      <c r="Q5" s="223">
        <v>142.27039381429091</v>
      </c>
      <c r="R5" s="223">
        <v>161.13098345604561</v>
      </c>
      <c r="S5" s="223">
        <v>169.3389921330247</v>
      </c>
      <c r="T5" s="223">
        <v>164.09867043842021</v>
      </c>
      <c r="U5" s="223">
        <v>175.31989645080961</v>
      </c>
      <c r="V5" s="223">
        <v>171.60182987004271</v>
      </c>
      <c r="W5" s="223">
        <v>177.0561666888193</v>
      </c>
      <c r="X5" s="223">
        <v>164.1312444331887</v>
      </c>
      <c r="Y5" s="223">
        <v>138.3574337869313</v>
      </c>
      <c r="DA5" s="89" t="s">
        <v>1579</v>
      </c>
    </row>
    <row r="6" spans="1:105" ht="12" customHeight="1" x14ac:dyDescent="0.25">
      <c r="A6" s="55" t="s">
        <v>91</v>
      </c>
      <c r="B6" s="259">
        <v>0.75655683547269048</v>
      </c>
      <c r="C6" s="259">
        <v>0.71360612543456725</v>
      </c>
      <c r="D6" s="259">
        <v>0.6414877185218324</v>
      </c>
      <c r="E6" s="259">
        <v>0.64165797068571273</v>
      </c>
      <c r="F6" s="259">
        <v>0.64971953311740505</v>
      </c>
      <c r="G6" s="259">
        <v>0.77195416977812559</v>
      </c>
      <c r="H6" s="259">
        <v>0.70393851200388591</v>
      </c>
      <c r="I6" s="259">
        <v>0.71303933307198064</v>
      </c>
      <c r="J6" s="259">
        <v>0.667723747574271</v>
      </c>
      <c r="K6" s="259">
        <v>0.56586676815010262</v>
      </c>
      <c r="L6" s="259">
        <v>0.49720971047047258</v>
      </c>
      <c r="M6" s="259">
        <v>0.54693518057850676</v>
      </c>
      <c r="N6" s="259">
        <v>0.47586225228509088</v>
      </c>
      <c r="O6" s="259">
        <v>0.58259518725874304</v>
      </c>
      <c r="P6" s="259">
        <v>0.60949212575764133</v>
      </c>
      <c r="Q6" s="259">
        <v>0.59125129166622648</v>
      </c>
      <c r="R6" s="259">
        <v>0.65527468550284929</v>
      </c>
      <c r="S6" s="259">
        <v>0.70267998007058974</v>
      </c>
      <c r="T6" s="259">
        <v>0.67631500565570402</v>
      </c>
      <c r="U6" s="259">
        <v>0.72352671063358076</v>
      </c>
      <c r="V6" s="259">
        <v>0.7125917647589225</v>
      </c>
      <c r="W6" s="259">
        <v>0.72910954402748474</v>
      </c>
      <c r="X6" s="259">
        <v>0.68017815866422915</v>
      </c>
      <c r="Y6" s="259">
        <v>0.57258774553918612</v>
      </c>
      <c r="DA6" s="67" t="s">
        <v>1580</v>
      </c>
    </row>
    <row r="7" spans="1:105" ht="12" customHeight="1" x14ac:dyDescent="0.25">
      <c r="A7" s="173" t="s">
        <v>92</v>
      </c>
      <c r="B7" s="224">
        <v>7.8360935836661233E-2</v>
      </c>
      <c r="C7" s="224">
        <v>7.3912284161557956E-2</v>
      </c>
      <c r="D7" s="224">
        <v>6.6442566631082958E-2</v>
      </c>
      <c r="E7" s="224">
        <v>6.6460200625337404E-2</v>
      </c>
      <c r="F7" s="224">
        <v>6.7295182938408957E-2</v>
      </c>
      <c r="G7" s="224">
        <v>7.9955726167000418E-2</v>
      </c>
      <c r="H7" s="224">
        <v>7.2910953924072319E-2</v>
      </c>
      <c r="I7" s="224">
        <v>7.3853578221865265E-2</v>
      </c>
      <c r="J7" s="224">
        <v>6.9159982815555632E-2</v>
      </c>
      <c r="K7" s="224">
        <v>5.8610070561856242E-2</v>
      </c>
      <c r="L7" s="224">
        <v>5.1498864847607392E-2</v>
      </c>
      <c r="M7" s="224">
        <v>5.664921732594954E-2</v>
      </c>
      <c r="N7" s="224">
        <v>4.9287786019543707E-2</v>
      </c>
      <c r="O7" s="224">
        <v>6.0342728988770002E-2</v>
      </c>
      <c r="P7" s="224">
        <v>6.3128599359761908E-2</v>
      </c>
      <c r="Q7" s="224">
        <v>6.1239291428320818E-2</v>
      </c>
      <c r="R7" s="224">
        <v>6.9124394431568592E-2</v>
      </c>
      <c r="S7" s="224">
        <v>7.2780600544855523E-2</v>
      </c>
      <c r="T7" s="224">
        <v>7.0049828748749501E-2</v>
      </c>
      <c r="U7" s="224">
        <v>7.4939816137733054E-2</v>
      </c>
      <c r="V7" s="224">
        <v>7.3807221001604126E-2</v>
      </c>
      <c r="W7" s="224">
        <v>7.5696210814302931E-2</v>
      </c>
      <c r="X7" s="224">
        <v>7.0449957689279238E-2</v>
      </c>
      <c r="Y7" s="224">
        <v>5.9306200784004823E-2</v>
      </c>
      <c r="DA7" s="177" t="s">
        <v>1581</v>
      </c>
    </row>
    <row r="8" spans="1:105" ht="12" customHeight="1" x14ac:dyDescent="0.25">
      <c r="A8" s="173" t="s">
        <v>93</v>
      </c>
      <c r="B8" s="224">
        <v>1.5771764965070161</v>
      </c>
      <c r="C8" s="224">
        <v>1.388365245087857</v>
      </c>
      <c r="D8" s="224">
        <v>1.814930859788729</v>
      </c>
      <c r="E8" s="224">
        <v>2.3428365958404571</v>
      </c>
      <c r="F8" s="224">
        <v>2.2553056456749059</v>
      </c>
      <c r="G8" s="224">
        <v>2.1582737973489312</v>
      </c>
      <c r="H8" s="224">
        <v>2.087152766518467</v>
      </c>
      <c r="I8" s="224">
        <v>2.3401690939864781</v>
      </c>
      <c r="J8" s="224">
        <v>2.115638672806154</v>
      </c>
      <c r="K8" s="224">
        <v>1.870385605950071</v>
      </c>
      <c r="L8" s="224">
        <v>1.4952888947815819</v>
      </c>
      <c r="M8" s="224">
        <v>1.9244675705631951</v>
      </c>
      <c r="N8" s="224">
        <v>1.605293607341886</v>
      </c>
      <c r="O8" s="224">
        <v>1.769471649249553</v>
      </c>
      <c r="P8" s="224">
        <v>1.66902205827826</v>
      </c>
      <c r="Q8" s="224">
        <v>1.1835870219281319</v>
      </c>
      <c r="R8" s="224">
        <v>1.790267935710721</v>
      </c>
      <c r="S8" s="224">
        <v>1.496713858462728</v>
      </c>
      <c r="T8" s="224">
        <v>2.273036723344505</v>
      </c>
      <c r="U8" s="224">
        <v>2.3531836138884352</v>
      </c>
      <c r="V8" s="224">
        <v>1.9776120179692289</v>
      </c>
      <c r="W8" s="224">
        <v>2.340357005249456</v>
      </c>
      <c r="X8" s="224">
        <v>1.945027118305376</v>
      </c>
      <c r="Y8" s="224">
        <v>1.760207767014381</v>
      </c>
      <c r="DA8" s="177" t="s">
        <v>1582</v>
      </c>
    </row>
    <row r="9" spans="1:105" ht="12" customHeight="1" x14ac:dyDescent="0.25">
      <c r="A9" s="173" t="s">
        <v>94</v>
      </c>
      <c r="B9" s="224">
        <v>0.14919909833441339</v>
      </c>
      <c r="C9" s="224">
        <v>0.14072887255619129</v>
      </c>
      <c r="D9" s="224">
        <v>0.12650654215060911</v>
      </c>
      <c r="E9" s="224">
        <v>0.12654011724787789</v>
      </c>
      <c r="F9" s="224">
        <v>0.12812992225601541</v>
      </c>
      <c r="G9" s="224">
        <v>0.15223557660995371</v>
      </c>
      <c r="H9" s="224">
        <v>0.13882234136213761</v>
      </c>
      <c r="I9" s="224">
        <v>0.1406170965395383</v>
      </c>
      <c r="J9" s="224">
        <v>0.1316804982831363</v>
      </c>
      <c r="K9" s="224">
        <v>0.11159348197899061</v>
      </c>
      <c r="L9" s="224">
        <v>9.805375750648021E-2</v>
      </c>
      <c r="M9" s="224">
        <v>0.10786002050817289</v>
      </c>
      <c r="N9" s="224">
        <v>9.3843866902556736E-2</v>
      </c>
      <c r="O9" s="224">
        <v>0.11489246089312589</v>
      </c>
      <c r="P9" s="224">
        <v>0.1201967536889004</v>
      </c>
      <c r="Q9" s="224">
        <v>0.1165995143650282</v>
      </c>
      <c r="R9" s="224">
        <v>0.13161273805611301</v>
      </c>
      <c r="S9" s="224">
        <v>0.13857414873354859</v>
      </c>
      <c r="T9" s="224">
        <v>0.13337476353752031</v>
      </c>
      <c r="U9" s="224">
        <v>0.14268529181941531</v>
      </c>
      <c r="V9" s="224">
        <v>0.14052883246522119</v>
      </c>
      <c r="W9" s="224">
        <v>0.14412546609150939</v>
      </c>
      <c r="X9" s="224">
        <v>0.1341366084096767</v>
      </c>
      <c r="Y9" s="224">
        <v>0.11291891282484461</v>
      </c>
      <c r="DA9" s="177" t="s">
        <v>1583</v>
      </c>
    </row>
    <row r="10" spans="1:105" ht="12" customHeight="1" x14ac:dyDescent="0.25">
      <c r="A10" s="56" t="s">
        <v>95</v>
      </c>
      <c r="B10" s="260">
        <v>0.90074395761250692</v>
      </c>
      <c r="C10" s="260">
        <v>0.8618813146436537</v>
      </c>
      <c r="D10" s="260">
        <v>0.84297431786416577</v>
      </c>
      <c r="E10" s="260">
        <v>0.99562502515192475</v>
      </c>
      <c r="F10" s="260">
        <v>0.96427835676689022</v>
      </c>
      <c r="G10" s="260">
        <v>1.0196189990032241</v>
      </c>
      <c r="H10" s="260">
        <v>0.96725147809857426</v>
      </c>
      <c r="I10" s="260">
        <v>1.031954466914923</v>
      </c>
      <c r="J10" s="260">
        <v>0.97053825060979282</v>
      </c>
      <c r="K10" s="260">
        <v>0.84981849659531095</v>
      </c>
      <c r="L10" s="260">
        <v>0.68609955268042322</v>
      </c>
      <c r="M10" s="260">
        <v>0.82791562089410875</v>
      </c>
      <c r="N10" s="260">
        <v>0.69110793989759534</v>
      </c>
      <c r="O10" s="260">
        <v>0.8107256128086644</v>
      </c>
      <c r="P10" s="260">
        <v>0.79576313056194437</v>
      </c>
      <c r="Q10" s="260">
        <v>0.68397416102503505</v>
      </c>
      <c r="R10" s="260">
        <v>0.87776554614442737</v>
      </c>
      <c r="S10" s="260">
        <v>0.82966227451030894</v>
      </c>
      <c r="T10" s="260">
        <v>1.0490667817248991</v>
      </c>
      <c r="U10" s="260">
        <v>1.1384522776490289</v>
      </c>
      <c r="V10" s="260">
        <v>1.0185743950328261</v>
      </c>
      <c r="W10" s="260">
        <v>1.1683684568155981</v>
      </c>
      <c r="X10" s="260">
        <v>1.0234209440937501</v>
      </c>
      <c r="Y10" s="260">
        <v>0.93140331681437494</v>
      </c>
      <c r="DA10" s="68" t="s">
        <v>1584</v>
      </c>
    </row>
    <row r="11" spans="1:105" ht="12" customHeight="1" x14ac:dyDescent="0.25">
      <c r="A11" s="37" t="s">
        <v>159</v>
      </c>
      <c r="B11" s="226">
        <v>9.0446899233290589E-3</v>
      </c>
      <c r="C11" s="226">
        <v>7.1880583350113544E-3</v>
      </c>
      <c r="D11" s="226">
        <v>3.824284488113546E-3</v>
      </c>
      <c r="E11" s="226">
        <v>7.4747977717619669E-3</v>
      </c>
      <c r="F11" s="226">
        <v>3.8342545358070468E-2</v>
      </c>
      <c r="G11" s="226">
        <v>5.2384021742237826E-3</v>
      </c>
      <c r="H11" s="226">
        <v>2.7240778867870991E-3</v>
      </c>
      <c r="I11" s="226">
        <v>4.4744806177175163E-3</v>
      </c>
      <c r="J11" s="226">
        <v>5.4531377933069794E-3</v>
      </c>
      <c r="K11" s="226">
        <v>2.7767964552226848E-3</v>
      </c>
      <c r="L11" s="226">
        <v>2.2252185127992919E-3</v>
      </c>
      <c r="M11" s="226">
        <v>2.020201066453715E-3</v>
      </c>
      <c r="N11" s="226">
        <v>1.9971735963335811E-3</v>
      </c>
      <c r="O11" s="226">
        <v>5.4844716619695238E-3</v>
      </c>
      <c r="P11" s="226">
        <v>5.3917426929816874E-3</v>
      </c>
      <c r="Q11" s="226">
        <v>6.5774536968290697E-3</v>
      </c>
      <c r="R11" s="226">
        <v>5.9207255270098194E-3</v>
      </c>
      <c r="S11" s="226">
        <v>2.348189310531892E-2</v>
      </c>
      <c r="T11" s="226">
        <v>6.19561099238174E-3</v>
      </c>
      <c r="U11" s="226">
        <v>3.0575038087617529E-3</v>
      </c>
      <c r="V11" s="226">
        <v>3.6145054462333689E-3</v>
      </c>
      <c r="W11" s="226">
        <v>3.1706058771330719E-3</v>
      </c>
      <c r="X11" s="226">
        <v>0</v>
      </c>
      <c r="Y11" s="226">
        <v>3.104998448555045E-3</v>
      </c>
      <c r="DA11" s="69" t="s">
        <v>1585</v>
      </c>
    </row>
    <row r="12" spans="1:105" ht="12" customHeight="1" x14ac:dyDescent="0.25">
      <c r="A12" s="37" t="s">
        <v>35</v>
      </c>
      <c r="B12" s="226">
        <v>0.67579219058114348</v>
      </c>
      <c r="C12" s="226">
        <v>0.72923395914862388</v>
      </c>
      <c r="D12" s="226">
        <v>0.5609108999473067</v>
      </c>
      <c r="E12" s="226">
        <v>0.41955432607778798</v>
      </c>
      <c r="F12" s="226">
        <v>0.41544965490693209</v>
      </c>
      <c r="G12" s="226">
        <v>0.67076773812191626</v>
      </c>
      <c r="H12" s="226">
        <v>0.56342529440006739</v>
      </c>
      <c r="I12" s="226">
        <v>0.53268827270564845</v>
      </c>
      <c r="J12" s="226">
        <v>0.4759137073296848</v>
      </c>
      <c r="K12" s="226">
        <v>0.37592219532595061</v>
      </c>
      <c r="L12" s="226">
        <v>0.39462157195444708</v>
      </c>
      <c r="M12" s="226">
        <v>0.37182109990807583</v>
      </c>
      <c r="N12" s="226">
        <v>0.34570771562524549</v>
      </c>
      <c r="O12" s="226">
        <v>0.39549710308503178</v>
      </c>
      <c r="P12" s="226">
        <v>0.47308747151817149</v>
      </c>
      <c r="Q12" s="226">
        <v>0.50802806817353674</v>
      </c>
      <c r="R12" s="226">
        <v>0.45549884804867702</v>
      </c>
      <c r="S12" s="226">
        <v>0.59519593662808967</v>
      </c>
      <c r="T12" s="226">
        <v>0.34776740043439802</v>
      </c>
      <c r="U12" s="226">
        <v>0.36732055103573757</v>
      </c>
      <c r="V12" s="226">
        <v>0.39908335655416188</v>
      </c>
      <c r="W12" s="226">
        <v>0.37637094883598649</v>
      </c>
      <c r="X12" s="226">
        <v>0.37824377814891852</v>
      </c>
      <c r="Y12" s="226">
        <v>0.26579061847501773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6.929830621368889E-2</v>
      </c>
      <c r="V14" s="226">
        <v>8.5052058790372281E-2</v>
      </c>
      <c r="W14" s="226">
        <v>0.1142836470878566</v>
      </c>
      <c r="X14" s="226">
        <v>0.14212532082644419</v>
      </c>
      <c r="Y14" s="226">
        <v>0.14424020962854589</v>
      </c>
      <c r="DA14" s="69" t="s">
        <v>1588</v>
      </c>
    </row>
    <row r="15" spans="1:105" ht="12" customHeight="1" x14ac:dyDescent="0.25">
      <c r="A15" s="37" t="s">
        <v>40</v>
      </c>
      <c r="B15" s="226">
        <v>0.21590707710803431</v>
      </c>
      <c r="C15" s="226">
        <v>0.1254592971600185</v>
      </c>
      <c r="D15" s="226">
        <v>0.27823913342874551</v>
      </c>
      <c r="E15" s="226">
        <v>0.5685959013023747</v>
      </c>
      <c r="F15" s="226">
        <v>0.51048615650188767</v>
      </c>
      <c r="G15" s="226">
        <v>0.34361285870708358</v>
      </c>
      <c r="H15" s="226">
        <v>0.40110210581171979</v>
      </c>
      <c r="I15" s="226">
        <v>0.49479171359155733</v>
      </c>
      <c r="J15" s="226">
        <v>0.48917140548680099</v>
      </c>
      <c r="K15" s="226">
        <v>0.47111950481413772</v>
      </c>
      <c r="L15" s="226">
        <v>0.28925276221317681</v>
      </c>
      <c r="M15" s="226">
        <v>0.45407431991957919</v>
      </c>
      <c r="N15" s="226">
        <v>0.34340305067601629</v>
      </c>
      <c r="O15" s="226">
        <v>0.40974403806166299</v>
      </c>
      <c r="P15" s="226">
        <v>0.31728391635079112</v>
      </c>
      <c r="Q15" s="226">
        <v>0.16936863915466921</v>
      </c>
      <c r="R15" s="226">
        <v>0.41634597256874051</v>
      </c>
      <c r="S15" s="226">
        <v>0.2109844447769004</v>
      </c>
      <c r="T15" s="226">
        <v>0.69510377029811887</v>
      </c>
      <c r="U15" s="226">
        <v>0.69877591659084037</v>
      </c>
      <c r="V15" s="226">
        <v>0.53082447424205881</v>
      </c>
      <c r="W15" s="226">
        <v>0.67454325501462165</v>
      </c>
      <c r="X15" s="226">
        <v>0.50305184511838752</v>
      </c>
      <c r="Y15" s="226">
        <v>0.51826749026225627</v>
      </c>
      <c r="DA15" s="69" t="s">
        <v>1589</v>
      </c>
    </row>
    <row r="16" spans="1:105" ht="12" customHeight="1" x14ac:dyDescent="0.25">
      <c r="A16" s="57" t="s">
        <v>1450</v>
      </c>
      <c r="B16" s="261">
        <v>6.1462524243748913</v>
      </c>
      <c r="C16" s="261">
        <v>5.4104555022457639</v>
      </c>
      <c r="D16" s="261">
        <v>7.0727805174337739</v>
      </c>
      <c r="E16" s="261">
        <v>9.1300277039314626</v>
      </c>
      <c r="F16" s="261">
        <v>8.7889198343592678</v>
      </c>
      <c r="G16" s="261">
        <v>8.4107869910561153</v>
      </c>
      <c r="H16" s="261">
        <v>8.1336285315343755</v>
      </c>
      <c r="I16" s="261">
        <v>9.1196324566187172</v>
      </c>
      <c r="J16" s="261">
        <v>8.2446380291834771</v>
      </c>
      <c r="K16" s="261">
        <v>7.2888875091319747</v>
      </c>
      <c r="L16" s="261">
        <v>5.8271366679926082</v>
      </c>
      <c r="M16" s="261">
        <v>7.4996447749513342</v>
      </c>
      <c r="N16" s="261">
        <v>6.2558247271691378</v>
      </c>
      <c r="O16" s="261">
        <v>6.8956261002804782</v>
      </c>
      <c r="P16" s="261">
        <v>6.5041743233854286</v>
      </c>
      <c r="Q16" s="261">
        <v>4.6124353356112016</v>
      </c>
      <c r="R16" s="261">
        <v>6.9948587028304718</v>
      </c>
      <c r="S16" s="261">
        <v>5.8326897474984749</v>
      </c>
      <c r="T16" s="261">
        <v>8.8580177947682071</v>
      </c>
      <c r="U16" s="261">
        <v>9.1808717062128942</v>
      </c>
      <c r="V16" s="261">
        <v>7.7067485388197499</v>
      </c>
      <c r="W16" s="261">
        <v>9.142763986084061</v>
      </c>
      <c r="X16" s="261">
        <v>7.5797652753736342</v>
      </c>
      <c r="Y16" s="261">
        <v>6.8595247769516323</v>
      </c>
      <c r="DA16" s="70" t="s">
        <v>1590</v>
      </c>
    </row>
    <row r="17" spans="1:105" ht="12" customHeight="1" x14ac:dyDescent="0.25">
      <c r="A17" s="57" t="s">
        <v>1452</v>
      </c>
      <c r="B17" s="261">
        <v>50.037555603172578</v>
      </c>
      <c r="C17" s="261">
        <v>49.750836258468311</v>
      </c>
      <c r="D17" s="261">
        <v>43.756557177791088</v>
      </c>
      <c r="E17" s="261">
        <v>41.607995787618378</v>
      </c>
      <c r="F17" s="261">
        <v>42.287018358528307</v>
      </c>
      <c r="G17" s="261">
        <v>52.147436215916741</v>
      </c>
      <c r="H17" s="261">
        <v>46.74145074097936</v>
      </c>
      <c r="I17" s="261">
        <v>46.895577599750041</v>
      </c>
      <c r="J17" s="261">
        <v>43.254082279008323</v>
      </c>
      <c r="K17" s="261">
        <v>36.292989091272709</v>
      </c>
      <c r="L17" s="261">
        <v>32.93542859014704</v>
      </c>
      <c r="M17" s="261">
        <v>35.54961141772506</v>
      </c>
      <c r="N17" s="261">
        <v>31.45008755686468</v>
      </c>
      <c r="O17" s="261">
        <v>37.244411565825672</v>
      </c>
      <c r="P17" s="261">
        <v>39.779296328478743</v>
      </c>
      <c r="Q17" s="261">
        <v>38.930663669461609</v>
      </c>
      <c r="R17" s="261">
        <v>42.705621759335642</v>
      </c>
      <c r="S17" s="261">
        <v>46.446285718301539</v>
      </c>
      <c r="T17" s="261">
        <v>41.934199381251581</v>
      </c>
      <c r="U17" s="261">
        <v>44.936114125768007</v>
      </c>
      <c r="V17" s="261">
        <v>44.725784372739341</v>
      </c>
      <c r="W17" s="261">
        <v>45.632280988580881</v>
      </c>
      <c r="X17" s="261">
        <v>42.89292840409216</v>
      </c>
      <c r="Y17" s="261">
        <v>35.490952891329783</v>
      </c>
      <c r="DA17" s="70" t="s">
        <v>1591</v>
      </c>
    </row>
    <row r="18" spans="1:105" ht="12" customHeight="1" x14ac:dyDescent="0.25">
      <c r="A18" s="18" t="s">
        <v>28</v>
      </c>
      <c r="B18" s="230">
        <v>9.6320328103453416</v>
      </c>
      <c r="C18" s="230">
        <v>12.35272126739336</v>
      </c>
      <c r="D18" s="230">
        <v>9.2961472838327648</v>
      </c>
      <c r="E18" s="230">
        <v>12.0557960042938</v>
      </c>
      <c r="F18" s="230">
        <v>13.048739225972721</v>
      </c>
      <c r="G18" s="230">
        <v>13.7342694138265</v>
      </c>
      <c r="H18" s="230">
        <v>12.913842987109019</v>
      </c>
      <c r="I18" s="230">
        <v>13.476507609316929</v>
      </c>
      <c r="J18" s="230">
        <v>16.38138843045861</v>
      </c>
      <c r="K18" s="230">
        <v>14.41864593913064</v>
      </c>
      <c r="L18" s="230">
        <v>11.558441268938861</v>
      </c>
      <c r="M18" s="230">
        <v>11.54854777775232</v>
      </c>
      <c r="N18" s="230">
        <v>7.7488519813835319</v>
      </c>
      <c r="O18" s="230">
        <v>5.1118808570269154</v>
      </c>
      <c r="P18" s="230">
        <v>5.1106504036503351</v>
      </c>
      <c r="Q18" s="230">
        <v>4.542919241172898</v>
      </c>
      <c r="R18" s="230">
        <v>4.6701726116460804</v>
      </c>
      <c r="S18" s="230">
        <v>4.5872518979502974</v>
      </c>
      <c r="T18" s="230">
        <v>4.9660768293991424</v>
      </c>
      <c r="U18" s="230">
        <v>5.0767498955953183</v>
      </c>
      <c r="V18" s="230">
        <v>4.5513723339072021</v>
      </c>
      <c r="W18" s="230">
        <v>5.7911929924259731</v>
      </c>
      <c r="X18" s="230">
        <v>4.6436799222726686</v>
      </c>
      <c r="Y18" s="230">
        <v>4.02682137798136</v>
      </c>
      <c r="DA18" s="71" t="s">
        <v>1592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0.1243142672962137</v>
      </c>
      <c r="O19" s="230">
        <v>0.1235088300757933</v>
      </c>
      <c r="P19" s="230">
        <v>0.1189933152854741</v>
      </c>
      <c r="Q19" s="230">
        <v>0.105392393000169</v>
      </c>
      <c r="R19" s="230">
        <v>0</v>
      </c>
      <c r="S19" s="230">
        <v>0.1186777830739065</v>
      </c>
      <c r="T19" s="230">
        <v>0.12807606692308129</v>
      </c>
      <c r="U19" s="230">
        <v>0.12480735139760191</v>
      </c>
      <c r="V19" s="230">
        <v>0.23333083215159639</v>
      </c>
      <c r="W19" s="230">
        <v>0.25405290479903547</v>
      </c>
      <c r="X19" s="230">
        <v>0.23321285605462719</v>
      </c>
      <c r="Y19" s="230">
        <v>0.2329093980914568</v>
      </c>
      <c r="DA19" s="71" t="s">
        <v>1593</v>
      </c>
    </row>
    <row r="20" spans="1:105" ht="12" customHeight="1" x14ac:dyDescent="0.25">
      <c r="A20" s="18" t="s">
        <v>159</v>
      </c>
      <c r="B20" s="295">
        <v>0.3052618487335309</v>
      </c>
      <c r="C20" s="295">
        <v>0.30123427492827731</v>
      </c>
      <c r="D20" s="295">
        <v>0.20506988814440011</v>
      </c>
      <c r="E20" s="295">
        <v>0.4334213744916865</v>
      </c>
      <c r="F20" s="295">
        <v>2.0039962425229958</v>
      </c>
      <c r="G20" s="295">
        <v>0.2435767133138777</v>
      </c>
      <c r="H20" s="295">
        <v>0.1204173057214942</v>
      </c>
      <c r="I20" s="295">
        <v>0.2302992958912376</v>
      </c>
      <c r="J20" s="295">
        <v>0.2335503442768791</v>
      </c>
      <c r="K20" s="295">
        <v>0.12044260702487899</v>
      </c>
      <c r="L20" s="295">
        <v>0.1065361346541084</v>
      </c>
      <c r="M20" s="295">
        <v>0.11034036997169561</v>
      </c>
      <c r="N20" s="295">
        <v>0.10841315767658991</v>
      </c>
      <c r="O20" s="295">
        <v>0.21385665819713831</v>
      </c>
      <c r="P20" s="295">
        <v>0.2053676052384634</v>
      </c>
      <c r="Q20" s="295">
        <v>0.1821906657505272</v>
      </c>
      <c r="R20" s="295">
        <v>0.1959314273286589</v>
      </c>
      <c r="S20" s="295">
        <v>0.71910398179143065</v>
      </c>
      <c r="T20" s="295">
        <v>0.22218540078032489</v>
      </c>
      <c r="U20" s="295">
        <v>0.10824413771436241</v>
      </c>
      <c r="V20" s="295">
        <v>0.1008914858525963</v>
      </c>
      <c r="W20" s="295">
        <v>0.1124582776520565</v>
      </c>
      <c r="X20" s="295">
        <v>0</v>
      </c>
      <c r="Y20" s="295">
        <v>0.1008194854411814</v>
      </c>
      <c r="DA20" s="122" t="s">
        <v>1594</v>
      </c>
    </row>
    <row r="21" spans="1:105" ht="12" customHeight="1" x14ac:dyDescent="0.25">
      <c r="A21" s="18" t="s">
        <v>32</v>
      </c>
      <c r="B21" s="295">
        <v>0</v>
      </c>
      <c r="C21" s="295">
        <v>1.1542386378001961</v>
      </c>
      <c r="D21" s="295">
        <v>0.18094525846998291</v>
      </c>
      <c r="E21" s="295">
        <v>2.2930270671948971</v>
      </c>
      <c r="F21" s="295">
        <v>0</v>
      </c>
      <c r="G21" s="295">
        <v>2.5799562871405679</v>
      </c>
      <c r="H21" s="295">
        <v>4.9981422813818979</v>
      </c>
      <c r="I21" s="295">
        <v>4.8749913866000716</v>
      </c>
      <c r="J21" s="295">
        <v>4.8619359176220787</v>
      </c>
      <c r="K21" s="295">
        <v>2.7713361164188819</v>
      </c>
      <c r="L21" s="295">
        <v>0.37635153799691762</v>
      </c>
      <c r="M21" s="295">
        <v>0</v>
      </c>
      <c r="N21" s="295">
        <v>0</v>
      </c>
      <c r="O21" s="295">
        <v>0</v>
      </c>
      <c r="P21" s="295">
        <v>9.3122554446368994E-2</v>
      </c>
      <c r="Q21" s="295">
        <v>8.2478657156881754E-2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1595</v>
      </c>
    </row>
    <row r="22" spans="1:105" ht="12" customHeight="1" x14ac:dyDescent="0.25">
      <c r="A22" s="18" t="s">
        <v>33</v>
      </c>
      <c r="B22" s="295">
        <v>0</v>
      </c>
      <c r="C22" s="295">
        <v>4.3630483615125932</v>
      </c>
      <c r="D22" s="295">
        <v>4.0161580925476938</v>
      </c>
      <c r="E22" s="295">
        <v>3.003361726498885</v>
      </c>
      <c r="F22" s="295">
        <v>5.9815534660653364</v>
      </c>
      <c r="G22" s="295">
        <v>4.7452568326716982</v>
      </c>
      <c r="H22" s="295">
        <v>4.1716814619676494</v>
      </c>
      <c r="I22" s="295">
        <v>1.422473054221898</v>
      </c>
      <c r="J22" s="295">
        <v>1.756771120697125</v>
      </c>
      <c r="K22" s="295">
        <v>2.9426384176237002</v>
      </c>
      <c r="L22" s="295">
        <v>2.3411513844200891</v>
      </c>
      <c r="M22" s="295">
        <v>3.9270240264128198</v>
      </c>
      <c r="N22" s="295">
        <v>4.9783877654596891</v>
      </c>
      <c r="O22" s="295">
        <v>4.9250193620963651</v>
      </c>
      <c r="P22" s="295">
        <v>5.1324997220694124</v>
      </c>
      <c r="Q22" s="295">
        <v>5.0226068507586108</v>
      </c>
      <c r="R22" s="295">
        <v>6.257856760862083</v>
      </c>
      <c r="S22" s="295">
        <v>5.7062889535861263</v>
      </c>
      <c r="T22" s="295">
        <v>6.5172980936134</v>
      </c>
      <c r="U22" s="295">
        <v>7.0313685585394294</v>
      </c>
      <c r="V22" s="295">
        <v>6.8423494593043532</v>
      </c>
      <c r="W22" s="295">
        <v>7.7902901177682029</v>
      </c>
      <c r="X22" s="295">
        <v>7.1511866696630983</v>
      </c>
      <c r="Y22" s="295">
        <v>5.7032983242608637</v>
      </c>
      <c r="DA22" s="122" t="s">
        <v>1596</v>
      </c>
    </row>
    <row r="23" spans="1:105" ht="12" customHeight="1" x14ac:dyDescent="0.25">
      <c r="A23" s="18" t="s">
        <v>35</v>
      </c>
      <c r="B23" s="295">
        <v>22.26210665912911</v>
      </c>
      <c r="C23" s="295">
        <v>29.828672083489941</v>
      </c>
      <c r="D23" s="295">
        <v>29.357551073792191</v>
      </c>
      <c r="E23" s="295">
        <v>23.745062883939831</v>
      </c>
      <c r="F23" s="295">
        <v>21.193789102343761</v>
      </c>
      <c r="G23" s="295">
        <v>30.442711866881531</v>
      </c>
      <c r="H23" s="295">
        <v>24.309720653257671</v>
      </c>
      <c r="I23" s="295">
        <v>26.76069311648606</v>
      </c>
      <c r="J23" s="295">
        <v>19.89465885692762</v>
      </c>
      <c r="K23" s="295">
        <v>15.91506117519846</v>
      </c>
      <c r="L23" s="295">
        <v>18.440782110897729</v>
      </c>
      <c r="M23" s="295">
        <v>19.822029309897211</v>
      </c>
      <c r="N23" s="295">
        <v>18.316795364951659</v>
      </c>
      <c r="O23" s="295">
        <v>15.052392314988881</v>
      </c>
      <c r="P23" s="295">
        <v>17.58808154256667</v>
      </c>
      <c r="Q23" s="295">
        <v>13.735050915539111</v>
      </c>
      <c r="R23" s="295">
        <v>14.712643089641199</v>
      </c>
      <c r="S23" s="295">
        <v>17.790689801351579</v>
      </c>
      <c r="T23" s="295">
        <v>12.172912197859169</v>
      </c>
      <c r="U23" s="295">
        <v>12.69278280272113</v>
      </c>
      <c r="V23" s="295">
        <v>10.87285243240985</v>
      </c>
      <c r="W23" s="295">
        <v>13.02985264682102</v>
      </c>
      <c r="X23" s="295">
        <v>11.674794399718641</v>
      </c>
      <c r="Y23" s="295">
        <v>8.4235853328735324</v>
      </c>
      <c r="DA23" s="122" t="s">
        <v>1597</v>
      </c>
    </row>
    <row r="24" spans="1:105" ht="12" customHeight="1" x14ac:dyDescent="0.25">
      <c r="A24" s="18" t="s">
        <v>38</v>
      </c>
      <c r="B24" s="295">
        <v>17.838154284964599</v>
      </c>
      <c r="C24" s="295">
        <v>1.750921633343939</v>
      </c>
      <c r="D24" s="295">
        <v>0.7006855810040673</v>
      </c>
      <c r="E24" s="295">
        <v>7.7326731199276924E-2</v>
      </c>
      <c r="F24" s="295">
        <v>5.8940321623495363E-2</v>
      </c>
      <c r="G24" s="295">
        <v>0.40166510208257011</v>
      </c>
      <c r="H24" s="295">
        <v>0.2276460515416231</v>
      </c>
      <c r="I24" s="295">
        <v>0.13061313723384191</v>
      </c>
      <c r="J24" s="295">
        <v>0.12577760902602581</v>
      </c>
      <c r="K24" s="295">
        <v>0.1248648358761533</v>
      </c>
      <c r="L24" s="295">
        <v>0.1121661532393307</v>
      </c>
      <c r="M24" s="295">
        <v>0.14166993369101019</v>
      </c>
      <c r="N24" s="295">
        <v>0.1733250200969956</v>
      </c>
      <c r="O24" s="295">
        <v>11.817753543440579</v>
      </c>
      <c r="P24" s="295">
        <v>11.530581185222021</v>
      </c>
      <c r="Q24" s="295">
        <v>15.260024946083419</v>
      </c>
      <c r="R24" s="295">
        <v>16.869017869857618</v>
      </c>
      <c r="S24" s="295">
        <v>17.524273300548199</v>
      </c>
      <c r="T24" s="295">
        <v>17.927650792676459</v>
      </c>
      <c r="U24" s="295">
        <v>19.902161379800159</v>
      </c>
      <c r="V24" s="295">
        <v>22.124987829113749</v>
      </c>
      <c r="W24" s="295">
        <v>18.654434049114592</v>
      </c>
      <c r="X24" s="295">
        <v>19.190054556383132</v>
      </c>
      <c r="Y24" s="295">
        <v>17.003518972681391</v>
      </c>
      <c r="DA24" s="122" t="s">
        <v>1598</v>
      </c>
    </row>
    <row r="25" spans="1:105" ht="12" customHeight="1" x14ac:dyDescent="0.25">
      <c r="A25" s="57" t="s">
        <v>1461</v>
      </c>
      <c r="B25" s="261">
        <v>114.9627713697077</v>
      </c>
      <c r="C25" s="261">
        <v>107.44888244988449</v>
      </c>
      <c r="D25" s="261">
        <v>93.066921104750051</v>
      </c>
      <c r="E25" s="261">
        <v>90.306086749930287</v>
      </c>
      <c r="F25" s="261">
        <v>92.070099061364374</v>
      </c>
      <c r="G25" s="261">
        <v>112.5136076484894</v>
      </c>
      <c r="H25" s="261">
        <v>101.57834840601799</v>
      </c>
      <c r="I25" s="261">
        <v>102.1183849293289</v>
      </c>
      <c r="J25" s="261">
        <v>96.331681827371511</v>
      </c>
      <c r="K25" s="261">
        <v>80.936004526926126</v>
      </c>
      <c r="L25" s="261">
        <v>72.246951442247692</v>
      </c>
      <c r="M25" s="261">
        <v>77.43564407147484</v>
      </c>
      <c r="N25" s="261">
        <v>67.259938410855497</v>
      </c>
      <c r="O25" s="261">
        <v>83.741098210741086</v>
      </c>
      <c r="P25" s="261">
        <v>88.68631516222456</v>
      </c>
      <c r="Q25" s="261">
        <v>88.671664984432539</v>
      </c>
      <c r="R25" s="261">
        <v>97.149950354075969</v>
      </c>
      <c r="S25" s="261">
        <v>105.07005610462009</v>
      </c>
      <c r="T25" s="261">
        <v>96.340634513170215</v>
      </c>
      <c r="U25" s="261">
        <v>103.4517447363897</v>
      </c>
      <c r="V25" s="261">
        <v>103.95002476708351</v>
      </c>
      <c r="W25" s="261">
        <v>104.5697448406671</v>
      </c>
      <c r="X25" s="261">
        <v>98.736291262563995</v>
      </c>
      <c r="Y25" s="261">
        <v>82.41767815004809</v>
      </c>
      <c r="DA25" s="70" t="s">
        <v>1599</v>
      </c>
    </row>
    <row r="26" spans="1:105" ht="12" customHeight="1" x14ac:dyDescent="0.25">
      <c r="A26" s="18" t="s">
        <v>28</v>
      </c>
      <c r="B26" s="230">
        <v>24.35016061866909</v>
      </c>
      <c r="C26" s="230">
        <v>31.22816884672693</v>
      </c>
      <c r="D26" s="230">
        <v>23.501028698013371</v>
      </c>
      <c r="E26" s="230">
        <v>30.477530015799239</v>
      </c>
      <c r="F26" s="230">
        <v>32.987729826075167</v>
      </c>
      <c r="G26" s="230">
        <v>34.720777305445971</v>
      </c>
      <c r="H26" s="230">
        <v>32.646706788896843</v>
      </c>
      <c r="I26" s="230">
        <v>34.0691452497054</v>
      </c>
      <c r="J26" s="230">
        <v>41.412799072906537</v>
      </c>
      <c r="K26" s="230">
        <v>36.450908280176833</v>
      </c>
      <c r="L26" s="230">
        <v>29.220197536891899</v>
      </c>
      <c r="M26" s="230">
        <v>29.195186399137729</v>
      </c>
      <c r="N26" s="230">
        <v>19.589404861071721</v>
      </c>
      <c r="O26" s="230">
        <v>12.92303736739891</v>
      </c>
      <c r="P26" s="230">
        <v>12.91992673250558</v>
      </c>
      <c r="Q26" s="230">
        <v>11.48467985713145</v>
      </c>
      <c r="R26" s="230">
        <v>11.80638142016609</v>
      </c>
      <c r="S26" s="230">
        <v>11.5967545701684</v>
      </c>
      <c r="T26" s="230">
        <v>12.554439007998409</v>
      </c>
      <c r="U26" s="230">
        <v>12.834224904817921</v>
      </c>
      <c r="V26" s="230">
        <v>11.506049610521799</v>
      </c>
      <c r="W26" s="230">
        <v>14.64036536377075</v>
      </c>
      <c r="X26" s="230">
        <v>11.73940685164404</v>
      </c>
      <c r="Y26" s="230">
        <v>10.179964008347371</v>
      </c>
      <c r="DA26" s="71" t="s">
        <v>1600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0.26020591161004369</v>
      </c>
      <c r="O27" s="295">
        <v>0.2585200268701629</v>
      </c>
      <c r="P27" s="295">
        <v>0.24906846778560551</v>
      </c>
      <c r="Q27" s="295">
        <v>0.22059997049275309</v>
      </c>
      <c r="R27" s="295">
        <v>0</v>
      </c>
      <c r="S27" s="295">
        <v>0.2484080178747545</v>
      </c>
      <c r="T27" s="295">
        <v>0.2680798469393737</v>
      </c>
      <c r="U27" s="295">
        <v>0.26123800069275882</v>
      </c>
      <c r="V27" s="295">
        <v>0.48839174462628621</v>
      </c>
      <c r="W27" s="295">
        <v>0.53176573476394617</v>
      </c>
      <c r="X27" s="295">
        <v>0.48814480532858717</v>
      </c>
      <c r="Y27" s="295">
        <v>0.48750962838824508</v>
      </c>
      <c r="DA27" s="122" t="s">
        <v>1601</v>
      </c>
    </row>
    <row r="28" spans="1:105" ht="12" customHeight="1" x14ac:dyDescent="0.25">
      <c r="A28" s="18" t="s">
        <v>159</v>
      </c>
      <c r="B28" s="295">
        <v>0.67283350313470003</v>
      </c>
      <c r="C28" s="295">
        <v>0.66395625036379202</v>
      </c>
      <c r="D28" s="295">
        <v>0.45199847868339932</v>
      </c>
      <c r="E28" s="295">
        <v>0.95531237507265276</v>
      </c>
      <c r="F28" s="295">
        <v>4.4170466034965612</v>
      </c>
      <c r="G28" s="295">
        <v>0.53687211153619407</v>
      </c>
      <c r="H28" s="295">
        <v>0.26541409607120542</v>
      </c>
      <c r="I28" s="295">
        <v>0.50760710081140203</v>
      </c>
      <c r="J28" s="295">
        <v>0.51477279899231354</v>
      </c>
      <c r="K28" s="295">
        <v>0.26546986315988969</v>
      </c>
      <c r="L28" s="295">
        <v>0.23481834034336119</v>
      </c>
      <c r="M28" s="295">
        <v>0.24320332846454401</v>
      </c>
      <c r="N28" s="295">
        <v>0.23895552283413221</v>
      </c>
      <c r="O28" s="295">
        <v>0.47136556730043638</v>
      </c>
      <c r="P28" s="295">
        <v>0.45265468264787351</v>
      </c>
      <c r="Q28" s="295">
        <v>0.40156994522553802</v>
      </c>
      <c r="R28" s="295">
        <v>0.43185622170165089</v>
      </c>
      <c r="S28" s="295">
        <v>1.584990896157453</v>
      </c>
      <c r="T28" s="295">
        <v>0.4897231087757366</v>
      </c>
      <c r="U28" s="295">
        <v>0.23858298268947581</v>
      </c>
      <c r="V28" s="295">
        <v>0.22237686151840089</v>
      </c>
      <c r="W28" s="295">
        <v>0.24787144945576889</v>
      </c>
      <c r="X28" s="295">
        <v>0</v>
      </c>
      <c r="Y28" s="295">
        <v>0.2222181640288835</v>
      </c>
      <c r="DA28" s="122" t="s">
        <v>1602</v>
      </c>
    </row>
    <row r="29" spans="1:105" ht="12" customHeight="1" x14ac:dyDescent="0.25">
      <c r="A29" s="18" t="s">
        <v>32</v>
      </c>
      <c r="B29" s="295">
        <v>0</v>
      </c>
      <c r="C29" s="295">
        <v>2.531065373842925</v>
      </c>
      <c r="D29" s="295">
        <v>0.39678474041319661</v>
      </c>
      <c r="E29" s="295">
        <v>5.028250849514766</v>
      </c>
      <c r="F29" s="295">
        <v>0</v>
      </c>
      <c r="G29" s="295">
        <v>5.6574418933463484</v>
      </c>
      <c r="H29" s="295">
        <v>10.96014675618223</v>
      </c>
      <c r="I29" s="295">
        <v>10.69009604454247</v>
      </c>
      <c r="J29" s="295">
        <v>10.661467436568939</v>
      </c>
      <c r="K29" s="295">
        <v>6.0771080206746584</v>
      </c>
      <c r="L29" s="295">
        <v>0.82528024536761591</v>
      </c>
      <c r="M29" s="295">
        <v>0</v>
      </c>
      <c r="N29" s="295">
        <v>0</v>
      </c>
      <c r="O29" s="295">
        <v>0</v>
      </c>
      <c r="P29" s="295">
        <v>0.20420324304184989</v>
      </c>
      <c r="Q29" s="295">
        <v>0.18086283578992671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1603</v>
      </c>
    </row>
    <row r="30" spans="1:105" ht="12" customHeight="1" x14ac:dyDescent="0.25">
      <c r="A30" s="18" t="s">
        <v>33</v>
      </c>
      <c r="B30" s="295">
        <v>0</v>
      </c>
      <c r="C30" s="295">
        <v>8.7650783807465089</v>
      </c>
      <c r="D30" s="295">
        <v>8.0681985515388721</v>
      </c>
      <c r="E30" s="295">
        <v>6.0335569898130998</v>
      </c>
      <c r="F30" s="295">
        <v>12.01654912450077</v>
      </c>
      <c r="G30" s="295">
        <v>9.5329101648373573</v>
      </c>
      <c r="H30" s="295">
        <v>8.3806348139989826</v>
      </c>
      <c r="I30" s="295">
        <v>2.8576551946429398</v>
      </c>
      <c r="J30" s="295">
        <v>3.5292381138319291</v>
      </c>
      <c r="K30" s="295">
        <v>5.911567839629865</v>
      </c>
      <c r="L30" s="295">
        <v>4.7032197870301014</v>
      </c>
      <c r="M30" s="295">
        <v>7.8891340509116112</v>
      </c>
      <c r="N30" s="295">
        <v>10.00125493884644</v>
      </c>
      <c r="O30" s="295">
        <v>9.8940413120938135</v>
      </c>
      <c r="P30" s="295">
        <v>10.31085576541764</v>
      </c>
      <c r="Q30" s="295">
        <v>10.09008818488352</v>
      </c>
      <c r="R30" s="295">
        <v>12.571624346016851</v>
      </c>
      <c r="S30" s="295">
        <v>11.46356074862088</v>
      </c>
      <c r="T30" s="295">
        <v>13.092824990233931</v>
      </c>
      <c r="U30" s="295">
        <v>14.12555888290647</v>
      </c>
      <c r="V30" s="295">
        <v>13.745831893201689</v>
      </c>
      <c r="W30" s="295">
        <v>15.65018258640638</v>
      </c>
      <c r="X30" s="295">
        <v>14.36626562012628</v>
      </c>
      <c r="Y30" s="295">
        <v>11.45755277019118</v>
      </c>
      <c r="DA30" s="122" t="s">
        <v>1604</v>
      </c>
    </row>
    <row r="31" spans="1:105" ht="12" customHeight="1" x14ac:dyDescent="0.25">
      <c r="A31" s="18" t="s">
        <v>35</v>
      </c>
      <c r="B31" s="295">
        <v>44.641356346430719</v>
      </c>
      <c r="C31" s="295">
        <v>59.814302402232592</v>
      </c>
      <c r="D31" s="295">
        <v>58.869581347831257</v>
      </c>
      <c r="E31" s="295">
        <v>47.615072099912041</v>
      </c>
      <c r="F31" s="295">
        <v>42.499099754373397</v>
      </c>
      <c r="G31" s="295">
        <v>61.045613041472087</v>
      </c>
      <c r="H31" s="295">
        <v>48.747358863238723</v>
      </c>
      <c r="I31" s="295">
        <v>53.66220078730251</v>
      </c>
      <c r="J31" s="295">
        <v>39.894003250522729</v>
      </c>
      <c r="K31" s="295">
        <v>31.91386727571599</v>
      </c>
      <c r="L31" s="295">
        <v>36.978599470589131</v>
      </c>
      <c r="M31" s="295">
        <v>39.748361980363093</v>
      </c>
      <c r="N31" s="295">
        <v>36.729973561426</v>
      </c>
      <c r="O31" s="295">
        <v>30.183990198615849</v>
      </c>
      <c r="P31" s="295">
        <v>35.268711430318618</v>
      </c>
      <c r="Q31" s="295">
        <v>27.542375559750241</v>
      </c>
      <c r="R31" s="295">
        <v>29.50270399019902</v>
      </c>
      <c r="S31" s="295">
        <v>35.67499407093468</v>
      </c>
      <c r="T31" s="295">
        <v>24.409878162882858</v>
      </c>
      <c r="U31" s="295">
        <v>25.452354927594619</v>
      </c>
      <c r="V31" s="295">
        <v>21.80291772783881</v>
      </c>
      <c r="W31" s="295">
        <v>26.128268274633061</v>
      </c>
      <c r="X31" s="295">
        <v>23.411021474709901</v>
      </c>
      <c r="Y31" s="295">
        <v>16.891495504769331</v>
      </c>
      <c r="DA31" s="122" t="s">
        <v>1605</v>
      </c>
    </row>
    <row r="32" spans="1:105" ht="12" customHeight="1" x14ac:dyDescent="0.25">
      <c r="A32" s="18" t="s">
        <v>38</v>
      </c>
      <c r="B32" s="295">
        <v>45.298420901473193</v>
      </c>
      <c r="C32" s="295">
        <v>4.4463111959717034</v>
      </c>
      <c r="D32" s="295">
        <v>1.7793292882699461</v>
      </c>
      <c r="E32" s="295">
        <v>0.196364419818498</v>
      </c>
      <c r="F32" s="295">
        <v>0.14967375291846771</v>
      </c>
      <c r="G32" s="295">
        <v>1.0199931318513979</v>
      </c>
      <c r="H32" s="295">
        <v>0.57808708763006278</v>
      </c>
      <c r="I32" s="295">
        <v>0.33168055232414978</v>
      </c>
      <c r="J32" s="295">
        <v>0.31940115454905432</v>
      </c>
      <c r="K32" s="295">
        <v>0.31708324756888318</v>
      </c>
      <c r="L32" s="295">
        <v>0.2848360620255968</v>
      </c>
      <c r="M32" s="295">
        <v>0.35975831259786151</v>
      </c>
      <c r="N32" s="295">
        <v>0.44014361506715671</v>
      </c>
      <c r="O32" s="295">
        <v>30.010143738461899</v>
      </c>
      <c r="P32" s="295">
        <v>29.28089484050739</v>
      </c>
      <c r="Q32" s="295">
        <v>38.751488631159113</v>
      </c>
      <c r="R32" s="295">
        <v>42.83738437599235</v>
      </c>
      <c r="S32" s="295">
        <v>44.501347800863968</v>
      </c>
      <c r="T32" s="295">
        <v>45.525689396339907</v>
      </c>
      <c r="U32" s="295">
        <v>50.539785037688468</v>
      </c>
      <c r="V32" s="295">
        <v>56.18445692937653</v>
      </c>
      <c r="W32" s="295">
        <v>47.371291431637182</v>
      </c>
      <c r="X32" s="295">
        <v>48.73145251075519</v>
      </c>
      <c r="Y32" s="295">
        <v>43.178938074323071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8.6319269436735819</v>
      </c>
      <c r="C33" s="261">
        <f t="shared" si="0"/>
        <v>8.4577356583272127</v>
      </c>
      <c r="D33" s="261">
        <f t="shared" si="0"/>
        <v>10.917662054396535</v>
      </c>
      <c r="E33" s="261">
        <f t="shared" si="0"/>
        <v>13.547704883653454</v>
      </c>
      <c r="F33" s="261">
        <f t="shared" si="0"/>
        <v>13.280024784842556</v>
      </c>
      <c r="G33" s="261">
        <f t="shared" si="0"/>
        <v>12.167248737932621</v>
      </c>
      <c r="H33" s="261">
        <f t="shared" si="0"/>
        <v>11.799581227030382</v>
      </c>
      <c r="I33" s="261">
        <f t="shared" si="0"/>
        <v>13.056595286140082</v>
      </c>
      <c r="J33" s="261">
        <f t="shared" si="0"/>
        <v>11.964837861527592</v>
      </c>
      <c r="K33" s="261">
        <f t="shared" si="0"/>
        <v>11.147148805453778</v>
      </c>
      <c r="L33" s="261">
        <f t="shared" si="0"/>
        <v>8.8287168504376954</v>
      </c>
      <c r="M33" s="261">
        <f t="shared" si="0"/>
        <v>11.51360197080588</v>
      </c>
      <c r="N33" s="261">
        <f t="shared" si="0"/>
        <v>9.6949510296127475</v>
      </c>
      <c r="O33" s="261">
        <f t="shared" si="0"/>
        <v>10.738772675700952</v>
      </c>
      <c r="P33" s="261">
        <f t="shared" si="0"/>
        <v>10.036919213315814</v>
      </c>
      <c r="Q33" s="261">
        <f t="shared" si="0"/>
        <v>7.41897854437277</v>
      </c>
      <c r="R33" s="261">
        <f t="shared" si="0"/>
        <v>10.756507339957771</v>
      </c>
      <c r="S33" s="261">
        <f t="shared" si="0"/>
        <v>8.7495497002825395</v>
      </c>
      <c r="T33" s="261">
        <f t="shared" si="0"/>
        <v>12.763975646218876</v>
      </c>
      <c r="U33" s="261">
        <f t="shared" si="0"/>
        <v>13.318378172310739</v>
      </c>
      <c r="V33" s="261">
        <f t="shared" si="0"/>
        <v>11.296157960172311</v>
      </c>
      <c r="W33" s="261">
        <f t="shared" si="0"/>
        <v>13.253720190488858</v>
      </c>
      <c r="X33" s="261">
        <f t="shared" si="0"/>
        <v>11.069046703996618</v>
      </c>
      <c r="Y33" s="261">
        <f t="shared" si="0"/>
        <v>10.152854025625022</v>
      </c>
      <c r="DA33" s="70"/>
    </row>
    <row r="34" spans="1:105" ht="12" customHeight="1" x14ac:dyDescent="0.25">
      <c r="A34" s="60" t="s">
        <v>1471</v>
      </c>
      <c r="B34" s="262">
        <v>7.8771139404841231</v>
      </c>
      <c r="C34" s="262">
        <v>6.9341074069934132</v>
      </c>
      <c r="D34" s="262">
        <v>9.0645639269409699</v>
      </c>
      <c r="E34" s="262">
        <v>11.70115763850348</v>
      </c>
      <c r="F34" s="262">
        <v>11.263989528720019</v>
      </c>
      <c r="G34" s="262">
        <v>10.779369749759169</v>
      </c>
      <c r="H34" s="262">
        <v>10.424160003318621</v>
      </c>
      <c r="I34" s="262">
        <v>11.687834959598</v>
      </c>
      <c r="J34" s="262">
        <v>10.566431163219249</v>
      </c>
      <c r="K34" s="262">
        <v>9.3415293490233715</v>
      </c>
      <c r="L34" s="262">
        <v>7.4681311978850538</v>
      </c>
      <c r="M34" s="262">
        <v>9.6116384955433087</v>
      </c>
      <c r="N34" s="262">
        <v>8.0175431734926104</v>
      </c>
      <c r="O34" s="262">
        <v>8.8375206113357674</v>
      </c>
      <c r="P34" s="262">
        <v>8.3358311205854925</v>
      </c>
      <c r="Q34" s="262">
        <v>5.9113547855008282</v>
      </c>
      <c r="R34" s="262">
        <v>8.9646983552561341</v>
      </c>
      <c r="S34" s="262">
        <v>7.4752480939980108</v>
      </c>
      <c r="T34" s="262">
        <v>11.35254633856364</v>
      </c>
      <c r="U34" s="262">
        <v>11.76631994742082</v>
      </c>
      <c r="V34" s="262">
        <v>9.8770652682910196</v>
      </c>
      <c r="W34" s="262">
        <v>11.717480616924661</v>
      </c>
      <c r="X34" s="262">
        <v>9.714321930459219</v>
      </c>
      <c r="Y34" s="262">
        <v>8.7912527040601418</v>
      </c>
      <c r="DA34" s="72" t="s">
        <v>1607</v>
      </c>
    </row>
    <row r="35" spans="1:105" ht="12" customHeight="1" x14ac:dyDescent="0.25">
      <c r="A35" s="60" t="s">
        <v>1473</v>
      </c>
      <c r="B35" s="262">
        <v>0.75481300318945843</v>
      </c>
      <c r="C35" s="262">
        <v>1.5236282513338</v>
      </c>
      <c r="D35" s="262">
        <v>1.853098127455566</v>
      </c>
      <c r="E35" s="262">
        <v>1.8465472451499749</v>
      </c>
      <c r="F35" s="262">
        <v>2.0160352561225379</v>
      </c>
      <c r="G35" s="262">
        <v>1.387878988173451</v>
      </c>
      <c r="H35" s="262">
        <v>1.3754212237117609</v>
      </c>
      <c r="I35" s="262">
        <v>1.368760326542082</v>
      </c>
      <c r="J35" s="262">
        <v>1.3984066983083421</v>
      </c>
      <c r="K35" s="262">
        <v>1.8056194564304071</v>
      </c>
      <c r="L35" s="262">
        <v>1.360585652552641</v>
      </c>
      <c r="M35" s="262">
        <v>1.90196347526257</v>
      </c>
      <c r="N35" s="262">
        <v>1.6774078561201371</v>
      </c>
      <c r="O35" s="262">
        <v>1.9012520643651849</v>
      </c>
      <c r="P35" s="262">
        <v>1.701088092730322</v>
      </c>
      <c r="Q35" s="262">
        <v>1.5076237588719421</v>
      </c>
      <c r="R35" s="262">
        <v>1.7918089847016381</v>
      </c>
      <c r="S35" s="262">
        <v>1.274301606284528</v>
      </c>
      <c r="T35" s="262">
        <v>1.411429307655236</v>
      </c>
      <c r="U35" s="262">
        <v>1.5520582248899191</v>
      </c>
      <c r="V35" s="262">
        <v>1.4190926918812909</v>
      </c>
      <c r="W35" s="262">
        <v>1.5362395735641969</v>
      </c>
      <c r="X35" s="262">
        <v>1.3547247735373991</v>
      </c>
      <c r="Y35" s="262">
        <v>1.3616013215648799</v>
      </c>
      <c r="DA35" s="72" t="s">
        <v>1608</v>
      </c>
    </row>
    <row r="36" spans="1:105" ht="12" customHeight="1" x14ac:dyDescent="0.25">
      <c r="A36" s="64" t="s">
        <v>28</v>
      </c>
      <c r="B36" s="229">
        <v>0.14210533401443401</v>
      </c>
      <c r="C36" s="229">
        <v>9.711637489839875E-2</v>
      </c>
      <c r="D36" s="229">
        <v>5.2821506088281518E-2</v>
      </c>
      <c r="E36" s="229">
        <v>6.6551068777334466E-2</v>
      </c>
      <c r="F36" s="229">
        <v>6.7798753063879821E-2</v>
      </c>
      <c r="G36" s="229">
        <v>0.123413277993436</v>
      </c>
      <c r="H36" s="229">
        <v>0.10648587468926041</v>
      </c>
      <c r="I36" s="229">
        <v>0.1117079636696839</v>
      </c>
      <c r="J36" s="229">
        <v>0.12505821305641229</v>
      </c>
      <c r="K36" s="229">
        <v>7.2923022405119525E-2</v>
      </c>
      <c r="L36" s="229">
        <v>6.863431857806411E-2</v>
      </c>
      <c r="M36" s="229">
        <v>5.2961169851161879E-2</v>
      </c>
      <c r="N36" s="229">
        <v>3.5277602245334813E-2</v>
      </c>
      <c r="O36" s="229">
        <v>2.5502790591523512E-2</v>
      </c>
      <c r="P36" s="229">
        <v>3.0046254087364679E-2</v>
      </c>
      <c r="Q36" s="229">
        <v>2.9846875801366982E-2</v>
      </c>
      <c r="R36" s="229">
        <v>2.7925558773857141E-2</v>
      </c>
      <c r="S36" s="229">
        <v>4.1356032097000173E-2</v>
      </c>
      <c r="T36" s="229">
        <v>3.763629588154762E-2</v>
      </c>
      <c r="U36" s="229">
        <v>3.7498951991674939E-2</v>
      </c>
      <c r="V36" s="229">
        <v>3.6597748846555242E-2</v>
      </c>
      <c r="W36" s="229">
        <v>4.3517660928499749E-2</v>
      </c>
      <c r="X36" s="229">
        <v>3.7241654996030722E-2</v>
      </c>
      <c r="Y36" s="229">
        <v>2.7120227588040481E-2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5.7159723005654713E-4</v>
      </c>
      <c r="O38" s="229">
        <v>6.2231810552765916E-4</v>
      </c>
      <c r="P38" s="229">
        <v>7.0655206997947777E-4</v>
      </c>
      <c r="Q38" s="229">
        <v>6.9932744795944961E-4</v>
      </c>
      <c r="R38" s="229">
        <v>0</v>
      </c>
      <c r="S38" s="229">
        <v>1.080595479650749E-3</v>
      </c>
      <c r="T38" s="229">
        <v>9.8032227112518984E-4</v>
      </c>
      <c r="U38" s="229">
        <v>9.3106708865755541E-4</v>
      </c>
      <c r="V38" s="229">
        <v>1.8949230729503499E-3</v>
      </c>
      <c r="W38" s="229">
        <v>1.9280980597787629E-3</v>
      </c>
      <c r="X38" s="229">
        <v>1.8889768244205859E-3</v>
      </c>
      <c r="Y38" s="229">
        <v>1.5842562311989519E-3</v>
      </c>
      <c r="DA38" s="73" t="s">
        <v>1611</v>
      </c>
    </row>
    <row r="39" spans="1:105" ht="12" customHeight="1" x14ac:dyDescent="0.25">
      <c r="A39" s="64" t="s">
        <v>159</v>
      </c>
      <c r="B39" s="229">
        <v>4.6350429880016543E-3</v>
      </c>
      <c r="C39" s="229">
        <v>2.43737872475651E-3</v>
      </c>
      <c r="D39" s="229">
        <v>1.199218966341489E-3</v>
      </c>
      <c r="E39" s="229">
        <v>2.4623981638448719E-3</v>
      </c>
      <c r="F39" s="229">
        <v>1.07161520531651E-2</v>
      </c>
      <c r="G39" s="229">
        <v>2.2525835142890769E-3</v>
      </c>
      <c r="H39" s="229">
        <v>1.0219136885275891E-3</v>
      </c>
      <c r="I39" s="229">
        <v>1.9646635790547861E-3</v>
      </c>
      <c r="J39" s="229">
        <v>1.834977874979901E-3</v>
      </c>
      <c r="K39" s="229">
        <v>6.2691569128058141E-4</v>
      </c>
      <c r="L39" s="229">
        <v>6.5107017502940873E-4</v>
      </c>
      <c r="M39" s="229">
        <v>5.2077897183707962E-4</v>
      </c>
      <c r="N39" s="229">
        <v>5.0796348958838291E-4</v>
      </c>
      <c r="O39" s="229">
        <v>1.0980410278220441E-3</v>
      </c>
      <c r="P39" s="229">
        <v>1.2426101891919519E-3</v>
      </c>
      <c r="Q39" s="229">
        <v>1.23190947230545E-3</v>
      </c>
      <c r="R39" s="229">
        <v>1.2057627178807229E-3</v>
      </c>
      <c r="S39" s="229">
        <v>6.672165005517588E-3</v>
      </c>
      <c r="T39" s="229">
        <v>1.7329968327433241E-3</v>
      </c>
      <c r="U39" s="229">
        <v>8.22861147127894E-4</v>
      </c>
      <c r="V39" s="229">
        <v>8.3494012976779541E-4</v>
      </c>
      <c r="W39" s="229">
        <v>8.6971656831514893E-4</v>
      </c>
      <c r="X39" s="229">
        <v>0</v>
      </c>
      <c r="Y39" s="229">
        <v>6.9881826978453155E-4</v>
      </c>
      <c r="DA39" s="73" t="s">
        <v>1612</v>
      </c>
    </row>
    <row r="40" spans="1:105" ht="12" customHeight="1" x14ac:dyDescent="0.25">
      <c r="A40" s="64" t="s">
        <v>32</v>
      </c>
      <c r="B40" s="229">
        <v>0</v>
      </c>
      <c r="C40" s="229">
        <v>9.0542322163167013E-3</v>
      </c>
      <c r="D40" s="229">
        <v>1.0258436889764759E-3</v>
      </c>
      <c r="E40" s="229">
        <v>1.2629743329030999E-2</v>
      </c>
      <c r="F40" s="229">
        <v>0</v>
      </c>
      <c r="G40" s="229">
        <v>2.3131024721402601E-2</v>
      </c>
      <c r="H40" s="229">
        <v>4.1121724150292541E-2</v>
      </c>
      <c r="I40" s="229">
        <v>4.0318728400583849E-2</v>
      </c>
      <c r="J40" s="229">
        <v>3.7033686044448233E-2</v>
      </c>
      <c r="K40" s="229">
        <v>1.3984778239499731E-2</v>
      </c>
      <c r="L40" s="229">
        <v>2.229779664673112E-3</v>
      </c>
      <c r="M40" s="229">
        <v>0</v>
      </c>
      <c r="N40" s="229">
        <v>0</v>
      </c>
      <c r="O40" s="229">
        <v>0</v>
      </c>
      <c r="P40" s="229">
        <v>5.4625476948642481E-4</v>
      </c>
      <c r="Q40" s="229">
        <v>5.4066921620046272E-4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1613</v>
      </c>
    </row>
    <row r="41" spans="1:105" ht="12" customHeight="1" x14ac:dyDescent="0.25">
      <c r="A41" s="64" t="s">
        <v>33</v>
      </c>
      <c r="B41" s="229">
        <v>0</v>
      </c>
      <c r="C41" s="229">
        <v>3.2138373865714928E-2</v>
      </c>
      <c r="D41" s="229">
        <v>2.1380735203653561E-2</v>
      </c>
      <c r="E41" s="229">
        <v>1.553355417505467E-2</v>
      </c>
      <c r="F41" s="229">
        <v>2.91186471753427E-2</v>
      </c>
      <c r="G41" s="229">
        <v>3.9950305004696818E-2</v>
      </c>
      <c r="H41" s="229">
        <v>3.222936070547891E-2</v>
      </c>
      <c r="I41" s="229">
        <v>1.104726757792264E-2</v>
      </c>
      <c r="J41" s="229">
        <v>1.2565528070845671E-2</v>
      </c>
      <c r="K41" s="229">
        <v>1.3943799651932921E-2</v>
      </c>
      <c r="L41" s="229">
        <v>1.3024936162597591E-2</v>
      </c>
      <c r="M41" s="229">
        <v>1.6873213557535609E-2</v>
      </c>
      <c r="N41" s="229">
        <v>2.1235107580122859E-2</v>
      </c>
      <c r="O41" s="229">
        <v>2.3020723816582982E-2</v>
      </c>
      <c r="P41" s="229">
        <v>2.8271389037352761E-2</v>
      </c>
      <c r="Q41" s="229">
        <v>3.0916982295432351E-2</v>
      </c>
      <c r="R41" s="229">
        <v>3.5058926028984951E-2</v>
      </c>
      <c r="S41" s="229">
        <v>4.8199672228782867E-2</v>
      </c>
      <c r="T41" s="229">
        <v>4.6276987108364399E-2</v>
      </c>
      <c r="U41" s="229">
        <v>4.8660579331310787E-2</v>
      </c>
      <c r="V41" s="229">
        <v>5.1549126313549937E-2</v>
      </c>
      <c r="W41" s="229">
        <v>5.4847291780789127E-2</v>
      </c>
      <c r="X41" s="229">
        <v>5.3733961606346352E-2</v>
      </c>
      <c r="Y41" s="229">
        <v>3.5988281079090079E-2</v>
      </c>
      <c r="DA41" s="73" t="s">
        <v>1614</v>
      </c>
    </row>
    <row r="42" spans="1:105" ht="12" customHeight="1" x14ac:dyDescent="0.25">
      <c r="A42" s="64" t="s">
        <v>35</v>
      </c>
      <c r="B42" s="229">
        <v>0.33091887555210547</v>
      </c>
      <c r="C42" s="229">
        <v>0.23627980033323409</v>
      </c>
      <c r="D42" s="229">
        <v>0.16807010196954589</v>
      </c>
      <c r="E42" s="229">
        <v>0.1320673069815434</v>
      </c>
      <c r="F42" s="229">
        <v>0.11094931295103359</v>
      </c>
      <c r="G42" s="229">
        <v>0.27561478879045248</v>
      </c>
      <c r="H42" s="229">
        <v>0.20196649261844629</v>
      </c>
      <c r="I42" s="229">
        <v>0.22349457527902661</v>
      </c>
      <c r="J42" s="229">
        <v>0.15302446201094061</v>
      </c>
      <c r="K42" s="229">
        <v>8.1098225107764571E-2</v>
      </c>
      <c r="L42" s="229">
        <v>0.1103276191750194</v>
      </c>
      <c r="M42" s="229">
        <v>9.1588545575130451E-2</v>
      </c>
      <c r="N42" s="229">
        <v>8.4018329425446972E-2</v>
      </c>
      <c r="O42" s="229">
        <v>7.5661572818182657E-2</v>
      </c>
      <c r="P42" s="229">
        <v>0.1041826707433601</v>
      </c>
      <c r="Q42" s="229">
        <v>9.0919489784945559E-2</v>
      </c>
      <c r="R42" s="229">
        <v>8.8638519435953689E-2</v>
      </c>
      <c r="S42" s="229">
        <v>0.16160020835913971</v>
      </c>
      <c r="T42" s="229">
        <v>9.2950297424942499E-2</v>
      </c>
      <c r="U42" s="229">
        <v>9.4461114363601356E-2</v>
      </c>
      <c r="V42" s="229">
        <v>8.8088325676932047E-2</v>
      </c>
      <c r="W42" s="229">
        <v>9.8650630343065621E-2</v>
      </c>
      <c r="X42" s="229">
        <v>9.4336289599689538E-2</v>
      </c>
      <c r="Y42" s="229">
        <v>5.715981285498084E-2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2.0887989368233981E-2</v>
      </c>
      <c r="V43" s="229">
        <v>1.8163899304199559E-2</v>
      </c>
      <c r="W43" s="229">
        <v>1.9170550065756981E-2</v>
      </c>
      <c r="X43" s="229">
        <v>1.6980704969109719E-2</v>
      </c>
      <c r="Y43" s="229">
        <v>1.7501808434412961E-2</v>
      </c>
      <c r="DA43" s="73" t="s">
        <v>1616</v>
      </c>
    </row>
    <row r="44" spans="1:105" ht="12" customHeight="1" x14ac:dyDescent="0.25">
      <c r="A44" s="64" t="s">
        <v>38</v>
      </c>
      <c r="B44" s="229">
        <v>0.27715375063491732</v>
      </c>
      <c r="C44" s="229">
        <v>1.449689346837228E-2</v>
      </c>
      <c r="D44" s="229">
        <v>4.1928505474122047E-3</v>
      </c>
      <c r="E44" s="229">
        <v>4.4953883250150169E-4</v>
      </c>
      <c r="F44" s="229">
        <v>3.225106597331471E-4</v>
      </c>
      <c r="G44" s="229">
        <v>3.8010085260415899E-3</v>
      </c>
      <c r="H44" s="229">
        <v>1.9768560248610459E-3</v>
      </c>
      <c r="I44" s="229">
        <v>1.1401764146160289E-3</v>
      </c>
      <c r="J44" s="229">
        <v>1.011214440877967E-3</v>
      </c>
      <c r="K44" s="229">
        <v>6.6505681979407076E-4</v>
      </c>
      <c r="L44" s="229">
        <v>7.0142670959664393E-4</v>
      </c>
      <c r="M44" s="229">
        <v>6.8420509299295103E-4</v>
      </c>
      <c r="N44" s="229">
        <v>8.3100066474868452E-4</v>
      </c>
      <c r="O44" s="229">
        <v>6.2089809605473993E-2</v>
      </c>
      <c r="P44" s="229">
        <v>7.1391051304119393E-2</v>
      </c>
      <c r="Q44" s="229">
        <v>0.1055838571106294</v>
      </c>
      <c r="R44" s="229">
        <v>0.1062275476008842</v>
      </c>
      <c r="S44" s="229">
        <v>0.16638137539982001</v>
      </c>
      <c r="T44" s="229">
        <v>0.14308537361869031</v>
      </c>
      <c r="U44" s="229">
        <v>0.154814638522353</v>
      </c>
      <c r="V44" s="229">
        <v>0.18735852790252289</v>
      </c>
      <c r="W44" s="229">
        <v>0.1476243510045899</v>
      </c>
      <c r="X44" s="229">
        <v>0.16207697502448681</v>
      </c>
      <c r="Y44" s="229">
        <v>0.12060024561285559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1.1321051978270069</v>
      </c>
      <c r="D45" s="325">
        <v>1.604407870991355</v>
      </c>
      <c r="E45" s="325">
        <v>1.616853634890665</v>
      </c>
      <c r="F45" s="325">
        <v>1.797129880219384</v>
      </c>
      <c r="G45" s="325">
        <v>0.91971599962313244</v>
      </c>
      <c r="H45" s="325">
        <v>0.99061900183489437</v>
      </c>
      <c r="I45" s="325">
        <v>0.97908695162119397</v>
      </c>
      <c r="J45" s="325">
        <v>1.0678786168098371</v>
      </c>
      <c r="K45" s="325">
        <v>1.622377658515016</v>
      </c>
      <c r="L45" s="325">
        <v>1.1650165020876611</v>
      </c>
      <c r="M45" s="325">
        <v>1.7393355622139119</v>
      </c>
      <c r="N45" s="325">
        <v>1.534966255484838</v>
      </c>
      <c r="O45" s="325">
        <v>1.7132568084000721</v>
      </c>
      <c r="P45" s="325">
        <v>1.4647013105294679</v>
      </c>
      <c r="Q45" s="325">
        <v>1.247884647743102</v>
      </c>
      <c r="R45" s="325">
        <v>1.532752670144077</v>
      </c>
      <c r="S45" s="325">
        <v>0.84901155771461656</v>
      </c>
      <c r="T45" s="325">
        <v>1.088767034517822</v>
      </c>
      <c r="U45" s="325">
        <v>1.1939810230769601</v>
      </c>
      <c r="V45" s="325">
        <v>1.034605200634813</v>
      </c>
      <c r="W45" s="325">
        <v>1.1696312748134019</v>
      </c>
      <c r="X45" s="325">
        <v>0.98846621051731498</v>
      </c>
      <c r="Y45" s="325">
        <v>1.100947871494516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170.35589475368141</v>
      </c>
      <c r="C48" s="223">
        <v>90.298900850451929</v>
      </c>
      <c r="D48" s="223">
        <v>84.380882877700174</v>
      </c>
      <c r="E48" s="223">
        <v>72.999294215034681</v>
      </c>
      <c r="F48" s="223">
        <v>27.117003254643389</v>
      </c>
      <c r="G48" s="223">
        <v>42.302269482872731</v>
      </c>
      <c r="H48" s="223">
        <v>41.773830849950393</v>
      </c>
      <c r="I48" s="223">
        <v>62.205132644690607</v>
      </c>
      <c r="J48" s="223">
        <v>56.683605956901133</v>
      </c>
      <c r="K48" s="223">
        <v>38.677634288342198</v>
      </c>
      <c r="L48" s="223">
        <v>62.037157072726473</v>
      </c>
      <c r="M48" s="223">
        <v>61.564776591668149</v>
      </c>
      <c r="N48" s="223">
        <v>52.915851824157343</v>
      </c>
      <c r="O48" s="223">
        <v>46.189463336540683</v>
      </c>
      <c r="P48" s="223">
        <v>62.647994893995119</v>
      </c>
      <c r="Q48" s="223">
        <v>73.022644977788374</v>
      </c>
      <c r="R48" s="223">
        <v>74.784087354235211</v>
      </c>
      <c r="S48" s="223">
        <v>69.805091853392014</v>
      </c>
      <c r="T48" s="223">
        <v>43.994471216569423</v>
      </c>
      <c r="U48" s="223">
        <v>52.064974739588713</v>
      </c>
      <c r="V48" s="223">
        <v>63.337715123110407</v>
      </c>
      <c r="W48" s="223">
        <v>62.409541963336252</v>
      </c>
      <c r="X48" s="223">
        <v>68.699553283523045</v>
      </c>
      <c r="Y48" s="223">
        <v>56.839651557205762</v>
      </c>
      <c r="DA48" s="89" t="s">
        <v>1619</v>
      </c>
    </row>
    <row r="49" spans="1:105" ht="12" customHeight="1" x14ac:dyDescent="0.25">
      <c r="A49" s="55" t="s">
        <v>91</v>
      </c>
      <c r="B49" s="259">
        <v>1.082542841177605</v>
      </c>
      <c r="C49" s="259">
        <v>0.57743806380505025</v>
      </c>
      <c r="D49" s="259">
        <v>0.53549353956524126</v>
      </c>
      <c r="E49" s="259">
        <v>0.46186074248838421</v>
      </c>
      <c r="F49" s="259">
        <v>0.17171685806237999</v>
      </c>
      <c r="G49" s="259">
        <v>0.26983546574365752</v>
      </c>
      <c r="H49" s="259">
        <v>0.26698819975170279</v>
      </c>
      <c r="I49" s="259">
        <v>0.3955484242717715</v>
      </c>
      <c r="J49" s="259">
        <v>0.3607438316702935</v>
      </c>
      <c r="K49" s="259">
        <v>0.24538700837765451</v>
      </c>
      <c r="L49" s="259">
        <v>0.39301590900682121</v>
      </c>
      <c r="M49" s="259">
        <v>0.38886388096746421</v>
      </c>
      <c r="N49" s="259">
        <v>0.33529637450211008</v>
      </c>
      <c r="O49" s="259">
        <v>0.29211911262569451</v>
      </c>
      <c r="P49" s="259">
        <v>0.39731500723972418</v>
      </c>
      <c r="Q49" s="259">
        <v>0.45512762261180739</v>
      </c>
      <c r="R49" s="259">
        <v>0.46032040414713649</v>
      </c>
      <c r="S49" s="259">
        <v>0.42352881706121531</v>
      </c>
      <c r="T49" s="259">
        <v>0.2633999625130275</v>
      </c>
      <c r="U49" s="259">
        <v>0.31116326671201577</v>
      </c>
      <c r="V49" s="259">
        <v>0.37360557677814732</v>
      </c>
      <c r="W49" s="259">
        <v>0.36512528957835649</v>
      </c>
      <c r="X49" s="259">
        <v>0.40029710155350928</v>
      </c>
      <c r="Y49" s="259">
        <v>0.32702788280415301</v>
      </c>
      <c r="DA49" s="67" t="s">
        <v>1620</v>
      </c>
    </row>
    <row r="50" spans="1:105" ht="12" customHeight="1" x14ac:dyDescent="0.25">
      <c r="A50" s="173" t="s">
        <v>92</v>
      </c>
      <c r="B50" s="224">
        <v>0.31463757773691048</v>
      </c>
      <c r="C50" s="224">
        <v>0.16783050681954939</v>
      </c>
      <c r="D50" s="224">
        <v>0.155639466424525</v>
      </c>
      <c r="E50" s="224">
        <v>0.13423833195389881</v>
      </c>
      <c r="F50" s="224">
        <v>4.9908949763657451E-2</v>
      </c>
      <c r="G50" s="224">
        <v>7.8426805942146002E-2</v>
      </c>
      <c r="H50" s="224">
        <v>7.7599257284665824E-2</v>
      </c>
      <c r="I50" s="224">
        <v>0.11496487100236941</v>
      </c>
      <c r="J50" s="224">
        <v>0.10484902865996699</v>
      </c>
      <c r="K50" s="224">
        <v>7.1320940832294663E-2</v>
      </c>
      <c r="L50" s="224">
        <v>0.1142288036263394</v>
      </c>
      <c r="M50" s="224">
        <v>0.1130220300971016</v>
      </c>
      <c r="N50" s="224">
        <v>9.7452807486631141E-2</v>
      </c>
      <c r="O50" s="224">
        <v>8.4903475882045915E-2</v>
      </c>
      <c r="P50" s="224">
        <v>0.11547832263196341</v>
      </c>
      <c r="Q50" s="224">
        <v>0.13466394540555129</v>
      </c>
      <c r="R50" s="224">
        <v>0.13835062501115339</v>
      </c>
      <c r="S50" s="224">
        <v>0.12906811892184961</v>
      </c>
      <c r="T50" s="224">
        <v>8.1258438319001633E-2</v>
      </c>
      <c r="U50" s="224">
        <v>9.6444200980296588E-2</v>
      </c>
      <c r="V50" s="224">
        <v>0.1169970576344498</v>
      </c>
      <c r="W50" s="224">
        <v>0.1153922162436037</v>
      </c>
      <c r="X50" s="224">
        <v>0.12754118663662639</v>
      </c>
      <c r="Y50" s="224">
        <v>0.1049540657465234</v>
      </c>
      <c r="DA50" s="177" t="s">
        <v>1621</v>
      </c>
    </row>
    <row r="51" spans="1:105" ht="12" customHeight="1" x14ac:dyDescent="0.25">
      <c r="A51" s="173" t="s">
        <v>93</v>
      </c>
      <c r="B51" s="224">
        <v>1.898404953074849</v>
      </c>
      <c r="C51" s="224">
        <v>0.9232075207908399</v>
      </c>
      <c r="D51" s="224">
        <v>1.1974808210785111</v>
      </c>
      <c r="E51" s="224">
        <v>1.3016546136381799</v>
      </c>
      <c r="F51" s="224">
        <v>0.46095744964290108</v>
      </c>
      <c r="G51" s="224">
        <v>0.60800837244734107</v>
      </c>
      <c r="H51" s="224">
        <v>0.6330633269812691</v>
      </c>
      <c r="I51" s="224">
        <v>1.0287031320112321</v>
      </c>
      <c r="J51" s="224">
        <v>0.90578988838595575</v>
      </c>
      <c r="K51" s="224">
        <v>0.6285956105066105</v>
      </c>
      <c r="L51" s="224">
        <v>0.93119415067940847</v>
      </c>
      <c r="M51" s="224">
        <v>1.0497086619776961</v>
      </c>
      <c r="N51" s="224">
        <v>0.87122328588692832</v>
      </c>
      <c r="O51" s="224">
        <v>0.69752911485779445</v>
      </c>
      <c r="P51" s="224">
        <v>0.86916253050430281</v>
      </c>
      <c r="Q51" s="224">
        <v>0.74986502321613835</v>
      </c>
      <c r="R51" s="224">
        <v>1.010501542613653</v>
      </c>
      <c r="S51" s="224">
        <v>0.74570528488201504</v>
      </c>
      <c r="T51" s="224">
        <v>0.70203699420593868</v>
      </c>
      <c r="U51" s="224">
        <v>0.80475003069457895</v>
      </c>
      <c r="V51" s="224">
        <v>0.83866047940984678</v>
      </c>
      <c r="W51" s="224">
        <v>0.92978689705585615</v>
      </c>
      <c r="X51" s="224">
        <v>0.91950535942624834</v>
      </c>
      <c r="Y51" s="224">
        <v>0.79667474341136424</v>
      </c>
      <c r="DA51" s="177" t="s">
        <v>1622</v>
      </c>
    </row>
    <row r="52" spans="1:105" ht="12" customHeight="1" x14ac:dyDescent="0.25">
      <c r="A52" s="173" t="s">
        <v>94</v>
      </c>
      <c r="B52" s="224">
        <v>0.88297135795245041</v>
      </c>
      <c r="C52" s="224">
        <v>0.4709848441441305</v>
      </c>
      <c r="D52" s="224">
        <v>0.43677297546057292</v>
      </c>
      <c r="E52" s="224">
        <v>0.37671470492223119</v>
      </c>
      <c r="F52" s="224">
        <v>0.14006010808933189</v>
      </c>
      <c r="G52" s="224">
        <v>0.22009012350239149</v>
      </c>
      <c r="H52" s="224">
        <v>0.2177677633853238</v>
      </c>
      <c r="I52" s="224">
        <v>0.32262735111274687</v>
      </c>
      <c r="J52" s="224">
        <v>0.29423913660210571</v>
      </c>
      <c r="K52" s="224">
        <v>0.20014884563405411</v>
      </c>
      <c r="L52" s="224">
        <v>0.32056171605658978</v>
      </c>
      <c r="M52" s="224">
        <v>0.31717513245295181</v>
      </c>
      <c r="N52" s="224">
        <v>0.27348302889205423</v>
      </c>
      <c r="O52" s="224">
        <v>0.23826568311919311</v>
      </c>
      <c r="P52" s="224">
        <v>0.32406825682364893</v>
      </c>
      <c r="Q52" s="224">
        <v>0.37871364212757791</v>
      </c>
      <c r="R52" s="224">
        <v>0.38825508420934451</v>
      </c>
      <c r="S52" s="224">
        <v>0.3629499809327289</v>
      </c>
      <c r="T52" s="224">
        <v>0.22891423103049879</v>
      </c>
      <c r="U52" s="224">
        <v>0.27065256387594422</v>
      </c>
      <c r="V52" s="224">
        <v>0.32898285726618731</v>
      </c>
      <c r="W52" s="224">
        <v>0.32503624934969322</v>
      </c>
      <c r="X52" s="224">
        <v>0.35980902352275429</v>
      </c>
      <c r="Y52" s="224">
        <v>0.29648915823806199</v>
      </c>
      <c r="DA52" s="177" t="s">
        <v>1623</v>
      </c>
    </row>
    <row r="53" spans="1:105" ht="12" customHeight="1" x14ac:dyDescent="0.25">
      <c r="A53" s="56" t="s">
        <v>95</v>
      </c>
      <c r="B53" s="260">
        <v>1.759510121390869</v>
      </c>
      <c r="C53" s="260">
        <v>0.93008987325212589</v>
      </c>
      <c r="D53" s="260">
        <v>0.90261942374298931</v>
      </c>
      <c r="E53" s="260">
        <v>0.89770039658927225</v>
      </c>
      <c r="F53" s="260">
        <v>0.31984509891342272</v>
      </c>
      <c r="G53" s="260">
        <v>0.46614688977718838</v>
      </c>
      <c r="H53" s="260">
        <v>0.47611752803384427</v>
      </c>
      <c r="I53" s="260">
        <v>0.73618202291284907</v>
      </c>
      <c r="J53" s="260">
        <v>0.67434241602455225</v>
      </c>
      <c r="K53" s="260">
        <v>0.46349838148211048</v>
      </c>
      <c r="L53" s="260">
        <v>0.69340044760737896</v>
      </c>
      <c r="M53" s="260">
        <v>0.73286859345098565</v>
      </c>
      <c r="N53" s="260">
        <v>0.60869920000729483</v>
      </c>
      <c r="O53" s="260">
        <v>0.51865011060691701</v>
      </c>
      <c r="P53" s="260">
        <v>0.67251903753310804</v>
      </c>
      <c r="Q53" s="260">
        <v>0.73066417432725872</v>
      </c>
      <c r="R53" s="260">
        <v>0.81721000687193612</v>
      </c>
      <c r="S53" s="260">
        <v>0.72209514793965479</v>
      </c>
      <c r="T53" s="260">
        <v>0.56564113240466773</v>
      </c>
      <c r="U53" s="260">
        <v>0.67890078601900561</v>
      </c>
      <c r="V53" s="260">
        <v>0.78325620735772827</v>
      </c>
      <c r="W53" s="260">
        <v>0.83898291499954492</v>
      </c>
      <c r="X53" s="260">
        <v>0.87851649338375237</v>
      </c>
      <c r="Y53" s="260">
        <v>0.79434111228359294</v>
      </c>
      <c r="DA53" s="68" t="s">
        <v>1624</v>
      </c>
    </row>
    <row r="54" spans="1:105" ht="12" customHeight="1" x14ac:dyDescent="0.25">
      <c r="A54" s="37" t="s">
        <v>159</v>
      </c>
      <c r="B54" s="226">
        <v>1.766786591288538E-2</v>
      </c>
      <c r="C54" s="226">
        <v>7.7569151948766266E-3</v>
      </c>
      <c r="D54" s="226">
        <v>4.0948738149416894E-3</v>
      </c>
      <c r="E54" s="226">
        <v>6.7396145683576133E-3</v>
      </c>
      <c r="F54" s="226">
        <v>1.271798244415967E-2</v>
      </c>
      <c r="G54" s="226">
        <v>2.3948797377291299E-3</v>
      </c>
      <c r="H54" s="226">
        <v>1.3408935101121189E-3</v>
      </c>
      <c r="I54" s="226">
        <v>3.192032495855444E-3</v>
      </c>
      <c r="J54" s="226">
        <v>3.7889100322866971E-3</v>
      </c>
      <c r="K54" s="226">
        <v>1.514488879516438E-3</v>
      </c>
      <c r="L54" s="226">
        <v>2.2488974184158238E-3</v>
      </c>
      <c r="M54" s="226">
        <v>1.7882763372204561E-3</v>
      </c>
      <c r="N54" s="226">
        <v>1.7590276426922181E-3</v>
      </c>
      <c r="O54" s="226">
        <v>3.508612271723451E-3</v>
      </c>
      <c r="P54" s="226">
        <v>4.5566946585595186E-3</v>
      </c>
      <c r="Q54" s="226">
        <v>7.0264493140603894E-3</v>
      </c>
      <c r="R54" s="226">
        <v>5.5122648295635223E-3</v>
      </c>
      <c r="S54" s="226">
        <v>2.0437425681186311E-2</v>
      </c>
      <c r="T54" s="226">
        <v>3.3405808655073898E-3</v>
      </c>
      <c r="U54" s="226">
        <v>1.823301494298019E-3</v>
      </c>
      <c r="V54" s="226">
        <v>2.7833061787417312E-3</v>
      </c>
      <c r="W54" s="226">
        <v>2.276751093025811E-3</v>
      </c>
      <c r="X54" s="226">
        <v>0</v>
      </c>
      <c r="Y54" s="226">
        <v>2.6572325636885128E-3</v>
      </c>
      <c r="DA54" s="69" t="s">
        <v>1625</v>
      </c>
    </row>
    <row r="55" spans="1:105" ht="12" customHeight="1" x14ac:dyDescent="0.25">
      <c r="A55" s="37" t="s">
        <v>35</v>
      </c>
      <c r="B55" s="226">
        <v>1.320090120211447</v>
      </c>
      <c r="C55" s="226">
        <v>0.78694491818298018</v>
      </c>
      <c r="D55" s="226">
        <v>0.60059845543619672</v>
      </c>
      <c r="E55" s="226">
        <v>0.37828909016555062</v>
      </c>
      <c r="F55" s="226">
        <v>0.13780205169468299</v>
      </c>
      <c r="G55" s="226">
        <v>0.30665993394991881</v>
      </c>
      <c r="H55" s="226">
        <v>0.2773391041271302</v>
      </c>
      <c r="I55" s="226">
        <v>0.38001243538851409</v>
      </c>
      <c r="J55" s="226">
        <v>0.33067094369362621</v>
      </c>
      <c r="K55" s="226">
        <v>0.20503122701476539</v>
      </c>
      <c r="L55" s="226">
        <v>0.39882080313233348</v>
      </c>
      <c r="M55" s="226">
        <v>0.32913499833563642</v>
      </c>
      <c r="N55" s="226">
        <v>0.30448501281669121</v>
      </c>
      <c r="O55" s="226">
        <v>0.25301361276737838</v>
      </c>
      <c r="P55" s="226">
        <v>0.39981788398476942</v>
      </c>
      <c r="Q55" s="226">
        <v>0.54270750288402025</v>
      </c>
      <c r="R55" s="226">
        <v>0.42407476390372062</v>
      </c>
      <c r="S55" s="226">
        <v>0.51802776999377886</v>
      </c>
      <c r="T55" s="226">
        <v>0.18751098559398</v>
      </c>
      <c r="U55" s="226">
        <v>0.21904669674346741</v>
      </c>
      <c r="V55" s="226">
        <v>0.30730930929643752</v>
      </c>
      <c r="W55" s="226">
        <v>0.27026473877614948</v>
      </c>
      <c r="X55" s="226">
        <v>0.32468887757408471</v>
      </c>
      <c r="Y55" s="226">
        <v>0.22746146197380501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4.132511786564589E-2</v>
      </c>
      <c r="V57" s="226">
        <v>6.4408629146254767E-2</v>
      </c>
      <c r="W57" s="226">
        <v>8.2064888701186625E-2</v>
      </c>
      <c r="X57" s="226">
        <v>0.12200203561795669</v>
      </c>
      <c r="Y57" s="226">
        <v>0.1206932905522141</v>
      </c>
      <c r="DA57" s="69" t="s">
        <v>1628</v>
      </c>
    </row>
    <row r="58" spans="1:105" ht="12" customHeight="1" x14ac:dyDescent="0.25">
      <c r="A58" s="37" t="s">
        <v>40</v>
      </c>
      <c r="B58" s="226">
        <v>0.42175213526653632</v>
      </c>
      <c r="C58" s="226">
        <v>0.13538803987426901</v>
      </c>
      <c r="D58" s="226">
        <v>0.29792609449185092</v>
      </c>
      <c r="E58" s="226">
        <v>0.51267169185536399</v>
      </c>
      <c r="F58" s="226">
        <v>0.16932506477458001</v>
      </c>
      <c r="G58" s="226">
        <v>0.15709207608954051</v>
      </c>
      <c r="H58" s="226">
        <v>0.197437530396602</v>
      </c>
      <c r="I58" s="226">
        <v>0.35297755502847961</v>
      </c>
      <c r="J58" s="226">
        <v>0.33988256229863939</v>
      </c>
      <c r="K58" s="226">
        <v>0.25695266558782859</v>
      </c>
      <c r="L58" s="226">
        <v>0.2923307470566297</v>
      </c>
      <c r="M58" s="226">
        <v>0.40194531877812878</v>
      </c>
      <c r="N58" s="226">
        <v>0.30245515954791152</v>
      </c>
      <c r="O58" s="226">
        <v>0.26212788556781508</v>
      </c>
      <c r="P58" s="226">
        <v>0.26814445888977911</v>
      </c>
      <c r="Q58" s="226">
        <v>0.18093022212917809</v>
      </c>
      <c r="R58" s="226">
        <v>0.38762297813865199</v>
      </c>
      <c r="S58" s="226">
        <v>0.18362995226468959</v>
      </c>
      <c r="T58" s="226">
        <v>0.37478956594518043</v>
      </c>
      <c r="U58" s="226">
        <v>0.41670566991559432</v>
      </c>
      <c r="V58" s="226">
        <v>0.40875496273629441</v>
      </c>
      <c r="W58" s="226">
        <v>0.48437653642918299</v>
      </c>
      <c r="X58" s="226">
        <v>0.43182558019171102</v>
      </c>
      <c r="Y58" s="226">
        <v>0.44352912719388532</v>
      </c>
      <c r="DA58" s="69" t="s">
        <v>1629</v>
      </c>
    </row>
    <row r="59" spans="1:105" ht="12" customHeight="1" x14ac:dyDescent="0.25">
      <c r="A59" s="57" t="s">
        <v>1496</v>
      </c>
      <c r="B59" s="261">
        <v>6.8754411922463703</v>
      </c>
      <c r="C59" s="261">
        <v>3.3435748295725851</v>
      </c>
      <c r="D59" s="261">
        <v>4.3369087037161691</v>
      </c>
      <c r="E59" s="261">
        <v>4.7141942682935163</v>
      </c>
      <c r="F59" s="261">
        <v>1.669446675228242</v>
      </c>
      <c r="G59" s="261">
        <v>2.2020200707885018</v>
      </c>
      <c r="H59" s="261">
        <v>2.2927614409020882</v>
      </c>
      <c r="I59" s="261">
        <v>3.7256476164198138</v>
      </c>
      <c r="J59" s="261">
        <v>3.2804935006316871</v>
      </c>
      <c r="K59" s="261">
        <v>2.2765807404485869</v>
      </c>
      <c r="L59" s="261">
        <v>3.3724999564450941</v>
      </c>
      <c r="M59" s="261">
        <v>3.8017232112303252</v>
      </c>
      <c r="N59" s="261">
        <v>3.1553038553387358</v>
      </c>
      <c r="O59" s="261">
        <v>2.5262367764668099</v>
      </c>
      <c r="P59" s="261">
        <v>3.1478404306242691</v>
      </c>
      <c r="Q59" s="261">
        <v>2.7226356161188372</v>
      </c>
      <c r="R59" s="261">
        <v>3.6772532201364139</v>
      </c>
      <c r="S59" s="261">
        <v>2.7191413867162191</v>
      </c>
      <c r="T59" s="261">
        <v>2.5656528484352958</v>
      </c>
      <c r="U59" s="261">
        <v>2.9486560107859892</v>
      </c>
      <c r="V59" s="261">
        <v>3.080062244709969</v>
      </c>
      <c r="W59" s="261">
        <v>3.4218732414268369</v>
      </c>
      <c r="X59" s="261">
        <v>3.390389596025948</v>
      </c>
      <c r="Y59" s="261">
        <v>2.942445632753953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19.498426726554982</v>
      </c>
      <c r="C60" s="261">
        <f t="shared" si="1"/>
        <v>12.804684766284872</v>
      </c>
      <c r="D60" s="261">
        <f t="shared" si="1"/>
        <v>12.62263512595511</v>
      </c>
      <c r="E60" s="261">
        <f t="shared" si="1"/>
        <v>10.301444125532456</v>
      </c>
      <c r="F60" s="261">
        <f t="shared" si="1"/>
        <v>3.9623863839409479</v>
      </c>
      <c r="G60" s="261">
        <f t="shared" si="1"/>
        <v>5.4312299382180473</v>
      </c>
      <c r="H60" s="261">
        <f t="shared" si="1"/>
        <v>5.4072564798172769</v>
      </c>
      <c r="I60" s="261">
        <f t="shared" si="1"/>
        <v>7.8647479986450683</v>
      </c>
      <c r="J60" s="261">
        <f t="shared" si="1"/>
        <v>7.3074209395567715</v>
      </c>
      <c r="K60" s="261">
        <f t="shared" si="1"/>
        <v>5.708743497419464</v>
      </c>
      <c r="L60" s="261">
        <f t="shared" si="1"/>
        <v>8.8694748940192394</v>
      </c>
      <c r="M60" s="261">
        <f t="shared" si="1"/>
        <v>9.3833520364939531</v>
      </c>
      <c r="N60" s="261">
        <f t="shared" si="1"/>
        <v>8.2409937038171535</v>
      </c>
      <c r="O60" s="261">
        <f t="shared" si="1"/>
        <v>7.0119263196185742</v>
      </c>
      <c r="P60" s="261">
        <f t="shared" si="1"/>
        <v>9.1753373685308297</v>
      </c>
      <c r="Q60" s="261">
        <f t="shared" si="1"/>
        <v>10.655113185794828</v>
      </c>
      <c r="R60" s="261">
        <f t="shared" si="1"/>
        <v>10.600984567722772</v>
      </c>
      <c r="S60" s="261">
        <f t="shared" si="1"/>
        <v>9.2143321287900655</v>
      </c>
      <c r="T60" s="261">
        <f t="shared" si="1"/>
        <v>5.4662913174729297</v>
      </c>
      <c r="U60" s="261">
        <f t="shared" si="1"/>
        <v>6.5096903741057819</v>
      </c>
      <c r="V60" s="261">
        <f t="shared" si="1"/>
        <v>7.9603973558411276</v>
      </c>
      <c r="W60" s="261">
        <f t="shared" si="1"/>
        <v>7.8158790377187728</v>
      </c>
      <c r="X60" s="261">
        <f t="shared" si="1"/>
        <v>8.5367906773492948</v>
      </c>
      <c r="Y60" s="261">
        <f t="shared" si="1"/>
        <v>7.3412193530446617</v>
      </c>
      <c r="DA60" s="70"/>
    </row>
    <row r="61" spans="1:105" ht="12" customHeight="1" x14ac:dyDescent="0.25">
      <c r="A61" s="60" t="s">
        <v>1499</v>
      </c>
      <c r="B61" s="262">
        <v>15.61178846619987</v>
      </c>
      <c r="C61" s="262">
        <v>8.4740529686961228</v>
      </c>
      <c r="D61" s="262">
        <v>7.3971602678010102</v>
      </c>
      <c r="E61" s="262">
        <v>5.9168597438412824</v>
      </c>
      <c r="F61" s="262">
        <v>2.2013823183781289</v>
      </c>
      <c r="G61" s="262">
        <v>3.7598734932752689</v>
      </c>
      <c r="H61" s="262">
        <v>3.6239909532876782</v>
      </c>
      <c r="I61" s="262">
        <v>5.2928133961039432</v>
      </c>
      <c r="J61" s="262">
        <v>4.7483259191422684</v>
      </c>
      <c r="K61" s="262">
        <v>3.1153412544124199</v>
      </c>
      <c r="L61" s="262">
        <v>5.2481760084537452</v>
      </c>
      <c r="M61" s="262">
        <v>4.9497541744543314</v>
      </c>
      <c r="N61" s="262">
        <v>4.3504586099994969</v>
      </c>
      <c r="O61" s="262">
        <v>3.8088988174182221</v>
      </c>
      <c r="P61" s="262">
        <v>5.3892831582564211</v>
      </c>
      <c r="Q61" s="262">
        <v>6.5623520792229151</v>
      </c>
      <c r="R61" s="262">
        <v>6.2756839669390461</v>
      </c>
      <c r="S61" s="262">
        <v>6.4573548476004028</v>
      </c>
      <c r="T61" s="262">
        <v>3.57909447088318</v>
      </c>
      <c r="U61" s="262">
        <v>4.2087007881724432</v>
      </c>
      <c r="V61" s="262">
        <v>5.3331216157458812</v>
      </c>
      <c r="W61" s="262">
        <v>5.1525115102906494</v>
      </c>
      <c r="X61" s="262">
        <v>5.7228370815552108</v>
      </c>
      <c r="Y61" s="262">
        <v>4.6528839319586437</v>
      </c>
      <c r="DA61" s="72" t="s">
        <v>1631</v>
      </c>
    </row>
    <row r="62" spans="1:105" ht="12" customHeight="1" x14ac:dyDescent="0.25">
      <c r="A62" s="59" t="s">
        <v>28</v>
      </c>
      <c r="B62" s="230">
        <v>4.6700638079744561</v>
      </c>
      <c r="C62" s="230">
        <v>2.3988343639313938</v>
      </c>
      <c r="D62" s="230">
        <v>1.761413831178007</v>
      </c>
      <c r="E62" s="230">
        <v>1.851477795915728</v>
      </c>
      <c r="F62" s="230">
        <v>0.79249705038736584</v>
      </c>
      <c r="G62" s="230">
        <v>1.0986925634395479</v>
      </c>
      <c r="H62" s="230">
        <v>1.1052740531230301</v>
      </c>
      <c r="I62" s="230">
        <v>1.5731080889446121</v>
      </c>
      <c r="J62" s="230">
        <v>1.880137490751242</v>
      </c>
      <c r="K62" s="230">
        <v>1.351944189657958</v>
      </c>
      <c r="L62" s="230">
        <v>1.990043736088815</v>
      </c>
      <c r="M62" s="230">
        <v>1.81578166039047</v>
      </c>
      <c r="N62" s="230">
        <v>1.2818685608207629</v>
      </c>
      <c r="O62" s="230">
        <v>0.94971125351198937</v>
      </c>
      <c r="P62" s="230">
        <v>1.1914901140298539</v>
      </c>
      <c r="Q62" s="230">
        <v>1.598679996457175</v>
      </c>
      <c r="R62" s="230">
        <v>1.496956224482227</v>
      </c>
      <c r="S62" s="230">
        <v>1.275924626088583</v>
      </c>
      <c r="T62" s="230">
        <v>1.016284724562889</v>
      </c>
      <c r="U62" s="230">
        <v>1.186858567886441</v>
      </c>
      <c r="V62" s="230">
        <v>1.5461646881500519</v>
      </c>
      <c r="W62" s="230">
        <v>1.555132257278633</v>
      </c>
      <c r="X62" s="230">
        <v>1.6055779310102241</v>
      </c>
      <c r="Y62" s="230">
        <v>1.4770721507446649</v>
      </c>
      <c r="DA62" s="71" t="s">
        <v>1632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2.056492384824634E-2</v>
      </c>
      <c r="O63" s="295">
        <v>2.2946099314861881E-2</v>
      </c>
      <c r="P63" s="295">
        <v>2.7741940379450051E-2</v>
      </c>
      <c r="Q63" s="295">
        <v>3.7088202876488431E-2</v>
      </c>
      <c r="R63" s="295">
        <v>0</v>
      </c>
      <c r="S63" s="295">
        <v>3.3009721149443789E-2</v>
      </c>
      <c r="T63" s="295">
        <v>2.6210176537234609E-2</v>
      </c>
      <c r="U63" s="295">
        <v>2.9177855397205368E-2</v>
      </c>
      <c r="V63" s="295">
        <v>7.9091263576246532E-2</v>
      </c>
      <c r="W63" s="295">
        <v>6.8221844415309915E-2</v>
      </c>
      <c r="X63" s="295">
        <v>8.0634630546611324E-2</v>
      </c>
      <c r="Y63" s="295">
        <v>8.4710583842661405E-2</v>
      </c>
      <c r="DA63" s="122" t="s">
        <v>1633</v>
      </c>
    </row>
    <row r="64" spans="1:105" ht="12" customHeight="1" x14ac:dyDescent="0.25">
      <c r="A64" s="59" t="s">
        <v>159</v>
      </c>
      <c r="B64" s="295">
        <v>0.14800534215318181</v>
      </c>
      <c r="C64" s="295">
        <v>5.8498132893141222E-2</v>
      </c>
      <c r="D64" s="295">
        <v>3.8856197767420317E-2</v>
      </c>
      <c r="E64" s="295">
        <v>6.6563008436840265E-2</v>
      </c>
      <c r="F64" s="295">
        <v>0.12170992796190611</v>
      </c>
      <c r="G64" s="295">
        <v>1.9485268235352311E-2</v>
      </c>
      <c r="H64" s="295">
        <v>1.03063142159781E-2</v>
      </c>
      <c r="I64" s="295">
        <v>2.6882757443352029E-2</v>
      </c>
      <c r="J64" s="295">
        <v>2.6805222287286139E-2</v>
      </c>
      <c r="K64" s="295">
        <v>1.129313275615115E-2</v>
      </c>
      <c r="L64" s="295">
        <v>1.8342574271261309E-2</v>
      </c>
      <c r="M64" s="295">
        <v>1.7348849747262269E-2</v>
      </c>
      <c r="N64" s="295">
        <v>1.7934452579401561E-2</v>
      </c>
      <c r="O64" s="295">
        <v>3.973137884250573E-2</v>
      </c>
      <c r="P64" s="295">
        <v>4.7879125367064818E-2</v>
      </c>
      <c r="Q64" s="295">
        <v>6.4113966683982698E-2</v>
      </c>
      <c r="R64" s="295">
        <v>6.2802982694882506E-2</v>
      </c>
      <c r="S64" s="295">
        <v>0.2000157173614153</v>
      </c>
      <c r="T64" s="295">
        <v>4.546921777310646E-2</v>
      </c>
      <c r="U64" s="295">
        <v>2.5305655175417292E-2</v>
      </c>
      <c r="V64" s="295">
        <v>3.4274245505719503E-2</v>
      </c>
      <c r="W64" s="295">
        <v>3.019887187379821E-2</v>
      </c>
      <c r="X64" s="295">
        <v>0</v>
      </c>
      <c r="Y64" s="295">
        <v>3.698144025256677E-2</v>
      </c>
      <c r="DA64" s="122" t="s">
        <v>1634</v>
      </c>
    </row>
    <row r="65" spans="1:105" ht="12" customHeight="1" x14ac:dyDescent="0.25">
      <c r="A65" s="59" t="s">
        <v>32</v>
      </c>
      <c r="B65" s="295">
        <v>0</v>
      </c>
      <c r="C65" s="295">
        <v>0.22414715337592511</v>
      </c>
      <c r="D65" s="295">
        <v>3.4285115244398402E-2</v>
      </c>
      <c r="E65" s="295">
        <v>0.3521533293059238</v>
      </c>
      <c r="F65" s="295">
        <v>0</v>
      </c>
      <c r="G65" s="295">
        <v>0.20638730035591391</v>
      </c>
      <c r="H65" s="295">
        <v>0.42778257277427728</v>
      </c>
      <c r="I65" s="295">
        <v>0.56905606453218172</v>
      </c>
      <c r="J65" s="295">
        <v>0.55801790154458841</v>
      </c>
      <c r="K65" s="295">
        <v>0.25985045863520673</v>
      </c>
      <c r="L65" s="295">
        <v>6.4797320272832623E-2</v>
      </c>
      <c r="M65" s="295">
        <v>0</v>
      </c>
      <c r="N65" s="295">
        <v>0</v>
      </c>
      <c r="O65" s="295">
        <v>0</v>
      </c>
      <c r="P65" s="295">
        <v>2.1710466232792009E-2</v>
      </c>
      <c r="Q65" s="295">
        <v>2.9024724484715519E-2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1635</v>
      </c>
    </row>
    <row r="66" spans="1:105" ht="12" customHeight="1" x14ac:dyDescent="0.25">
      <c r="A66" s="59" t="s">
        <v>35</v>
      </c>
      <c r="B66" s="295">
        <v>10.793719316072229</v>
      </c>
      <c r="C66" s="295">
        <v>5.7925733184956627</v>
      </c>
      <c r="D66" s="295">
        <v>5.562605123611184</v>
      </c>
      <c r="E66" s="295">
        <v>3.6466656101827901</v>
      </c>
      <c r="F66" s="295">
        <v>1.287175340028857</v>
      </c>
      <c r="G66" s="295">
        <v>2.4353083612444548</v>
      </c>
      <c r="H66" s="295">
        <v>2.0806280131743931</v>
      </c>
      <c r="I66" s="295">
        <v>3.1237664851837978</v>
      </c>
      <c r="J66" s="295">
        <v>2.2833653045591511</v>
      </c>
      <c r="K66" s="295">
        <v>1.492253473363105</v>
      </c>
      <c r="L66" s="295">
        <v>3.174992377820836</v>
      </c>
      <c r="M66" s="295">
        <v>3.1166236643165979</v>
      </c>
      <c r="N66" s="295">
        <v>3.0300906727510859</v>
      </c>
      <c r="O66" s="295">
        <v>2.7965100857488649</v>
      </c>
      <c r="P66" s="295">
        <v>4.1004615122472607</v>
      </c>
      <c r="Q66" s="295">
        <v>4.8334451887205541</v>
      </c>
      <c r="R66" s="295">
        <v>4.7159247597619371</v>
      </c>
      <c r="S66" s="295">
        <v>4.948404783000961</v>
      </c>
      <c r="T66" s="295">
        <v>2.4911303520099501</v>
      </c>
      <c r="U66" s="295">
        <v>2.96735870971338</v>
      </c>
      <c r="V66" s="295">
        <v>3.6735914185138632</v>
      </c>
      <c r="W66" s="295">
        <v>3.4989585367229079</v>
      </c>
      <c r="X66" s="295">
        <v>4.0366245199983748</v>
      </c>
      <c r="Y66" s="295">
        <v>3.0541197571187508</v>
      </c>
      <c r="DA66" s="122" t="s">
        <v>1636</v>
      </c>
    </row>
    <row r="67" spans="1:105" ht="12" customHeight="1" x14ac:dyDescent="0.25">
      <c r="A67" s="60" t="s">
        <v>1506</v>
      </c>
      <c r="B67" s="262">
        <v>3.88663826035511</v>
      </c>
      <c r="C67" s="262">
        <v>4.3306317975887501</v>
      </c>
      <c r="D67" s="262">
        <v>5.2254748581541</v>
      </c>
      <c r="E67" s="262">
        <v>4.3845843816911723</v>
      </c>
      <c r="F67" s="262">
        <v>1.761004065562819</v>
      </c>
      <c r="G67" s="262">
        <v>1.671356444942778</v>
      </c>
      <c r="H67" s="262">
        <v>1.7832655265295989</v>
      </c>
      <c r="I67" s="262">
        <v>2.5719346025411252</v>
      </c>
      <c r="J67" s="262">
        <v>2.5590950204145031</v>
      </c>
      <c r="K67" s="262">
        <v>2.593402243007044</v>
      </c>
      <c r="L67" s="262">
        <v>3.6212988855654942</v>
      </c>
      <c r="M67" s="262">
        <v>4.4335978620396208</v>
      </c>
      <c r="N67" s="262">
        <v>3.8905350938176562</v>
      </c>
      <c r="O67" s="262">
        <v>3.203027502200352</v>
      </c>
      <c r="P67" s="262">
        <v>3.7860542102744081</v>
      </c>
      <c r="Q67" s="262">
        <v>4.0927611065719143</v>
      </c>
      <c r="R67" s="262">
        <v>4.3253006007837254</v>
      </c>
      <c r="S67" s="262">
        <v>2.7569772811896618</v>
      </c>
      <c r="T67" s="262">
        <v>1.88719684658975</v>
      </c>
      <c r="U67" s="262">
        <v>2.3009895859333391</v>
      </c>
      <c r="V67" s="262">
        <v>2.627275740095246</v>
      </c>
      <c r="W67" s="262">
        <v>2.663367527428123</v>
      </c>
      <c r="X67" s="262">
        <v>2.8139535957940831</v>
      </c>
      <c r="Y67" s="262">
        <v>2.688335421086018</v>
      </c>
      <c r="DA67" s="72" t="s">
        <v>1637</v>
      </c>
    </row>
    <row r="68" spans="1:105" ht="12" customHeight="1" x14ac:dyDescent="0.25">
      <c r="A68" s="147" t="s">
        <v>28</v>
      </c>
      <c r="B68" s="229">
        <v>0.7317203411272063</v>
      </c>
      <c r="C68" s="229">
        <v>0.27625760972708557</v>
      </c>
      <c r="D68" s="229">
        <v>0.14908894717761439</v>
      </c>
      <c r="E68" s="229">
        <v>0.1581739586111626</v>
      </c>
      <c r="F68" s="229">
        <v>5.9279335147560237E-2</v>
      </c>
      <c r="G68" s="229">
        <v>0.1487274376898686</v>
      </c>
      <c r="H68" s="229">
        <v>0.13816915675954591</v>
      </c>
      <c r="I68" s="229">
        <v>0.21006473200580081</v>
      </c>
      <c r="J68" s="229">
        <v>0.2290468779710019</v>
      </c>
      <c r="K68" s="229">
        <v>0.10484097214951831</v>
      </c>
      <c r="L68" s="229">
        <v>0.18284481281151149</v>
      </c>
      <c r="M68" s="229">
        <v>0.1235782212943341</v>
      </c>
      <c r="N68" s="229">
        <v>8.1903081951847617E-2</v>
      </c>
      <c r="O68" s="229">
        <v>4.3006353709801132E-2</v>
      </c>
      <c r="P68" s="229">
        <v>6.6935335003991708E-2</v>
      </c>
      <c r="Q68" s="229">
        <v>8.294239062188008E-2</v>
      </c>
      <c r="R68" s="229">
        <v>6.8533254226865806E-2</v>
      </c>
      <c r="S68" s="229">
        <v>9.335255737400025E-2</v>
      </c>
      <c r="T68" s="229">
        <v>5.3492027371169017E-2</v>
      </c>
      <c r="U68" s="229">
        <v>5.894608255971874E-2</v>
      </c>
      <c r="V68" s="229">
        <v>7.2662827947834949E-2</v>
      </c>
      <c r="W68" s="229">
        <v>8.1811039416454401E-2</v>
      </c>
      <c r="X68" s="229">
        <v>8.4269211042234435E-2</v>
      </c>
      <c r="Y68" s="229">
        <v>5.950712855761621E-2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1.3270622660575371E-3</v>
      </c>
      <c r="O70" s="229">
        <v>1.049439372930091E-3</v>
      </c>
      <c r="P70" s="229">
        <v>1.574016493514523E-3</v>
      </c>
      <c r="Q70" s="229">
        <v>1.9365226242047721E-3</v>
      </c>
      <c r="R70" s="229">
        <v>0</v>
      </c>
      <c r="S70" s="229">
        <v>2.4383641429597549E-3</v>
      </c>
      <c r="T70" s="229">
        <v>1.39224318126629E-3</v>
      </c>
      <c r="U70" s="229">
        <v>1.4635811019153191E-3</v>
      </c>
      <c r="V70" s="229">
        <v>3.749863845382641E-3</v>
      </c>
      <c r="W70" s="229">
        <v>3.6023695113562631E-3</v>
      </c>
      <c r="X70" s="229">
        <v>4.2656823966195113E-3</v>
      </c>
      <c r="Y70" s="229">
        <v>3.4588654571967381E-3</v>
      </c>
      <c r="DA70" s="73" t="s">
        <v>1640</v>
      </c>
    </row>
    <row r="71" spans="1:105" ht="12" customHeight="1" x14ac:dyDescent="0.25">
      <c r="A71" s="147" t="s">
        <v>159</v>
      </c>
      <c r="B71" s="229">
        <v>2.386648791082922E-2</v>
      </c>
      <c r="C71" s="229">
        <v>6.9333767987666897E-3</v>
      </c>
      <c r="D71" s="229">
        <v>3.3848011230210688E-3</v>
      </c>
      <c r="E71" s="229">
        <v>5.8524569538521152E-3</v>
      </c>
      <c r="F71" s="229">
        <v>9.3695877924666569E-3</v>
      </c>
      <c r="G71" s="229">
        <v>2.714626656950745E-3</v>
      </c>
      <c r="H71" s="229">
        <v>1.3259688483277751E-3</v>
      </c>
      <c r="I71" s="229">
        <v>3.694513037907114E-3</v>
      </c>
      <c r="J71" s="229">
        <v>3.3608024866021318E-3</v>
      </c>
      <c r="K71" s="229">
        <v>9.0131275915175354E-4</v>
      </c>
      <c r="L71" s="229">
        <v>1.734479291799332E-3</v>
      </c>
      <c r="M71" s="229">
        <v>1.2151721574123521E-3</v>
      </c>
      <c r="N71" s="229">
        <v>1.179325483261992E-3</v>
      </c>
      <c r="O71" s="229">
        <v>1.8516695520404769E-3</v>
      </c>
      <c r="P71" s="229">
        <v>2.768216265864373E-3</v>
      </c>
      <c r="Q71" s="229">
        <v>3.4136681176556742E-3</v>
      </c>
      <c r="R71" s="229">
        <v>2.959111527578666E-3</v>
      </c>
      <c r="S71" s="229">
        <v>1.501970485558014E-2</v>
      </c>
      <c r="T71" s="229">
        <v>2.4575787466751928E-3</v>
      </c>
      <c r="U71" s="229">
        <v>1.2934879119969561E-3</v>
      </c>
      <c r="V71" s="229">
        <v>1.6533310855253709E-3</v>
      </c>
      <c r="W71" s="229">
        <v>1.6269090802731069E-3</v>
      </c>
      <c r="X71" s="229">
        <v>0</v>
      </c>
      <c r="Y71" s="229">
        <v>1.5289920147118E-3</v>
      </c>
      <c r="DA71" s="73" t="s">
        <v>1641</v>
      </c>
    </row>
    <row r="72" spans="1:105" ht="12" customHeight="1" x14ac:dyDescent="0.25">
      <c r="A72" s="147" t="s">
        <v>32</v>
      </c>
      <c r="B72" s="229">
        <v>0</v>
      </c>
      <c r="C72" s="229">
        <v>2.5755703429112081E-2</v>
      </c>
      <c r="D72" s="229">
        <v>2.8954485944169819E-3</v>
      </c>
      <c r="E72" s="229">
        <v>3.001749686815126E-2</v>
      </c>
      <c r="F72" s="229">
        <v>0</v>
      </c>
      <c r="G72" s="229">
        <v>2.7875590810724531E-2</v>
      </c>
      <c r="H72" s="229">
        <v>5.3356879181625461E-2</v>
      </c>
      <c r="I72" s="229">
        <v>7.5818613087670531E-2</v>
      </c>
      <c r="J72" s="229">
        <v>6.7828013538085624E-2</v>
      </c>
      <c r="K72" s="229">
        <v>2.0105828002839981E-2</v>
      </c>
      <c r="L72" s="229">
        <v>5.9402301041912636E-3</v>
      </c>
      <c r="M72" s="229">
        <v>0</v>
      </c>
      <c r="N72" s="229">
        <v>0</v>
      </c>
      <c r="O72" s="229">
        <v>0</v>
      </c>
      <c r="P72" s="229">
        <v>1.216915289566104E-3</v>
      </c>
      <c r="Q72" s="229">
        <v>1.502482123280409E-3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1642</v>
      </c>
    </row>
    <row r="73" spans="1:105" ht="12" customHeight="1" x14ac:dyDescent="0.25">
      <c r="A73" s="147" t="s">
        <v>33</v>
      </c>
      <c r="B73" s="229">
        <v>0</v>
      </c>
      <c r="C73" s="229">
        <v>9.1420940638963527E-2</v>
      </c>
      <c r="D73" s="229">
        <v>6.0347224785081283E-2</v>
      </c>
      <c r="E73" s="229">
        <v>3.6919072830970658E-2</v>
      </c>
      <c r="F73" s="229">
        <v>2.545967244153205E-2</v>
      </c>
      <c r="G73" s="229">
        <v>4.8144791183597893E-2</v>
      </c>
      <c r="H73" s="229">
        <v>4.181872576592905E-2</v>
      </c>
      <c r="I73" s="229">
        <v>2.077417962800519E-2</v>
      </c>
      <c r="J73" s="229">
        <v>2.3014042055645809E-2</v>
      </c>
      <c r="K73" s="229">
        <v>2.0046913344394401E-2</v>
      </c>
      <c r="L73" s="229">
        <v>3.4698997001380537E-2</v>
      </c>
      <c r="M73" s="229">
        <v>3.9371519262502618E-2</v>
      </c>
      <c r="N73" s="229">
        <v>4.9300991158521892E-2</v>
      </c>
      <c r="O73" s="229">
        <v>3.8820747382863841E-2</v>
      </c>
      <c r="P73" s="229">
        <v>6.2981391648391047E-2</v>
      </c>
      <c r="Q73" s="229">
        <v>8.5916142093506939E-2</v>
      </c>
      <c r="R73" s="229">
        <v>8.603954212420728E-2</v>
      </c>
      <c r="S73" s="229">
        <v>0.1088006377544098</v>
      </c>
      <c r="T73" s="229">
        <v>6.5772940802857602E-2</v>
      </c>
      <c r="U73" s="229">
        <v>7.6491485076809265E-2</v>
      </c>
      <c r="V73" s="229">
        <v>0.10234796986796781</v>
      </c>
      <c r="W73" s="229">
        <v>0.103110182257643</v>
      </c>
      <c r="X73" s="229">
        <v>0.12158746842005649</v>
      </c>
      <c r="Y73" s="229">
        <v>7.8965387063544681E-2</v>
      </c>
      <c r="DA73" s="73" t="s">
        <v>1643</v>
      </c>
    </row>
    <row r="74" spans="1:105" ht="12" customHeight="1" x14ac:dyDescent="0.25">
      <c r="A74" s="147" t="s">
        <v>35</v>
      </c>
      <c r="B74" s="229">
        <v>1.7039478087418121</v>
      </c>
      <c r="C74" s="229">
        <v>0.67212241946984486</v>
      </c>
      <c r="D74" s="229">
        <v>0.47437864631869869</v>
      </c>
      <c r="E74" s="229">
        <v>0.31388840378023791</v>
      </c>
      <c r="F74" s="229">
        <v>9.7007706035817945E-2</v>
      </c>
      <c r="G74" s="229">
        <v>0.33214806374739148</v>
      </c>
      <c r="H74" s="229">
        <v>0.26205860692984662</v>
      </c>
      <c r="I74" s="229">
        <v>0.4202773599880793</v>
      </c>
      <c r="J74" s="229">
        <v>0.28026768030811039</v>
      </c>
      <c r="K74" s="229">
        <v>0.11659440982388029</v>
      </c>
      <c r="L74" s="229">
        <v>0.2939175807952657</v>
      </c>
      <c r="M74" s="229">
        <v>0.21371033881838189</v>
      </c>
      <c r="N74" s="229">
        <v>0.1950631472211159</v>
      </c>
      <c r="O74" s="229">
        <v>0.1275910709136342</v>
      </c>
      <c r="P74" s="229">
        <v>0.2320922251253256</v>
      </c>
      <c r="Q74" s="229">
        <v>0.25125606099973508</v>
      </c>
      <c r="R74" s="229">
        <v>0.21746194539862751</v>
      </c>
      <c r="S74" s="229">
        <v>0.36272001963108153</v>
      </c>
      <c r="T74" s="229">
        <v>0.13113388371282131</v>
      </c>
      <c r="U74" s="229">
        <v>0.14848715364621509</v>
      </c>
      <c r="V74" s="229">
        <v>0.17398763959788549</v>
      </c>
      <c r="W74" s="229">
        <v>0.183658742789722</v>
      </c>
      <c r="X74" s="229">
        <v>0.21196109745824679</v>
      </c>
      <c r="Y74" s="229">
        <v>0.12400869892562801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3.2834654847948772E-2</v>
      </c>
      <c r="V75" s="229">
        <v>3.5921579938778717E-2</v>
      </c>
      <c r="W75" s="229">
        <v>3.5774425662396622E-2</v>
      </c>
      <c r="X75" s="229">
        <v>3.8280921456921038E-2</v>
      </c>
      <c r="Y75" s="229">
        <v>3.8130023718485617E-2</v>
      </c>
      <c r="DA75" s="73" t="s">
        <v>1645</v>
      </c>
    </row>
    <row r="76" spans="1:105" ht="12" customHeight="1" x14ac:dyDescent="0.25">
      <c r="A76" s="147" t="s">
        <v>38</v>
      </c>
      <c r="B76" s="229">
        <v>1.427103622575262</v>
      </c>
      <c r="C76" s="229">
        <v>4.1237918345186877E-2</v>
      </c>
      <c r="D76" s="229">
        <v>1.1834340216312959E-2</v>
      </c>
      <c r="E76" s="229">
        <v>1.0684326787313661E-3</v>
      </c>
      <c r="F76" s="229">
        <v>2.819847950443699E-4</v>
      </c>
      <c r="G76" s="229">
        <v>4.580659941190262E-3</v>
      </c>
      <c r="H76" s="229">
        <v>2.5650400185671419E-3</v>
      </c>
      <c r="I76" s="229">
        <v>2.144080378046058E-3</v>
      </c>
      <c r="J76" s="229">
        <v>1.852061571820249E-3</v>
      </c>
      <c r="K76" s="229">
        <v>9.5614802050473331E-4</v>
      </c>
      <c r="L76" s="229">
        <v>1.8686312922495151E-3</v>
      </c>
      <c r="M76" s="229">
        <v>1.596506433491072E-3</v>
      </c>
      <c r="N76" s="229">
        <v>1.9293124026294041E-3</v>
      </c>
      <c r="O76" s="229">
        <v>0.1047044755390318</v>
      </c>
      <c r="P76" s="229">
        <v>0.159040921421813</v>
      </c>
      <c r="Q76" s="229">
        <v>0.29237452160950173</v>
      </c>
      <c r="R76" s="229">
        <v>0.26069736274868238</v>
      </c>
      <c r="S76" s="229">
        <v>0.37429081633251687</v>
      </c>
      <c r="T76" s="229">
        <v>0.20265746575135041</v>
      </c>
      <c r="U76" s="229">
        <v>0.24335924016803509</v>
      </c>
      <c r="V76" s="229">
        <v>0.37076384784945532</v>
      </c>
      <c r="W76" s="229">
        <v>0.27581453053985772</v>
      </c>
      <c r="X76" s="229">
        <v>0.36600179013385209</v>
      </c>
      <c r="Y76" s="229">
        <v>0.26330338203187031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3.21690382917979</v>
      </c>
      <c r="D77" s="229">
        <v>4.5235454499389549</v>
      </c>
      <c r="E77" s="229">
        <v>3.8386645599680671</v>
      </c>
      <c r="F77" s="229">
        <v>1.5696057793503979</v>
      </c>
      <c r="G77" s="229">
        <v>1.1071652749130541</v>
      </c>
      <c r="H77" s="229">
        <v>1.283971149025757</v>
      </c>
      <c r="I77" s="229">
        <v>1.8391611244156161</v>
      </c>
      <c r="J77" s="229">
        <v>1.9537255424832369</v>
      </c>
      <c r="K77" s="229">
        <v>2.3299566589067551</v>
      </c>
      <c r="L77" s="229">
        <v>3.100294154269096</v>
      </c>
      <c r="M77" s="229">
        <v>4.0541261040734984</v>
      </c>
      <c r="N77" s="229">
        <v>3.5598321733342222</v>
      </c>
      <c r="O77" s="229">
        <v>2.8860037457300498</v>
      </c>
      <c r="P77" s="229">
        <v>3.259445189025941</v>
      </c>
      <c r="Q77" s="229">
        <v>3.3734193183821488</v>
      </c>
      <c r="R77" s="229">
        <v>3.6896093847577638</v>
      </c>
      <c r="S77" s="229">
        <v>1.800355181099113</v>
      </c>
      <c r="T77" s="229">
        <v>1.4302907070236099</v>
      </c>
      <c r="U77" s="229">
        <v>1.7381139006206989</v>
      </c>
      <c r="V77" s="229">
        <v>1.8661886799624161</v>
      </c>
      <c r="W77" s="229">
        <v>1.97796932817042</v>
      </c>
      <c r="X77" s="229">
        <v>1.9875874248861529</v>
      </c>
      <c r="Y77" s="229">
        <v>2.1194329433169639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122.33547998043157</v>
      </c>
      <c r="C79" s="261">
        <f t="shared" si="2"/>
        <v>62.944436172028034</v>
      </c>
      <c r="D79" s="261">
        <f t="shared" si="2"/>
        <v>55.667052854193592</v>
      </c>
      <c r="E79" s="261">
        <f t="shared" si="2"/>
        <v>46.741544761777355</v>
      </c>
      <c r="F79" s="261">
        <f t="shared" si="2"/>
        <v>17.425042488676162</v>
      </c>
      <c r="G79" s="261">
        <f t="shared" si="2"/>
        <v>28.695101734290901</v>
      </c>
      <c r="H79" s="261">
        <f t="shared" si="2"/>
        <v>28.05643320429062</v>
      </c>
      <c r="I79" s="261">
        <f t="shared" si="2"/>
        <v>41.291115120953883</v>
      </c>
      <c r="J79" s="261">
        <f t="shared" si="2"/>
        <v>37.784134580380844</v>
      </c>
      <c r="K79" s="261">
        <f t="shared" si="2"/>
        <v>25.040695078888284</v>
      </c>
      <c r="L79" s="261">
        <f t="shared" si="2"/>
        <v>40.996858517036429</v>
      </c>
      <c r="M79" s="261">
        <f t="shared" si="2"/>
        <v>39.169626565484307</v>
      </c>
      <c r="N79" s="261">
        <f t="shared" si="2"/>
        <v>33.711916502311432</v>
      </c>
      <c r="O79" s="261">
        <f t="shared" si="2"/>
        <v>30.135315081114104</v>
      </c>
      <c r="P79" s="261">
        <f t="shared" si="2"/>
        <v>41.746265793061703</v>
      </c>
      <c r="Q79" s="261">
        <f t="shared" si="2"/>
        <v>50.665635880078113</v>
      </c>
      <c r="R79" s="261">
        <f t="shared" si="2"/>
        <v>50.339154461015184</v>
      </c>
      <c r="S79" s="261">
        <f t="shared" si="2"/>
        <v>48.941557073207434</v>
      </c>
      <c r="T79" s="261">
        <f t="shared" si="2"/>
        <v>29.356729995249559</v>
      </c>
      <c r="U79" s="261">
        <f t="shared" si="2"/>
        <v>34.923310780921021</v>
      </c>
      <c r="V79" s="261">
        <f t="shared" si="2"/>
        <v>43.473522258380008</v>
      </c>
      <c r="W79" s="261">
        <f t="shared" si="2"/>
        <v>41.908769204640407</v>
      </c>
      <c r="X79" s="261">
        <f t="shared" si="2"/>
        <v>47.11809960892429</v>
      </c>
      <c r="Y79" s="261">
        <f t="shared" si="2"/>
        <v>38.294405536236468</v>
      </c>
      <c r="DA79" s="70"/>
    </row>
    <row r="80" spans="1:105" ht="12" customHeight="1" x14ac:dyDescent="0.25">
      <c r="A80" s="60" t="s">
        <v>1521</v>
      </c>
      <c r="B80" s="262">
        <v>114.9532283729971</v>
      </c>
      <c r="C80" s="262">
        <v>59.354395915698667</v>
      </c>
      <c r="D80" s="262">
        <v>51.0104569566953</v>
      </c>
      <c r="E80" s="262">
        <v>41.679852392985858</v>
      </c>
      <c r="F80" s="262">
        <v>15.63253564335135</v>
      </c>
      <c r="G80" s="262">
        <v>26.330763831799121</v>
      </c>
      <c r="H80" s="262">
        <v>25.594665099626901</v>
      </c>
      <c r="I80" s="262">
        <v>37.290838289837033</v>
      </c>
      <c r="J80" s="262">
        <v>34.261825576337984</v>
      </c>
      <c r="K80" s="262">
        <v>22.596300405047739</v>
      </c>
      <c r="L80" s="262">
        <v>37.3757609716722</v>
      </c>
      <c r="M80" s="262">
        <v>35.087666367966222</v>
      </c>
      <c r="N80" s="262">
        <v>30.324025266431619</v>
      </c>
      <c r="O80" s="262">
        <v>27.42286143888624</v>
      </c>
      <c r="P80" s="262">
        <v>38.366388134428021</v>
      </c>
      <c r="Q80" s="262">
        <v>47.692444430683473</v>
      </c>
      <c r="R80" s="262">
        <v>46.263342985775772</v>
      </c>
      <c r="S80" s="262">
        <v>45.887942290593713</v>
      </c>
      <c r="T80" s="262">
        <v>26.441925399525001</v>
      </c>
      <c r="U80" s="262">
        <v>31.556928452973409</v>
      </c>
      <c r="V80" s="262">
        <v>39.922895951622763</v>
      </c>
      <c r="W80" s="262">
        <v>37.930043945954907</v>
      </c>
      <c r="X80" s="262">
        <v>43.145723489007679</v>
      </c>
      <c r="Y80" s="262">
        <v>34.823316260752463</v>
      </c>
      <c r="DA80" s="72" t="s">
        <v>1649</v>
      </c>
    </row>
    <row r="81" spans="1:105" ht="12" customHeight="1" x14ac:dyDescent="0.25">
      <c r="A81" s="59" t="s">
        <v>28</v>
      </c>
      <c r="B81" s="230">
        <v>24.348139325167569</v>
      </c>
      <c r="C81" s="230">
        <v>17.250333881466169</v>
      </c>
      <c r="D81" s="230">
        <v>12.881034406293329</v>
      </c>
      <c r="E81" s="230">
        <v>14.06659282977167</v>
      </c>
      <c r="F81" s="230">
        <v>5.6009699952170617</v>
      </c>
      <c r="G81" s="230">
        <v>8.1254579458724088</v>
      </c>
      <c r="H81" s="230">
        <v>8.2259806344520783</v>
      </c>
      <c r="I81" s="230">
        <v>12.441119070370741</v>
      </c>
      <c r="J81" s="230">
        <v>14.72909090289231</v>
      </c>
      <c r="K81" s="230">
        <v>10.17662878653344</v>
      </c>
      <c r="L81" s="230">
        <v>15.116584117143461</v>
      </c>
      <c r="M81" s="230">
        <v>13.22893316387985</v>
      </c>
      <c r="N81" s="230">
        <v>8.8318488240783619</v>
      </c>
      <c r="O81" s="230">
        <v>4.2319323566056841</v>
      </c>
      <c r="P81" s="230">
        <v>5.5892605615755517</v>
      </c>
      <c r="Q81" s="230">
        <v>6.1454131093704563</v>
      </c>
      <c r="R81" s="230">
        <v>5.5944844616173688</v>
      </c>
      <c r="S81" s="230">
        <v>5.0164764434317028</v>
      </c>
      <c r="T81" s="230">
        <v>3.4069329911139912</v>
      </c>
      <c r="U81" s="230">
        <v>3.8953353449833679</v>
      </c>
      <c r="V81" s="230">
        <v>4.3788814289757871</v>
      </c>
      <c r="W81" s="230">
        <v>5.2420967524714186</v>
      </c>
      <c r="X81" s="230">
        <v>5.0647972322975061</v>
      </c>
      <c r="Y81" s="230">
        <v>4.2347126948679339</v>
      </c>
      <c r="DA81" s="71" t="s">
        <v>1650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0.1173133788785085</v>
      </c>
      <c r="O82" s="295">
        <v>8.465805951334307E-2</v>
      </c>
      <c r="P82" s="295">
        <v>0.1077489519057173</v>
      </c>
      <c r="Q82" s="295">
        <v>0.11875206021342211</v>
      </c>
      <c r="R82" s="295">
        <v>0</v>
      </c>
      <c r="S82" s="295">
        <v>0.1091543212686651</v>
      </c>
      <c r="T82" s="295">
        <v>7.3990429859988022E-2</v>
      </c>
      <c r="U82" s="295">
        <v>7.9744615532836863E-2</v>
      </c>
      <c r="V82" s="295">
        <v>0.18786900972119741</v>
      </c>
      <c r="W82" s="295">
        <v>0.19329573061079339</v>
      </c>
      <c r="X82" s="295">
        <v>0.21449532301337471</v>
      </c>
      <c r="Y82" s="295">
        <v>0.2072631487587959</v>
      </c>
      <c r="DA82" s="122" t="s">
        <v>1651</v>
      </c>
    </row>
    <row r="83" spans="1:105" ht="12" customHeight="1" x14ac:dyDescent="0.25">
      <c r="A83" s="59" t="s">
        <v>159</v>
      </c>
      <c r="B83" s="295">
        <v>0.67277765159397362</v>
      </c>
      <c r="C83" s="295">
        <v>0.36676716645402058</v>
      </c>
      <c r="D83" s="295">
        <v>0.24774268523850959</v>
      </c>
      <c r="E83" s="295">
        <v>0.44091467380798288</v>
      </c>
      <c r="F83" s="295">
        <v>0.74996811311653655</v>
      </c>
      <c r="G83" s="295">
        <v>0.12564038316949869</v>
      </c>
      <c r="H83" s="295">
        <v>6.6876307877242844E-2</v>
      </c>
      <c r="I83" s="295">
        <v>0.1853642155056692</v>
      </c>
      <c r="J83" s="295">
        <v>0.18308676352317749</v>
      </c>
      <c r="K83" s="295">
        <v>7.4115800644101906E-2</v>
      </c>
      <c r="L83" s="295">
        <v>0.12147937020503841</v>
      </c>
      <c r="M83" s="295">
        <v>0.110200378017987</v>
      </c>
      <c r="N83" s="295">
        <v>0.107732678369597</v>
      </c>
      <c r="O83" s="295">
        <v>0.15435900549825721</v>
      </c>
      <c r="P83" s="295">
        <v>0.1958219282599297</v>
      </c>
      <c r="Q83" s="295">
        <v>0.21583860794597859</v>
      </c>
      <c r="R83" s="295">
        <v>0.20581065878377111</v>
      </c>
      <c r="S83" s="295">
        <v>0.69209252940140342</v>
      </c>
      <c r="T83" s="295">
        <v>0.1345798850041896</v>
      </c>
      <c r="U83" s="295">
        <v>7.2829022488293343E-2</v>
      </c>
      <c r="V83" s="295">
        <v>8.5418693111465105E-2</v>
      </c>
      <c r="W83" s="295">
        <v>8.9858386094779696E-2</v>
      </c>
      <c r="X83" s="295">
        <v>0</v>
      </c>
      <c r="Y83" s="295">
        <v>9.4077398392937023E-2</v>
      </c>
      <c r="DA83" s="122" t="s">
        <v>1652</v>
      </c>
    </row>
    <row r="84" spans="1:105" ht="12" customHeight="1" x14ac:dyDescent="0.25">
      <c r="A84" s="59" t="s">
        <v>32</v>
      </c>
      <c r="B84" s="295">
        <v>0</v>
      </c>
      <c r="C84" s="295">
        <v>1.398151873358553</v>
      </c>
      <c r="D84" s="295">
        <v>0.21747975200705161</v>
      </c>
      <c r="E84" s="295">
        <v>2.3207378455344601</v>
      </c>
      <c r="F84" s="295">
        <v>0</v>
      </c>
      <c r="G84" s="295">
        <v>1.3239711133538541</v>
      </c>
      <c r="H84" s="295">
        <v>2.7616247957288769</v>
      </c>
      <c r="I84" s="295">
        <v>3.9037303926784639</v>
      </c>
      <c r="J84" s="295">
        <v>3.791912803454677</v>
      </c>
      <c r="K84" s="295">
        <v>1.6966510668735251</v>
      </c>
      <c r="L84" s="295">
        <v>0.42694503463111599</v>
      </c>
      <c r="M84" s="295">
        <v>0</v>
      </c>
      <c r="N84" s="295">
        <v>0</v>
      </c>
      <c r="O84" s="295">
        <v>0</v>
      </c>
      <c r="P84" s="295">
        <v>8.8339907532764772E-2</v>
      </c>
      <c r="Q84" s="295">
        <v>9.783369978970903E-2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1653</v>
      </c>
    </row>
    <row r="85" spans="1:105" ht="12" customHeight="1" x14ac:dyDescent="0.25">
      <c r="A85" s="59" t="s">
        <v>33</v>
      </c>
      <c r="B85" s="295">
        <v>0</v>
      </c>
      <c r="C85" s="295">
        <v>4.8417993801434704</v>
      </c>
      <c r="D85" s="295">
        <v>4.4222210216680207</v>
      </c>
      <c r="E85" s="295">
        <v>2.784726631289582</v>
      </c>
      <c r="F85" s="295">
        <v>2.040283809987431</v>
      </c>
      <c r="G85" s="295">
        <v>2.230919543210113</v>
      </c>
      <c r="H85" s="295">
        <v>2.111665967723785</v>
      </c>
      <c r="I85" s="295">
        <v>1.0435374377032161</v>
      </c>
      <c r="J85" s="295">
        <v>1.2552271317152079</v>
      </c>
      <c r="K85" s="295">
        <v>1.6504343592184081</v>
      </c>
      <c r="L85" s="295">
        <v>2.4331326796231001</v>
      </c>
      <c r="M85" s="295">
        <v>3.5747272051491619</v>
      </c>
      <c r="N85" s="295">
        <v>4.5090482481419496</v>
      </c>
      <c r="O85" s="295">
        <v>3.2400210860545369</v>
      </c>
      <c r="P85" s="295">
        <v>4.4605562151331482</v>
      </c>
      <c r="Q85" s="295">
        <v>5.4672727153894396</v>
      </c>
      <c r="R85" s="295">
        <v>5.9912863555392244</v>
      </c>
      <c r="S85" s="295">
        <v>5.0448055529485254</v>
      </c>
      <c r="T85" s="295">
        <v>3.6136388474143071</v>
      </c>
      <c r="U85" s="295">
        <v>4.3119196262285913</v>
      </c>
      <c r="V85" s="295">
        <v>5.3199845550506613</v>
      </c>
      <c r="W85" s="295">
        <v>5.7526273025413142</v>
      </c>
      <c r="X85" s="295">
        <v>6.3126694190890014</v>
      </c>
      <c r="Y85" s="295">
        <v>4.8999587890991299</v>
      </c>
      <c r="DA85" s="122" t="s">
        <v>1654</v>
      </c>
    </row>
    <row r="86" spans="1:105" ht="12" customHeight="1" x14ac:dyDescent="0.25">
      <c r="A86" s="59" t="s">
        <v>35</v>
      </c>
      <c r="B86" s="295">
        <v>44.637650691881049</v>
      </c>
      <c r="C86" s="295">
        <v>33.041216485981757</v>
      </c>
      <c r="D86" s="295">
        <v>32.266719579368903</v>
      </c>
      <c r="E86" s="295">
        <v>21.97625041932454</v>
      </c>
      <c r="F86" s="295">
        <v>7.215900694076451</v>
      </c>
      <c r="G86" s="295">
        <v>14.28607306757157</v>
      </c>
      <c r="H86" s="295">
        <v>12.28285696877904</v>
      </c>
      <c r="I86" s="295">
        <v>19.595966516910082</v>
      </c>
      <c r="J86" s="295">
        <v>14.188908103573651</v>
      </c>
      <c r="K86" s="295">
        <v>8.9099447923574076</v>
      </c>
      <c r="L86" s="295">
        <v>19.13026456188619</v>
      </c>
      <c r="M86" s="295">
        <v>18.01079180735961</v>
      </c>
      <c r="N86" s="295">
        <v>16.559644160070839</v>
      </c>
      <c r="O86" s="295">
        <v>9.8844103860005728</v>
      </c>
      <c r="P86" s="295">
        <v>15.25751824575865</v>
      </c>
      <c r="Q86" s="295">
        <v>14.84981868385354</v>
      </c>
      <c r="R86" s="295">
        <v>14.06016780353414</v>
      </c>
      <c r="S86" s="295">
        <v>15.62451829825485</v>
      </c>
      <c r="T86" s="295">
        <v>6.7371620758575244</v>
      </c>
      <c r="U86" s="295">
        <v>7.7694985137076182</v>
      </c>
      <c r="V86" s="295">
        <v>8.3992444220534672</v>
      </c>
      <c r="W86" s="295">
        <v>9.5237823580944081</v>
      </c>
      <c r="X86" s="295">
        <v>10.28701843894615</v>
      </c>
      <c r="Y86" s="295">
        <v>7.1915721527695791</v>
      </c>
      <c r="DA86" s="122" t="s">
        <v>1655</v>
      </c>
    </row>
    <row r="87" spans="1:105" ht="12" customHeight="1" x14ac:dyDescent="0.25">
      <c r="A87" s="59" t="s">
        <v>38</v>
      </c>
      <c r="B87" s="295">
        <v>45.294660704354527</v>
      </c>
      <c r="C87" s="295">
        <v>2.4561271282946859</v>
      </c>
      <c r="D87" s="295">
        <v>0.97525951211948703</v>
      </c>
      <c r="E87" s="295">
        <v>9.062999325763188E-2</v>
      </c>
      <c r="F87" s="295">
        <v>2.5413030953867589E-2</v>
      </c>
      <c r="G87" s="295">
        <v>0.23870177862168021</v>
      </c>
      <c r="H87" s="295">
        <v>0.1456604250658749</v>
      </c>
      <c r="I87" s="295">
        <v>0.1211206566688596</v>
      </c>
      <c r="J87" s="295">
        <v>0.1135998711789465</v>
      </c>
      <c r="K87" s="295">
        <v>8.8525599420848033E-2</v>
      </c>
      <c r="L87" s="295">
        <v>0.147355208183299</v>
      </c>
      <c r="M87" s="295">
        <v>0.163013813559617</v>
      </c>
      <c r="N87" s="295">
        <v>0.1984379768923617</v>
      </c>
      <c r="O87" s="295">
        <v>9.8274805452138523</v>
      </c>
      <c r="P87" s="295">
        <v>12.66714232426227</v>
      </c>
      <c r="Q87" s="295">
        <v>20.79751555412092</v>
      </c>
      <c r="R87" s="295">
        <v>20.411593706301279</v>
      </c>
      <c r="S87" s="295">
        <v>19.400895145288569</v>
      </c>
      <c r="T87" s="295">
        <v>12.475621170275</v>
      </c>
      <c r="U87" s="295">
        <v>15.427601330032701</v>
      </c>
      <c r="V87" s="295">
        <v>21.55149784271018</v>
      </c>
      <c r="W87" s="295">
        <v>17.128383416142199</v>
      </c>
      <c r="X87" s="295">
        <v>21.26674307566164</v>
      </c>
      <c r="Y87" s="295">
        <v>18.19573207686409</v>
      </c>
      <c r="DA87" s="122" t="s">
        <v>1656</v>
      </c>
    </row>
    <row r="88" spans="1:105" ht="12" customHeight="1" x14ac:dyDescent="0.25">
      <c r="A88" s="60" t="s">
        <v>1530</v>
      </c>
      <c r="B88" s="262">
        <v>7.3822516074344664</v>
      </c>
      <c r="C88" s="262">
        <v>3.5900402563293659</v>
      </c>
      <c r="D88" s="262">
        <v>4.6565958974982919</v>
      </c>
      <c r="E88" s="262">
        <v>5.0616923687914976</v>
      </c>
      <c r="F88" s="262">
        <v>1.7925068453248141</v>
      </c>
      <c r="G88" s="262">
        <v>2.3643379024917812</v>
      </c>
      <c r="H88" s="262">
        <v>2.4617681046637179</v>
      </c>
      <c r="I88" s="262">
        <v>4.0002768311168486</v>
      </c>
      <c r="J88" s="262">
        <v>3.5223090040428628</v>
      </c>
      <c r="K88" s="262">
        <v>2.4443946738405469</v>
      </c>
      <c r="L88" s="262">
        <v>3.6210975453642318</v>
      </c>
      <c r="M88" s="262">
        <v>4.0819601975180868</v>
      </c>
      <c r="N88" s="262">
        <v>3.387891235879815</v>
      </c>
      <c r="O88" s="262">
        <v>2.7124536422278651</v>
      </c>
      <c r="P88" s="262">
        <v>3.3798776586336792</v>
      </c>
      <c r="Q88" s="262">
        <v>2.973191449394641</v>
      </c>
      <c r="R88" s="262">
        <v>4.0758114752394139</v>
      </c>
      <c r="S88" s="262">
        <v>3.0536147826137201</v>
      </c>
      <c r="T88" s="262">
        <v>2.9148045957245579</v>
      </c>
      <c r="U88" s="262">
        <v>3.366382327947615</v>
      </c>
      <c r="V88" s="262">
        <v>3.550626306757243</v>
      </c>
      <c r="W88" s="262">
        <v>3.9787252586855031</v>
      </c>
      <c r="X88" s="262">
        <v>3.9723761199166101</v>
      </c>
      <c r="Y88" s="262">
        <v>3.4710892754840068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15.708480003115787</v>
      </c>
      <c r="C89" s="261">
        <f t="shared" si="3"/>
        <v>8.1366542737547558</v>
      </c>
      <c r="D89" s="261">
        <f t="shared" si="3"/>
        <v>8.5262799675634593</v>
      </c>
      <c r="E89" s="261">
        <f t="shared" si="3"/>
        <v>8.0699422698393839</v>
      </c>
      <c r="F89" s="261">
        <f t="shared" si="3"/>
        <v>2.917639242326346</v>
      </c>
      <c r="G89" s="261">
        <f t="shared" si="3"/>
        <v>4.331410082162555</v>
      </c>
      <c r="H89" s="261">
        <f t="shared" si="3"/>
        <v>4.3458436495035979</v>
      </c>
      <c r="I89" s="261">
        <f t="shared" si="3"/>
        <v>6.725596107360885</v>
      </c>
      <c r="J89" s="261">
        <f t="shared" si="3"/>
        <v>5.9715926349889639</v>
      </c>
      <c r="K89" s="261">
        <f t="shared" si="3"/>
        <v>4.0426641847531473</v>
      </c>
      <c r="L89" s="261">
        <f t="shared" si="3"/>
        <v>6.3459226782491731</v>
      </c>
      <c r="M89" s="261">
        <f t="shared" si="3"/>
        <v>6.6084364795133705</v>
      </c>
      <c r="N89" s="261">
        <f t="shared" si="3"/>
        <v>5.6214830659150001</v>
      </c>
      <c r="O89" s="261">
        <f t="shared" si="3"/>
        <v>4.6845176622495366</v>
      </c>
      <c r="P89" s="261">
        <f t="shared" si="3"/>
        <v>6.200008147045569</v>
      </c>
      <c r="Q89" s="261">
        <f t="shared" si="3"/>
        <v>6.530225888108264</v>
      </c>
      <c r="R89" s="261">
        <f t="shared" si="3"/>
        <v>7.3520574425076148</v>
      </c>
      <c r="S89" s="261">
        <f t="shared" si="3"/>
        <v>6.546713914940832</v>
      </c>
      <c r="T89" s="261">
        <f t="shared" si="3"/>
        <v>4.7645462969385139</v>
      </c>
      <c r="U89" s="261">
        <f t="shared" si="3"/>
        <v>5.5214067254940611</v>
      </c>
      <c r="V89" s="261">
        <f t="shared" si="3"/>
        <v>6.3822310857329487</v>
      </c>
      <c r="W89" s="261">
        <f t="shared" si="3"/>
        <v>6.6886969123231665</v>
      </c>
      <c r="X89" s="261">
        <f t="shared" si="3"/>
        <v>6.9686042367006333</v>
      </c>
      <c r="Y89" s="261">
        <f t="shared" si="3"/>
        <v>5.9420940726869738</v>
      </c>
      <c r="DA89" s="70"/>
    </row>
    <row r="90" spans="1:105" ht="12" customHeight="1" x14ac:dyDescent="0.25">
      <c r="A90" s="60" t="s">
        <v>1533</v>
      </c>
      <c r="B90" s="262">
        <v>8.8068504197831192</v>
      </c>
      <c r="C90" s="262">
        <v>4.7803438476124702</v>
      </c>
      <c r="D90" s="262">
        <v>4.1728520823049369</v>
      </c>
      <c r="E90" s="262">
        <v>3.33779174831021</v>
      </c>
      <c r="F90" s="262">
        <v>1.241833684634255</v>
      </c>
      <c r="G90" s="262">
        <v>2.12100256958214</v>
      </c>
      <c r="H90" s="262">
        <v>2.044349135100767</v>
      </c>
      <c r="I90" s="262">
        <v>2.985757588262917</v>
      </c>
      <c r="J90" s="262">
        <v>2.6786038130610268</v>
      </c>
      <c r="K90" s="262">
        <v>1.757412002704908</v>
      </c>
      <c r="L90" s="262">
        <v>2.9605769501178192</v>
      </c>
      <c r="M90" s="262">
        <v>2.7922325954834841</v>
      </c>
      <c r="N90" s="262">
        <v>2.4541607336452271</v>
      </c>
      <c r="O90" s="262">
        <v>2.1486585103120008</v>
      </c>
      <c r="P90" s="262">
        <v>3.0401776674965251</v>
      </c>
      <c r="Q90" s="262">
        <v>3.7019239204268279</v>
      </c>
      <c r="R90" s="262">
        <v>3.540210021313245</v>
      </c>
      <c r="S90" s="262">
        <v>3.642693364274161</v>
      </c>
      <c r="T90" s="262">
        <v>2.0190223376126442</v>
      </c>
      <c r="U90" s="262">
        <v>2.3741929621520339</v>
      </c>
      <c r="V90" s="262">
        <v>3.0084960760308541</v>
      </c>
      <c r="W90" s="262">
        <v>2.906611132708107</v>
      </c>
      <c r="X90" s="262">
        <v>3.2283405750188869</v>
      </c>
      <c r="Y90" s="262">
        <v>2.6247635175232769</v>
      </c>
      <c r="DA90" s="72" t="s">
        <v>1658</v>
      </c>
    </row>
    <row r="91" spans="1:105" ht="12" customHeight="1" x14ac:dyDescent="0.25">
      <c r="A91" s="59" t="s">
        <v>28</v>
      </c>
      <c r="B91" s="230">
        <v>2.6344549502908472</v>
      </c>
      <c r="C91" s="230">
        <v>1.3532194258664449</v>
      </c>
      <c r="D91" s="230">
        <v>0.99364068198252942</v>
      </c>
      <c r="E91" s="230">
        <v>1.0444471521941261</v>
      </c>
      <c r="F91" s="230">
        <v>0.44705979689588632</v>
      </c>
      <c r="G91" s="230">
        <v>0.61978940366051849</v>
      </c>
      <c r="H91" s="230">
        <v>0.62350212339837929</v>
      </c>
      <c r="I91" s="230">
        <v>0.88741451137906513</v>
      </c>
      <c r="J91" s="230">
        <v>1.060614527638615</v>
      </c>
      <c r="K91" s="230">
        <v>0.76265254810429239</v>
      </c>
      <c r="L91" s="230">
        <v>1.1226143340658921</v>
      </c>
      <c r="M91" s="230">
        <v>1.024310412139271</v>
      </c>
      <c r="N91" s="230">
        <v>0.72312180615390331</v>
      </c>
      <c r="O91" s="230">
        <v>0.5357467512305284</v>
      </c>
      <c r="P91" s="230">
        <v>0.67213793177057213</v>
      </c>
      <c r="Q91" s="230">
        <v>0.90184001841813699</v>
      </c>
      <c r="R91" s="230">
        <v>0.84445607129003653</v>
      </c>
      <c r="S91" s="230">
        <v>0.7197687409875001</v>
      </c>
      <c r="T91" s="230">
        <v>0.5733018720125197</v>
      </c>
      <c r="U91" s="230">
        <v>0.66952520522833969</v>
      </c>
      <c r="V91" s="230">
        <v>0.8722153238476883</v>
      </c>
      <c r="W91" s="230">
        <v>0.8772740677651748</v>
      </c>
      <c r="X91" s="230">
        <v>0.90573124958269446</v>
      </c>
      <c r="Y91" s="230">
        <v>0.83323915892142653</v>
      </c>
      <c r="DA91" s="71" t="s">
        <v>1659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1.160099040656689E-2</v>
      </c>
      <c r="O92" s="295">
        <v>1.294424817636966E-2</v>
      </c>
      <c r="P92" s="295">
        <v>1.5649656015088751E-2</v>
      </c>
      <c r="Q92" s="295">
        <v>2.0922026696619099E-2</v>
      </c>
      <c r="R92" s="295">
        <v>0</v>
      </c>
      <c r="S92" s="295">
        <v>1.8621292313260901E-2</v>
      </c>
      <c r="T92" s="295">
        <v>1.47855644303206E-2</v>
      </c>
      <c r="U92" s="295">
        <v>1.6459677801142939E-2</v>
      </c>
      <c r="V92" s="295">
        <v>4.4616600419336412E-2</v>
      </c>
      <c r="W92" s="295">
        <v>3.8484993594945803E-2</v>
      </c>
      <c r="X92" s="295">
        <v>4.5487237507474257E-2</v>
      </c>
      <c r="Y92" s="295">
        <v>4.7786545563950407E-2</v>
      </c>
      <c r="DA92" s="122" t="s">
        <v>1660</v>
      </c>
    </row>
    <row r="93" spans="1:105" ht="12" customHeight="1" x14ac:dyDescent="0.25">
      <c r="A93" s="59" t="s">
        <v>159</v>
      </c>
      <c r="B93" s="295">
        <v>8.3492093970779682E-2</v>
      </c>
      <c r="C93" s="295">
        <v>3.2999698102615459E-2</v>
      </c>
      <c r="D93" s="295">
        <v>2.1919379855809568E-2</v>
      </c>
      <c r="E93" s="295">
        <v>3.7549218660192743E-2</v>
      </c>
      <c r="F93" s="295">
        <v>6.865844566647504E-2</v>
      </c>
      <c r="G93" s="295">
        <v>1.099194004002989E-2</v>
      </c>
      <c r="H93" s="295">
        <v>5.8139506486342522E-3</v>
      </c>
      <c r="I93" s="295">
        <v>1.516497768256922E-2</v>
      </c>
      <c r="J93" s="295">
        <v>1.512123890637293E-2</v>
      </c>
      <c r="K93" s="295">
        <v>6.3706301920183166E-3</v>
      </c>
      <c r="L93" s="295">
        <v>1.0347328768289541E-2</v>
      </c>
      <c r="M93" s="295">
        <v>9.7867534530220179E-3</v>
      </c>
      <c r="N93" s="295">
        <v>1.0117101033583851E-2</v>
      </c>
      <c r="O93" s="295">
        <v>2.2413082985030759E-2</v>
      </c>
      <c r="P93" s="295">
        <v>2.7009352339784971E-2</v>
      </c>
      <c r="Q93" s="295">
        <v>3.6167676472639007E-2</v>
      </c>
      <c r="R93" s="295">
        <v>3.5428130204782957E-2</v>
      </c>
      <c r="S93" s="295">
        <v>0.1128319480001498</v>
      </c>
      <c r="T93" s="295">
        <v>2.5649886334244289E-2</v>
      </c>
      <c r="U93" s="295">
        <v>1.4275309993279641E-2</v>
      </c>
      <c r="V93" s="295">
        <v>1.9334629986391919E-2</v>
      </c>
      <c r="W93" s="295">
        <v>1.7035648927382241E-2</v>
      </c>
      <c r="X93" s="295">
        <v>0</v>
      </c>
      <c r="Y93" s="295">
        <v>2.086180025546935E-2</v>
      </c>
      <c r="DA93" s="122" t="s">
        <v>1661</v>
      </c>
    </row>
    <row r="94" spans="1:105" ht="12" customHeight="1" x14ac:dyDescent="0.25">
      <c r="A94" s="59" t="s">
        <v>32</v>
      </c>
      <c r="B94" s="295">
        <v>0</v>
      </c>
      <c r="C94" s="295">
        <v>0.1264448628724256</v>
      </c>
      <c r="D94" s="295">
        <v>1.934076177346131E-2</v>
      </c>
      <c r="E94" s="295">
        <v>0.19865511903011421</v>
      </c>
      <c r="F94" s="295">
        <v>0</v>
      </c>
      <c r="G94" s="295">
        <v>0.11642625614051889</v>
      </c>
      <c r="H94" s="295">
        <v>0.2413187405638792</v>
      </c>
      <c r="I94" s="295">
        <v>0.32101329400252032</v>
      </c>
      <c r="J94" s="295">
        <v>0.31478649618551252</v>
      </c>
      <c r="K94" s="295">
        <v>0.14658564748471459</v>
      </c>
      <c r="L94" s="295">
        <v>3.6553166761202217E-2</v>
      </c>
      <c r="M94" s="295">
        <v>0</v>
      </c>
      <c r="N94" s="295">
        <v>0</v>
      </c>
      <c r="O94" s="295">
        <v>0</v>
      </c>
      <c r="P94" s="295">
        <v>1.2247208516174101E-2</v>
      </c>
      <c r="Q94" s="295">
        <v>1.6373294293970601E-2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1662</v>
      </c>
    </row>
    <row r="95" spans="1:105" ht="12" customHeight="1" x14ac:dyDescent="0.25">
      <c r="A95" s="59" t="s">
        <v>35</v>
      </c>
      <c r="B95" s="295">
        <v>6.0889033755214923</v>
      </c>
      <c r="C95" s="295">
        <v>3.267679860770984</v>
      </c>
      <c r="D95" s="295">
        <v>3.137951258693136</v>
      </c>
      <c r="E95" s="295">
        <v>2.0571402584257781</v>
      </c>
      <c r="F95" s="295">
        <v>0.72611544207189394</v>
      </c>
      <c r="G95" s="295">
        <v>1.3737949697410721</v>
      </c>
      <c r="H95" s="295">
        <v>1.1737143204898739</v>
      </c>
      <c r="I95" s="295">
        <v>1.762164805198762</v>
      </c>
      <c r="J95" s="295">
        <v>1.288081550330527</v>
      </c>
      <c r="K95" s="295">
        <v>0.84180317692388262</v>
      </c>
      <c r="L95" s="295">
        <v>1.7910621205224351</v>
      </c>
      <c r="M95" s="295">
        <v>1.7581354298911911</v>
      </c>
      <c r="N95" s="295">
        <v>1.7093208360511729</v>
      </c>
      <c r="O95" s="295">
        <v>1.5775544279200719</v>
      </c>
      <c r="P95" s="295">
        <v>2.313133518854904</v>
      </c>
      <c r="Q95" s="295">
        <v>2.7266209045454621</v>
      </c>
      <c r="R95" s="295">
        <v>2.6603258198184259</v>
      </c>
      <c r="S95" s="295">
        <v>2.79147138297325</v>
      </c>
      <c r="T95" s="295">
        <v>1.40528501483556</v>
      </c>
      <c r="U95" s="295">
        <v>1.673932769129272</v>
      </c>
      <c r="V95" s="295">
        <v>2.072329521777438</v>
      </c>
      <c r="W95" s="295">
        <v>1.9738164224206041</v>
      </c>
      <c r="X95" s="295">
        <v>2.277122087928718</v>
      </c>
      <c r="Y95" s="295">
        <v>1.722876012782431</v>
      </c>
      <c r="DA95" s="122" t="s">
        <v>1663</v>
      </c>
    </row>
    <row r="96" spans="1:105" ht="12" customHeight="1" x14ac:dyDescent="0.25">
      <c r="A96" s="61" t="s">
        <v>1540</v>
      </c>
      <c r="B96" s="263">
        <v>6.9016295833326673</v>
      </c>
      <c r="C96" s="263">
        <v>3.356310426142286</v>
      </c>
      <c r="D96" s="263">
        <v>4.3534278852585224</v>
      </c>
      <c r="E96" s="263">
        <v>4.7321505215291744</v>
      </c>
      <c r="F96" s="263">
        <v>1.6758055576920909</v>
      </c>
      <c r="G96" s="263">
        <v>2.210407512580415</v>
      </c>
      <c r="H96" s="263">
        <v>2.3014945144028309</v>
      </c>
      <c r="I96" s="263">
        <v>3.7398385190979679</v>
      </c>
      <c r="J96" s="263">
        <v>3.2929888219279371</v>
      </c>
      <c r="K96" s="263">
        <v>2.285252182048239</v>
      </c>
      <c r="L96" s="263">
        <v>3.3853457281313539</v>
      </c>
      <c r="M96" s="263">
        <v>3.8162038840298869</v>
      </c>
      <c r="N96" s="263">
        <v>3.167322332269773</v>
      </c>
      <c r="O96" s="263">
        <v>2.5358591519375362</v>
      </c>
      <c r="P96" s="263">
        <v>3.1598304795490439</v>
      </c>
      <c r="Q96" s="263">
        <v>2.828301967681436</v>
      </c>
      <c r="R96" s="263">
        <v>3.8118474211943698</v>
      </c>
      <c r="S96" s="263">
        <v>2.904020550666671</v>
      </c>
      <c r="T96" s="263">
        <v>2.7455239593258698</v>
      </c>
      <c r="U96" s="263">
        <v>3.1472137633420272</v>
      </c>
      <c r="V96" s="263">
        <v>3.3737350097020951</v>
      </c>
      <c r="W96" s="263">
        <v>3.7820857796150591</v>
      </c>
      <c r="X96" s="263">
        <v>3.740263661681746</v>
      </c>
      <c r="Y96" s="263">
        <v>3.3173305551636969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27.318914482738879</v>
      </c>
      <c r="C99" s="223">
        <v>24.101137725106859</v>
      </c>
      <c r="D99" s="223">
        <v>21.516306137406371</v>
      </c>
      <c r="E99" s="223">
        <v>21.391460290153582</v>
      </c>
      <c r="F99" s="223">
        <v>21.653584288821261</v>
      </c>
      <c r="G99" s="223">
        <v>24.47737812740295</v>
      </c>
      <c r="H99" s="223">
        <v>23.003260046829642</v>
      </c>
      <c r="I99" s="223">
        <v>24.111987522423291</v>
      </c>
      <c r="J99" s="223">
        <v>19.289933893977611</v>
      </c>
      <c r="K99" s="223">
        <v>17.90728442649305</v>
      </c>
      <c r="L99" s="223">
        <v>15.528059777703239</v>
      </c>
      <c r="M99" s="223">
        <v>16.471489934178859</v>
      </c>
      <c r="N99" s="223">
        <v>13.123139616959151</v>
      </c>
      <c r="O99" s="223">
        <v>15.4881160751635</v>
      </c>
      <c r="P99" s="223">
        <v>14.0074375496129</v>
      </c>
      <c r="Q99" s="223">
        <v>16.098360336942751</v>
      </c>
      <c r="R99" s="223">
        <v>17.628506164984991</v>
      </c>
      <c r="S99" s="223">
        <v>17.257401019889851</v>
      </c>
      <c r="T99" s="223">
        <v>16.90723368080636</v>
      </c>
      <c r="U99" s="223">
        <v>20.547626148480319</v>
      </c>
      <c r="V99" s="223">
        <v>18.070899998631759</v>
      </c>
      <c r="W99" s="223">
        <v>18.330415185830631</v>
      </c>
      <c r="X99" s="223">
        <v>19.269085757312709</v>
      </c>
      <c r="Y99" s="223">
        <v>16.358922749562591</v>
      </c>
      <c r="DA99" s="89" t="s">
        <v>1665</v>
      </c>
    </row>
    <row r="100" spans="1:105" ht="12" customHeight="1" x14ac:dyDescent="0.25">
      <c r="A100" s="55" t="s">
        <v>91</v>
      </c>
      <c r="B100" s="259">
        <v>0.22970270994857439</v>
      </c>
      <c r="C100" s="259">
        <v>0.20395742500521619</v>
      </c>
      <c r="D100" s="259">
        <v>0.1766094661395258</v>
      </c>
      <c r="E100" s="259">
        <v>0.17469552607154129</v>
      </c>
      <c r="F100" s="259">
        <v>0.17783183685389839</v>
      </c>
      <c r="G100" s="259">
        <v>0.2034018349270145</v>
      </c>
      <c r="H100" s="259">
        <v>0.1916940465428931</v>
      </c>
      <c r="I100" s="259">
        <v>0.19910847609531551</v>
      </c>
      <c r="J100" s="259">
        <v>0.16154919978323329</v>
      </c>
      <c r="K100" s="259">
        <v>0.1495144859564001</v>
      </c>
      <c r="L100" s="259">
        <v>0.12909994580075659</v>
      </c>
      <c r="M100" s="259">
        <v>0.13490808627858411</v>
      </c>
      <c r="N100" s="259">
        <v>0.106996795677113</v>
      </c>
      <c r="O100" s="259">
        <v>0.12630955140673211</v>
      </c>
      <c r="P100" s="259">
        <v>0.1147483839503292</v>
      </c>
      <c r="Q100" s="259">
        <v>0.13455679514069929</v>
      </c>
      <c r="R100" s="259">
        <v>0.14434205634781941</v>
      </c>
      <c r="S100" s="259">
        <v>0.1430826633159055</v>
      </c>
      <c r="T100" s="259">
        <v>0.1371751120814472</v>
      </c>
      <c r="U100" s="259">
        <v>0.16204877301160561</v>
      </c>
      <c r="V100" s="259">
        <v>0.14632335118785511</v>
      </c>
      <c r="W100" s="259">
        <v>0.14714115948020051</v>
      </c>
      <c r="X100" s="259">
        <v>0.15776338931683781</v>
      </c>
      <c r="Y100" s="259">
        <v>0.13291227377635639</v>
      </c>
      <c r="DA100" s="67" t="s">
        <v>1666</v>
      </c>
    </row>
    <row r="101" spans="1:105" ht="12" customHeight="1" x14ac:dyDescent="0.25">
      <c r="A101" s="173" t="s">
        <v>92</v>
      </c>
      <c r="B101" s="224">
        <v>6.6847546725535598E-2</v>
      </c>
      <c r="C101" s="224">
        <v>5.9355213968126347E-2</v>
      </c>
      <c r="D101" s="224">
        <v>5.1396474785068633E-2</v>
      </c>
      <c r="E101" s="224">
        <v>5.0839484411933283E-2</v>
      </c>
      <c r="F101" s="224">
        <v>5.1752206258429342E-2</v>
      </c>
      <c r="G101" s="224">
        <v>5.9193527439825748E-2</v>
      </c>
      <c r="H101" s="224">
        <v>5.5786354179939261E-2</v>
      </c>
      <c r="I101" s="224">
        <v>5.7944084169540652E-2</v>
      </c>
      <c r="J101" s="224">
        <v>4.7013671207450133E-2</v>
      </c>
      <c r="K101" s="224">
        <v>4.3511356867981577E-2</v>
      </c>
      <c r="L101" s="224">
        <v>3.7570365021432538E-2</v>
      </c>
      <c r="M101" s="224">
        <v>3.9260636512208492E-2</v>
      </c>
      <c r="N101" s="224">
        <v>3.113795784172366E-2</v>
      </c>
      <c r="O101" s="224">
        <v>3.6758310955205022E-2</v>
      </c>
      <c r="P101" s="224">
        <v>3.3393806975619153E-2</v>
      </c>
      <c r="Q101" s="224">
        <v>3.9158404584865178E-2</v>
      </c>
      <c r="R101" s="224">
        <v>4.2006088471184908E-2</v>
      </c>
      <c r="S101" s="224">
        <v>4.1639582849350827E-2</v>
      </c>
      <c r="T101" s="224">
        <v>3.9920381072117282E-2</v>
      </c>
      <c r="U101" s="224">
        <v>4.8155518150751413E-2</v>
      </c>
      <c r="V101" s="224">
        <v>4.3215844109633923E-2</v>
      </c>
      <c r="W101" s="224">
        <v>4.3504916767384209E-2</v>
      </c>
      <c r="X101" s="224">
        <v>4.5911933478265103E-2</v>
      </c>
      <c r="Y101" s="224">
        <v>3.8918094839694578E-2</v>
      </c>
      <c r="DA101" s="177" t="s">
        <v>1667</v>
      </c>
    </row>
    <row r="102" spans="1:105" ht="12" customHeight="1" x14ac:dyDescent="0.25">
      <c r="A102" s="173" t="s">
        <v>93</v>
      </c>
      <c r="B102" s="224">
        <v>0.5921541315986798</v>
      </c>
      <c r="C102" s="224">
        <v>0.48276053777932848</v>
      </c>
      <c r="D102" s="224">
        <v>0.56600254999674549</v>
      </c>
      <c r="E102" s="224">
        <v>0.67699855584522828</v>
      </c>
      <c r="F102" s="224">
        <v>0.66622071704713692</v>
      </c>
      <c r="G102" s="224">
        <v>0.64318047814765378</v>
      </c>
      <c r="H102" s="224">
        <v>0.63449504463959838</v>
      </c>
      <c r="I102" s="224">
        <v>0.70996452665054655</v>
      </c>
      <c r="J102" s="224">
        <v>0.56128052248784477</v>
      </c>
      <c r="K102" s="224">
        <v>0.53867891367852738</v>
      </c>
      <c r="L102" s="224">
        <v>0.4325093347611329</v>
      </c>
      <c r="M102" s="224">
        <v>0.5104683913812772</v>
      </c>
      <c r="N102" s="224">
        <v>0.39347601524918541</v>
      </c>
      <c r="O102" s="224">
        <v>0.43995806194944947</v>
      </c>
      <c r="P102" s="224">
        <v>0.36749464743285282</v>
      </c>
      <c r="Q102" s="224">
        <v>0.343136726208431</v>
      </c>
      <c r="R102" s="224">
        <v>0.47289146896886952</v>
      </c>
      <c r="S102" s="224">
        <v>0.37957901616745671</v>
      </c>
      <c r="T102" s="224">
        <v>0.52206008375764656</v>
      </c>
      <c r="U102" s="224">
        <v>0.60555431449728581</v>
      </c>
      <c r="V102" s="224">
        <v>0.48997768867908792</v>
      </c>
      <c r="W102" s="224">
        <v>0.53988519298318627</v>
      </c>
      <c r="X102" s="224">
        <v>0.53659884567491378</v>
      </c>
      <c r="Y102" s="224">
        <v>0.47910428659193949</v>
      </c>
      <c r="DA102" s="177" t="s">
        <v>1668</v>
      </c>
    </row>
    <row r="103" spans="1:105" ht="12" customHeight="1" x14ac:dyDescent="0.25">
      <c r="A103" s="173" t="s">
        <v>94</v>
      </c>
      <c r="B103" s="224">
        <v>0.20425770944131019</v>
      </c>
      <c r="C103" s="224">
        <v>0.18136432288691781</v>
      </c>
      <c r="D103" s="224">
        <v>0.15704579640087099</v>
      </c>
      <c r="E103" s="224">
        <v>0.15534387040103431</v>
      </c>
      <c r="F103" s="224">
        <v>0.15813276068728199</v>
      </c>
      <c r="G103" s="224">
        <v>0.18087027753243659</v>
      </c>
      <c r="H103" s="224">
        <v>0.17045940323974951</v>
      </c>
      <c r="I103" s="224">
        <v>0.1770525095967915</v>
      </c>
      <c r="J103" s="224">
        <v>0.14365381025407711</v>
      </c>
      <c r="K103" s="224">
        <v>0.1329522252331562</v>
      </c>
      <c r="L103" s="224">
        <v>0.11479907757363179</v>
      </c>
      <c r="M103" s="224">
        <v>0.11996382931025699</v>
      </c>
      <c r="N103" s="224">
        <v>9.5144373383578396E-2</v>
      </c>
      <c r="O103" s="224">
        <v>0.1123177852654613</v>
      </c>
      <c r="P103" s="224">
        <v>0.10203729016968741</v>
      </c>
      <c r="Q103" s="224">
        <v>0.11965145196308739</v>
      </c>
      <c r="R103" s="224">
        <v>0.1283527643720648</v>
      </c>
      <c r="S103" s="224">
        <v>0.12723287886421569</v>
      </c>
      <c r="T103" s="224">
        <v>0.1219797284602531</v>
      </c>
      <c r="U103" s="224">
        <v>0.1475005571691054</v>
      </c>
      <c r="V103" s="224">
        <v>0.1320492637620552</v>
      </c>
      <c r="W103" s="224">
        <v>0.13293254702114951</v>
      </c>
      <c r="X103" s="224">
        <v>0.1402873677144223</v>
      </c>
      <c r="Y103" s="224">
        <v>0.1189171674528943</v>
      </c>
      <c r="DA103" s="177" t="s">
        <v>1669</v>
      </c>
    </row>
    <row r="104" spans="1:105" ht="12" customHeight="1" x14ac:dyDescent="0.25">
      <c r="A104" s="56" t="s">
        <v>95</v>
      </c>
      <c r="B104" s="260">
        <v>0.32177502569497141</v>
      </c>
      <c r="C104" s="260">
        <v>0.28514909873637317</v>
      </c>
      <c r="D104" s="260">
        <v>0.25013194210233519</v>
      </c>
      <c r="E104" s="260">
        <v>0.27373986959595642</v>
      </c>
      <c r="F104" s="260">
        <v>0.2710264362044621</v>
      </c>
      <c r="G104" s="260">
        <v>0.28910842260566788</v>
      </c>
      <c r="H104" s="260">
        <v>0.27977564632765212</v>
      </c>
      <c r="I104" s="260">
        <v>0.29788350445953887</v>
      </c>
      <c r="J104" s="260">
        <v>0.24498959501001211</v>
      </c>
      <c r="K104" s="260">
        <v>0.2328742731264713</v>
      </c>
      <c r="L104" s="260">
        <v>0.1888226212915326</v>
      </c>
      <c r="M104" s="260">
        <v>0.20894926314202431</v>
      </c>
      <c r="N104" s="260">
        <v>0.16117815485299911</v>
      </c>
      <c r="O104" s="260">
        <v>0.1917953501990137</v>
      </c>
      <c r="P104" s="260">
        <v>0.16671292212095051</v>
      </c>
      <c r="Q104" s="260">
        <v>0.18867015804169471</v>
      </c>
      <c r="R104" s="260">
        <v>0.21609120626513051</v>
      </c>
      <c r="S104" s="260">
        <v>0.20045922500941901</v>
      </c>
      <c r="T104" s="260">
        <v>0.22925228909109191</v>
      </c>
      <c r="U104" s="260">
        <v>0.2881031356306214</v>
      </c>
      <c r="V104" s="260">
        <v>0.24466632774411881</v>
      </c>
      <c r="W104" s="260">
        <v>0.26081005393548401</v>
      </c>
      <c r="X104" s="260">
        <v>0.27049725869633978</v>
      </c>
      <c r="Y104" s="260">
        <v>0.2446779884823074</v>
      </c>
      <c r="DA104" s="68" t="s">
        <v>1670</v>
      </c>
    </row>
    <row r="105" spans="1:105" ht="12" customHeight="1" x14ac:dyDescent="0.25">
      <c r="A105" s="37" t="s">
        <v>159</v>
      </c>
      <c r="B105" s="226">
        <v>3.2310572920149099E-3</v>
      </c>
      <c r="C105" s="226">
        <v>2.3781329529581501E-3</v>
      </c>
      <c r="D105" s="226">
        <v>1.134762573298012E-3</v>
      </c>
      <c r="E105" s="226">
        <v>2.0551413590533642E-3</v>
      </c>
      <c r="F105" s="226">
        <v>1.077680874042262E-2</v>
      </c>
      <c r="G105" s="226">
        <v>1.485325588327088E-3</v>
      </c>
      <c r="H105" s="226">
        <v>7.8793433629165848E-4</v>
      </c>
      <c r="I105" s="226">
        <v>1.2916015287250671E-3</v>
      </c>
      <c r="J105" s="226">
        <v>1.3765166068175859E-3</v>
      </c>
      <c r="K105" s="226">
        <v>7.6092066567254465E-4</v>
      </c>
      <c r="L105" s="226">
        <v>6.1240616014352509E-4</v>
      </c>
      <c r="M105" s="226">
        <v>5.0985814687053144E-4</v>
      </c>
      <c r="N105" s="226">
        <v>4.6577493412370961E-4</v>
      </c>
      <c r="O105" s="226">
        <v>1.2974749365816129E-3</v>
      </c>
      <c r="P105" s="226">
        <v>1.129573795454059E-3</v>
      </c>
      <c r="Q105" s="226">
        <v>1.8143510372276299E-3</v>
      </c>
      <c r="R105" s="226">
        <v>1.4575836642439679E-3</v>
      </c>
      <c r="S105" s="226">
        <v>5.6735882036152083E-3</v>
      </c>
      <c r="T105" s="226">
        <v>1.3539252477197509E-3</v>
      </c>
      <c r="U105" s="226">
        <v>7.7374910815400236E-4</v>
      </c>
      <c r="V105" s="226">
        <v>8.6822109259141096E-4</v>
      </c>
      <c r="W105" s="226">
        <v>7.077612246371625E-4</v>
      </c>
      <c r="X105" s="226">
        <v>0</v>
      </c>
      <c r="Y105" s="226">
        <v>8.1567754904671847E-4</v>
      </c>
      <c r="DA105" s="69" t="s">
        <v>1671</v>
      </c>
    </row>
    <row r="106" spans="1:105" ht="12" customHeight="1" x14ac:dyDescent="0.25">
      <c r="A106" s="37" t="s">
        <v>35</v>
      </c>
      <c r="B106" s="226">
        <v>0.24141494111721259</v>
      </c>
      <c r="C106" s="226">
        <v>0.24126338822551291</v>
      </c>
      <c r="D106" s="226">
        <v>0.16643654471665201</v>
      </c>
      <c r="E106" s="226">
        <v>0.1153534147973309</v>
      </c>
      <c r="F106" s="226">
        <v>0.1167690206895512</v>
      </c>
      <c r="G106" s="226">
        <v>0.1901932024538372</v>
      </c>
      <c r="H106" s="226">
        <v>0.16296969244027551</v>
      </c>
      <c r="I106" s="226">
        <v>0.15376555317642621</v>
      </c>
      <c r="J106" s="226">
        <v>0.12013324188423941</v>
      </c>
      <c r="K106" s="226">
        <v>0.10301330029808289</v>
      </c>
      <c r="L106" s="226">
        <v>0.10860447196550101</v>
      </c>
      <c r="M106" s="226">
        <v>9.3840172700867891E-2</v>
      </c>
      <c r="N106" s="226">
        <v>8.0624933539583943E-2</v>
      </c>
      <c r="O106" s="226">
        <v>9.3563721424934382E-2</v>
      </c>
      <c r="P106" s="226">
        <v>9.9112150043833752E-2</v>
      </c>
      <c r="Q106" s="226">
        <v>0.140136486688727</v>
      </c>
      <c r="R106" s="226">
        <v>0.1121362030664854</v>
      </c>
      <c r="S106" s="226">
        <v>0.1438085349314501</v>
      </c>
      <c r="T106" s="226">
        <v>7.5997518947036061E-2</v>
      </c>
      <c r="U106" s="226">
        <v>9.2956204324612601E-2</v>
      </c>
      <c r="V106" s="226">
        <v>9.5861686478734637E-2</v>
      </c>
      <c r="W106" s="226">
        <v>8.4015728850813737E-2</v>
      </c>
      <c r="X106" s="226">
        <v>9.9972455809792846E-2</v>
      </c>
      <c r="Y106" s="226">
        <v>6.9822720954403228E-2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1.7537019079344959E-2</v>
      </c>
      <c r="V108" s="226">
        <v>2.042990182434995E-2</v>
      </c>
      <c r="W108" s="226">
        <v>2.551106544091852E-2</v>
      </c>
      <c r="X108" s="226">
        <v>3.7564708731785801E-2</v>
      </c>
      <c r="Y108" s="226">
        <v>3.7891645555748643E-2</v>
      </c>
      <c r="DA108" s="69" t="s">
        <v>1674</v>
      </c>
    </row>
    <row r="109" spans="1:105" ht="12" customHeight="1" x14ac:dyDescent="0.25">
      <c r="A109" s="37" t="s">
        <v>40</v>
      </c>
      <c r="B109" s="226">
        <v>7.712902728574382E-2</v>
      </c>
      <c r="C109" s="226">
        <v>4.1507577557902138E-2</v>
      </c>
      <c r="D109" s="226">
        <v>8.2560634812385195E-2</v>
      </c>
      <c r="E109" s="226">
        <v>0.15633131343957199</v>
      </c>
      <c r="F109" s="226">
        <v>0.14348060677448829</v>
      </c>
      <c r="G109" s="226">
        <v>9.7429894563503622E-2</v>
      </c>
      <c r="H109" s="226">
        <v>0.116018019551085</v>
      </c>
      <c r="I109" s="226">
        <v>0.14282634975438771</v>
      </c>
      <c r="J109" s="226">
        <v>0.123479836518955</v>
      </c>
      <c r="K109" s="226">
        <v>0.12910005216271589</v>
      </c>
      <c r="L109" s="226">
        <v>7.9605743165888004E-2</v>
      </c>
      <c r="M109" s="226">
        <v>0.1145992322942859</v>
      </c>
      <c r="N109" s="226">
        <v>8.0087446379291466E-2</v>
      </c>
      <c r="O109" s="226">
        <v>9.6934153837497691E-2</v>
      </c>
      <c r="P109" s="226">
        <v>6.6471198281662647E-2</v>
      </c>
      <c r="Q109" s="226">
        <v>4.6719320315740082E-2</v>
      </c>
      <c r="R109" s="226">
        <v>0.1024974195344011</v>
      </c>
      <c r="S109" s="226">
        <v>5.0977101874353677E-2</v>
      </c>
      <c r="T109" s="226">
        <v>0.1519008448963361</v>
      </c>
      <c r="U109" s="226">
        <v>0.1768361631185098</v>
      </c>
      <c r="V109" s="226">
        <v>0.12750651834844279</v>
      </c>
      <c r="W109" s="226">
        <v>0.15057549841911461</v>
      </c>
      <c r="X109" s="226">
        <v>0.13296009415476109</v>
      </c>
      <c r="Y109" s="226">
        <v>0.13614794442310879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19.802742997425089</v>
      </c>
      <c r="C110" s="261">
        <f t="shared" si="4"/>
        <v>17.774207902623644</v>
      </c>
      <c r="D110" s="261">
        <f t="shared" si="4"/>
        <v>14.834952775090432</v>
      </c>
      <c r="E110" s="261">
        <f t="shared" si="4"/>
        <v>13.840500449145125</v>
      </c>
      <c r="F110" s="261">
        <f t="shared" si="4"/>
        <v>14.161741784939586</v>
      </c>
      <c r="G110" s="261">
        <f t="shared" si="4"/>
        <v>16.872903011344849</v>
      </c>
      <c r="H110" s="261">
        <f t="shared" si="4"/>
        <v>15.614974497251978</v>
      </c>
      <c r="I110" s="261">
        <f t="shared" si="4"/>
        <v>16.01856908658344</v>
      </c>
      <c r="J110" s="261">
        <f t="shared" si="4"/>
        <v>12.856414524702981</v>
      </c>
      <c r="K110" s="261">
        <f t="shared" si="4"/>
        <v>11.793956263006923</v>
      </c>
      <c r="L110" s="261">
        <f t="shared" si="4"/>
        <v>10.508714886533818</v>
      </c>
      <c r="M110" s="261">
        <f t="shared" si="4"/>
        <v>10.742135717598947</v>
      </c>
      <c r="N110" s="261">
        <f t="shared" si="4"/>
        <v>8.6669576373141162</v>
      </c>
      <c r="O110" s="261">
        <f t="shared" si="4"/>
        <v>10.416977671382865</v>
      </c>
      <c r="P110" s="261">
        <f t="shared" si="4"/>
        <v>9.6622841820476744</v>
      </c>
      <c r="Q110" s="261">
        <f t="shared" si="4"/>
        <v>11.716805354146429</v>
      </c>
      <c r="R110" s="261">
        <f t="shared" si="4"/>
        <v>12.073747187327166</v>
      </c>
      <c r="S110" s="261">
        <f t="shared" si="4"/>
        <v>12.469882007099732</v>
      </c>
      <c r="T110" s="261">
        <f t="shared" si="4"/>
        <v>11.030165664732721</v>
      </c>
      <c r="U110" s="261">
        <f t="shared" si="4"/>
        <v>13.506172854834052</v>
      </c>
      <c r="V110" s="261">
        <f t="shared" si="4"/>
        <v>12.252342921244004</v>
      </c>
      <c r="W110" s="261">
        <f t="shared" si="4"/>
        <v>12.070564584269102</v>
      </c>
      <c r="X110" s="261">
        <f t="shared" si="4"/>
        <v>12.987571428005481</v>
      </c>
      <c r="Y110" s="261">
        <f t="shared" si="4"/>
        <v>10.805066028290124</v>
      </c>
      <c r="DA110" s="70"/>
    </row>
    <row r="111" spans="1:105" ht="12" customHeight="1" x14ac:dyDescent="0.25">
      <c r="A111" s="60" t="s">
        <v>1554</v>
      </c>
      <c r="B111" s="262">
        <v>17.209300287228341</v>
      </c>
      <c r="C111" s="262">
        <v>15.6598735922401</v>
      </c>
      <c r="D111" s="262">
        <v>12.356045495867621</v>
      </c>
      <c r="E111" s="262">
        <v>10.87546672603254</v>
      </c>
      <c r="F111" s="262">
        <v>11.24391149412785</v>
      </c>
      <c r="G111" s="262">
        <v>14.055981481321011</v>
      </c>
      <c r="H111" s="262">
        <v>12.8360923441646</v>
      </c>
      <c r="I111" s="262">
        <v>12.909155121727389</v>
      </c>
      <c r="J111" s="262">
        <v>10.398188191819671</v>
      </c>
      <c r="K111" s="262">
        <v>9.4347176336240413</v>
      </c>
      <c r="L111" s="262">
        <v>8.6144645191505749</v>
      </c>
      <c r="M111" s="262">
        <v>8.5064500105018972</v>
      </c>
      <c r="N111" s="262">
        <v>6.943660527775652</v>
      </c>
      <c r="O111" s="262">
        <v>8.4901042989474895</v>
      </c>
      <c r="P111" s="262">
        <v>8.0527770224033262</v>
      </c>
      <c r="Q111" s="262">
        <v>10.21397797576862</v>
      </c>
      <c r="R111" s="262">
        <v>10.00263619195084</v>
      </c>
      <c r="S111" s="262">
        <v>10.805285916873981</v>
      </c>
      <c r="T111" s="262">
        <v>8.7437121110765741</v>
      </c>
      <c r="U111" s="262">
        <v>10.76563658217259</v>
      </c>
      <c r="V111" s="262">
        <v>10.065750051203629</v>
      </c>
      <c r="W111" s="262">
        <v>9.6547308881694676</v>
      </c>
      <c r="X111" s="262">
        <v>10.62121797179781</v>
      </c>
      <c r="Y111" s="262">
        <v>8.6766013847529244</v>
      </c>
      <c r="DA111" s="72" t="s">
        <v>1676</v>
      </c>
    </row>
    <row r="112" spans="1:105" ht="12" customHeight="1" x14ac:dyDescent="0.25">
      <c r="A112" s="59" t="s">
        <v>28</v>
      </c>
      <c r="B112" s="230">
        <v>5.1479387262997127</v>
      </c>
      <c r="C112" s="230">
        <v>4.43299599927653</v>
      </c>
      <c r="D112" s="230">
        <v>2.9422249413498061</v>
      </c>
      <c r="E112" s="230">
        <v>3.4031033411647642</v>
      </c>
      <c r="F112" s="230">
        <v>4.0478051538443962</v>
      </c>
      <c r="G112" s="230">
        <v>4.1073728552283422</v>
      </c>
      <c r="H112" s="230">
        <v>3.914855195382184</v>
      </c>
      <c r="I112" s="230">
        <v>3.8368056501630181</v>
      </c>
      <c r="J112" s="230">
        <v>4.1172454857223704</v>
      </c>
      <c r="K112" s="230">
        <v>4.0943224655647681</v>
      </c>
      <c r="L112" s="230">
        <v>3.2664988995187652</v>
      </c>
      <c r="M112" s="230">
        <v>3.1205299050635058</v>
      </c>
      <c r="N112" s="230">
        <v>2.0459590414466078</v>
      </c>
      <c r="O112" s="230">
        <v>2.1169235473853769</v>
      </c>
      <c r="P112" s="230">
        <v>1.7803488758947501</v>
      </c>
      <c r="Q112" s="230">
        <v>2.4882667185465959</v>
      </c>
      <c r="R112" s="230">
        <v>2.385956429236082</v>
      </c>
      <c r="S112" s="230">
        <v>2.1350430197267101</v>
      </c>
      <c r="T112" s="230">
        <v>2.4827791294008259</v>
      </c>
      <c r="U112" s="230">
        <v>3.0359221668147041</v>
      </c>
      <c r="V112" s="230">
        <v>2.907201201865536</v>
      </c>
      <c r="W112" s="230">
        <v>2.9139931875066849</v>
      </c>
      <c r="X112" s="230">
        <v>2.9798494929954278</v>
      </c>
      <c r="Y112" s="230">
        <v>2.7330063645198401</v>
      </c>
      <c r="DA112" s="71" t="s">
        <v>1677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3.282317171195815E-2</v>
      </c>
      <c r="O113" s="295">
        <v>5.1147270057763268E-2</v>
      </c>
      <c r="P113" s="295">
        <v>4.1452574207808797E-2</v>
      </c>
      <c r="Q113" s="295">
        <v>5.772596208921317E-2</v>
      </c>
      <c r="R113" s="295">
        <v>0</v>
      </c>
      <c r="S113" s="295">
        <v>5.5236158376609418E-2</v>
      </c>
      <c r="T113" s="295">
        <v>6.4031346444320653E-2</v>
      </c>
      <c r="U113" s="295">
        <v>7.4635428666312162E-2</v>
      </c>
      <c r="V113" s="295">
        <v>0.14904069056487729</v>
      </c>
      <c r="W113" s="295">
        <v>0.12783349386195339</v>
      </c>
      <c r="X113" s="295">
        <v>0.14965269409315479</v>
      </c>
      <c r="Y113" s="295">
        <v>0.1580757643785865</v>
      </c>
      <c r="DA113" s="122" t="s">
        <v>1678</v>
      </c>
    </row>
    <row r="114" spans="1:105" ht="12" customHeight="1" x14ac:dyDescent="0.25">
      <c r="A114" s="59" t="s">
        <v>159</v>
      </c>
      <c r="B114" s="295">
        <v>0.1631503259695444</v>
      </c>
      <c r="C114" s="295">
        <v>0.10810333259335379</v>
      </c>
      <c r="D114" s="295">
        <v>6.4904494431536716E-2</v>
      </c>
      <c r="E114" s="295">
        <v>0.122345942743188</v>
      </c>
      <c r="F114" s="295">
        <v>0.6216528798907538</v>
      </c>
      <c r="G114" s="295">
        <v>7.2844091686739346E-2</v>
      </c>
      <c r="H114" s="295">
        <v>3.6504727166676701E-2</v>
      </c>
      <c r="I114" s="295">
        <v>6.5566960322359993E-2</v>
      </c>
      <c r="J114" s="295">
        <v>5.8699792434869072E-2</v>
      </c>
      <c r="K114" s="295">
        <v>3.4200914138188779E-2</v>
      </c>
      <c r="L114" s="295">
        <v>3.0107880336928579E-2</v>
      </c>
      <c r="M114" s="295">
        <v>2.9815040891614391E-2</v>
      </c>
      <c r="N114" s="295">
        <v>2.8624740889758579E-2</v>
      </c>
      <c r="O114" s="295">
        <v>8.8561961470668984E-2</v>
      </c>
      <c r="P114" s="295">
        <v>7.1541967509721097E-2</v>
      </c>
      <c r="Q114" s="295">
        <v>9.9790233096866687E-2</v>
      </c>
      <c r="R114" s="295">
        <v>0.10009990799021951</v>
      </c>
      <c r="S114" s="295">
        <v>0.33469231054599319</v>
      </c>
      <c r="T114" s="295">
        <v>0.1110810998028182</v>
      </c>
      <c r="U114" s="295">
        <v>6.4730542940453675E-2</v>
      </c>
      <c r="V114" s="295">
        <v>6.4444705335032257E-2</v>
      </c>
      <c r="W114" s="295">
        <v>5.6586381318221447E-2</v>
      </c>
      <c r="X114" s="295">
        <v>0</v>
      </c>
      <c r="Y114" s="295">
        <v>6.8426252250724878E-2</v>
      </c>
      <c r="DA114" s="122" t="s">
        <v>1679</v>
      </c>
    </row>
    <row r="115" spans="1:105" ht="12" customHeight="1" x14ac:dyDescent="0.25">
      <c r="A115" s="59" t="s">
        <v>32</v>
      </c>
      <c r="B115" s="295">
        <v>0</v>
      </c>
      <c r="C115" s="295">
        <v>0.41421927628893862</v>
      </c>
      <c r="D115" s="295">
        <v>5.7269063864258431E-2</v>
      </c>
      <c r="E115" s="295">
        <v>0.64727439573238721</v>
      </c>
      <c r="F115" s="295">
        <v>0</v>
      </c>
      <c r="G115" s="295">
        <v>0.77156214882524876</v>
      </c>
      <c r="H115" s="295">
        <v>1.515196003006978</v>
      </c>
      <c r="I115" s="295">
        <v>1.387925940372861</v>
      </c>
      <c r="J115" s="295">
        <v>1.22198333759555</v>
      </c>
      <c r="K115" s="295">
        <v>0.78694932721047128</v>
      </c>
      <c r="L115" s="295">
        <v>0.1063596601042372</v>
      </c>
      <c r="M115" s="295">
        <v>0</v>
      </c>
      <c r="N115" s="295">
        <v>0</v>
      </c>
      <c r="O115" s="295">
        <v>0</v>
      </c>
      <c r="P115" s="295">
        <v>3.2440222287680467E-2</v>
      </c>
      <c r="Q115" s="295">
        <v>4.5175554901763497E-2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1680</v>
      </c>
    </row>
    <row r="116" spans="1:105" ht="12" customHeight="1" x14ac:dyDescent="0.25">
      <c r="A116" s="59" t="s">
        <v>35</v>
      </c>
      <c r="B116" s="295">
        <v>11.89821123495908</v>
      </c>
      <c r="C116" s="295">
        <v>10.70455498408127</v>
      </c>
      <c r="D116" s="295">
        <v>9.2916469962220152</v>
      </c>
      <c r="E116" s="295">
        <v>6.7027430463921993</v>
      </c>
      <c r="F116" s="295">
        <v>6.5744534603926947</v>
      </c>
      <c r="G116" s="295">
        <v>9.1042023855806775</v>
      </c>
      <c r="H116" s="295">
        <v>7.3695364186087637</v>
      </c>
      <c r="I116" s="295">
        <v>7.6188565708691467</v>
      </c>
      <c r="J116" s="295">
        <v>5.0002595760668758</v>
      </c>
      <c r="K116" s="295">
        <v>4.5192449267106136</v>
      </c>
      <c r="L116" s="295">
        <v>5.2114980791906431</v>
      </c>
      <c r="M116" s="295">
        <v>5.3561050645467763</v>
      </c>
      <c r="N116" s="295">
        <v>4.8362535737273271</v>
      </c>
      <c r="O116" s="295">
        <v>6.2334715200336799</v>
      </c>
      <c r="P116" s="295">
        <v>6.1269933825033656</v>
      </c>
      <c r="Q116" s="295">
        <v>7.5230195071341814</v>
      </c>
      <c r="R116" s="295">
        <v>7.5165798547245428</v>
      </c>
      <c r="S116" s="295">
        <v>8.2803144282246723</v>
      </c>
      <c r="T116" s="295">
        <v>6.085820535428609</v>
      </c>
      <c r="U116" s="295">
        <v>7.5903484437511191</v>
      </c>
      <c r="V116" s="295">
        <v>6.9450634534381797</v>
      </c>
      <c r="W116" s="295">
        <v>6.5563178254826084</v>
      </c>
      <c r="X116" s="295">
        <v>7.4917157847092266</v>
      </c>
      <c r="Y116" s="295">
        <v>5.7170930036037726</v>
      </c>
      <c r="DA116" s="122" t="s">
        <v>1681</v>
      </c>
    </row>
    <row r="117" spans="1:105" ht="12" customHeight="1" x14ac:dyDescent="0.25">
      <c r="A117" s="60" t="s">
        <v>1561</v>
      </c>
      <c r="B117" s="262">
        <v>2.5934427101967481</v>
      </c>
      <c r="C117" s="262">
        <v>2.114334310383545</v>
      </c>
      <c r="D117" s="262">
        <v>2.478907279222812</v>
      </c>
      <c r="E117" s="262">
        <v>2.965033723112585</v>
      </c>
      <c r="F117" s="262">
        <v>2.9178302908117359</v>
      </c>
      <c r="G117" s="262">
        <v>2.8169215300238402</v>
      </c>
      <c r="H117" s="262">
        <v>2.7788821530873791</v>
      </c>
      <c r="I117" s="262">
        <v>3.1094139648560528</v>
      </c>
      <c r="J117" s="262">
        <v>2.4582263328833092</v>
      </c>
      <c r="K117" s="262">
        <v>2.3592386293828822</v>
      </c>
      <c r="L117" s="262">
        <v>1.894250367383244</v>
      </c>
      <c r="M117" s="262">
        <v>2.2356857070970491</v>
      </c>
      <c r="N117" s="262">
        <v>1.7232971095384639</v>
      </c>
      <c r="O117" s="262">
        <v>1.926873372435375</v>
      </c>
      <c r="P117" s="262">
        <v>1.609507159644348</v>
      </c>
      <c r="Q117" s="262">
        <v>1.502827378377809</v>
      </c>
      <c r="R117" s="262">
        <v>2.0711109953763258</v>
      </c>
      <c r="S117" s="262">
        <v>1.6645960902257511</v>
      </c>
      <c r="T117" s="262">
        <v>2.286453553656147</v>
      </c>
      <c r="U117" s="262">
        <v>2.7405362726614619</v>
      </c>
      <c r="V117" s="262">
        <v>2.1865928700403758</v>
      </c>
      <c r="W117" s="262">
        <v>2.4158336960996341</v>
      </c>
      <c r="X117" s="262">
        <v>2.3663534562076718</v>
      </c>
      <c r="Y117" s="262">
        <v>2.1284646435371992</v>
      </c>
      <c r="DA117" s="72" t="s">
        <v>1682</v>
      </c>
    </row>
    <row r="118" spans="1:105" ht="12" customHeight="1" x14ac:dyDescent="0.25">
      <c r="A118" s="57" t="s">
        <v>1563</v>
      </c>
      <c r="B118" s="261">
        <v>2.0789399676989171</v>
      </c>
      <c r="C118" s="261">
        <v>1.6948799700302659</v>
      </c>
      <c r="D118" s="261">
        <v>1.9871267634846339</v>
      </c>
      <c r="E118" s="261">
        <v>2.376812523491695</v>
      </c>
      <c r="F118" s="261">
        <v>2.3389735916205701</v>
      </c>
      <c r="G118" s="261">
        <v>2.2580837169115142</v>
      </c>
      <c r="H118" s="261">
        <v>2.2275908200572121</v>
      </c>
      <c r="I118" s="261">
        <v>2.4925497456506371</v>
      </c>
      <c r="J118" s="261">
        <v>1.970548627501145</v>
      </c>
      <c r="K118" s="261">
        <v>1.89119869919594</v>
      </c>
      <c r="L118" s="261">
        <v>1.518457601588056</v>
      </c>
      <c r="M118" s="261">
        <v>1.7921569477602479</v>
      </c>
      <c r="N118" s="261">
        <v>1.381419077874189</v>
      </c>
      <c r="O118" s="261">
        <v>1.5446086589461629</v>
      </c>
      <c r="P118" s="261">
        <v>1.2902034617253411</v>
      </c>
      <c r="Q118" s="261">
        <v>1.204687456244133</v>
      </c>
      <c r="R118" s="261">
        <v>1.660231555877278</v>
      </c>
      <c r="S118" s="261">
        <v>1.3343635193634691</v>
      </c>
      <c r="T118" s="261">
        <v>1.832853163979232</v>
      </c>
      <c r="U118" s="261">
        <v>2.1865828148524069</v>
      </c>
      <c r="V118" s="261">
        <v>1.752803442597566</v>
      </c>
      <c r="W118" s="261">
        <v>1.9365660966362019</v>
      </c>
      <c r="X118" s="261">
        <v>1.8969020439396509</v>
      </c>
      <c r="Y118" s="261">
        <v>1.706207042818316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2.1159109879314935</v>
      </c>
      <c r="C119" s="261">
        <f t="shared" si="5"/>
        <v>1.8650989738697472</v>
      </c>
      <c r="D119" s="261">
        <f t="shared" si="5"/>
        <v>1.6706583034076008</v>
      </c>
      <c r="E119" s="261">
        <f t="shared" si="5"/>
        <v>1.662769466142699</v>
      </c>
      <c r="F119" s="261">
        <f t="shared" si="5"/>
        <v>1.6828462681937653</v>
      </c>
      <c r="G119" s="261">
        <f t="shared" si="5"/>
        <v>1.8997617916170095</v>
      </c>
      <c r="H119" s="261">
        <f t="shared" si="5"/>
        <v>1.7855740209825857</v>
      </c>
      <c r="I119" s="261">
        <f t="shared" si="5"/>
        <v>1.8730131301720594</v>
      </c>
      <c r="J119" s="261">
        <f t="shared" si="5"/>
        <v>1.4973055863567422</v>
      </c>
      <c r="K119" s="261">
        <f t="shared" si="5"/>
        <v>1.3901911972590573</v>
      </c>
      <c r="L119" s="261">
        <f t="shared" si="5"/>
        <v>1.2055175635055349</v>
      </c>
      <c r="M119" s="261">
        <f t="shared" si="5"/>
        <v>1.2800706477109163</v>
      </c>
      <c r="N119" s="261">
        <f t="shared" si="5"/>
        <v>1.019938433348293</v>
      </c>
      <c r="O119" s="261">
        <f t="shared" si="5"/>
        <v>1.2028393251874669</v>
      </c>
      <c r="P119" s="261">
        <f t="shared" si="5"/>
        <v>1.0873249796081457</v>
      </c>
      <c r="Q119" s="261">
        <f t="shared" si="5"/>
        <v>1.2468823320237035</v>
      </c>
      <c r="R119" s="261">
        <f t="shared" si="5"/>
        <v>1.3682554104697284</v>
      </c>
      <c r="S119" s="261">
        <f t="shared" si="5"/>
        <v>1.3374253269835386</v>
      </c>
      <c r="T119" s="261">
        <f t="shared" si="5"/>
        <v>1.3129285867346554</v>
      </c>
      <c r="U119" s="261">
        <f t="shared" si="5"/>
        <v>1.5982061629527569</v>
      </c>
      <c r="V119" s="261">
        <f t="shared" si="5"/>
        <v>1.402035608959411</v>
      </c>
      <c r="W119" s="261">
        <f t="shared" si="5"/>
        <v>1.4229974538057411</v>
      </c>
      <c r="X119" s="261">
        <f t="shared" si="5"/>
        <v>1.4939159749763316</v>
      </c>
      <c r="Y119" s="261">
        <f t="shared" si="5"/>
        <v>1.2683675964186021</v>
      </c>
      <c r="DA119" s="70"/>
    </row>
    <row r="120" spans="1:105" ht="12" customHeight="1" x14ac:dyDescent="0.25">
      <c r="A120" s="60" t="s">
        <v>1566</v>
      </c>
      <c r="B120" s="262">
        <v>1.4791115694921311</v>
      </c>
      <c r="C120" s="262">
        <v>1.345940847127673</v>
      </c>
      <c r="D120" s="262">
        <v>1.0619821573845281</v>
      </c>
      <c r="E120" s="262">
        <v>0.93472880300888694</v>
      </c>
      <c r="F120" s="262">
        <v>0.96639603584885636</v>
      </c>
      <c r="G120" s="262">
        <v>1.2080889102166661</v>
      </c>
      <c r="H120" s="262">
        <v>1.103241408798791</v>
      </c>
      <c r="I120" s="262">
        <v>1.1095210365459189</v>
      </c>
      <c r="J120" s="262">
        <v>0.89370748371978004</v>
      </c>
      <c r="K120" s="262">
        <v>0.81089874508966897</v>
      </c>
      <c r="L120" s="262">
        <v>0.740399314474814</v>
      </c>
      <c r="M120" s="262">
        <v>0.7311156418821616</v>
      </c>
      <c r="N120" s="262">
        <v>0.59679640949033141</v>
      </c>
      <c r="O120" s="262">
        <v>0.72971075436970101</v>
      </c>
      <c r="P120" s="262">
        <v>0.69212318116249749</v>
      </c>
      <c r="Q120" s="262">
        <v>0.87787491311945465</v>
      </c>
      <c r="R120" s="262">
        <v>0.85971042808260689</v>
      </c>
      <c r="S120" s="262">
        <v>0.92869687579219595</v>
      </c>
      <c r="T120" s="262">
        <v>0.75150793628720802</v>
      </c>
      <c r="U120" s="262">
        <v>0.9252890795017783</v>
      </c>
      <c r="V120" s="262">
        <v>0.86513496236686105</v>
      </c>
      <c r="W120" s="262">
        <v>0.8298085290325562</v>
      </c>
      <c r="X120" s="262">
        <v>0.91287653315241601</v>
      </c>
      <c r="Y120" s="262">
        <v>0.74573987773249772</v>
      </c>
      <c r="DA120" s="72" t="s">
        <v>1684</v>
      </c>
    </row>
    <row r="121" spans="1:105" ht="12" customHeight="1" x14ac:dyDescent="0.25">
      <c r="A121" s="59" t="s">
        <v>28</v>
      </c>
      <c r="B121" s="230">
        <v>0.44245702044942531</v>
      </c>
      <c r="C121" s="230">
        <v>0.3810088475769326</v>
      </c>
      <c r="D121" s="230">
        <v>0.25287948249868691</v>
      </c>
      <c r="E121" s="230">
        <v>0.2924912367198178</v>
      </c>
      <c r="F121" s="230">
        <v>0.34790231643202918</v>
      </c>
      <c r="G121" s="230">
        <v>0.35302206417391918</v>
      </c>
      <c r="H121" s="230">
        <v>0.33647548219456158</v>
      </c>
      <c r="I121" s="230">
        <v>0.32976724982017852</v>
      </c>
      <c r="J121" s="230">
        <v>0.35387060082220317</v>
      </c>
      <c r="K121" s="230">
        <v>0.35190040425657232</v>
      </c>
      <c r="L121" s="230">
        <v>0.28075030555409419</v>
      </c>
      <c r="M121" s="230">
        <v>0.26820450619663078</v>
      </c>
      <c r="N121" s="230">
        <v>0.1758468757243179</v>
      </c>
      <c r="O121" s="230">
        <v>0.1819461604137263</v>
      </c>
      <c r="P121" s="230">
        <v>0.15301811091195441</v>
      </c>
      <c r="Q121" s="230">
        <v>0.2138625063167659</v>
      </c>
      <c r="R121" s="230">
        <v>0.2050691021648505</v>
      </c>
      <c r="S121" s="230">
        <v>0.18350349980149039</v>
      </c>
      <c r="T121" s="230">
        <v>0.21339085689124249</v>
      </c>
      <c r="U121" s="230">
        <v>0.26093260772175558</v>
      </c>
      <c r="V121" s="230">
        <v>0.24986924864760421</v>
      </c>
      <c r="W121" s="230">
        <v>0.25045300884551891</v>
      </c>
      <c r="X121" s="230">
        <v>0.25611325195515311</v>
      </c>
      <c r="Y121" s="230">
        <v>0.23489748367381069</v>
      </c>
      <c r="DA121" s="71" t="s">
        <v>1685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2.8210986046082452E-3</v>
      </c>
      <c r="O122" s="295">
        <v>4.396025267019172E-3</v>
      </c>
      <c r="P122" s="295">
        <v>3.5627818140580498E-3</v>
      </c>
      <c r="Q122" s="295">
        <v>4.9614532236145229E-3</v>
      </c>
      <c r="R122" s="295">
        <v>0</v>
      </c>
      <c r="S122" s="295">
        <v>4.7474586151405361E-3</v>
      </c>
      <c r="T122" s="295">
        <v>5.503390826775271E-3</v>
      </c>
      <c r="U122" s="295">
        <v>6.4147945699032571E-3</v>
      </c>
      <c r="V122" s="295">
        <v>1.280980667780022E-2</v>
      </c>
      <c r="W122" s="295">
        <v>1.098708236732553E-2</v>
      </c>
      <c r="X122" s="295">
        <v>1.286240739277042E-2</v>
      </c>
      <c r="Y122" s="295">
        <v>1.358635668192737E-2</v>
      </c>
      <c r="DA122" s="122" t="s">
        <v>1686</v>
      </c>
    </row>
    <row r="123" spans="1:105" ht="12" customHeight="1" x14ac:dyDescent="0.25">
      <c r="A123" s="59" t="s">
        <v>159</v>
      </c>
      <c r="B123" s="295">
        <v>1.40225070560862E-2</v>
      </c>
      <c r="C123" s="295">
        <v>9.2913068672612325E-3</v>
      </c>
      <c r="D123" s="295">
        <v>5.5784364862858172E-3</v>
      </c>
      <c r="E123" s="295">
        <v>1.0515436210161939E-2</v>
      </c>
      <c r="F123" s="295">
        <v>5.3430061159250433E-2</v>
      </c>
      <c r="G123" s="295">
        <v>6.2608320492241578E-3</v>
      </c>
      <c r="H123" s="295">
        <v>3.1375223508335508E-3</v>
      </c>
      <c r="I123" s="295">
        <v>5.6353743598284043E-3</v>
      </c>
      <c r="J123" s="295">
        <v>5.0451523692474857E-3</v>
      </c>
      <c r="K123" s="295">
        <v>2.9395133413148982E-3</v>
      </c>
      <c r="L123" s="295">
        <v>2.5877236956743221E-3</v>
      </c>
      <c r="M123" s="295">
        <v>2.5625546182372039E-3</v>
      </c>
      <c r="N123" s="295">
        <v>2.4602502552168179E-3</v>
      </c>
      <c r="O123" s="295">
        <v>7.6117575753732198E-3</v>
      </c>
      <c r="P123" s="295">
        <v>6.1489165789262506E-3</v>
      </c>
      <c r="Q123" s="295">
        <v>8.576809389829302E-3</v>
      </c>
      <c r="R123" s="295">
        <v>8.603425446838852E-3</v>
      </c>
      <c r="S123" s="295">
        <v>2.8766263618284611E-2</v>
      </c>
      <c r="T123" s="295">
        <v>9.5472411503094417E-3</v>
      </c>
      <c r="U123" s="295">
        <v>5.5634856365303336E-3</v>
      </c>
      <c r="V123" s="295">
        <v>5.5389183559251803E-3</v>
      </c>
      <c r="W123" s="295">
        <v>4.8635080965836706E-3</v>
      </c>
      <c r="X123" s="295">
        <v>0</v>
      </c>
      <c r="Y123" s="295">
        <v>5.8811258837842377E-3</v>
      </c>
      <c r="DA123" s="122" t="s">
        <v>1687</v>
      </c>
    </row>
    <row r="124" spans="1:105" ht="12" customHeight="1" x14ac:dyDescent="0.25">
      <c r="A124" s="59" t="s">
        <v>32</v>
      </c>
      <c r="B124" s="295">
        <v>0</v>
      </c>
      <c r="C124" s="295">
        <v>3.5601477900895052E-2</v>
      </c>
      <c r="D124" s="295">
        <v>4.9221835589952963E-3</v>
      </c>
      <c r="E124" s="295">
        <v>5.5632189071296377E-2</v>
      </c>
      <c r="F124" s="295">
        <v>0</v>
      </c>
      <c r="G124" s="295">
        <v>6.6314520745307776E-2</v>
      </c>
      <c r="H124" s="295">
        <v>0.13022864966561651</v>
      </c>
      <c r="I124" s="295">
        <v>0.1192899933024747</v>
      </c>
      <c r="J124" s="295">
        <v>0.1050274945638297</v>
      </c>
      <c r="K124" s="295">
        <v>6.7637023879750291E-2</v>
      </c>
      <c r="L124" s="295">
        <v>9.1414410325665208E-3</v>
      </c>
      <c r="M124" s="295">
        <v>0</v>
      </c>
      <c r="N124" s="295">
        <v>0</v>
      </c>
      <c r="O124" s="295">
        <v>0</v>
      </c>
      <c r="P124" s="295">
        <v>2.7881847199920391E-3</v>
      </c>
      <c r="Q124" s="295">
        <v>3.8827659927007448E-3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1688</v>
      </c>
    </row>
    <row r="125" spans="1:105" ht="12" customHeight="1" x14ac:dyDescent="0.25">
      <c r="A125" s="59" t="s">
        <v>35</v>
      </c>
      <c r="B125" s="295">
        <v>1.0226320419866199</v>
      </c>
      <c r="C125" s="295">
        <v>0.92003921478258466</v>
      </c>
      <c r="D125" s="295">
        <v>0.79860205484056002</v>
      </c>
      <c r="E125" s="295">
        <v>0.5760899410076108</v>
      </c>
      <c r="F125" s="295">
        <v>0.56506365825757676</v>
      </c>
      <c r="G125" s="295">
        <v>0.78249149324821521</v>
      </c>
      <c r="H125" s="295">
        <v>0.63339975458777897</v>
      </c>
      <c r="I125" s="295">
        <v>0.65482841906343781</v>
      </c>
      <c r="J125" s="295">
        <v>0.42976423596449981</v>
      </c>
      <c r="K125" s="295">
        <v>0.3884218036120316</v>
      </c>
      <c r="L125" s="295">
        <v>0.44791984419247888</v>
      </c>
      <c r="M125" s="295">
        <v>0.46034858106729359</v>
      </c>
      <c r="N125" s="295">
        <v>0.41566818490618851</v>
      </c>
      <c r="O125" s="295">
        <v>0.53575681111358231</v>
      </c>
      <c r="P125" s="295">
        <v>0.52660518713756665</v>
      </c>
      <c r="Q125" s="295">
        <v>0.64659137819654422</v>
      </c>
      <c r="R125" s="295">
        <v>0.64603790047091747</v>
      </c>
      <c r="S125" s="295">
        <v>0.71167965375728048</v>
      </c>
      <c r="T125" s="295">
        <v>0.52306644741888075</v>
      </c>
      <c r="U125" s="295">
        <v>0.65237819157358912</v>
      </c>
      <c r="V125" s="295">
        <v>0.59691698868553145</v>
      </c>
      <c r="W125" s="295">
        <v>0.56350492972312816</v>
      </c>
      <c r="X125" s="295">
        <v>0.64390087380449246</v>
      </c>
      <c r="Y125" s="295">
        <v>0.49137491149297541</v>
      </c>
      <c r="DA125" s="122" t="s">
        <v>1689</v>
      </c>
    </row>
    <row r="126" spans="1:105" ht="12" customHeight="1" x14ac:dyDescent="0.25">
      <c r="A126" s="60" t="s">
        <v>1573</v>
      </c>
      <c r="B126" s="262">
        <v>0.6367994184393625</v>
      </c>
      <c r="C126" s="262">
        <v>0.51915812674207429</v>
      </c>
      <c r="D126" s="262">
        <v>0.60867614602307263</v>
      </c>
      <c r="E126" s="262">
        <v>0.72804066313381222</v>
      </c>
      <c r="F126" s="262">
        <v>0.7164502323449089</v>
      </c>
      <c r="G126" s="262">
        <v>0.69167288140034355</v>
      </c>
      <c r="H126" s="262">
        <v>0.68233261218379471</v>
      </c>
      <c r="I126" s="262">
        <v>0.76349209362614046</v>
      </c>
      <c r="J126" s="262">
        <v>0.60359810263696212</v>
      </c>
      <c r="K126" s="262">
        <v>0.57929245216938829</v>
      </c>
      <c r="L126" s="262">
        <v>0.46511824903072091</v>
      </c>
      <c r="M126" s="262">
        <v>0.54895500582875456</v>
      </c>
      <c r="N126" s="262">
        <v>0.42314202385796151</v>
      </c>
      <c r="O126" s="262">
        <v>0.47312857081776599</v>
      </c>
      <c r="P126" s="262">
        <v>0.39520179844564818</v>
      </c>
      <c r="Q126" s="262">
        <v>0.36900741890424882</v>
      </c>
      <c r="R126" s="262">
        <v>0.50854498238712154</v>
      </c>
      <c r="S126" s="262">
        <v>0.40872845119134271</v>
      </c>
      <c r="T126" s="262">
        <v>0.56142065044744727</v>
      </c>
      <c r="U126" s="262">
        <v>0.67291708345097867</v>
      </c>
      <c r="V126" s="262">
        <v>0.53690064659254988</v>
      </c>
      <c r="W126" s="262">
        <v>0.59318892477318474</v>
      </c>
      <c r="X126" s="262">
        <v>0.58103944182391565</v>
      </c>
      <c r="Y126" s="262">
        <v>0.52262771868610436</v>
      </c>
      <c r="DA126" s="72" t="s">
        <v>1690</v>
      </c>
    </row>
    <row r="127" spans="1:105" ht="12" customHeight="1" x14ac:dyDescent="0.25">
      <c r="A127" s="132" t="s">
        <v>1575</v>
      </c>
      <c r="B127" s="316">
        <v>1.906583406274309</v>
      </c>
      <c r="C127" s="316">
        <v>1.554364280207247</v>
      </c>
      <c r="D127" s="316">
        <v>1.822382065999159</v>
      </c>
      <c r="E127" s="316">
        <v>2.1797605450483708</v>
      </c>
      <c r="F127" s="316">
        <v>2.145058687016133</v>
      </c>
      <c r="G127" s="316">
        <v>2.0708750668769742</v>
      </c>
      <c r="H127" s="316">
        <v>2.0429102136080282</v>
      </c>
      <c r="I127" s="316">
        <v>2.2859024590454169</v>
      </c>
      <c r="J127" s="316">
        <v>1.80717835667413</v>
      </c>
      <c r="K127" s="316">
        <v>1.7344070121685879</v>
      </c>
      <c r="L127" s="316">
        <v>1.39256838162734</v>
      </c>
      <c r="M127" s="316">
        <v>1.6435764144844009</v>
      </c>
      <c r="N127" s="316">
        <v>1.2668911714179549</v>
      </c>
      <c r="O127" s="316">
        <v>1.4165513598711419</v>
      </c>
      <c r="P127" s="316">
        <v>1.1832378755823021</v>
      </c>
      <c r="Q127" s="316">
        <v>1.104811658589707</v>
      </c>
      <c r="R127" s="316">
        <v>1.522588426885745</v>
      </c>
      <c r="S127" s="316">
        <v>1.2237368002367559</v>
      </c>
      <c r="T127" s="316">
        <v>1.680898670897196</v>
      </c>
      <c r="U127" s="316">
        <v>2.0053020173817409</v>
      </c>
      <c r="V127" s="316">
        <v>1.607485550348027</v>
      </c>
      <c r="W127" s="316">
        <v>1.776013180932178</v>
      </c>
      <c r="X127" s="316">
        <v>1.7396375155104691</v>
      </c>
      <c r="Y127" s="316">
        <v>1.5647522708923549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1.0000000000000007</v>
      </c>
      <c r="D132" s="232">
        <f t="shared" si="6"/>
        <v>1</v>
      </c>
      <c r="E132" s="232">
        <f t="shared" si="6"/>
        <v>1</v>
      </c>
      <c r="F132" s="232">
        <f t="shared" si="6"/>
        <v>1.0000000000000002</v>
      </c>
      <c r="G132" s="232">
        <f t="shared" si="6"/>
        <v>1.0000000000000004</v>
      </c>
      <c r="H132" s="232">
        <f t="shared" si="6"/>
        <v>0.99999999999999978</v>
      </c>
      <c r="I132" s="232">
        <f t="shared" si="6"/>
        <v>1.0000000000000002</v>
      </c>
      <c r="J132" s="232">
        <f t="shared" si="6"/>
        <v>1</v>
      </c>
      <c r="K132" s="232">
        <f t="shared" si="6"/>
        <v>1.0000000000000002</v>
      </c>
      <c r="L132" s="232">
        <f t="shared" si="6"/>
        <v>1</v>
      </c>
      <c r="M132" s="232">
        <f t="shared" si="6"/>
        <v>1.0000000000000004</v>
      </c>
      <c r="N132" s="232">
        <f t="shared" si="6"/>
        <v>1.0000000000000004</v>
      </c>
      <c r="O132" s="232">
        <f t="shared" si="6"/>
        <v>0.99999999999999944</v>
      </c>
      <c r="P132" s="232">
        <f t="shared" si="6"/>
        <v>0.99999999999999978</v>
      </c>
      <c r="Q132" s="232">
        <f t="shared" si="6"/>
        <v>0.99999999999999978</v>
      </c>
      <c r="R132" s="232">
        <f t="shared" si="6"/>
        <v>0.99999999999999956</v>
      </c>
      <c r="S132" s="232">
        <f t="shared" si="6"/>
        <v>0.99999999999999978</v>
      </c>
      <c r="T132" s="232">
        <f t="shared" si="6"/>
        <v>1.0000000000000004</v>
      </c>
      <c r="U132" s="232">
        <f t="shared" si="6"/>
        <v>0.99999999999999956</v>
      </c>
      <c r="V132" s="232">
        <f t="shared" si="6"/>
        <v>1</v>
      </c>
      <c r="W132" s="232">
        <f t="shared" si="6"/>
        <v>0.99999999999999978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4.1287633202895194E-3</v>
      </c>
      <c r="C133" s="266">
        <f t="shared" si="7"/>
        <v>4.095385099705781E-3</v>
      </c>
      <c r="D133" s="266">
        <f t="shared" si="7"/>
        <v>4.0521941895113973E-3</v>
      </c>
      <c r="E133" s="266">
        <f t="shared" si="7"/>
        <v>4.0415597470910792E-3</v>
      </c>
      <c r="F133" s="266">
        <f t="shared" si="7"/>
        <v>4.048329068385521E-3</v>
      </c>
      <c r="G133" s="266">
        <f t="shared" si="7"/>
        <v>4.0753331966887178E-3</v>
      </c>
      <c r="H133" s="266">
        <f t="shared" si="7"/>
        <v>4.0873644330417401E-3</v>
      </c>
      <c r="I133" s="266">
        <f t="shared" si="7"/>
        <v>4.0631377789731929E-3</v>
      </c>
      <c r="J133" s="266">
        <f t="shared" si="7"/>
        <v>4.0777027446858762E-3</v>
      </c>
      <c r="K133" s="266">
        <f t="shared" si="7"/>
        <v>4.0674343212166201E-3</v>
      </c>
      <c r="L133" s="266">
        <f t="shared" si="7"/>
        <v>4.0533493603949521E-3</v>
      </c>
      <c r="M133" s="266">
        <f t="shared" si="7"/>
        <v>4.0375444686727643E-3</v>
      </c>
      <c r="N133" s="266">
        <f t="shared" si="7"/>
        <v>4.0472669104013653E-3</v>
      </c>
      <c r="O133" s="266">
        <f t="shared" si="7"/>
        <v>4.1039987117860964E-3</v>
      </c>
      <c r="P133" s="266">
        <f t="shared" si="7"/>
        <v>4.1108486272450695E-3</v>
      </c>
      <c r="Q133" s="266">
        <f t="shared" si="7"/>
        <v>4.1558280385306417E-3</v>
      </c>
      <c r="R133" s="266">
        <f t="shared" si="7"/>
        <v>4.0667205738342651E-3</v>
      </c>
      <c r="S133" s="266">
        <f t="shared" si="7"/>
        <v>4.1495462516902048E-3</v>
      </c>
      <c r="T133" s="266">
        <f t="shared" si="7"/>
        <v>4.1213923540562658E-3</v>
      </c>
      <c r="U133" s="266">
        <f t="shared" si="7"/>
        <v>4.1268944670896741E-3</v>
      </c>
      <c r="V133" s="266">
        <f t="shared" si="7"/>
        <v>4.1525883803137861E-3</v>
      </c>
      <c r="W133" s="266">
        <f t="shared" si="7"/>
        <v>4.117956226336433E-3</v>
      </c>
      <c r="X133" s="266">
        <f t="shared" si="7"/>
        <v>4.1441113848442344E-3</v>
      </c>
      <c r="Y133" s="266">
        <f t="shared" si="7"/>
        <v>4.1384675175528624E-3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4.2763972573696488E-4</v>
      </c>
      <c r="C134" s="267">
        <f t="shared" si="8"/>
        <v>4.2418255176289048E-4</v>
      </c>
      <c r="D134" s="267">
        <f t="shared" si="8"/>
        <v>4.1970902117829863E-4</v>
      </c>
      <c r="E134" s="267">
        <f t="shared" si="8"/>
        <v>4.1860755091052091E-4</v>
      </c>
      <c r="F134" s="267">
        <f t="shared" si="8"/>
        <v>4.1930868838855332E-4</v>
      </c>
      <c r="G134" s="267">
        <f t="shared" si="8"/>
        <v>4.2210566102309421E-4</v>
      </c>
      <c r="H134" s="267">
        <f t="shared" si="8"/>
        <v>4.2335180525931103E-4</v>
      </c>
      <c r="I134" s="267">
        <f t="shared" si="8"/>
        <v>4.2084251158038162E-4</v>
      </c>
      <c r="J134" s="267">
        <f t="shared" si="8"/>
        <v>4.2235108871584772E-4</v>
      </c>
      <c r="K134" s="267">
        <f t="shared" si="8"/>
        <v>4.2128752913262721E-4</v>
      </c>
      <c r="L134" s="267">
        <f t="shared" si="8"/>
        <v>4.1982866886006235E-4</v>
      </c>
      <c r="M134" s="267">
        <f t="shared" si="8"/>
        <v>4.1819166546774736E-4</v>
      </c>
      <c r="N134" s="267">
        <f t="shared" si="8"/>
        <v>4.1919867458688979E-4</v>
      </c>
      <c r="O134" s="267">
        <f t="shared" si="8"/>
        <v>4.2507471302811247E-4</v>
      </c>
      <c r="P134" s="267">
        <f t="shared" si="8"/>
        <v>4.2578419810656209E-4</v>
      </c>
      <c r="Q134" s="267">
        <f t="shared" si="8"/>
        <v>4.3044297401930294E-4</v>
      </c>
      <c r="R134" s="267">
        <f t="shared" si="8"/>
        <v>4.2899505078999785E-4</v>
      </c>
      <c r="S134" s="267">
        <f t="shared" si="8"/>
        <v>4.297923332842475E-4</v>
      </c>
      <c r="T134" s="267">
        <f t="shared" si="8"/>
        <v>4.2687627243778584E-4</v>
      </c>
      <c r="U134" s="267">
        <f t="shared" si="8"/>
        <v>4.274461578795154E-4</v>
      </c>
      <c r="V134" s="267">
        <f t="shared" si="8"/>
        <v>4.3010742401464907E-4</v>
      </c>
      <c r="W134" s="267">
        <f t="shared" si="8"/>
        <v>4.2752654273454894E-4</v>
      </c>
      <c r="X134" s="267">
        <f t="shared" si="8"/>
        <v>4.2922941291629951E-4</v>
      </c>
      <c r="Y134" s="267">
        <f t="shared" si="8"/>
        <v>4.2864484517207528E-4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8.6071371813492212E-3</v>
      </c>
      <c r="C135" s="267">
        <f t="shared" si="9"/>
        <v>7.9678272579563648E-3</v>
      </c>
      <c r="D135" s="267">
        <f t="shared" si="9"/>
        <v>1.1464681352509028E-2</v>
      </c>
      <c r="E135" s="267">
        <f t="shared" si="9"/>
        <v>1.4756637511479627E-2</v>
      </c>
      <c r="F135" s="267">
        <f t="shared" si="9"/>
        <v>1.4052554891911886E-2</v>
      </c>
      <c r="G135" s="267">
        <f t="shared" si="9"/>
        <v>1.1394050577390581E-2</v>
      </c>
      <c r="H135" s="267">
        <f t="shared" si="9"/>
        <v>1.211889083878559E-2</v>
      </c>
      <c r="I135" s="267">
        <f t="shared" si="9"/>
        <v>1.3335070050058599E-2</v>
      </c>
      <c r="J135" s="267">
        <f t="shared" si="9"/>
        <v>1.2919932313633435E-2</v>
      </c>
      <c r="K135" s="267">
        <f t="shared" si="9"/>
        <v>1.3444278822772011E-2</v>
      </c>
      <c r="L135" s="267">
        <f t="shared" si="9"/>
        <v>1.2189883177328926E-2</v>
      </c>
      <c r="M135" s="267">
        <f t="shared" si="9"/>
        <v>1.4206662271110245E-2</v>
      </c>
      <c r="N135" s="267">
        <f t="shared" si="9"/>
        <v>1.365321932402667E-2</v>
      </c>
      <c r="O135" s="267">
        <f t="shared" si="9"/>
        <v>1.2464760313642988E-2</v>
      </c>
      <c r="P135" s="267">
        <f t="shared" si="9"/>
        <v>1.1257072482414931E-2</v>
      </c>
      <c r="Q135" s="267">
        <f t="shared" si="9"/>
        <v>8.3192784541884206E-3</v>
      </c>
      <c r="R135" s="267">
        <f t="shared" si="9"/>
        <v>1.1110637428704594E-2</v>
      </c>
      <c r="S135" s="267">
        <f t="shared" si="9"/>
        <v>8.8385660007175449E-3</v>
      </c>
      <c r="T135" s="267">
        <f t="shared" si="9"/>
        <v>1.3851646191109674E-2</v>
      </c>
      <c r="U135" s="267">
        <f t="shared" si="9"/>
        <v>1.3422227947463339E-2</v>
      </c>
      <c r="V135" s="267">
        <f t="shared" si="9"/>
        <v>1.152442266767733E-2</v>
      </c>
      <c r="W135" s="267">
        <f t="shared" si="9"/>
        <v>1.3218161496530606E-2</v>
      </c>
      <c r="X135" s="267">
        <f t="shared" si="9"/>
        <v>1.1850437892080439E-2</v>
      </c>
      <c r="Y135" s="267">
        <f t="shared" si="9"/>
        <v>1.2722177036942436E-2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8.1422536383339735E-4</v>
      </c>
      <c r="C136" s="267">
        <f t="shared" si="10"/>
        <v>8.0764291003534256E-4</v>
      </c>
      <c r="D136" s="267">
        <f t="shared" si="10"/>
        <v>7.991253148526648E-4</v>
      </c>
      <c r="E136" s="267">
        <f t="shared" si="10"/>
        <v>7.9702811719875707E-4</v>
      </c>
      <c r="F136" s="267">
        <f t="shared" si="10"/>
        <v>7.9836308185192309E-4</v>
      </c>
      <c r="G136" s="267">
        <f t="shared" si="10"/>
        <v>8.0368851333999626E-4</v>
      </c>
      <c r="H136" s="267">
        <f t="shared" si="10"/>
        <v>8.0606117000180295E-4</v>
      </c>
      <c r="I136" s="267">
        <f t="shared" si="10"/>
        <v>8.0128347879182397E-4</v>
      </c>
      <c r="J136" s="267">
        <f t="shared" si="10"/>
        <v>8.0415580728020045E-4</v>
      </c>
      <c r="K136" s="267">
        <f t="shared" si="10"/>
        <v>8.0213079150994219E-4</v>
      </c>
      <c r="L136" s="267">
        <f t="shared" si="10"/>
        <v>7.9935312385017495E-4</v>
      </c>
      <c r="M136" s="267">
        <f t="shared" si="10"/>
        <v>7.9623627197116182E-4</v>
      </c>
      <c r="N136" s="267">
        <f t="shared" si="10"/>
        <v>7.9815361574693978E-4</v>
      </c>
      <c r="O136" s="267">
        <f t="shared" si="10"/>
        <v>8.0934158367825936E-4</v>
      </c>
      <c r="P136" s="267">
        <f t="shared" si="10"/>
        <v>8.106924421494631E-4</v>
      </c>
      <c r="Q136" s="267">
        <f t="shared" si="10"/>
        <v>8.1956274414498676E-4</v>
      </c>
      <c r="R136" s="267">
        <f t="shared" si="10"/>
        <v>8.1680590059834903E-4</v>
      </c>
      <c r="S136" s="267">
        <f t="shared" si="10"/>
        <v>8.183239252108652E-4</v>
      </c>
      <c r="T136" s="267">
        <f t="shared" si="10"/>
        <v>8.1277174995497985E-4</v>
      </c>
      <c r="U136" s="267">
        <f t="shared" si="10"/>
        <v>8.1385681093788028E-4</v>
      </c>
      <c r="V136" s="267">
        <f t="shared" si="10"/>
        <v>8.1892385746496009E-4</v>
      </c>
      <c r="W136" s="267">
        <f t="shared" si="10"/>
        <v>8.1400986357517587E-4</v>
      </c>
      <c r="X136" s="267">
        <f t="shared" si="10"/>
        <v>8.1725212571746744E-4</v>
      </c>
      <c r="Y136" s="267">
        <f t="shared" si="10"/>
        <v>8.1613910965375603E-4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4.9156367886615702E-3</v>
      </c>
      <c r="C137" s="268">
        <f t="shared" si="11"/>
        <v>4.9463363162093564E-3</v>
      </c>
      <c r="D137" s="268">
        <f t="shared" si="11"/>
        <v>5.3249587390818455E-3</v>
      </c>
      <c r="E137" s="268">
        <f t="shared" si="11"/>
        <v>6.2710637265994129E-3</v>
      </c>
      <c r="F137" s="268">
        <f t="shared" si="11"/>
        <v>6.0083095901151242E-3</v>
      </c>
      <c r="G137" s="268">
        <f t="shared" si="11"/>
        <v>5.3828158682097263E-3</v>
      </c>
      <c r="H137" s="268">
        <f t="shared" si="11"/>
        <v>5.6162707707705867E-3</v>
      </c>
      <c r="I137" s="268">
        <f t="shared" si="11"/>
        <v>5.8804234019428046E-3</v>
      </c>
      <c r="J137" s="268">
        <f t="shared" si="11"/>
        <v>5.9269518310699001E-3</v>
      </c>
      <c r="K137" s="268">
        <f t="shared" si="11"/>
        <v>6.108471312348881E-3</v>
      </c>
      <c r="L137" s="268">
        <f t="shared" si="11"/>
        <v>5.5932157487290452E-3</v>
      </c>
      <c r="M137" s="268">
        <f t="shared" si="11"/>
        <v>6.1117775092344243E-3</v>
      </c>
      <c r="N137" s="268">
        <f t="shared" si="11"/>
        <v>5.8779579242344291E-3</v>
      </c>
      <c r="O137" s="268">
        <f t="shared" si="11"/>
        <v>5.7110270447549441E-3</v>
      </c>
      <c r="P137" s="268">
        <f t="shared" si="11"/>
        <v>5.3671928391468568E-3</v>
      </c>
      <c r="Q137" s="268">
        <f t="shared" si="11"/>
        <v>4.8075649661716941E-3</v>
      </c>
      <c r="R137" s="268">
        <f t="shared" si="11"/>
        <v>5.4475280130333852E-3</v>
      </c>
      <c r="S137" s="268">
        <f t="shared" si="11"/>
        <v>4.8994166320451785E-3</v>
      </c>
      <c r="T137" s="268">
        <f t="shared" si="11"/>
        <v>6.3929023856325066E-3</v>
      </c>
      <c r="U137" s="268">
        <f t="shared" si="11"/>
        <v>6.4935714696161152E-3</v>
      </c>
      <c r="V137" s="268">
        <f t="shared" si="11"/>
        <v>5.93568492716081E-3</v>
      </c>
      <c r="W137" s="268">
        <f t="shared" si="11"/>
        <v>6.5988577447801365E-3</v>
      </c>
      <c r="X137" s="268">
        <f t="shared" si="11"/>
        <v>6.2353816156578527E-3</v>
      </c>
      <c r="Y137" s="268">
        <f t="shared" si="11"/>
        <v>6.7318631989714724E-3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3.3541989678996957E-2</v>
      </c>
      <c r="C138" s="269">
        <f t="shared" si="12"/>
        <v>3.1050600683990605E-2</v>
      </c>
      <c r="D138" s="269">
        <f t="shared" si="12"/>
        <v>4.4677831373725871E-2</v>
      </c>
      <c r="E138" s="269">
        <f t="shared" si="12"/>
        <v>5.7506575377849353E-2</v>
      </c>
      <c r="F138" s="269">
        <f t="shared" si="12"/>
        <v>5.4762767365833923E-2</v>
      </c>
      <c r="G138" s="269">
        <f t="shared" si="12"/>
        <v>4.4402583439351585E-2</v>
      </c>
      <c r="H138" s="269">
        <f t="shared" si="12"/>
        <v>4.7227283923888516E-2</v>
      </c>
      <c r="I138" s="269">
        <f t="shared" si="12"/>
        <v>5.1966730930812506E-2</v>
      </c>
      <c r="J138" s="269">
        <f t="shared" si="12"/>
        <v>5.0348940325510218E-2</v>
      </c>
      <c r="K138" s="269">
        <f t="shared" si="12"/>
        <v>5.2392317214617366E-2</v>
      </c>
      <c r="L138" s="269">
        <f t="shared" si="12"/>
        <v>4.7503940869924904E-2</v>
      </c>
      <c r="M138" s="269">
        <f t="shared" si="12"/>
        <v>5.5363323394350496E-2</v>
      </c>
      <c r="N138" s="269">
        <f t="shared" si="12"/>
        <v>5.3206557767422148E-2</v>
      </c>
      <c r="O138" s="269">
        <f t="shared" si="12"/>
        <v>4.8575136306337509E-2</v>
      </c>
      <c r="P138" s="269">
        <f t="shared" si="12"/>
        <v>4.3868780183853588E-2</v>
      </c>
      <c r="Q138" s="269">
        <f t="shared" si="12"/>
        <v>3.2420205019126666E-2</v>
      </c>
      <c r="R138" s="269">
        <f t="shared" si="12"/>
        <v>4.3411009805811654E-2</v>
      </c>
      <c r="S138" s="269">
        <f t="shared" si="12"/>
        <v>3.4443867145002194E-2</v>
      </c>
      <c r="T138" s="269">
        <f t="shared" si="12"/>
        <v>5.3979826717074304E-2</v>
      </c>
      <c r="U138" s="269">
        <f t="shared" si="12"/>
        <v>5.2366399319593589E-2</v>
      </c>
      <c r="V138" s="269">
        <f t="shared" si="12"/>
        <v>4.4910643112933094E-2</v>
      </c>
      <c r="W138" s="269">
        <f t="shared" si="12"/>
        <v>5.1637647855285948E-2</v>
      </c>
      <c r="X138" s="269">
        <f t="shared" si="12"/>
        <v>4.6181123536530887E-2</v>
      </c>
      <c r="Y138" s="269">
        <f t="shared" si="12"/>
        <v>4.957828856174952E-2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0.27307032931934128</v>
      </c>
      <c r="C139" s="269">
        <f t="shared" si="13"/>
        <v>0.28552001762422591</v>
      </c>
      <c r="D139" s="269">
        <f t="shared" si="13"/>
        <v>0.27640446048981326</v>
      </c>
      <c r="E139" s="269">
        <f t="shared" si="13"/>
        <v>0.26207295570982603</v>
      </c>
      <c r="F139" s="269">
        <f t="shared" si="13"/>
        <v>0.26348563789484802</v>
      </c>
      <c r="G139" s="269">
        <f t="shared" si="13"/>
        <v>0.27529895718293068</v>
      </c>
      <c r="H139" s="269">
        <f t="shared" si="13"/>
        <v>0.27140061248189939</v>
      </c>
      <c r="I139" s="269">
        <f t="shared" si="13"/>
        <v>0.26722676320168476</v>
      </c>
      <c r="J139" s="269">
        <f t="shared" si="13"/>
        <v>0.26414709776120776</v>
      </c>
      <c r="K139" s="269">
        <f t="shared" si="13"/>
        <v>0.2608729788673953</v>
      </c>
      <c r="L139" s="269">
        <f t="shared" si="13"/>
        <v>0.26849595975083862</v>
      </c>
      <c r="M139" s="269">
        <f t="shared" si="13"/>
        <v>0.26243171410418953</v>
      </c>
      <c r="N139" s="269">
        <f t="shared" si="13"/>
        <v>0.26748685798651262</v>
      </c>
      <c r="O139" s="269">
        <f t="shared" si="13"/>
        <v>0.26236230650407921</v>
      </c>
      <c r="P139" s="269">
        <f t="shared" si="13"/>
        <v>0.26829988246595737</v>
      </c>
      <c r="Q139" s="269">
        <f t="shared" si="13"/>
        <v>0.27363854576995672</v>
      </c>
      <c r="R139" s="269">
        <f t="shared" si="13"/>
        <v>0.26503668533113106</v>
      </c>
      <c r="S139" s="269">
        <f t="shared" si="13"/>
        <v>0.27427992297140597</v>
      </c>
      <c r="T139" s="269">
        <f t="shared" si="13"/>
        <v>0.2555425907426096</v>
      </c>
      <c r="U139" s="269">
        <f t="shared" si="13"/>
        <v>0.25630926686279421</v>
      </c>
      <c r="V139" s="269">
        <f t="shared" si="13"/>
        <v>0.26063698974894978</v>
      </c>
      <c r="W139" s="269">
        <f t="shared" si="13"/>
        <v>0.25772771342542827</v>
      </c>
      <c r="X139" s="269">
        <f t="shared" si="13"/>
        <v>0.2613331090751107</v>
      </c>
      <c r="Y139" s="269">
        <f t="shared" si="13"/>
        <v>0.2565164149111453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0.62738719865443993</v>
      </c>
      <c r="C140" s="269">
        <f t="shared" si="14"/>
        <v>0.61664906799576513</v>
      </c>
      <c r="D140" s="269">
        <f t="shared" si="14"/>
        <v>0.58789159331902119</v>
      </c>
      <c r="E140" s="269">
        <f t="shared" si="14"/>
        <v>0.56880372690733871</v>
      </c>
      <c r="F140" s="269">
        <f t="shared" si="14"/>
        <v>0.57367839407700727</v>
      </c>
      <c r="G140" s="269">
        <f t="shared" si="14"/>
        <v>0.59398660993163477</v>
      </c>
      <c r="H140" s="269">
        <f t="shared" si="14"/>
        <v>0.58980681034196369</v>
      </c>
      <c r="I140" s="269">
        <f t="shared" si="14"/>
        <v>0.58190488026303189</v>
      </c>
      <c r="J140" s="269">
        <f t="shared" si="14"/>
        <v>0.58828514758491024</v>
      </c>
      <c r="K140" s="269">
        <f t="shared" si="14"/>
        <v>0.58176571087779183</v>
      </c>
      <c r="L140" s="269">
        <f t="shared" si="14"/>
        <v>0.58897106844881431</v>
      </c>
      <c r="M140" s="269">
        <f t="shared" si="14"/>
        <v>0.57163968876201887</v>
      </c>
      <c r="N140" s="269">
        <f t="shared" si="14"/>
        <v>0.572054038366552</v>
      </c>
      <c r="O140" s="269">
        <f t="shared" si="14"/>
        <v>0.58990078650924671</v>
      </c>
      <c r="P140" s="269">
        <f t="shared" si="14"/>
        <v>0.59816362104245546</v>
      </c>
      <c r="Q140" s="269">
        <f t="shared" si="14"/>
        <v>0.62326154168222714</v>
      </c>
      <c r="R140" s="269">
        <f t="shared" si="14"/>
        <v>0.60292532367356388</v>
      </c>
      <c r="S140" s="269">
        <f t="shared" si="14"/>
        <v>0.62047172231946457</v>
      </c>
      <c r="T140" s="269">
        <f t="shared" si="14"/>
        <v>0.58708967145058666</v>
      </c>
      <c r="U140" s="269">
        <f t="shared" si="14"/>
        <v>0.59007418342512929</v>
      </c>
      <c r="V140" s="269">
        <f t="shared" si="14"/>
        <v>0.60576291549925088</v>
      </c>
      <c r="W140" s="269">
        <f t="shared" si="14"/>
        <v>0.59060210551407155</v>
      </c>
      <c r="X140" s="269">
        <f t="shared" si="14"/>
        <v>0.6015691381829229</v>
      </c>
      <c r="Y140" s="269">
        <f t="shared" si="14"/>
        <v>0.59568666384034175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4.7107079967351341E-2</v>
      </c>
      <c r="C141" s="269">
        <f t="shared" si="15"/>
        <v>4.853893956034934E-2</v>
      </c>
      <c r="D141" s="269">
        <f t="shared" si="15"/>
        <v>6.8965446200306368E-2</v>
      </c>
      <c r="E141" s="269">
        <f t="shared" si="15"/>
        <v>8.5331845351706459E-2</v>
      </c>
      <c r="F141" s="269">
        <f t="shared" si="15"/>
        <v>8.2746335341658039E-2</v>
      </c>
      <c r="G141" s="269">
        <f t="shared" si="15"/>
        <v>6.423385562943143E-2</v>
      </c>
      <c r="H141" s="269">
        <f t="shared" si="15"/>
        <v>6.851335423438909E-2</v>
      </c>
      <c r="I141" s="269">
        <f t="shared" si="15"/>
        <v>7.4400868383124166E-2</v>
      </c>
      <c r="J141" s="269">
        <f t="shared" si="15"/>
        <v>7.3067720542986589E-2</v>
      </c>
      <c r="K141" s="269">
        <f t="shared" si="15"/>
        <v>8.0125390263215662E-2</v>
      </c>
      <c r="L141" s="269">
        <f t="shared" si="15"/>
        <v>7.1973400851259028E-2</v>
      </c>
      <c r="M141" s="269">
        <f t="shared" si="15"/>
        <v>8.4994861552985149E-2</v>
      </c>
      <c r="N141" s="269">
        <f t="shared" si="15"/>
        <v>8.2456749430517243E-2</v>
      </c>
      <c r="O141" s="269">
        <f t="shared" si="15"/>
        <v>7.5647568313445684E-2</v>
      </c>
      <c r="P141" s="269">
        <f t="shared" si="15"/>
        <v>6.7696125718670425E-2</v>
      </c>
      <c r="Q141" s="269">
        <f t="shared" si="15"/>
        <v>5.2147030351634135E-2</v>
      </c>
      <c r="R141" s="269">
        <f t="shared" si="15"/>
        <v>6.6756294222532334E-2</v>
      </c>
      <c r="S141" s="269">
        <f t="shared" si="15"/>
        <v>5.1668842421179091E-2</v>
      </c>
      <c r="T141" s="269">
        <f t="shared" si="15"/>
        <v>7.7782322136538545E-2</v>
      </c>
      <c r="U141" s="269">
        <f t="shared" si="15"/>
        <v>7.5966153539495984E-2</v>
      </c>
      <c r="V141" s="269">
        <f t="shared" si="15"/>
        <v>6.5827724382234762E-2</v>
      </c>
      <c r="W141" s="269">
        <f t="shared" si="15"/>
        <v>7.4856021331257031E-2</v>
      </c>
      <c r="X141" s="269">
        <f t="shared" si="15"/>
        <v>6.7440216774219283E-2</v>
      </c>
      <c r="Y141" s="269">
        <f t="shared" si="15"/>
        <v>7.3381340978470946E-2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4.2987833276124127E-2</v>
      </c>
      <c r="C142" s="318">
        <f t="shared" si="16"/>
        <v>3.9794837995633485E-2</v>
      </c>
      <c r="D142" s="318">
        <f t="shared" si="16"/>
        <v>5.725966719962184E-2</v>
      </c>
      <c r="E142" s="318">
        <f t="shared" si="16"/>
        <v>7.3701145885564492E-2</v>
      </c>
      <c r="F142" s="318">
        <f t="shared" si="16"/>
        <v>7.0184647237421668E-2</v>
      </c>
      <c r="G142" s="318">
        <f t="shared" si="16"/>
        <v>5.6906906006093452E-2</v>
      </c>
      <c r="H142" s="318">
        <f t="shared" si="16"/>
        <v>6.0527077458244809E-2</v>
      </c>
      <c r="I142" s="318">
        <f t="shared" si="16"/>
        <v>6.6601211989454526E-2</v>
      </c>
      <c r="J142" s="318">
        <f t="shared" si="16"/>
        <v>6.4527831325934634E-2</v>
      </c>
      <c r="K142" s="318">
        <f t="shared" si="16"/>
        <v>6.7146648690970881E-2</v>
      </c>
      <c r="L142" s="318">
        <f t="shared" si="16"/>
        <v>6.0881644458733168E-2</v>
      </c>
      <c r="M142" s="318">
        <f t="shared" si="16"/>
        <v>7.0954327351031868E-2</v>
      </c>
      <c r="N142" s="318">
        <f t="shared" si="16"/>
        <v>6.8190189562147896E-2</v>
      </c>
      <c r="O142" s="318">
        <f t="shared" si="16"/>
        <v>6.2254501920897515E-2</v>
      </c>
      <c r="P142" s="318">
        <f t="shared" si="16"/>
        <v>5.622277708085055E-2</v>
      </c>
      <c r="Q142" s="318">
        <f t="shared" si="16"/>
        <v>4.1550140032767933E-2</v>
      </c>
      <c r="R142" s="318">
        <f t="shared" si="16"/>
        <v>5.5636092841831283E-2</v>
      </c>
      <c r="S142" s="318">
        <f t="shared" si="16"/>
        <v>4.4143690710795123E-2</v>
      </c>
      <c r="T142" s="318">
        <f t="shared" si="16"/>
        <v>6.9181220714544453E-2</v>
      </c>
      <c r="U142" s="318">
        <f t="shared" si="16"/>
        <v>6.7113431992712566E-2</v>
      </c>
      <c r="V142" s="318">
        <f t="shared" si="16"/>
        <v>5.75580416349354E-2</v>
      </c>
      <c r="W142" s="318">
        <f t="shared" si="16"/>
        <v>6.6179455006040139E-2</v>
      </c>
      <c r="X142" s="318">
        <f t="shared" si="16"/>
        <v>5.9186305227908832E-2</v>
      </c>
      <c r="Y142" s="318">
        <f t="shared" si="16"/>
        <v>6.3540154391693623E-2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4.1192466912272144E-3</v>
      </c>
      <c r="C143" s="326">
        <f t="shared" si="17"/>
        <v>8.7441015647158563E-3</v>
      </c>
      <c r="D143" s="326">
        <f t="shared" si="17"/>
        <v>1.1705779000684532E-2</v>
      </c>
      <c r="E143" s="326">
        <f t="shared" si="17"/>
        <v>1.1630699466141975E-2</v>
      </c>
      <c r="F143" s="326">
        <f t="shared" si="17"/>
        <v>1.2561688104236374E-2</v>
      </c>
      <c r="G143" s="326">
        <f t="shared" si="17"/>
        <v>7.3269496233379708E-3</v>
      </c>
      <c r="H143" s="326">
        <f t="shared" si="17"/>
        <v>7.986276776144283E-3</v>
      </c>
      <c r="I143" s="326">
        <f t="shared" si="17"/>
        <v>7.7996563936696501E-3</v>
      </c>
      <c r="J143" s="326">
        <f t="shared" si="17"/>
        <v>8.5398892170519582E-3</v>
      </c>
      <c r="K143" s="326">
        <f t="shared" si="17"/>
        <v>1.297874157224478E-2</v>
      </c>
      <c r="L143" s="326">
        <f t="shared" si="17"/>
        <v>1.1091756392525859E-2</v>
      </c>
      <c r="M143" s="326">
        <f t="shared" si="17"/>
        <v>1.4040534201953281E-2</v>
      </c>
      <c r="N143" s="326">
        <f t="shared" si="17"/>
        <v>1.4266559868369343E-2</v>
      </c>
      <c r="O143" s="326">
        <f t="shared" si="17"/>
        <v>1.3393066392548164E-2</v>
      </c>
      <c r="P143" s="326">
        <f t="shared" si="17"/>
        <v>1.147334863781988E-2</v>
      </c>
      <c r="Q143" s="326">
        <f t="shared" si="17"/>
        <v>1.0596890318866207E-2</v>
      </c>
      <c r="R143" s="326">
        <f t="shared" si="17"/>
        <v>1.1120201380701061E-2</v>
      </c>
      <c r="S143" s="326">
        <f t="shared" si="17"/>
        <v>7.5251517103839677E-3</v>
      </c>
      <c r="T143" s="326">
        <f t="shared" si="17"/>
        <v>8.6011014219940923E-3</v>
      </c>
      <c r="U143" s="326">
        <f t="shared" si="17"/>
        <v>8.8527215467834128E-3</v>
      </c>
      <c r="V143" s="326">
        <f t="shared" si="17"/>
        <v>8.269682747299353E-3</v>
      </c>
      <c r="W143" s="326">
        <f t="shared" si="17"/>
        <v>8.6765663252168831E-3</v>
      </c>
      <c r="X143" s="326">
        <f t="shared" si="17"/>
        <v>8.2539115463104509E-3</v>
      </c>
      <c r="Y143" s="326">
        <f t="shared" si="17"/>
        <v>9.8411865867773229E-3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0.99999999999999989</v>
      </c>
      <c r="C146" s="232">
        <f t="shared" si="18"/>
        <v>1.0000000000000002</v>
      </c>
      <c r="D146" s="232">
        <f t="shared" si="18"/>
        <v>1</v>
      </c>
      <c r="E146" s="232">
        <f t="shared" si="18"/>
        <v>1</v>
      </c>
      <c r="F146" s="232">
        <f t="shared" si="18"/>
        <v>1.0000000000000002</v>
      </c>
      <c r="G146" s="232">
        <f t="shared" si="18"/>
        <v>1</v>
      </c>
      <c r="H146" s="232">
        <f t="shared" si="18"/>
        <v>1</v>
      </c>
      <c r="I146" s="232">
        <f t="shared" si="18"/>
        <v>1.0000000000000002</v>
      </c>
      <c r="J146" s="232">
        <f t="shared" si="18"/>
        <v>1.0000000000000002</v>
      </c>
      <c r="K146" s="232">
        <f t="shared" si="18"/>
        <v>1.0000000000000002</v>
      </c>
      <c r="L146" s="232">
        <f t="shared" si="18"/>
        <v>1</v>
      </c>
      <c r="M146" s="232">
        <f t="shared" si="18"/>
        <v>1</v>
      </c>
      <c r="N146" s="232">
        <f t="shared" si="18"/>
        <v>0.99999999999999989</v>
      </c>
      <c r="O146" s="232">
        <f t="shared" si="18"/>
        <v>0.99999999999999967</v>
      </c>
      <c r="P146" s="232">
        <f t="shared" si="18"/>
        <v>1</v>
      </c>
      <c r="Q146" s="232">
        <f t="shared" si="18"/>
        <v>1</v>
      </c>
      <c r="R146" s="232">
        <f t="shared" si="18"/>
        <v>1</v>
      </c>
      <c r="S146" s="232">
        <f t="shared" si="18"/>
        <v>1.0000000000000002</v>
      </c>
      <c r="T146" s="232">
        <f t="shared" si="18"/>
        <v>1.0000000000000002</v>
      </c>
      <c r="U146" s="232">
        <f t="shared" si="18"/>
        <v>0.99999999999999978</v>
      </c>
      <c r="V146" s="232">
        <f t="shared" si="18"/>
        <v>1</v>
      </c>
      <c r="W146" s="232">
        <f t="shared" si="18"/>
        <v>0.99999999999999978</v>
      </c>
      <c r="X146" s="232">
        <f t="shared" si="18"/>
        <v>1.0000000000000002</v>
      </c>
      <c r="Y146" s="232">
        <f t="shared" si="18"/>
        <v>0.99999999999999967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6.3545957287997577E-3</v>
      </c>
      <c r="C147" s="266">
        <f t="shared" si="19"/>
        <v>6.3947407816333382E-3</v>
      </c>
      <c r="D147" s="266">
        <f t="shared" si="19"/>
        <v>6.3461476261320237E-3</v>
      </c>
      <c r="E147" s="266">
        <f t="shared" si="19"/>
        <v>6.3269206566282246E-3</v>
      </c>
      <c r="F147" s="266">
        <f t="shared" si="19"/>
        <v>6.3324422853759102E-3</v>
      </c>
      <c r="G147" s="266">
        <f t="shared" si="19"/>
        <v>6.3787467916563683E-3</v>
      </c>
      <c r="H147" s="266">
        <f t="shared" si="19"/>
        <v>6.3912788058799698E-3</v>
      </c>
      <c r="I147" s="266">
        <f t="shared" si="19"/>
        <v>6.3587747096546503E-3</v>
      </c>
      <c r="J147" s="266">
        <f t="shared" si="19"/>
        <v>6.3641651863959011E-3</v>
      </c>
      <c r="K147" s="266">
        <f t="shared" si="19"/>
        <v>6.3444161695178046E-3</v>
      </c>
      <c r="L147" s="266">
        <f t="shared" si="19"/>
        <v>6.3351695588836649E-3</v>
      </c>
      <c r="M147" s="266">
        <f t="shared" si="19"/>
        <v>6.3163370760950834E-3</v>
      </c>
      <c r="N147" s="266">
        <f t="shared" si="19"/>
        <v>6.336407011198095E-3</v>
      </c>
      <c r="O147" s="266">
        <f t="shared" si="19"/>
        <v>6.3243668907189453E-3</v>
      </c>
      <c r="P147" s="266">
        <f t="shared" si="19"/>
        <v>6.3420227241431995E-3</v>
      </c>
      <c r="Q147" s="266">
        <f t="shared" si="19"/>
        <v>6.2326915541096274E-3</v>
      </c>
      <c r="R147" s="266">
        <f t="shared" si="19"/>
        <v>6.1553255569825093E-3</v>
      </c>
      <c r="S147" s="266">
        <f t="shared" si="19"/>
        <v>6.0673054904179591E-3</v>
      </c>
      <c r="T147" s="266">
        <f t="shared" si="19"/>
        <v>5.9871150903576366E-3</v>
      </c>
      <c r="U147" s="266">
        <f t="shared" si="19"/>
        <v>5.9764413267911591E-3</v>
      </c>
      <c r="V147" s="266">
        <f t="shared" si="19"/>
        <v>5.8986273194725275E-3</v>
      </c>
      <c r="W147" s="266">
        <f t="shared" si="19"/>
        <v>5.8504721888979205E-3</v>
      </c>
      <c r="X147" s="266">
        <f t="shared" si="19"/>
        <v>5.8267788132694721E-3</v>
      </c>
      <c r="Y147" s="266">
        <f t="shared" si="19"/>
        <v>5.7535166709285455E-3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1.846942708920327E-3</v>
      </c>
      <c r="C148" s="267">
        <f t="shared" si="20"/>
        <v>1.8586107387674744E-3</v>
      </c>
      <c r="D148" s="267">
        <f t="shared" si="20"/>
        <v>1.8444872951863455E-3</v>
      </c>
      <c r="E148" s="267">
        <f t="shared" si="20"/>
        <v>1.8388990386464799E-3</v>
      </c>
      <c r="F148" s="267">
        <f t="shared" si="20"/>
        <v>1.8405038821946991E-3</v>
      </c>
      <c r="G148" s="267">
        <f t="shared" si="20"/>
        <v>1.8539621372772757E-3</v>
      </c>
      <c r="H148" s="267">
        <f t="shared" si="20"/>
        <v>1.8576045267047366E-3</v>
      </c>
      <c r="I148" s="267">
        <f t="shared" si="20"/>
        <v>1.84815731619828E-3</v>
      </c>
      <c r="J148" s="267">
        <f t="shared" si="20"/>
        <v>1.8497240408397449E-3</v>
      </c>
      <c r="K148" s="267">
        <f t="shared" si="20"/>
        <v>1.843984052917928E-3</v>
      </c>
      <c r="L148" s="267">
        <f t="shared" si="20"/>
        <v>1.8412965554244919E-3</v>
      </c>
      <c r="M148" s="267">
        <f t="shared" si="20"/>
        <v>1.8358229551733224E-3</v>
      </c>
      <c r="N148" s="267">
        <f t="shared" si="20"/>
        <v>1.8416562169399232E-3</v>
      </c>
      <c r="O148" s="267">
        <f t="shared" si="20"/>
        <v>1.8381567948393635E-3</v>
      </c>
      <c r="P148" s="267">
        <f t="shared" si="20"/>
        <v>1.8432884057560178E-3</v>
      </c>
      <c r="Q148" s="267">
        <f t="shared" si="20"/>
        <v>1.8441395192753238E-3</v>
      </c>
      <c r="R148" s="267">
        <f t="shared" si="20"/>
        <v>1.8500008478517355E-3</v>
      </c>
      <c r="S148" s="267">
        <f t="shared" si="20"/>
        <v>1.8489785701152664E-3</v>
      </c>
      <c r="T148" s="267">
        <f t="shared" si="20"/>
        <v>1.8470147741745709E-3</v>
      </c>
      <c r="U148" s="267">
        <f t="shared" si="20"/>
        <v>1.8523815955482099E-3</v>
      </c>
      <c r="V148" s="267">
        <f t="shared" si="20"/>
        <v>1.847194162388728E-3</v>
      </c>
      <c r="W148" s="267">
        <f t="shared" si="20"/>
        <v>1.8489515002592582E-3</v>
      </c>
      <c r="X148" s="267">
        <f t="shared" si="20"/>
        <v>1.8565067826607829E-3</v>
      </c>
      <c r="Y148" s="267">
        <f t="shared" si="20"/>
        <v>1.8464938273045765E-3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1.114375851695513E-2</v>
      </c>
      <c r="C149" s="267">
        <f t="shared" si="21"/>
        <v>1.0223906515980803E-2</v>
      </c>
      <c r="D149" s="267">
        <f t="shared" si="21"/>
        <v>1.4191375821631469E-2</v>
      </c>
      <c r="E149" s="267">
        <f t="shared" si="21"/>
        <v>1.7831057514116289E-2</v>
      </c>
      <c r="F149" s="267">
        <f t="shared" si="21"/>
        <v>1.6998834469807017E-2</v>
      </c>
      <c r="G149" s="267">
        <f t="shared" si="21"/>
        <v>1.4372949250240828E-2</v>
      </c>
      <c r="H149" s="267">
        <f t="shared" si="21"/>
        <v>1.5154543265500413E-2</v>
      </c>
      <c r="I149" s="267">
        <f t="shared" si="21"/>
        <v>1.6537270933687735E-2</v>
      </c>
      <c r="J149" s="267">
        <f t="shared" si="21"/>
        <v>1.5979750636800787E-2</v>
      </c>
      <c r="K149" s="267">
        <f t="shared" si="21"/>
        <v>1.6252173176374313E-2</v>
      </c>
      <c r="L149" s="267">
        <f t="shared" si="21"/>
        <v>1.5010264728729669E-2</v>
      </c>
      <c r="M149" s="267">
        <f t="shared" si="21"/>
        <v>1.7050474639743241E-2</v>
      </c>
      <c r="N149" s="267">
        <f t="shared" si="21"/>
        <v>1.6464315622888533E-2</v>
      </c>
      <c r="O149" s="267">
        <f t="shared" si="21"/>
        <v>1.5101476927227603E-2</v>
      </c>
      <c r="P149" s="267">
        <f t="shared" si="21"/>
        <v>1.3873748584850767E-2</v>
      </c>
      <c r="Q149" s="267">
        <f t="shared" si="21"/>
        <v>1.0268938127949599E-2</v>
      </c>
      <c r="R149" s="267">
        <f t="shared" si="21"/>
        <v>1.3512253453427023E-2</v>
      </c>
      <c r="S149" s="267">
        <f t="shared" si="21"/>
        <v>1.0682677510806531E-2</v>
      </c>
      <c r="T149" s="267">
        <f t="shared" si="21"/>
        <v>1.5957391344700013E-2</v>
      </c>
      <c r="U149" s="267">
        <f t="shared" si="21"/>
        <v>1.5456648826195822E-2</v>
      </c>
      <c r="V149" s="267">
        <f t="shared" si="21"/>
        <v>1.3241091469430664E-2</v>
      </c>
      <c r="W149" s="267">
        <f t="shared" si="21"/>
        <v>1.4898152875438154E-2</v>
      </c>
      <c r="X149" s="267">
        <f t="shared" si="21"/>
        <v>1.3384444519332605E-2</v>
      </c>
      <c r="Y149" s="267">
        <f t="shared" si="21"/>
        <v>1.4016179226742058E-2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5.1830983555288404E-3</v>
      </c>
      <c r="C150" s="267">
        <f t="shared" si="22"/>
        <v>5.2158424931899195E-3</v>
      </c>
      <c r="D150" s="267">
        <f t="shared" si="22"/>
        <v>5.1762076973480148E-3</v>
      </c>
      <c r="E150" s="267">
        <f t="shared" si="22"/>
        <v>5.1605253033342935E-3</v>
      </c>
      <c r="F150" s="267">
        <f t="shared" si="22"/>
        <v>5.1650289957961577E-3</v>
      </c>
      <c r="G150" s="267">
        <f t="shared" si="22"/>
        <v>5.2027970648596336E-3</v>
      </c>
      <c r="H150" s="267">
        <f t="shared" si="22"/>
        <v>5.2130187477307313E-3</v>
      </c>
      <c r="I150" s="267">
        <f t="shared" si="22"/>
        <v>5.1865069230791856E-3</v>
      </c>
      <c r="J150" s="267">
        <f t="shared" si="22"/>
        <v>5.1909036419776787E-3</v>
      </c>
      <c r="K150" s="267">
        <f t="shared" si="22"/>
        <v>5.1747954422946916E-3</v>
      </c>
      <c r="L150" s="267">
        <f t="shared" si="22"/>
        <v>5.1672534845656074E-3</v>
      </c>
      <c r="M150" s="267">
        <f t="shared" si="22"/>
        <v>5.151892851924628E-3</v>
      </c>
      <c r="N150" s="267">
        <f t="shared" si="22"/>
        <v>5.1682628071613645E-3</v>
      </c>
      <c r="O150" s="267">
        <f t="shared" si="22"/>
        <v>5.1584423352825596E-3</v>
      </c>
      <c r="P150" s="267">
        <f t="shared" si="22"/>
        <v>5.1728432389894609E-3</v>
      </c>
      <c r="Q150" s="267">
        <f t="shared" si="22"/>
        <v>5.1862493099609436E-3</v>
      </c>
      <c r="R150" s="267">
        <f t="shared" si="22"/>
        <v>5.1916804489472272E-3</v>
      </c>
      <c r="S150" s="267">
        <f t="shared" si="22"/>
        <v>5.1994771627120523E-3</v>
      </c>
      <c r="T150" s="267">
        <f t="shared" si="22"/>
        <v>5.203249969834481E-3</v>
      </c>
      <c r="U150" s="267">
        <f t="shared" si="22"/>
        <v>5.198361570895909E-3</v>
      </c>
      <c r="V150" s="267">
        <f t="shared" si="22"/>
        <v>5.1941068070854579E-3</v>
      </c>
      <c r="W150" s="267">
        <f t="shared" si="22"/>
        <v>5.2081178474381743E-3</v>
      </c>
      <c r="X150" s="267">
        <f t="shared" si="22"/>
        <v>5.2374288670818938E-3</v>
      </c>
      <c r="Y150" s="267">
        <f t="shared" si="22"/>
        <v>5.2162381386110911E-3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1.0328436969762362E-2</v>
      </c>
      <c r="C151" s="268">
        <f t="shared" si="23"/>
        <v>1.0300123971525296E-2</v>
      </c>
      <c r="D151" s="268">
        <f t="shared" si="23"/>
        <v>1.06969658643087E-2</v>
      </c>
      <c r="E151" s="268">
        <f t="shared" si="23"/>
        <v>1.2297384601348446E-2</v>
      </c>
      <c r="F151" s="268">
        <f t="shared" si="23"/>
        <v>1.179500167883241E-2</v>
      </c>
      <c r="G151" s="268">
        <f t="shared" si="23"/>
        <v>1.1019429819620461E-2</v>
      </c>
      <c r="H151" s="268">
        <f t="shared" si="23"/>
        <v>1.1397506964205311E-2</v>
      </c>
      <c r="I151" s="268">
        <f t="shared" si="23"/>
        <v>1.1834747256594499E-2</v>
      </c>
      <c r="J151" s="268">
        <f t="shared" si="23"/>
        <v>1.1896604046984633E-2</v>
      </c>
      <c r="K151" s="268">
        <f t="shared" si="23"/>
        <v>1.1983628006478494E-2</v>
      </c>
      <c r="L151" s="268">
        <f t="shared" si="23"/>
        <v>1.1177179618248821E-2</v>
      </c>
      <c r="M151" s="268">
        <f t="shared" si="23"/>
        <v>1.1904024249316747E-2</v>
      </c>
      <c r="N151" s="268">
        <f t="shared" si="23"/>
        <v>1.1503154140465129E-2</v>
      </c>
      <c r="O151" s="268">
        <f t="shared" si="23"/>
        <v>1.1228753770702737E-2</v>
      </c>
      <c r="P151" s="268">
        <f t="shared" si="23"/>
        <v>1.0734885269210265E-2</v>
      </c>
      <c r="Q151" s="268">
        <f t="shared" si="23"/>
        <v>1.0005994367220033E-2</v>
      </c>
      <c r="R151" s="268">
        <f t="shared" si="23"/>
        <v>1.0927592162768507E-2</v>
      </c>
      <c r="S151" s="268">
        <f t="shared" si="23"/>
        <v>1.0344448073447615E-2</v>
      </c>
      <c r="T151" s="268">
        <f t="shared" si="23"/>
        <v>1.2857095829614905E-2</v>
      </c>
      <c r="U151" s="268">
        <f t="shared" si="23"/>
        <v>1.3039491316660315E-2</v>
      </c>
      <c r="V151" s="268">
        <f t="shared" si="23"/>
        <v>1.2366347694028782E-2</v>
      </c>
      <c r="W151" s="268">
        <f t="shared" si="23"/>
        <v>1.3443183343540999E-2</v>
      </c>
      <c r="X151" s="268">
        <f t="shared" si="23"/>
        <v>1.278780503503589E-2</v>
      </c>
      <c r="Y151" s="268">
        <f t="shared" si="23"/>
        <v>1.3975122832766407E-2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4.0359279625677827E-2</v>
      </c>
      <c r="C152" s="269">
        <f t="shared" si="24"/>
        <v>3.7027857460967657E-2</v>
      </c>
      <c r="D152" s="269">
        <f t="shared" si="24"/>
        <v>5.1396815911513877E-2</v>
      </c>
      <c r="E152" s="269">
        <f t="shared" si="24"/>
        <v>6.4578628039976271E-2</v>
      </c>
      <c r="F152" s="269">
        <f t="shared" si="24"/>
        <v>6.1564571112494658E-2</v>
      </c>
      <c r="G152" s="269">
        <f t="shared" si="24"/>
        <v>5.2054419247649392E-2</v>
      </c>
      <c r="H152" s="269">
        <f t="shared" si="24"/>
        <v>5.4885113341354257E-2</v>
      </c>
      <c r="I152" s="269">
        <f t="shared" si="24"/>
        <v>5.9892929377714441E-2</v>
      </c>
      <c r="J152" s="269">
        <f t="shared" si="24"/>
        <v>5.7873761650343497E-2</v>
      </c>
      <c r="K152" s="269">
        <f t="shared" si="24"/>
        <v>5.8860392636133123E-2</v>
      </c>
      <c r="L152" s="269">
        <f t="shared" si="24"/>
        <v>5.4362580678729289E-2</v>
      </c>
      <c r="M152" s="269">
        <f t="shared" si="24"/>
        <v>6.1751595988814655E-2</v>
      </c>
      <c r="N152" s="269">
        <f t="shared" si="24"/>
        <v>5.9628707590761387E-2</v>
      </c>
      <c r="O152" s="269">
        <f t="shared" si="24"/>
        <v>5.4692923320204354E-2</v>
      </c>
      <c r="P152" s="269">
        <f t="shared" si="24"/>
        <v>5.0246467360218629E-2</v>
      </c>
      <c r="Q152" s="269">
        <f t="shared" si="24"/>
        <v>3.7284812361247574E-2</v>
      </c>
      <c r="R152" s="269">
        <f t="shared" si="24"/>
        <v>4.9171599871482043E-2</v>
      </c>
      <c r="S152" s="269">
        <f t="shared" si="24"/>
        <v>3.8953338710979557E-2</v>
      </c>
      <c r="T152" s="269">
        <f t="shared" si="24"/>
        <v>5.8317619861947709E-2</v>
      </c>
      <c r="U152" s="269">
        <f t="shared" si="24"/>
        <v>5.6634158098302419E-2</v>
      </c>
      <c r="V152" s="269">
        <f t="shared" si="24"/>
        <v>4.8629197291427527E-2</v>
      </c>
      <c r="W152" s="269">
        <f t="shared" si="24"/>
        <v>5.482932791650811E-2</v>
      </c>
      <c r="X152" s="269">
        <f t="shared" si="24"/>
        <v>4.935097004246608E-2</v>
      </c>
      <c r="Y152" s="269">
        <f t="shared" si="24"/>
        <v>5.1767481892329242E-2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0.11445701221403505</v>
      </c>
      <c r="C153" s="269">
        <f t="shared" si="25"/>
        <v>0.14180332922868338</v>
      </c>
      <c r="D153" s="269">
        <f t="shared" si="25"/>
        <v>0.14959117154830062</v>
      </c>
      <c r="E153" s="269">
        <f t="shared" si="25"/>
        <v>0.14111703731254441</v>
      </c>
      <c r="F153" s="269">
        <f t="shared" si="25"/>
        <v>0.14612183900750342</v>
      </c>
      <c r="G153" s="269">
        <f t="shared" si="25"/>
        <v>0.12839098243693603</v>
      </c>
      <c r="H153" s="269">
        <f t="shared" si="25"/>
        <v>0.12944124036026008</v>
      </c>
      <c r="I153" s="269">
        <f t="shared" si="25"/>
        <v>0.12643246086408511</v>
      </c>
      <c r="J153" s="269">
        <f t="shared" si="25"/>
        <v>0.128915950497449</v>
      </c>
      <c r="K153" s="269">
        <f t="shared" si="25"/>
        <v>0.14759805252980876</v>
      </c>
      <c r="L153" s="269">
        <f t="shared" si="25"/>
        <v>0.14297036344882003</v>
      </c>
      <c r="M153" s="269">
        <f t="shared" si="25"/>
        <v>0.15241429525083092</v>
      </c>
      <c r="N153" s="269">
        <f t="shared" si="25"/>
        <v>0.15573771223040095</v>
      </c>
      <c r="O153" s="269">
        <f t="shared" si="25"/>
        <v>0.15180791923320333</v>
      </c>
      <c r="P153" s="269">
        <f t="shared" si="25"/>
        <v>0.14645859590647961</v>
      </c>
      <c r="Q153" s="269">
        <f t="shared" si="25"/>
        <v>0.14591519095255784</v>
      </c>
      <c r="R153" s="269">
        <f t="shared" si="25"/>
        <v>0.14175454889899666</v>
      </c>
      <c r="S153" s="269">
        <f t="shared" si="25"/>
        <v>0.13200085959549263</v>
      </c>
      <c r="T153" s="269">
        <f t="shared" si="25"/>
        <v>0.12424950604734594</v>
      </c>
      <c r="U153" s="269">
        <f t="shared" si="25"/>
        <v>0.1250301264269317</v>
      </c>
      <c r="V153" s="269">
        <f t="shared" si="25"/>
        <v>0.12568178912624794</v>
      </c>
      <c r="W153" s="269">
        <f t="shared" si="25"/>
        <v>0.12523532126402032</v>
      </c>
      <c r="X153" s="269">
        <f t="shared" si="25"/>
        <v>0.12426268104128656</v>
      </c>
      <c r="Y153" s="269">
        <f t="shared" si="25"/>
        <v>0.12915665652271208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9.1642196994551006E-2</v>
      </c>
      <c r="C154" s="318">
        <f t="shared" si="26"/>
        <v>9.3844475280273704E-2</v>
      </c>
      <c r="D154" s="318">
        <f t="shared" si="26"/>
        <v>8.7663935426254003E-2</v>
      </c>
      <c r="E154" s="318">
        <f t="shared" si="26"/>
        <v>8.1053656853337999E-2</v>
      </c>
      <c r="F154" s="318">
        <f t="shared" si="26"/>
        <v>8.1180884838414971E-2</v>
      </c>
      <c r="G154" s="318">
        <f t="shared" si="26"/>
        <v>8.8881129528938396E-2</v>
      </c>
      <c r="H154" s="318">
        <f t="shared" si="26"/>
        <v>8.6752660207412638E-2</v>
      </c>
      <c r="I154" s="318">
        <f t="shared" si="26"/>
        <v>8.5086441762546428E-2</v>
      </c>
      <c r="J154" s="318">
        <f t="shared" si="26"/>
        <v>8.3768945870391784E-2</v>
      </c>
      <c r="K154" s="318">
        <f t="shared" si="26"/>
        <v>8.0546323779461693E-2</v>
      </c>
      <c r="L154" s="318">
        <f t="shared" si="26"/>
        <v>8.4597300329241107E-2</v>
      </c>
      <c r="M154" s="318">
        <f t="shared" si="26"/>
        <v>8.0399125091996274E-2</v>
      </c>
      <c r="N154" s="318">
        <f t="shared" si="26"/>
        <v>8.2214657045611594E-2</v>
      </c>
      <c r="O154" s="318">
        <f t="shared" si="26"/>
        <v>8.2462504265664108E-2</v>
      </c>
      <c r="P154" s="318">
        <f t="shared" si="26"/>
        <v>8.6024830760752569E-2</v>
      </c>
      <c r="Q154" s="318">
        <f t="shared" si="26"/>
        <v>8.986735664284709E-2</v>
      </c>
      <c r="R154" s="318">
        <f t="shared" si="26"/>
        <v>8.3917370512426773E-2</v>
      </c>
      <c r="S154" s="318">
        <f t="shared" si="26"/>
        <v>9.2505498899169813E-2</v>
      </c>
      <c r="T154" s="318">
        <f t="shared" si="26"/>
        <v>8.1353278535035628E-2</v>
      </c>
      <c r="U154" s="318">
        <f t="shared" si="26"/>
        <v>8.0835548451198377E-2</v>
      </c>
      <c r="V154" s="318">
        <f t="shared" si="26"/>
        <v>8.4201357838371932E-2</v>
      </c>
      <c r="W154" s="318">
        <f t="shared" si="26"/>
        <v>8.2559675142586317E-2</v>
      </c>
      <c r="X154" s="318">
        <f t="shared" si="26"/>
        <v>8.3302391471703804E-2</v>
      </c>
      <c r="Y154" s="318">
        <f t="shared" si="26"/>
        <v>8.18598250426604E-2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2.2814815219484027E-2</v>
      </c>
      <c r="C155" s="318">
        <f t="shared" si="27"/>
        <v>4.7958853948409673E-2</v>
      </c>
      <c r="D155" s="318">
        <f t="shared" si="27"/>
        <v>6.1927236122046626E-2</v>
      </c>
      <c r="E155" s="318">
        <f t="shared" si="27"/>
        <v>6.0063380459206395E-2</v>
      </c>
      <c r="F155" s="318">
        <f t="shared" si="27"/>
        <v>6.4940954169088461E-2</v>
      </c>
      <c r="G155" s="318">
        <f t="shared" si="27"/>
        <v>3.950985290799762E-2</v>
      </c>
      <c r="H155" s="318">
        <f t="shared" si="27"/>
        <v>4.2688580152847454E-2</v>
      </c>
      <c r="I155" s="318">
        <f t="shared" si="27"/>
        <v>4.1346019101538678E-2</v>
      </c>
      <c r="J155" s="318">
        <f t="shared" si="27"/>
        <v>4.5147004627057209E-2</v>
      </c>
      <c r="K155" s="318">
        <f t="shared" si="27"/>
        <v>6.7051728750347067E-2</v>
      </c>
      <c r="L155" s="318">
        <f t="shared" si="27"/>
        <v>5.8373063119578919E-2</v>
      </c>
      <c r="M155" s="318">
        <f t="shared" si="27"/>
        <v>7.2015170158834629E-2</v>
      </c>
      <c r="N155" s="318">
        <f t="shared" si="27"/>
        <v>7.352305518478934E-2</v>
      </c>
      <c r="O155" s="318">
        <f t="shared" si="27"/>
        <v>6.934541496753921E-2</v>
      </c>
      <c r="P155" s="318">
        <f t="shared" si="27"/>
        <v>6.0433765145727049E-2</v>
      </c>
      <c r="Q155" s="318">
        <f t="shared" si="27"/>
        <v>5.6047834309710748E-2</v>
      </c>
      <c r="R155" s="318">
        <f t="shared" si="27"/>
        <v>5.7837178386569862E-2</v>
      </c>
      <c r="S155" s="318">
        <f t="shared" si="27"/>
        <v>3.9495360696322798E-2</v>
      </c>
      <c r="T155" s="318">
        <f t="shared" si="27"/>
        <v>4.2896227512310328E-2</v>
      </c>
      <c r="U155" s="318">
        <f t="shared" si="27"/>
        <v>4.4194577975733319E-2</v>
      </c>
      <c r="V155" s="318">
        <f t="shared" si="27"/>
        <v>4.1480431287876006E-2</v>
      </c>
      <c r="W155" s="318">
        <f t="shared" si="27"/>
        <v>4.2675646121433999E-2</v>
      </c>
      <c r="X155" s="318">
        <f t="shared" si="27"/>
        <v>4.0960289569582746E-2</v>
      </c>
      <c r="Y155" s="318">
        <f t="shared" si="27"/>
        <v>4.7296831480051676E-2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0.71811709337864216</v>
      </c>
      <c r="C157" s="269">
        <f t="shared" si="29"/>
        <v>0.69706757866602542</v>
      </c>
      <c r="D157" s="269">
        <f t="shared" si="29"/>
        <v>0.65971166638391554</v>
      </c>
      <c r="E157" s="269">
        <f t="shared" si="29"/>
        <v>0.64030132434007325</v>
      </c>
      <c r="F157" s="269">
        <f t="shared" si="29"/>
        <v>0.64258732150619846</v>
      </c>
      <c r="G157" s="269">
        <f t="shared" si="29"/>
        <v>0.6783348053207624</v>
      </c>
      <c r="H157" s="269">
        <f t="shared" si="29"/>
        <v>0.67162701225721888</v>
      </c>
      <c r="I157" s="269">
        <f t="shared" si="29"/>
        <v>0.66378951969774802</v>
      </c>
      <c r="J157" s="269">
        <f t="shared" si="29"/>
        <v>0.66657958579963439</v>
      </c>
      <c r="K157" s="269">
        <f t="shared" si="29"/>
        <v>0.64742054522284431</v>
      </c>
      <c r="L157" s="269">
        <f t="shared" si="29"/>
        <v>0.66084360488949556</v>
      </c>
      <c r="M157" s="269">
        <f t="shared" si="29"/>
        <v>0.63623436539498979</v>
      </c>
      <c r="N157" s="269">
        <f t="shared" si="29"/>
        <v>0.63708539766756889</v>
      </c>
      <c r="O157" s="269">
        <f t="shared" si="29"/>
        <v>0.6524283441343629</v>
      </c>
      <c r="P157" s="269">
        <f t="shared" si="29"/>
        <v>0.66636236105719526</v>
      </c>
      <c r="Q157" s="269">
        <f t="shared" si="29"/>
        <v>0.6938345755003712</v>
      </c>
      <c r="R157" s="269">
        <f t="shared" si="29"/>
        <v>0.67312654659500037</v>
      </c>
      <c r="S157" s="269">
        <f t="shared" si="29"/>
        <v>0.70111729350627927</v>
      </c>
      <c r="T157" s="269">
        <f t="shared" si="29"/>
        <v>0.66728225578020084</v>
      </c>
      <c r="U157" s="269">
        <f t="shared" si="29"/>
        <v>0.67076400124259228</v>
      </c>
      <c r="V157" s="269">
        <f t="shared" si="29"/>
        <v>0.68637654790482905</v>
      </c>
      <c r="W157" s="269">
        <f t="shared" si="29"/>
        <v>0.67151220608637952</v>
      </c>
      <c r="X157" s="269">
        <f t="shared" si="29"/>
        <v>0.68585743803118926</v>
      </c>
      <c r="Y157" s="269">
        <f t="shared" si="29"/>
        <v>0.67372695797924453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0.67478280419476322</v>
      </c>
      <c r="C158" s="318">
        <f t="shared" si="30"/>
        <v>0.65731028126242808</v>
      </c>
      <c r="D158" s="318">
        <f t="shared" si="30"/>
        <v>0.60452622936677203</v>
      </c>
      <c r="E158" s="318">
        <f t="shared" si="30"/>
        <v>0.57096240232418061</v>
      </c>
      <c r="F158" s="318">
        <f t="shared" si="30"/>
        <v>0.57648463204260991</v>
      </c>
      <c r="G158" s="318">
        <f t="shared" si="30"/>
        <v>0.62244329095534401</v>
      </c>
      <c r="H158" s="318">
        <f t="shared" si="30"/>
        <v>0.6126961444250042</v>
      </c>
      <c r="I158" s="318">
        <f t="shared" si="30"/>
        <v>0.59948169394378614</v>
      </c>
      <c r="J158" s="318">
        <f t="shared" si="30"/>
        <v>0.60443976698286717</v>
      </c>
      <c r="K158" s="318">
        <f t="shared" si="30"/>
        <v>0.58422136774426447</v>
      </c>
      <c r="L158" s="318">
        <f t="shared" si="30"/>
        <v>0.60247378724747824</v>
      </c>
      <c r="M158" s="318">
        <f t="shared" si="30"/>
        <v>0.56993086486266564</v>
      </c>
      <c r="N158" s="318">
        <f t="shared" si="30"/>
        <v>0.57306127032028575</v>
      </c>
      <c r="O158" s="318">
        <f t="shared" si="30"/>
        <v>0.59370383325479981</v>
      </c>
      <c r="P158" s="318">
        <f t="shared" si="30"/>
        <v>0.61241206840453055</v>
      </c>
      <c r="Q158" s="318">
        <f t="shared" si="30"/>
        <v>0.65311855582867884</v>
      </c>
      <c r="R158" s="318">
        <f t="shared" si="30"/>
        <v>0.61862549403908396</v>
      </c>
      <c r="S158" s="318">
        <f t="shared" si="30"/>
        <v>0.65737242187102574</v>
      </c>
      <c r="T158" s="318">
        <f t="shared" si="30"/>
        <v>0.60102837170972312</v>
      </c>
      <c r="U158" s="318">
        <f t="shared" si="30"/>
        <v>0.6061066698065336</v>
      </c>
      <c r="V158" s="318">
        <f t="shared" si="30"/>
        <v>0.63031790575368984</v>
      </c>
      <c r="W158" s="318">
        <f t="shared" si="30"/>
        <v>0.60776033203765023</v>
      </c>
      <c r="X158" s="318">
        <f t="shared" si="30"/>
        <v>0.62803499334188229</v>
      </c>
      <c r="Y158" s="318">
        <f t="shared" si="30"/>
        <v>0.61265886237365208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4.3334289183878889E-2</v>
      </c>
      <c r="C159" s="318">
        <f t="shared" si="31"/>
        <v>3.975729740359734E-2</v>
      </c>
      <c r="D159" s="318">
        <f t="shared" si="31"/>
        <v>5.5185437017143582E-2</v>
      </c>
      <c r="E159" s="318">
        <f t="shared" si="31"/>
        <v>6.9338922015892715E-2</v>
      </c>
      <c r="F159" s="318">
        <f t="shared" si="31"/>
        <v>6.6102689463588632E-2</v>
      </c>
      <c r="G159" s="318">
        <f t="shared" si="31"/>
        <v>5.5891514365418393E-2</v>
      </c>
      <c r="H159" s="318">
        <f t="shared" si="31"/>
        <v>5.8930867832214656E-2</v>
      </c>
      <c r="I159" s="318">
        <f t="shared" si="31"/>
        <v>6.4307825753961864E-2</v>
      </c>
      <c r="J159" s="318">
        <f t="shared" si="31"/>
        <v>6.2139818816767209E-2</v>
      </c>
      <c r="K159" s="318">
        <f t="shared" si="31"/>
        <v>6.3199177478579921E-2</v>
      </c>
      <c r="L159" s="318">
        <f t="shared" si="31"/>
        <v>5.836981764201736E-2</v>
      </c>
      <c r="M159" s="318">
        <f t="shared" si="31"/>
        <v>6.6303500532324158E-2</v>
      </c>
      <c r="N159" s="318">
        <f t="shared" si="31"/>
        <v>6.4024127347283147E-2</v>
      </c>
      <c r="O159" s="318">
        <f t="shared" si="31"/>
        <v>5.8724510879563117E-2</v>
      </c>
      <c r="P159" s="318">
        <f t="shared" si="31"/>
        <v>5.3950292652664676E-2</v>
      </c>
      <c r="Q159" s="318">
        <f t="shared" si="31"/>
        <v>4.0716019671692388E-2</v>
      </c>
      <c r="R159" s="318">
        <f t="shared" si="31"/>
        <v>5.450105255591637E-2</v>
      </c>
      <c r="S159" s="318">
        <f t="shared" si="31"/>
        <v>4.3744871635253597E-2</v>
      </c>
      <c r="T159" s="318">
        <f t="shared" si="31"/>
        <v>6.6253884070477678E-2</v>
      </c>
      <c r="U159" s="318">
        <f t="shared" si="31"/>
        <v>6.4657331436058771E-2</v>
      </c>
      <c r="V159" s="318">
        <f t="shared" si="31"/>
        <v>5.605864215113919E-2</v>
      </c>
      <c r="W159" s="318">
        <f t="shared" si="31"/>
        <v>6.3751874048729368E-2</v>
      </c>
      <c r="X159" s="318">
        <f t="shared" si="31"/>
        <v>5.7822444689306994E-2</v>
      </c>
      <c r="Y159" s="318">
        <f t="shared" si="31"/>
        <v>6.1068095605592509E-2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9.2209782501678439E-2</v>
      </c>
      <c r="C160" s="269">
        <f t="shared" si="32"/>
        <v>9.0108010143226822E-2</v>
      </c>
      <c r="D160" s="269">
        <f t="shared" si="32"/>
        <v>0.1010451618516633</v>
      </c>
      <c r="E160" s="269">
        <f t="shared" si="32"/>
        <v>0.11054822319333228</v>
      </c>
      <c r="F160" s="269">
        <f t="shared" si="32"/>
        <v>0.10759445706179731</v>
      </c>
      <c r="G160" s="269">
        <f t="shared" si="32"/>
        <v>0.10239190793099762</v>
      </c>
      <c r="H160" s="269">
        <f t="shared" si="32"/>
        <v>0.10403268173114553</v>
      </c>
      <c r="I160" s="269">
        <f t="shared" si="32"/>
        <v>0.10811963292123829</v>
      </c>
      <c r="J160" s="269">
        <f t="shared" si="32"/>
        <v>0.10534955449957453</v>
      </c>
      <c r="K160" s="269">
        <f t="shared" si="32"/>
        <v>0.10452201276363079</v>
      </c>
      <c r="L160" s="269">
        <f t="shared" si="32"/>
        <v>0.10229228703710287</v>
      </c>
      <c r="M160" s="269">
        <f t="shared" si="32"/>
        <v>0.10734119159311173</v>
      </c>
      <c r="N160" s="269">
        <f t="shared" si="32"/>
        <v>0.10623438671261566</v>
      </c>
      <c r="O160" s="269">
        <f t="shared" si="32"/>
        <v>0.1014196165934579</v>
      </c>
      <c r="P160" s="269">
        <f t="shared" si="32"/>
        <v>9.8965787453156734E-2</v>
      </c>
      <c r="Q160" s="269">
        <f t="shared" si="32"/>
        <v>8.9427408307307846E-2</v>
      </c>
      <c r="R160" s="269">
        <f t="shared" si="32"/>
        <v>9.8310452164543927E-2</v>
      </c>
      <c r="S160" s="269">
        <f t="shared" si="32"/>
        <v>9.3785621379749107E-2</v>
      </c>
      <c r="T160" s="269">
        <f t="shared" si="32"/>
        <v>0.10829875130182418</v>
      </c>
      <c r="U160" s="269">
        <f t="shared" si="32"/>
        <v>0.10604838959608179</v>
      </c>
      <c r="V160" s="269">
        <f t="shared" si="32"/>
        <v>0.10076509822508938</v>
      </c>
      <c r="W160" s="269">
        <f t="shared" si="32"/>
        <v>0.10717426697751727</v>
      </c>
      <c r="X160" s="269">
        <f t="shared" si="32"/>
        <v>0.10143594686767765</v>
      </c>
      <c r="Y160" s="269">
        <f t="shared" si="32"/>
        <v>0.10454135290936127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5.1696775345032794E-2</v>
      </c>
      <c r="C161" s="318">
        <f t="shared" si="33"/>
        <v>5.2939114458651196E-2</v>
      </c>
      <c r="D161" s="318">
        <f t="shared" si="33"/>
        <v>4.9452576697413542E-2</v>
      </c>
      <c r="E161" s="318">
        <f t="shared" si="33"/>
        <v>4.5723616703444374E-2</v>
      </c>
      <c r="F161" s="318">
        <f t="shared" si="33"/>
        <v>4.5795387970151501E-2</v>
      </c>
      <c r="G161" s="318">
        <f t="shared" si="33"/>
        <v>5.0139214645230509E-2</v>
      </c>
      <c r="H161" s="318">
        <f t="shared" si="33"/>
        <v>4.89385123055621E-2</v>
      </c>
      <c r="I161" s="318">
        <f t="shared" si="33"/>
        <v>4.7998572807765892E-2</v>
      </c>
      <c r="J161" s="318">
        <f t="shared" si="33"/>
        <v>4.7255353075061582E-2</v>
      </c>
      <c r="K161" s="318">
        <f t="shared" si="33"/>
        <v>4.543742229949696E-2</v>
      </c>
      <c r="L161" s="318">
        <f t="shared" si="33"/>
        <v>4.7722640588560815E-2</v>
      </c>
      <c r="M161" s="318">
        <f t="shared" si="33"/>
        <v>4.5354385251864457E-2</v>
      </c>
      <c r="N161" s="318">
        <f t="shared" si="33"/>
        <v>4.6378554800564402E-2</v>
      </c>
      <c r="O161" s="318">
        <f t="shared" si="33"/>
        <v>4.6518369236219027E-2</v>
      </c>
      <c r="P161" s="318">
        <f t="shared" si="33"/>
        <v>4.8527932500325395E-2</v>
      </c>
      <c r="Q161" s="318">
        <f t="shared" si="33"/>
        <v>5.0695560555946158E-2</v>
      </c>
      <c r="R161" s="318">
        <f t="shared" si="33"/>
        <v>4.7339081702556261E-2</v>
      </c>
      <c r="S161" s="318">
        <f t="shared" si="33"/>
        <v>5.2183777251159837E-2</v>
      </c>
      <c r="T161" s="318">
        <f t="shared" si="33"/>
        <v>4.5892637910652498E-2</v>
      </c>
      <c r="U161" s="318">
        <f t="shared" si="33"/>
        <v>4.5600578393189262E-2</v>
      </c>
      <c r="V161" s="318">
        <f t="shared" si="33"/>
        <v>4.749928332879072E-2</v>
      </c>
      <c r="W161" s="318">
        <f t="shared" si="33"/>
        <v>4.6573184825097008E-2</v>
      </c>
      <c r="X161" s="318">
        <f t="shared" si="33"/>
        <v>4.6992162550104598E-2</v>
      </c>
      <c r="Y161" s="318">
        <f t="shared" si="33"/>
        <v>4.6178388600458024E-2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4.0513007156645645E-2</v>
      </c>
      <c r="C162" s="326">
        <f t="shared" si="34"/>
        <v>3.716889568457564E-2</v>
      </c>
      <c r="D162" s="326">
        <f t="shared" si="34"/>
        <v>5.1592585154249769E-2</v>
      </c>
      <c r="E162" s="326">
        <f t="shared" si="34"/>
        <v>6.4824606489887915E-2</v>
      </c>
      <c r="F162" s="326">
        <f t="shared" si="34"/>
        <v>6.17990690916458E-2</v>
      </c>
      <c r="G162" s="326">
        <f t="shared" si="34"/>
        <v>5.2252693285767114E-2</v>
      </c>
      <c r="H162" s="326">
        <f t="shared" si="34"/>
        <v>5.5094169425583435E-2</v>
      </c>
      <c r="I162" s="326">
        <f t="shared" si="34"/>
        <v>6.0121060113472395E-2</v>
      </c>
      <c r="J162" s="326">
        <f t="shared" si="34"/>
        <v>5.8094201424512958E-2</v>
      </c>
      <c r="K162" s="326">
        <f t="shared" si="34"/>
        <v>5.9084590464133828E-2</v>
      </c>
      <c r="L162" s="326">
        <f t="shared" si="34"/>
        <v>5.4569646448542057E-2</v>
      </c>
      <c r="M162" s="326">
        <f t="shared" si="34"/>
        <v>6.1986806341247272E-2</v>
      </c>
      <c r="N162" s="326">
        <f t="shared" si="34"/>
        <v>5.9855831912051259E-2</v>
      </c>
      <c r="O162" s="326">
        <f t="shared" si="34"/>
        <v>5.4901247357238878E-2</v>
      </c>
      <c r="P162" s="326">
        <f t="shared" si="34"/>
        <v>5.0437854952831339E-2</v>
      </c>
      <c r="Q162" s="326">
        <f t="shared" si="34"/>
        <v>3.8731847751361695E-2</v>
      </c>
      <c r="R162" s="326">
        <f t="shared" si="34"/>
        <v>5.0971370461987665E-2</v>
      </c>
      <c r="S162" s="326">
        <f t="shared" si="34"/>
        <v>4.1601844128589263E-2</v>
      </c>
      <c r="T162" s="326">
        <f t="shared" si="34"/>
        <v>6.2406113391171671E-2</v>
      </c>
      <c r="U162" s="326">
        <f t="shared" si="34"/>
        <v>6.0447811202892526E-2</v>
      </c>
      <c r="V162" s="326">
        <f t="shared" si="34"/>
        <v>5.3265814896298655E-2</v>
      </c>
      <c r="W162" s="326">
        <f t="shared" si="34"/>
        <v>6.0601082152420251E-2</v>
      </c>
      <c r="X162" s="326">
        <f t="shared" si="34"/>
        <v>5.4443784317573046E-2</v>
      </c>
      <c r="Y162" s="326">
        <f t="shared" si="34"/>
        <v>5.8362964308903247E-2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1</v>
      </c>
      <c r="D165" s="232">
        <f t="shared" si="35"/>
        <v>1.0000000000000002</v>
      </c>
      <c r="E165" s="232">
        <f t="shared" si="35"/>
        <v>1</v>
      </c>
      <c r="F165" s="232">
        <f t="shared" si="35"/>
        <v>1</v>
      </c>
      <c r="G165" s="232">
        <f t="shared" si="35"/>
        <v>0.99999999999999978</v>
      </c>
      <c r="H165" s="232">
        <f t="shared" si="35"/>
        <v>0.99999999999999989</v>
      </c>
      <c r="I165" s="232">
        <f t="shared" si="35"/>
        <v>0.99999999999999978</v>
      </c>
      <c r="J165" s="232">
        <f t="shared" si="35"/>
        <v>1.0000000000000002</v>
      </c>
      <c r="K165" s="232">
        <f t="shared" si="35"/>
        <v>0.99999999999999978</v>
      </c>
      <c r="L165" s="232">
        <f t="shared" si="35"/>
        <v>1</v>
      </c>
      <c r="M165" s="232">
        <f t="shared" si="35"/>
        <v>1.0000000000000002</v>
      </c>
      <c r="N165" s="232">
        <f t="shared" si="35"/>
        <v>1</v>
      </c>
      <c r="O165" s="232">
        <f t="shared" si="35"/>
        <v>0.99999999999999989</v>
      </c>
      <c r="P165" s="232">
        <f t="shared" si="35"/>
        <v>1</v>
      </c>
      <c r="Q165" s="232">
        <f t="shared" si="35"/>
        <v>0.99999999999999989</v>
      </c>
      <c r="R165" s="232">
        <f t="shared" si="35"/>
        <v>0.99999999999999967</v>
      </c>
      <c r="S165" s="232">
        <f t="shared" si="35"/>
        <v>0.99999999999999956</v>
      </c>
      <c r="T165" s="232">
        <f t="shared" si="35"/>
        <v>1.0000000000000002</v>
      </c>
      <c r="U165" s="232">
        <f t="shared" si="35"/>
        <v>1.0000000000000002</v>
      </c>
      <c r="V165" s="232">
        <f t="shared" si="35"/>
        <v>1</v>
      </c>
      <c r="W165" s="232">
        <f t="shared" si="35"/>
        <v>0.99999999999999978</v>
      </c>
      <c r="X165" s="232">
        <f t="shared" si="35"/>
        <v>1.0000000000000002</v>
      </c>
      <c r="Y165" s="232">
        <f t="shared" si="35"/>
        <v>0.99999999999999989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8.4081931620566125E-3</v>
      </c>
      <c r="C166" s="266">
        <f t="shared" si="36"/>
        <v>8.4625641881108278E-3</v>
      </c>
      <c r="D166" s="266">
        <f t="shared" si="36"/>
        <v>8.2081684937772847E-3</v>
      </c>
      <c r="E166" s="266">
        <f t="shared" si="36"/>
        <v>8.166601237221429E-3</v>
      </c>
      <c r="F166" s="266">
        <f t="shared" si="36"/>
        <v>8.2125820133022824E-3</v>
      </c>
      <c r="G166" s="266">
        <f t="shared" si="36"/>
        <v>8.3097884858550995E-3</v>
      </c>
      <c r="H166" s="266">
        <f t="shared" si="36"/>
        <v>8.3333425850355847E-3</v>
      </c>
      <c r="I166" s="266">
        <f t="shared" si="36"/>
        <v>8.257655073442274E-3</v>
      </c>
      <c r="J166" s="266">
        <f t="shared" si="36"/>
        <v>8.3747928153175034E-3</v>
      </c>
      <c r="K166" s="266">
        <f t="shared" si="36"/>
        <v>8.3493667937278027E-3</v>
      </c>
      <c r="L166" s="266">
        <f t="shared" si="36"/>
        <v>8.3139778986510201E-3</v>
      </c>
      <c r="M166" s="266">
        <f t="shared" si="36"/>
        <v>8.1903997038328385E-3</v>
      </c>
      <c r="N166" s="266">
        <f t="shared" si="36"/>
        <v>8.1532924894619028E-3</v>
      </c>
      <c r="O166" s="266">
        <f t="shared" si="36"/>
        <v>8.1552559907063279E-3</v>
      </c>
      <c r="P166" s="266">
        <f t="shared" si="36"/>
        <v>8.1919611309279258E-3</v>
      </c>
      <c r="Q166" s="266">
        <f t="shared" si="36"/>
        <v>8.3584161569496256E-3</v>
      </c>
      <c r="R166" s="266">
        <f t="shared" si="36"/>
        <v>8.1879913701662366E-3</v>
      </c>
      <c r="S166" s="266">
        <f t="shared" si="36"/>
        <v>8.2910899011384709E-3</v>
      </c>
      <c r="T166" s="266">
        <f t="shared" si="36"/>
        <v>8.1133977722903788E-3</v>
      </c>
      <c r="U166" s="266">
        <f t="shared" si="36"/>
        <v>7.8864960769977101E-3</v>
      </c>
      <c r="V166" s="266">
        <f t="shared" si="36"/>
        <v>8.097181169666923E-3</v>
      </c>
      <c r="W166" s="266">
        <f t="shared" si="36"/>
        <v>8.0271591226117062E-3</v>
      </c>
      <c r="X166" s="266">
        <f t="shared" si="36"/>
        <v>8.1873832159870819E-3</v>
      </c>
      <c r="Y166" s="266">
        <f t="shared" si="36"/>
        <v>8.1247571011306488E-3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2.4469327567086313E-3</v>
      </c>
      <c r="C167" s="267">
        <f t="shared" si="37"/>
        <v>2.4627556858568666E-3</v>
      </c>
      <c r="D167" s="267">
        <f t="shared" si="37"/>
        <v>2.3887220444272824E-3</v>
      </c>
      <c r="E167" s="267">
        <f t="shared" si="37"/>
        <v>2.3766252384057451E-3</v>
      </c>
      <c r="F167" s="267">
        <f t="shared" si="37"/>
        <v>2.3900064565821836E-3</v>
      </c>
      <c r="G167" s="267">
        <f t="shared" si="37"/>
        <v>2.4182952574302607E-3</v>
      </c>
      <c r="H167" s="267">
        <f t="shared" si="37"/>
        <v>2.4251499164192536E-3</v>
      </c>
      <c r="I167" s="267">
        <f t="shared" si="37"/>
        <v>2.4031235133833207E-3</v>
      </c>
      <c r="J167" s="267">
        <f t="shared" si="37"/>
        <v>2.4372126657275883E-3</v>
      </c>
      <c r="K167" s="267">
        <f t="shared" si="37"/>
        <v>2.4298132442464818E-3</v>
      </c>
      <c r="L167" s="267">
        <f t="shared" si="37"/>
        <v>2.4195144505677309E-3</v>
      </c>
      <c r="M167" s="267">
        <f t="shared" si="37"/>
        <v>2.3835510126343482E-3</v>
      </c>
      <c r="N167" s="267">
        <f t="shared" si="37"/>
        <v>2.3727521576836536E-3</v>
      </c>
      <c r="O167" s="267">
        <f t="shared" si="37"/>
        <v>2.3733235712347272E-3</v>
      </c>
      <c r="P167" s="267">
        <f t="shared" si="37"/>
        <v>2.3840054155045655E-3</v>
      </c>
      <c r="Q167" s="267">
        <f t="shared" si="37"/>
        <v>2.4324467688180583E-3</v>
      </c>
      <c r="R167" s="267">
        <f t="shared" si="37"/>
        <v>2.3828501449896207E-3</v>
      </c>
      <c r="S167" s="267">
        <f t="shared" si="37"/>
        <v>2.4128536389320457E-3</v>
      </c>
      <c r="T167" s="267">
        <f t="shared" si="37"/>
        <v>2.3611420901715101E-3</v>
      </c>
      <c r="U167" s="267">
        <f t="shared" si="37"/>
        <v>2.3436049401897915E-3</v>
      </c>
      <c r="V167" s="267">
        <f t="shared" si="37"/>
        <v>2.3914605311802961E-3</v>
      </c>
      <c r="W167" s="267">
        <f t="shared" si="37"/>
        <v>2.3733732338487024E-3</v>
      </c>
      <c r="X167" s="267">
        <f t="shared" si="37"/>
        <v>2.3826731613792993E-3</v>
      </c>
      <c r="Y167" s="267">
        <f t="shared" si="37"/>
        <v>2.3790133027393372E-3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2.1675609840677422E-2</v>
      </c>
      <c r="C168" s="267">
        <f t="shared" si="38"/>
        <v>2.0030611968845882E-2</v>
      </c>
      <c r="D168" s="267">
        <f t="shared" si="38"/>
        <v>2.6305749062230661E-2</v>
      </c>
      <c r="E168" s="267">
        <f t="shared" si="38"/>
        <v>3.1648075758383284E-2</v>
      </c>
      <c r="F168" s="267">
        <f t="shared" si="38"/>
        <v>3.0767225793240878E-2</v>
      </c>
      <c r="G168" s="267">
        <f t="shared" si="38"/>
        <v>2.6276526627972439E-2</v>
      </c>
      <c r="H168" s="267">
        <f t="shared" si="38"/>
        <v>2.7582831448581823E-2</v>
      </c>
      <c r="I168" s="267">
        <f t="shared" si="38"/>
        <v>2.9444463090830018E-2</v>
      </c>
      <c r="J168" s="267">
        <f t="shared" si="38"/>
        <v>2.9097068220802904E-2</v>
      </c>
      <c r="K168" s="267">
        <f t="shared" si="38"/>
        <v>3.0081552336409832E-2</v>
      </c>
      <c r="L168" s="267">
        <f t="shared" si="38"/>
        <v>2.7853404800912321E-2</v>
      </c>
      <c r="M168" s="267">
        <f t="shared" si="38"/>
        <v>3.0991027127548386E-2</v>
      </c>
      <c r="N168" s="267">
        <f t="shared" si="38"/>
        <v>2.9983374918963204E-2</v>
      </c>
      <c r="O168" s="267">
        <f t="shared" si="38"/>
        <v>2.8406170241386513E-2</v>
      </c>
      <c r="P168" s="267">
        <f t="shared" si="38"/>
        <v>2.6235679875867706E-2</v>
      </c>
      <c r="Q168" s="267">
        <f t="shared" si="38"/>
        <v>2.1315010909589087E-2</v>
      </c>
      <c r="R168" s="267">
        <f t="shared" si="38"/>
        <v>2.682538523361444E-2</v>
      </c>
      <c r="S168" s="267">
        <f t="shared" si="38"/>
        <v>2.1995143749048686E-2</v>
      </c>
      <c r="T168" s="267">
        <f t="shared" si="38"/>
        <v>3.0877912591360589E-2</v>
      </c>
      <c r="U168" s="267">
        <f t="shared" si="38"/>
        <v>2.9470767577794963E-2</v>
      </c>
      <c r="V168" s="267">
        <f t="shared" si="38"/>
        <v>2.7114182952491944E-2</v>
      </c>
      <c r="W168" s="267">
        <f t="shared" si="38"/>
        <v>2.9452971332614236E-2</v>
      </c>
      <c r="X168" s="267">
        <f t="shared" si="38"/>
        <v>2.7847654654361169E-2</v>
      </c>
      <c r="Y168" s="267">
        <f t="shared" si="38"/>
        <v>2.9287031543978034E-2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7.4767871750675858E-3</v>
      </c>
      <c r="C169" s="267">
        <f t="shared" si="39"/>
        <v>7.5251353257894255E-3</v>
      </c>
      <c r="D169" s="267">
        <f t="shared" si="39"/>
        <v>7.2989199632108263E-3</v>
      </c>
      <c r="E169" s="267">
        <f t="shared" si="39"/>
        <v>7.2619572621013904E-3</v>
      </c>
      <c r="F169" s="267">
        <f t="shared" si="39"/>
        <v>7.3028445812049038E-3</v>
      </c>
      <c r="G169" s="267">
        <f t="shared" si="39"/>
        <v>7.3892831409892073E-3</v>
      </c>
      <c r="H169" s="267">
        <f t="shared" si="39"/>
        <v>7.4102280673578958E-3</v>
      </c>
      <c r="I169" s="267">
        <f t="shared" si="39"/>
        <v>7.3429247353474685E-3</v>
      </c>
      <c r="J169" s="267">
        <f t="shared" si="39"/>
        <v>7.4470867056172941E-3</v>
      </c>
      <c r="K169" s="267">
        <f t="shared" si="39"/>
        <v>7.4244772164594177E-3</v>
      </c>
      <c r="L169" s="267">
        <f t="shared" si="39"/>
        <v>7.3930084773676579E-3</v>
      </c>
      <c r="M169" s="267">
        <f t="shared" si="39"/>
        <v>7.2831194864362743E-3</v>
      </c>
      <c r="N169" s="267">
        <f t="shared" si="39"/>
        <v>7.2501227724974041E-3</v>
      </c>
      <c r="O169" s="267">
        <f t="shared" si="39"/>
        <v>7.2518687696028006E-3</v>
      </c>
      <c r="P169" s="267">
        <f t="shared" si="39"/>
        <v>7.2845079486010085E-3</v>
      </c>
      <c r="Q169" s="267">
        <f t="shared" si="39"/>
        <v>7.4325241489662467E-3</v>
      </c>
      <c r="R169" s="267">
        <f t="shared" si="39"/>
        <v>7.2809779326060151E-3</v>
      </c>
      <c r="S169" s="267">
        <f t="shared" si="39"/>
        <v>7.3726558661744409E-3</v>
      </c>
      <c r="T169" s="267">
        <f t="shared" si="39"/>
        <v>7.2146473375315342E-3</v>
      </c>
      <c r="U169" s="267">
        <f t="shared" si="39"/>
        <v>7.1784719121928539E-3</v>
      </c>
      <c r="V169" s="267">
        <f t="shared" si="39"/>
        <v>7.3072876155616667E-3</v>
      </c>
      <c r="W169" s="267">
        <f t="shared" si="39"/>
        <v>7.2520205174570222E-3</v>
      </c>
      <c r="X169" s="267">
        <f t="shared" si="39"/>
        <v>7.2804371458662781E-3</v>
      </c>
      <c r="Y169" s="267">
        <f t="shared" si="39"/>
        <v>7.2692541723796533E-3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1.1778470403656814E-2</v>
      </c>
      <c r="C170" s="268">
        <f t="shared" si="40"/>
        <v>1.1831354270023735E-2</v>
      </c>
      <c r="D170" s="268">
        <f t="shared" si="40"/>
        <v>1.1625226956009779E-2</v>
      </c>
      <c r="E170" s="268">
        <f t="shared" si="40"/>
        <v>1.2796689234065893E-2</v>
      </c>
      <c r="F170" s="268">
        <f t="shared" si="40"/>
        <v>1.2516469910451751E-2</v>
      </c>
      <c r="G170" s="268">
        <f t="shared" si="40"/>
        <v>1.181124959956413E-2</v>
      </c>
      <c r="H170" s="268">
        <f t="shared" si="40"/>
        <v>1.2162434618314519E-2</v>
      </c>
      <c r="I170" s="268">
        <f t="shared" si="40"/>
        <v>1.2354166332514804E-2</v>
      </c>
      <c r="J170" s="268">
        <f t="shared" si="40"/>
        <v>1.2700385411196186E-2</v>
      </c>
      <c r="K170" s="268">
        <f t="shared" si="40"/>
        <v>1.3004443754852294E-2</v>
      </c>
      <c r="L170" s="268">
        <f t="shared" si="40"/>
        <v>1.2160091086374052E-2</v>
      </c>
      <c r="M170" s="268">
        <f t="shared" si="40"/>
        <v>1.2685510781173961E-2</v>
      </c>
      <c r="N170" s="268">
        <f t="shared" si="40"/>
        <v>1.2281981260391921E-2</v>
      </c>
      <c r="O170" s="268">
        <f t="shared" si="40"/>
        <v>1.2383387964568119E-2</v>
      </c>
      <c r="P170" s="268">
        <f t="shared" si="40"/>
        <v>1.1901743022624268E-2</v>
      </c>
      <c r="Q170" s="268">
        <f t="shared" si="40"/>
        <v>1.1719836933251624E-2</v>
      </c>
      <c r="R170" s="268">
        <f t="shared" si="40"/>
        <v>1.2258055461009307E-2</v>
      </c>
      <c r="S170" s="268">
        <f t="shared" si="40"/>
        <v>1.1615840924040744E-2</v>
      </c>
      <c r="T170" s="268">
        <f t="shared" si="40"/>
        <v>1.3559420388880443E-2</v>
      </c>
      <c r="U170" s="268">
        <f t="shared" si="40"/>
        <v>1.4021236981281616E-2</v>
      </c>
      <c r="V170" s="268">
        <f t="shared" si="40"/>
        <v>1.3539244186102726E-2</v>
      </c>
      <c r="W170" s="268">
        <f t="shared" si="40"/>
        <v>1.4228267679233452E-2</v>
      </c>
      <c r="X170" s="268">
        <f t="shared" si="40"/>
        <v>1.4037887531518448E-2</v>
      </c>
      <c r="Y170" s="268">
        <f t="shared" si="40"/>
        <v>1.4956852124559954E-2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0.72487298168224101</v>
      </c>
      <c r="C171" s="269">
        <f t="shared" si="41"/>
        <v>0.73748418457887699</v>
      </c>
      <c r="D171" s="269">
        <f t="shared" si="41"/>
        <v>0.68947488850326766</v>
      </c>
      <c r="E171" s="269">
        <f t="shared" si="41"/>
        <v>0.64701054820066972</v>
      </c>
      <c r="F171" s="269">
        <f t="shared" si="41"/>
        <v>0.6540137464563146</v>
      </c>
      <c r="G171" s="269">
        <f t="shared" si="41"/>
        <v>0.68932640266954381</v>
      </c>
      <c r="H171" s="269">
        <f t="shared" si="41"/>
        <v>0.67881571853134215</v>
      </c>
      <c r="I171" s="269">
        <f t="shared" si="41"/>
        <v>0.66434046847804396</v>
      </c>
      <c r="J171" s="269">
        <f t="shared" si="41"/>
        <v>0.66648307844729326</v>
      </c>
      <c r="K171" s="269">
        <f t="shared" si="41"/>
        <v>0.65861221512505141</v>
      </c>
      <c r="L171" s="269">
        <f t="shared" si="41"/>
        <v>0.6767564677734752</v>
      </c>
      <c r="M171" s="269">
        <f t="shared" si="41"/>
        <v>0.65216539369086934</v>
      </c>
      <c r="N171" s="269">
        <f t="shared" si="41"/>
        <v>0.66043324160886996</v>
      </c>
      <c r="O171" s="269">
        <f t="shared" si="41"/>
        <v>0.67257874494415537</v>
      </c>
      <c r="P171" s="269">
        <f t="shared" si="41"/>
        <v>0.68979669891976025</v>
      </c>
      <c r="Q171" s="269">
        <f t="shared" si="41"/>
        <v>0.72782600891710281</v>
      </c>
      <c r="R171" s="269">
        <f t="shared" si="41"/>
        <v>0.68489905351758695</v>
      </c>
      <c r="S171" s="269">
        <f t="shared" si="41"/>
        <v>0.72258169076141243</v>
      </c>
      <c r="T171" s="269">
        <f t="shared" si="41"/>
        <v>0.65239328165520782</v>
      </c>
      <c r="U171" s="269">
        <f t="shared" si="41"/>
        <v>0.65731061862019302</v>
      </c>
      <c r="V171" s="269">
        <f t="shared" si="41"/>
        <v>0.67801509178688901</v>
      </c>
      <c r="W171" s="269">
        <f t="shared" si="41"/>
        <v>0.65849924630183065</v>
      </c>
      <c r="X171" s="269">
        <f t="shared" si="41"/>
        <v>0.67401077516491081</v>
      </c>
      <c r="Y171" s="269">
        <f t="shared" si="41"/>
        <v>0.66049985036936687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0.62994085281469825</v>
      </c>
      <c r="C172" s="318">
        <f t="shared" si="42"/>
        <v>0.64975661194312628</v>
      </c>
      <c r="D172" s="318">
        <f t="shared" si="42"/>
        <v>0.57426425414102467</v>
      </c>
      <c r="E172" s="318">
        <f t="shared" si="42"/>
        <v>0.50840225858907262</v>
      </c>
      <c r="F172" s="318">
        <f t="shared" si="42"/>
        <v>0.51926329351083733</v>
      </c>
      <c r="G172" s="318">
        <f t="shared" si="42"/>
        <v>0.57424375307521347</v>
      </c>
      <c r="H172" s="318">
        <f t="shared" si="42"/>
        <v>0.55801187823087262</v>
      </c>
      <c r="I172" s="318">
        <f t="shared" si="42"/>
        <v>0.53538328641396038</v>
      </c>
      <c r="J172" s="318">
        <f t="shared" si="42"/>
        <v>0.53904737304807582</v>
      </c>
      <c r="K172" s="318">
        <f t="shared" si="42"/>
        <v>0.52686478915059765</v>
      </c>
      <c r="L172" s="318">
        <f t="shared" si="42"/>
        <v>0.55476760409694559</v>
      </c>
      <c r="M172" s="318">
        <f t="shared" si="42"/>
        <v>0.51643476361241292</v>
      </c>
      <c r="N172" s="318">
        <f t="shared" si="42"/>
        <v>0.52911580082576415</v>
      </c>
      <c r="O172" s="318">
        <f t="shared" si="42"/>
        <v>0.54816894822747919</v>
      </c>
      <c r="P172" s="318">
        <f t="shared" si="42"/>
        <v>0.57489294482886111</v>
      </c>
      <c r="Q172" s="318">
        <f t="shared" si="42"/>
        <v>0.63447318621197935</v>
      </c>
      <c r="R172" s="318">
        <f t="shared" si="42"/>
        <v>0.56741258155037533</v>
      </c>
      <c r="S172" s="318">
        <f t="shared" si="42"/>
        <v>0.62612475102250054</v>
      </c>
      <c r="T172" s="318">
        <f t="shared" si="42"/>
        <v>0.51715805649523372</v>
      </c>
      <c r="U172" s="318">
        <f t="shared" si="42"/>
        <v>0.52393578238081795</v>
      </c>
      <c r="V172" s="318">
        <f t="shared" si="42"/>
        <v>0.55701431870940343</v>
      </c>
      <c r="W172" s="318">
        <f t="shared" si="42"/>
        <v>0.52670552141298754</v>
      </c>
      <c r="X172" s="318">
        <f t="shared" si="42"/>
        <v>0.55120508079979913</v>
      </c>
      <c r="Y172" s="318">
        <f t="shared" si="42"/>
        <v>0.53038953221934626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9.4932128867542778E-2</v>
      </c>
      <c r="C173" s="318">
        <f t="shared" si="43"/>
        <v>8.7727572635750761E-2</v>
      </c>
      <c r="D173" s="318">
        <f t="shared" si="43"/>
        <v>0.11521063436224308</v>
      </c>
      <c r="E173" s="318">
        <f t="shared" si="43"/>
        <v>0.13860828961159702</v>
      </c>
      <c r="F173" s="318">
        <f t="shared" si="43"/>
        <v>0.1347504529454773</v>
      </c>
      <c r="G173" s="318">
        <f t="shared" si="43"/>
        <v>0.11508264959433037</v>
      </c>
      <c r="H173" s="318">
        <f t="shared" si="43"/>
        <v>0.12080384030046952</v>
      </c>
      <c r="I173" s="318">
        <f t="shared" si="43"/>
        <v>0.1289571820640836</v>
      </c>
      <c r="J173" s="318">
        <f t="shared" si="43"/>
        <v>0.12743570539921739</v>
      </c>
      <c r="K173" s="318">
        <f t="shared" si="43"/>
        <v>0.1317474259744538</v>
      </c>
      <c r="L173" s="318">
        <f t="shared" si="43"/>
        <v>0.12198886367652967</v>
      </c>
      <c r="M173" s="318">
        <f t="shared" si="43"/>
        <v>0.13573063007845643</v>
      </c>
      <c r="N173" s="318">
        <f t="shared" si="43"/>
        <v>0.13131744078310587</v>
      </c>
      <c r="O173" s="318">
        <f t="shared" si="43"/>
        <v>0.12440979671667615</v>
      </c>
      <c r="P173" s="318">
        <f t="shared" si="43"/>
        <v>0.11490375409089917</v>
      </c>
      <c r="Q173" s="318">
        <f t="shared" si="43"/>
        <v>9.3352822705123517E-2</v>
      </c>
      <c r="R173" s="318">
        <f t="shared" si="43"/>
        <v>0.11748647196721158</v>
      </c>
      <c r="S173" s="318">
        <f t="shared" si="43"/>
        <v>9.645693973891184E-2</v>
      </c>
      <c r="T173" s="318">
        <f t="shared" si="43"/>
        <v>0.13523522515997416</v>
      </c>
      <c r="U173" s="318">
        <f t="shared" si="43"/>
        <v>0.13337483623937499</v>
      </c>
      <c r="V173" s="318">
        <f t="shared" si="43"/>
        <v>0.12100077307748557</v>
      </c>
      <c r="W173" s="318">
        <f t="shared" si="43"/>
        <v>0.13179372488884311</v>
      </c>
      <c r="X173" s="318">
        <f t="shared" si="43"/>
        <v>0.12280569436511171</v>
      </c>
      <c r="Y173" s="318">
        <f t="shared" si="43"/>
        <v>0.13011031815002064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7.6098922928012749E-2</v>
      </c>
      <c r="C174" s="269">
        <f t="shared" si="44"/>
        <v>7.0323649836026611E-2</v>
      </c>
      <c r="D174" s="269">
        <f t="shared" si="44"/>
        <v>9.2354456698772694E-2</v>
      </c>
      <c r="E174" s="269">
        <f t="shared" si="44"/>
        <v>0.11111034456052231</v>
      </c>
      <c r="F174" s="269">
        <f t="shared" si="44"/>
        <v>0.1080178487045248</v>
      </c>
      <c r="G174" s="269">
        <f t="shared" si="44"/>
        <v>9.2251862317865696E-2</v>
      </c>
      <c r="H174" s="269">
        <f t="shared" si="44"/>
        <v>9.6838048847090408E-2</v>
      </c>
      <c r="I174" s="269">
        <f t="shared" si="44"/>
        <v>0.10337388169816587</v>
      </c>
      <c r="J174" s="269">
        <f t="shared" si="44"/>
        <v>0.10215424471290477</v>
      </c>
      <c r="K174" s="269">
        <f t="shared" si="44"/>
        <v>0.10561058026185108</v>
      </c>
      <c r="L174" s="269">
        <f t="shared" si="44"/>
        <v>9.7787980167902952E-2</v>
      </c>
      <c r="M174" s="269">
        <f t="shared" si="44"/>
        <v>0.10880357241037837</v>
      </c>
      <c r="N174" s="269">
        <f t="shared" si="44"/>
        <v>0.10526589811549127</v>
      </c>
      <c r="O174" s="269">
        <f t="shared" si="44"/>
        <v>9.9728633970084538E-2</v>
      </c>
      <c r="P174" s="269">
        <f t="shared" si="44"/>
        <v>9.2108457178950345E-2</v>
      </c>
      <c r="Q174" s="269">
        <f t="shared" si="44"/>
        <v>7.4832929008279106E-2</v>
      </c>
      <c r="R174" s="269">
        <f t="shared" si="44"/>
        <v>9.4178799969730248E-2</v>
      </c>
      <c r="S174" s="269">
        <f t="shared" si="44"/>
        <v>7.7321232659863515E-2</v>
      </c>
      <c r="T174" s="269">
        <f t="shared" si="44"/>
        <v>0.10840644889530014</v>
      </c>
      <c r="U174" s="269">
        <f t="shared" si="44"/>
        <v>0.10641534934750232</v>
      </c>
      <c r="V174" s="269">
        <f t="shared" si="44"/>
        <v>9.6995912916915034E-2</v>
      </c>
      <c r="W174" s="269">
        <f t="shared" si="44"/>
        <v>0.10564769411950707</v>
      </c>
      <c r="X174" s="269">
        <f t="shared" si="44"/>
        <v>9.8442763078147991E-2</v>
      </c>
      <c r="Y174" s="269">
        <f t="shared" si="44"/>
        <v>0.10429825172100265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7.7452235126999863E-2</v>
      </c>
      <c r="C175" s="269">
        <f t="shared" si="45"/>
        <v>7.7386345621635072E-2</v>
      </c>
      <c r="D175" s="269">
        <f t="shared" si="45"/>
        <v>7.7646148587890748E-2</v>
      </c>
      <c r="E175" s="269">
        <f t="shared" si="45"/>
        <v>7.7730526274920386E-2</v>
      </c>
      <c r="F175" s="269">
        <f t="shared" si="45"/>
        <v>7.7716753298092106E-2</v>
      </c>
      <c r="G175" s="269">
        <f t="shared" si="45"/>
        <v>7.7612960903283401E-2</v>
      </c>
      <c r="H175" s="269">
        <f t="shared" si="45"/>
        <v>7.76226507611332E-2</v>
      </c>
      <c r="I175" s="269">
        <f t="shared" si="45"/>
        <v>7.7679748649099281E-2</v>
      </c>
      <c r="J175" s="269">
        <f t="shared" si="45"/>
        <v>7.7621084374177488E-2</v>
      </c>
      <c r="K175" s="269">
        <f t="shared" si="45"/>
        <v>7.7632719967430111E-2</v>
      </c>
      <c r="L175" s="269">
        <f t="shared" si="45"/>
        <v>7.7634783789056444E-2</v>
      </c>
      <c r="M175" s="269">
        <f t="shared" si="45"/>
        <v>7.7714320491112918E-2</v>
      </c>
      <c r="N175" s="269">
        <f t="shared" si="45"/>
        <v>7.7720611310895263E-2</v>
      </c>
      <c r="O175" s="269">
        <f t="shared" si="45"/>
        <v>7.7662081001337618E-2</v>
      </c>
      <c r="P175" s="269">
        <f t="shared" si="45"/>
        <v>7.7624831505188063E-2</v>
      </c>
      <c r="Q175" s="269">
        <f t="shared" si="45"/>
        <v>7.7453995681929164E-2</v>
      </c>
      <c r="R175" s="269">
        <f t="shared" si="45"/>
        <v>7.7616072380963047E-2</v>
      </c>
      <c r="S175" s="269">
        <f t="shared" si="45"/>
        <v>7.749865263269376E-2</v>
      </c>
      <c r="T175" s="269">
        <f t="shared" si="45"/>
        <v>7.765484357296927E-2</v>
      </c>
      <c r="U175" s="269">
        <f t="shared" si="45"/>
        <v>7.7780574330283819E-2</v>
      </c>
      <c r="V175" s="269">
        <f t="shared" si="45"/>
        <v>7.7585267422517215E-2</v>
      </c>
      <c r="W175" s="269">
        <f t="shared" si="45"/>
        <v>7.7630399496118052E-2</v>
      </c>
      <c r="X175" s="269">
        <f t="shared" si="45"/>
        <v>7.7529157002655585E-2</v>
      </c>
      <c r="Y175" s="269">
        <f t="shared" si="45"/>
        <v>7.7533687018145253E-2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5.4142399048347604E-2</v>
      </c>
      <c r="C176" s="318">
        <f t="shared" si="46"/>
        <v>5.5845531546237635E-2</v>
      </c>
      <c r="D176" s="318">
        <f t="shared" si="46"/>
        <v>4.9357085300913178E-2</v>
      </c>
      <c r="E176" s="318">
        <f t="shared" si="46"/>
        <v>4.3696353139534821E-2</v>
      </c>
      <c r="F176" s="318">
        <f t="shared" si="46"/>
        <v>4.4629841552271864E-2</v>
      </c>
      <c r="G176" s="318">
        <f t="shared" si="46"/>
        <v>4.9355323267412557E-2</v>
      </c>
      <c r="H176" s="318">
        <f t="shared" si="46"/>
        <v>4.7960219836354977E-2</v>
      </c>
      <c r="I176" s="318">
        <f t="shared" si="46"/>
        <v>4.6015328911152752E-2</v>
      </c>
      <c r="J176" s="318">
        <f t="shared" si="46"/>
        <v>4.6330251240456498E-2</v>
      </c>
      <c r="K176" s="318">
        <f t="shared" si="46"/>
        <v>4.5283177827341564E-2</v>
      </c>
      <c r="L176" s="318">
        <f t="shared" si="46"/>
        <v>4.7681379713514133E-2</v>
      </c>
      <c r="M176" s="318">
        <f t="shared" si="46"/>
        <v>4.4386733975113793E-2</v>
      </c>
      <c r="N176" s="318">
        <f t="shared" si="46"/>
        <v>4.5476648645807749E-2</v>
      </c>
      <c r="O176" s="318">
        <f t="shared" si="46"/>
        <v>4.7114235897279574E-2</v>
      </c>
      <c r="P176" s="318">
        <f t="shared" si="46"/>
        <v>4.9411120250300491E-2</v>
      </c>
      <c r="Q176" s="318">
        <f t="shared" si="46"/>
        <v>5.4531945784869446E-2</v>
      </c>
      <c r="R176" s="318">
        <f t="shared" si="46"/>
        <v>4.8768195106073463E-2</v>
      </c>
      <c r="S176" s="318">
        <f t="shared" si="46"/>
        <v>5.3814411261686235E-2</v>
      </c>
      <c r="T176" s="318">
        <f t="shared" si="46"/>
        <v>4.4448899830392963E-2</v>
      </c>
      <c r="U176" s="318">
        <f t="shared" si="46"/>
        <v>4.5031434425344151E-2</v>
      </c>
      <c r="V176" s="318">
        <f t="shared" si="46"/>
        <v>4.7874481206379584E-2</v>
      </c>
      <c r="W176" s="318">
        <f t="shared" si="46"/>
        <v>4.5269489022485225E-2</v>
      </c>
      <c r="X176" s="318">
        <f t="shared" si="46"/>
        <v>4.7375186589014739E-2</v>
      </c>
      <c r="Y176" s="318">
        <f t="shared" si="46"/>
        <v>4.5586123802219033E-2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2.3309836078652262E-2</v>
      </c>
      <c r="C177" s="318">
        <f t="shared" si="47"/>
        <v>2.1540814075397447E-2</v>
      </c>
      <c r="D177" s="318">
        <f t="shared" si="47"/>
        <v>2.8289063286977566E-2</v>
      </c>
      <c r="E177" s="318">
        <f t="shared" si="47"/>
        <v>3.4034173135385572E-2</v>
      </c>
      <c r="F177" s="318">
        <f t="shared" si="47"/>
        <v>3.3086911745820242E-2</v>
      </c>
      <c r="G177" s="318">
        <f t="shared" si="47"/>
        <v>2.8257637635870851E-2</v>
      </c>
      <c r="H177" s="318">
        <f t="shared" si="47"/>
        <v>2.9662430924778212E-2</v>
      </c>
      <c r="I177" s="318">
        <f t="shared" si="47"/>
        <v>3.1664419737946529E-2</v>
      </c>
      <c r="J177" s="318">
        <f t="shared" si="47"/>
        <v>3.1290833133720983E-2</v>
      </c>
      <c r="K177" s="318">
        <f t="shared" si="47"/>
        <v>3.2349542140088547E-2</v>
      </c>
      <c r="L177" s="318">
        <f t="shared" si="47"/>
        <v>2.9953404075542315E-2</v>
      </c>
      <c r="M177" s="318">
        <f t="shared" si="47"/>
        <v>3.3327586515999118E-2</v>
      </c>
      <c r="N177" s="318">
        <f t="shared" si="47"/>
        <v>3.22439626650875E-2</v>
      </c>
      <c r="O177" s="318">
        <f t="shared" si="47"/>
        <v>3.0547845104058044E-2</v>
      </c>
      <c r="P177" s="318">
        <f t="shared" si="47"/>
        <v>2.8213711254887565E-2</v>
      </c>
      <c r="Q177" s="318">
        <f t="shared" si="47"/>
        <v>2.2922049897059718E-2</v>
      </c>
      <c r="R177" s="318">
        <f t="shared" si="47"/>
        <v>2.8847877274889588E-2</v>
      </c>
      <c r="S177" s="318">
        <f t="shared" si="47"/>
        <v>2.3684241371007528E-2</v>
      </c>
      <c r="T177" s="318">
        <f t="shared" si="47"/>
        <v>3.3205943742576301E-2</v>
      </c>
      <c r="U177" s="318">
        <f t="shared" si="47"/>
        <v>3.2749139904939675E-2</v>
      </c>
      <c r="V177" s="318">
        <f t="shared" si="47"/>
        <v>2.9710786216137625E-2</v>
      </c>
      <c r="W177" s="318">
        <f t="shared" si="47"/>
        <v>3.2360910473632827E-2</v>
      </c>
      <c r="X177" s="318">
        <f t="shared" si="47"/>
        <v>3.0153970413640846E-2</v>
      </c>
      <c r="Y177" s="318">
        <f t="shared" si="47"/>
        <v>3.1947563215926213E-2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6.9789866924579322E-2</v>
      </c>
      <c r="C178" s="319">
        <f t="shared" si="48"/>
        <v>6.4493398524834794E-2</v>
      </c>
      <c r="D178" s="319">
        <f t="shared" si="48"/>
        <v>8.4697719690413065E-2</v>
      </c>
      <c r="E178" s="319">
        <f t="shared" si="48"/>
        <v>0.10189863223370998</v>
      </c>
      <c r="F178" s="319">
        <f t="shared" si="48"/>
        <v>9.9062522786286564E-2</v>
      </c>
      <c r="G178" s="319">
        <f t="shared" si="48"/>
        <v>8.4603630997495807E-2</v>
      </c>
      <c r="H178" s="319">
        <f t="shared" si="48"/>
        <v>8.8809595224724952E-2</v>
      </c>
      <c r="I178" s="319">
        <f t="shared" si="48"/>
        <v>9.4803568429172785E-2</v>
      </c>
      <c r="J178" s="319">
        <f t="shared" si="48"/>
        <v>9.3685046646963255E-2</v>
      </c>
      <c r="K178" s="319">
        <f t="shared" si="48"/>
        <v>9.6854831299971314E-2</v>
      </c>
      <c r="L178" s="319">
        <f t="shared" si="48"/>
        <v>8.9680771555692401E-2</v>
      </c>
      <c r="M178" s="319">
        <f t="shared" si="48"/>
        <v>9.9783105296013835E-2</v>
      </c>
      <c r="N178" s="319">
        <f t="shared" si="48"/>
        <v>9.6538725365745565E-2</v>
      </c>
      <c r="O178" s="319">
        <f t="shared" si="48"/>
        <v>9.146053354692385E-2</v>
      </c>
      <c r="P178" s="319">
        <f t="shared" si="48"/>
        <v>8.4472115002575981E-2</v>
      </c>
      <c r="Q178" s="319">
        <f t="shared" si="48"/>
        <v>6.8628831475114213E-2</v>
      </c>
      <c r="R178" s="319">
        <f t="shared" si="48"/>
        <v>8.6370813989333925E-2</v>
      </c>
      <c r="S178" s="319">
        <f t="shared" si="48"/>
        <v>7.0910839866695441E-2</v>
      </c>
      <c r="T178" s="319">
        <f t="shared" si="48"/>
        <v>9.9418905696288251E-2</v>
      </c>
      <c r="U178" s="319">
        <f t="shared" si="48"/>
        <v>9.759288021356427E-2</v>
      </c>
      <c r="V178" s="319">
        <f t="shared" si="48"/>
        <v>8.895437141867521E-2</v>
      </c>
      <c r="W178" s="319">
        <f t="shared" si="48"/>
        <v>9.6888868196778874E-2</v>
      </c>
      <c r="X178" s="319">
        <f t="shared" si="48"/>
        <v>9.0281269045173487E-2</v>
      </c>
      <c r="Y178" s="319">
        <f t="shared" si="48"/>
        <v>9.5651302646697425E-2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0.4962685011124085</v>
      </c>
      <c r="C183" s="320">
        <f>IF(C$5=0,0,C$5/NMM_fec!C$5)</f>
        <v>0.50031319021876342</v>
      </c>
      <c r="D183" s="320">
        <f>IF(D$5=0,0,D$5/NMM_fec!D$5)</f>
        <v>0.50728984154101653</v>
      </c>
      <c r="E183" s="320">
        <f>IF(E$5=0,0,E$5/NMM_fec!E$5)</f>
        <v>0.50862465902437981</v>
      </c>
      <c r="F183" s="320">
        <f>IF(F$5=0,0,F$5/NMM_fec!F$5)</f>
        <v>0.50777417387920587</v>
      </c>
      <c r="G183" s="320">
        <f>IF(G$5=0,0,G$5/NMM_fec!G$5)</f>
        <v>0.50803359397242709</v>
      </c>
      <c r="H183" s="320">
        <f>IF(H$5=0,0,H$5/NMM_fec!H$5)</f>
        <v>0.50653818725151867</v>
      </c>
      <c r="I183" s="320">
        <f>IF(I$5=0,0,I$5/NMM_fec!I$5)</f>
        <v>0.51444404154702073</v>
      </c>
      <c r="J183" s="320">
        <f>IF(J$5=0,0,J$5/NMM_fec!J$5)</f>
        <v>0.51260652167477649</v>
      </c>
      <c r="K183" s="320">
        <f>IF(K$5=0,0,K$5/NMM_fec!K$5)</f>
        <v>0.51390062021998673</v>
      </c>
      <c r="L183" s="320">
        <f>IF(L$5=0,0,L$5/NMM_fec!L$5)</f>
        <v>0.5156863705856547</v>
      </c>
      <c r="M183" s="320">
        <f>IF(M$5=0,0,M$5/NMM_fec!M$5)</f>
        <v>0.51770501516348666</v>
      </c>
      <c r="N183" s="320">
        <f>IF(N$5=0,0,N$5/NMM_fec!N$5)</f>
        <v>0.5164613717485026</v>
      </c>
      <c r="O183" s="320">
        <f>IF(O$5=0,0,O$5/NMM_fec!O$5)</f>
        <v>0.50932204592920605</v>
      </c>
      <c r="P183" s="320">
        <f>IF(P$5=0,0,P$5/NMM_fec!P$5)</f>
        <v>0.50847336156437672</v>
      </c>
      <c r="Q183" s="320">
        <f>IF(Q$5=0,0,Q$5/NMM_fec!Q$5)</f>
        <v>0.50297004616053453</v>
      </c>
      <c r="R183" s="320">
        <f>IF(R$5=0,0,R$5/NMM_fec!R$5)</f>
        <v>0.52868611586988934</v>
      </c>
      <c r="S183" s="320">
        <f>IF(S$5=0,0,S$5/NMM_fec!S$5)</f>
        <v>0.52770538133182132</v>
      </c>
      <c r="T183" s="320">
        <f>IF(T$5=0,0,T$5/NMM_fec!T$5)</f>
        <v>0.53131022212662771</v>
      </c>
      <c r="U183" s="320">
        <f>IF(U$5=0,0,U$5/NMM_fec!U$5)</f>
        <v>0.54205765519033311</v>
      </c>
      <c r="V183" s="320">
        <f>IF(V$5=0,0,V$5/NMM_fec!V$5)</f>
        <v>0.53870370312969562</v>
      </c>
      <c r="W183" s="320">
        <f>IF(W$5=0,0,W$5/NMM_fec!W$5)</f>
        <v>0.55418283366314292</v>
      </c>
      <c r="X183" s="320">
        <f>IF(X$5=0,0,X$5/NMM_fec!X$5)</f>
        <v>0.55198423917208228</v>
      </c>
      <c r="Y183" s="320">
        <f>IF(Y$5=0,0,Y$5/NMM_fec!Y$5)</f>
        <v>0.55273701197513014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0.41926682925501246</v>
      </c>
      <c r="C184" s="273">
        <f>IF(C$6=0,0,C$6/NMM_fec!C$6)</f>
        <v>0.41926682925501235</v>
      </c>
      <c r="D184" s="273">
        <f>IF(D$6=0,0,D$6/NMM_fec!D$6)</f>
        <v>0.42062997735004098</v>
      </c>
      <c r="E184" s="273">
        <f>IF(E$6=0,0,E$6/NMM_fec!E$6)</f>
        <v>0.42062997735004093</v>
      </c>
      <c r="F184" s="273">
        <f>IF(F$6=0,0,F$6/NMM_fec!F$6)</f>
        <v>0.42062997735004093</v>
      </c>
      <c r="G184" s="273">
        <f>IF(G$6=0,0,G$6/NMM_fec!G$6)</f>
        <v>0.42365209544790577</v>
      </c>
      <c r="H184" s="273">
        <f>IF(H$6=0,0,H$6/NMM_fec!H$6)</f>
        <v>0.42365209544790577</v>
      </c>
      <c r="I184" s="273">
        <f>IF(I$6=0,0,I$6/NMM_fec!I$6)</f>
        <v>0.42771402988657059</v>
      </c>
      <c r="J184" s="273">
        <f>IF(J$6=0,0,J$6/NMM_fec!J$6)</f>
        <v>0.42771402988657059</v>
      </c>
      <c r="K184" s="273">
        <f>IF(K$6=0,0,K$6/NMM_fec!K$6)</f>
        <v>0.42771402988657042</v>
      </c>
      <c r="L184" s="273">
        <f>IF(L$6=0,0,L$6/NMM_fec!L$6)</f>
        <v>0.42771402988657026</v>
      </c>
      <c r="M184" s="273">
        <f>IF(M$6=0,0,M$6/NMM_fec!M$6)</f>
        <v>0.42771402988657065</v>
      </c>
      <c r="N184" s="273">
        <f>IF(N$6=0,0,N$6/NMM_fec!N$6)</f>
        <v>0.42771402988657065</v>
      </c>
      <c r="O184" s="273">
        <f>IF(O$6=0,0,O$6/NMM_fec!O$6)</f>
        <v>0.42771402988657059</v>
      </c>
      <c r="P184" s="273">
        <f>IF(P$6=0,0,P$6/NMM_fec!P$6)</f>
        <v>0.42771402988657053</v>
      </c>
      <c r="Q184" s="273">
        <f>IF(Q$6=0,0,Q$6/NMM_fec!Q$6)</f>
        <v>0.42771402988657042</v>
      </c>
      <c r="R184" s="273">
        <f>IF(R$6=0,0,R$6/NMM_fec!R$6)</f>
        <v>0.43994262689791347</v>
      </c>
      <c r="S184" s="273">
        <f>IF(S$6=0,0,S$6/NMM_fec!S$6)</f>
        <v>0.44807007318159126</v>
      </c>
      <c r="T184" s="273">
        <f>IF(T$6=0,0,T$6/NMM_fec!T$6)</f>
        <v>0.44807007318159137</v>
      </c>
      <c r="U184" s="273">
        <f>IF(U$6=0,0,U$6/NMM_fec!U$6)</f>
        <v>0.45774398994896104</v>
      </c>
      <c r="V184" s="273">
        <f>IF(V$6=0,0,V$6/NMM_fec!V$6)</f>
        <v>0.45774398994896082</v>
      </c>
      <c r="W184" s="273">
        <f>IF(W$6=0,0,W$6/NMM_fec!W$6)</f>
        <v>0.46696959095406476</v>
      </c>
      <c r="X184" s="273">
        <f>IF(X$6=0,0,X$6/NMM_fec!X$6)</f>
        <v>0.46807118121453467</v>
      </c>
      <c r="Y184" s="273">
        <f>IF(Y$6=0,0,Y$6/NMM_fec!Y$6)</f>
        <v>0.46807118121453462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0.10860789436188589</v>
      </c>
      <c r="C185" s="274">
        <f>IF(C$7=0,0,C$7/NMM_fec!C$7)</f>
        <v>0.10860789436188589</v>
      </c>
      <c r="D185" s="274">
        <f>IF(D$7=0,0,D$7/NMM_fec!D$7)</f>
        <v>0.10896100754417015</v>
      </c>
      <c r="E185" s="274">
        <f>IF(E$7=0,0,E$7/NMM_fec!E$7)</f>
        <v>0.10896100754417015</v>
      </c>
      <c r="F185" s="274">
        <f>IF(F$7=0,0,F$7/NMM_fec!F$7)</f>
        <v>0.10896100754417018</v>
      </c>
      <c r="G185" s="274">
        <f>IF(G$7=0,0,G$7/NMM_fec!G$7)</f>
        <v>0.10974386433182795</v>
      </c>
      <c r="H185" s="274">
        <f>IF(H$7=0,0,H$7/NMM_fec!H$7)</f>
        <v>0.10974386433182794</v>
      </c>
      <c r="I185" s="274">
        <f>IF(I$7=0,0,I$7/NMM_fec!I$7)</f>
        <v>0.11079607766147126</v>
      </c>
      <c r="J185" s="274">
        <f>IF(J$7=0,0,J$7/NMM_fec!J$7)</f>
        <v>0.11079607766147126</v>
      </c>
      <c r="K185" s="274">
        <f>IF(K$7=0,0,K$7/NMM_fec!K$7)</f>
        <v>0.11079607766147125</v>
      </c>
      <c r="L185" s="274">
        <f>IF(L$7=0,0,L$7/NMM_fec!L$7)</f>
        <v>0.11079607766147126</v>
      </c>
      <c r="M185" s="274">
        <f>IF(M$7=0,0,M$7/NMM_fec!M$7)</f>
        <v>0.11079607766147126</v>
      </c>
      <c r="N185" s="274">
        <f>IF(N$7=0,0,N$7/NMM_fec!N$7)</f>
        <v>0.11079607766147125</v>
      </c>
      <c r="O185" s="274">
        <f>IF(O$7=0,0,O$7/NMM_fec!O$7)</f>
        <v>0.11079607766147127</v>
      </c>
      <c r="P185" s="274">
        <f>IF(P$7=0,0,P$7/NMM_fec!P$7)</f>
        <v>0.11079607766147125</v>
      </c>
      <c r="Q185" s="274">
        <f>IF(Q$7=0,0,Q$7/NMM_fec!Q$7)</f>
        <v>0.11079607766147125</v>
      </c>
      <c r="R185" s="274">
        <f>IF(R$7=0,0,R$7/NMM_fec!R$7)</f>
        <v>0.11606915639212108</v>
      </c>
      <c r="S185" s="274">
        <f>IF(S$7=0,0,S$7/NMM_fec!S$7)</f>
        <v>0.11606915639212108</v>
      </c>
      <c r="T185" s="274">
        <f>IF(T$7=0,0,T$7/NMM_fec!T$7)</f>
        <v>0.11606915639212108</v>
      </c>
      <c r="U185" s="274">
        <f>IF(U$7=0,0,U$7/NMM_fec!U$7)</f>
        <v>0.11857511120901669</v>
      </c>
      <c r="V185" s="274">
        <f>IF(V$7=0,0,V$7/NMM_fec!V$7)</f>
        <v>0.11857511120901672</v>
      </c>
      <c r="W185" s="274">
        <f>IF(W$7=0,0,W$7/NMM_fec!W$7)</f>
        <v>0.1212502918332969</v>
      </c>
      <c r="X185" s="274">
        <f>IF(X$7=0,0,X$7/NMM_fec!X$7)</f>
        <v>0.1212502918332969</v>
      </c>
      <c r="Y185" s="274">
        <f>IF(Y$7=0,0,Y$7/NMM_fec!Y$7)</f>
        <v>0.12125029183329691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0.59534347773360996</v>
      </c>
      <c r="C186" s="274">
        <f>IF(C$8=0,0,C$8/NMM_fec!C$8)</f>
        <v>0.59534347773360985</v>
      </c>
      <c r="D186" s="274">
        <f>IF(D$8=0,0,D$8/NMM_fec!D$8)</f>
        <v>0.59727909789464739</v>
      </c>
      <c r="E186" s="274">
        <f>IF(E$8=0,0,E$8/NMM_fec!E$8)</f>
        <v>0.5972790978946475</v>
      </c>
      <c r="F186" s="274">
        <f>IF(F$8=0,0,F$8/NMM_fec!F$8)</f>
        <v>0.59727909789464739</v>
      </c>
      <c r="G186" s="274">
        <f>IF(G$8=0,0,G$8/NMM_fec!G$8)</f>
        <v>0.60157039444606186</v>
      </c>
      <c r="H186" s="274">
        <f>IF(H$8=0,0,H$8/NMM_fec!H$8)</f>
        <v>0.60157039444606197</v>
      </c>
      <c r="I186" s="274">
        <f>IF(I$8=0,0,I$8/NMM_fec!I$8)</f>
        <v>0.60733819195901473</v>
      </c>
      <c r="J186" s="274">
        <f>IF(J$8=0,0,J$8/NMM_fec!J$8)</f>
        <v>0.60733819195901451</v>
      </c>
      <c r="K186" s="274">
        <f>IF(K$8=0,0,K$8/NMM_fec!K$8)</f>
        <v>0.60733819195901462</v>
      </c>
      <c r="L186" s="274">
        <f>IF(L$8=0,0,L$8/NMM_fec!L$8)</f>
        <v>0.60733819195901462</v>
      </c>
      <c r="M186" s="274">
        <f>IF(M$8=0,0,M$8/NMM_fec!M$8)</f>
        <v>0.6073381919590144</v>
      </c>
      <c r="N186" s="274">
        <f>IF(N$8=0,0,N$8/NMM_fec!N$8)</f>
        <v>0.60733819195901451</v>
      </c>
      <c r="O186" s="274">
        <f>IF(O$8=0,0,O$8/NMM_fec!O$8)</f>
        <v>0.60733819195901462</v>
      </c>
      <c r="P186" s="274">
        <f>IF(P$8=0,0,P$8/NMM_fec!P$8)</f>
        <v>0.60733819195901473</v>
      </c>
      <c r="Q186" s="274">
        <f>IF(Q$8=0,0,Q$8/NMM_fec!Q$8)</f>
        <v>0.60733819195901451</v>
      </c>
      <c r="R186" s="274">
        <f>IF(R$8=0,0,R$8/NMM_fec!R$8)</f>
        <v>0.62322037467884617</v>
      </c>
      <c r="S186" s="274">
        <f>IF(S$8=0,0,S$8/NMM_fec!S$8)</f>
        <v>0.63624302478274974</v>
      </c>
      <c r="T186" s="274">
        <f>IF(T$8=0,0,T$8/NMM_fec!T$8)</f>
        <v>0.63624302478274941</v>
      </c>
      <c r="U186" s="274">
        <f>IF(U$8=0,0,U$8/NMM_fec!U$8)</f>
        <v>0.64923472422020789</v>
      </c>
      <c r="V186" s="274">
        <f>IF(V$8=0,0,V$8/NMM_fec!V$8)</f>
        <v>0.64997963080480192</v>
      </c>
      <c r="W186" s="274">
        <f>IF(W$8=0,0,W$8/NMM_fec!W$8)</f>
        <v>0.66159766964005506</v>
      </c>
      <c r="X186" s="274">
        <f>IF(X$8=0,0,X$8/NMM_fec!X$8)</f>
        <v>0.66464386258815455</v>
      </c>
      <c r="Y186" s="274">
        <f>IF(Y$8=0,0,Y$8/NMM_fec!Y$8)</f>
        <v>0.66464386258815489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0.41440323812184676</v>
      </c>
      <c r="C187" s="274">
        <f>IF(C$9=0,0,C$9/NMM_fec!C$9)</f>
        <v>0.41440323812184665</v>
      </c>
      <c r="D187" s="274">
        <f>IF(D$9=0,0,D$9/NMM_fec!D$9)</f>
        <v>0.41575057338713178</v>
      </c>
      <c r="E187" s="274">
        <f>IF(E$9=0,0,E$9/NMM_fec!E$9)</f>
        <v>0.41575057338713139</v>
      </c>
      <c r="F187" s="274">
        <f>IF(F$9=0,0,F$9/NMM_fec!F$9)</f>
        <v>0.41575057338713184</v>
      </c>
      <c r="G187" s="274">
        <f>IF(G$9=0,0,G$9/NMM_fec!G$9)</f>
        <v>0.41873763422370452</v>
      </c>
      <c r="H187" s="274">
        <f>IF(H$9=0,0,H$9/NMM_fec!H$9)</f>
        <v>0.4187376342237048</v>
      </c>
      <c r="I187" s="274">
        <f>IF(I$9=0,0,I$9/NMM_fec!I$9)</f>
        <v>0.4227524492936503</v>
      </c>
      <c r="J187" s="274">
        <f>IF(J$9=0,0,J$9/NMM_fec!J$9)</f>
        <v>0.42275244929365036</v>
      </c>
      <c r="K187" s="274">
        <f>IF(K$9=0,0,K$9/NMM_fec!K$9)</f>
        <v>0.42275244929365041</v>
      </c>
      <c r="L187" s="274">
        <f>IF(L$9=0,0,L$9/NMM_fec!L$9)</f>
        <v>0.42275244929365025</v>
      </c>
      <c r="M187" s="274">
        <f>IF(M$9=0,0,M$9/NMM_fec!M$9)</f>
        <v>0.4227524492936503</v>
      </c>
      <c r="N187" s="274">
        <f>IF(N$9=0,0,N$9/NMM_fec!N$9)</f>
        <v>0.4227524492936503</v>
      </c>
      <c r="O187" s="274">
        <f>IF(O$9=0,0,O$9/NMM_fec!O$9)</f>
        <v>0.42275244929365019</v>
      </c>
      <c r="P187" s="274">
        <f>IF(P$9=0,0,P$9/NMM_fec!P$9)</f>
        <v>0.42275244929365019</v>
      </c>
      <c r="Q187" s="274">
        <f>IF(Q$9=0,0,Q$9/NMM_fec!Q$9)</f>
        <v>0.42275244929365047</v>
      </c>
      <c r="R187" s="274">
        <f>IF(R$9=0,0,R$9/NMM_fec!R$9)</f>
        <v>0.44287235782968737</v>
      </c>
      <c r="S187" s="274">
        <f>IF(S$9=0,0,S$9/NMM_fec!S$9)</f>
        <v>0.44287235782968726</v>
      </c>
      <c r="T187" s="274">
        <f>IF(T$9=0,0,T$9/NMM_fec!T$9)</f>
        <v>0.44287235782968748</v>
      </c>
      <c r="U187" s="274">
        <f>IF(U$9=0,0,U$9/NMM_fec!U$9)</f>
        <v>0.4524340549494964</v>
      </c>
      <c r="V187" s="274">
        <f>IF(V$9=0,0,V$9/NMM_fec!V$9)</f>
        <v>0.45243405494949668</v>
      </c>
      <c r="W187" s="274">
        <f>IF(W$9=0,0,W$9/NMM_fec!W$9)</f>
        <v>0.46264144843388394</v>
      </c>
      <c r="X187" s="274">
        <f>IF(X$9=0,0,X$9/NMM_fec!X$9)</f>
        <v>0.46264144843388377</v>
      </c>
      <c r="Y187" s="274">
        <f>IF(Y$9=0,0,Y$9/NMM_fec!Y$9)</f>
        <v>0.46264144843388383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0.62285444792629607</v>
      </c>
      <c r="C188" s="275">
        <f>IF(C$10=0,0,C$10/NMM_fec!C$10)</f>
        <v>0.61106610892446833</v>
      </c>
      <c r="D188" s="275">
        <f>IF(D$10=0,0,D$10/NMM_fec!D$10)</f>
        <v>0.63720227451210587</v>
      </c>
      <c r="E188" s="275">
        <f>IF(E$10=0,0,E$10/NMM_fec!E$10)</f>
        <v>0.67111431613499695</v>
      </c>
      <c r="F188" s="275">
        <f>IF(F$10=0,0,F$10/NMM_fec!F$10)</f>
        <v>0.66234190362398715</v>
      </c>
      <c r="G188" s="275">
        <f>IF(G$10=0,0,G$10/NMM_fec!G$10)</f>
        <v>0.64267576648649105</v>
      </c>
      <c r="H188" s="275">
        <f>IF(H$10=0,0,H$10/NMM_fec!H$10)</f>
        <v>0.65358582170372836</v>
      </c>
      <c r="I188" s="275">
        <f>IF(I$10=0,0,I$10/NMM_fec!I$10)</f>
        <v>0.66904959113704576</v>
      </c>
      <c r="J188" s="275">
        <f>IF(J$10=0,0,J$10/NMM_fec!J$10)</f>
        <v>0.67254432172587431</v>
      </c>
      <c r="K188" s="275">
        <f>IF(K$10=0,0,K$10/NMM_fec!K$10)</f>
        <v>0.68024395526468806</v>
      </c>
      <c r="L188" s="275">
        <f>IF(L$10=0,0,L$10/NMM_fec!L$10)</f>
        <v>0.66080000246995962</v>
      </c>
      <c r="M188" s="275">
        <f>IF(M$10=0,0,M$10/NMM_fec!M$10)</f>
        <v>0.67942134377651209</v>
      </c>
      <c r="N188" s="275">
        <f>IF(N$10=0,0,N$10/NMM_fec!N$10)</f>
        <v>0.67171706696919298</v>
      </c>
      <c r="O188" s="275">
        <f>IF(O$10=0,0,O$10/NMM_fec!O$10)</f>
        <v>0.67265458508144405</v>
      </c>
      <c r="P188" s="275">
        <f>IF(P$10=0,0,P$10/NMM_fec!P$10)</f>
        <v>0.65728634183458634</v>
      </c>
      <c r="Q188" s="275">
        <f>IF(Q$10=0,0,Q$10/NMM_fec!Q$10)</f>
        <v>0.63647872759637825</v>
      </c>
      <c r="R188" s="275">
        <f>IF(R$10=0,0,R$10/NMM_fec!R$10)</f>
        <v>0.69990272165199208</v>
      </c>
      <c r="S188" s="275">
        <f>IF(S$10=0,0,S$10/NMM_fec!S$10)</f>
        <v>0.66626223748048397</v>
      </c>
      <c r="T188" s="275">
        <f>IF(T$10=0,0,T$10/NMM_fec!T$10)</f>
        <v>0.72988660226187307</v>
      </c>
      <c r="U188" s="275">
        <f>IF(U$10=0,0,U$10/NMM_fec!U$10)</f>
        <v>0.75314273235549567</v>
      </c>
      <c r="V188" s="275">
        <f>IF(V$10=0,0,V$10/NMM_fec!V$10)</f>
        <v>0.74303312489410067</v>
      </c>
      <c r="W188" s="275">
        <f>IF(W$10=0,0,W$10/NMM_fec!W$10)</f>
        <v>0.77344693621961791</v>
      </c>
      <c r="X188" s="275">
        <f>IF(X$10=0,0,X$10/NMM_fec!X$10)</f>
        <v>0.76937235619085798</v>
      </c>
      <c r="Y188" s="275">
        <f>IF(Y$10=0,0,Y$10/NMM_fec!Y$10)</f>
        <v>0.78500085224962746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0.5855211903446933</v>
      </c>
      <c r="C189" s="276">
        <f>IF(C$16=0,0,C$16/NMM_fec!C$16)</f>
        <v>0.58552119034469285</v>
      </c>
      <c r="D189" s="276">
        <f>IF(D$16=0,0,D$16/NMM_fec!D$16)</f>
        <v>0.5874248756341669</v>
      </c>
      <c r="E189" s="276">
        <f>IF(E$16=0,0,E$16/NMM_fec!E$16)</f>
        <v>0.5874248756341669</v>
      </c>
      <c r="F189" s="276">
        <f>IF(F$16=0,0,F$16/NMM_fec!F$16)</f>
        <v>0.58742487563416734</v>
      </c>
      <c r="G189" s="276">
        <f>IF(G$16=0,0,G$16/NMM_fec!G$16)</f>
        <v>0.59164537213556789</v>
      </c>
      <c r="H189" s="276">
        <f>IF(H$16=0,0,H$16/NMM_fec!H$16)</f>
        <v>0.59164537213556745</v>
      </c>
      <c r="I189" s="276">
        <f>IF(I$16=0,0,I$16/NMM_fec!I$16)</f>
        <v>0.5973180095150975</v>
      </c>
      <c r="J189" s="276">
        <f>IF(J$16=0,0,J$16/NMM_fec!J$16)</f>
        <v>0.59731800951509773</v>
      </c>
      <c r="K189" s="276">
        <f>IF(K$16=0,0,K$16/NMM_fec!K$16)</f>
        <v>0.59731800951509784</v>
      </c>
      <c r="L189" s="276">
        <f>IF(L$16=0,0,L$16/NMM_fec!L$16)</f>
        <v>0.59731800951509784</v>
      </c>
      <c r="M189" s="276">
        <f>IF(M$16=0,0,M$16/NMM_fec!M$16)</f>
        <v>0.59731800951509784</v>
      </c>
      <c r="N189" s="276">
        <f>IF(N$16=0,0,N$16/NMM_fec!N$16)</f>
        <v>0.59731800951509773</v>
      </c>
      <c r="O189" s="276">
        <f>IF(O$16=0,0,O$16/NMM_fec!O$16)</f>
        <v>0.59731800951509806</v>
      </c>
      <c r="P189" s="276">
        <f>IF(P$16=0,0,P$16/NMM_fec!P$16)</f>
        <v>0.5973180095150975</v>
      </c>
      <c r="Q189" s="276">
        <f>IF(Q$16=0,0,Q$16/NMM_fec!Q$16)</f>
        <v>0.59731800951509761</v>
      </c>
      <c r="R189" s="276">
        <f>IF(R$16=0,0,R$16/NMM_fec!R$16)</f>
        <v>0.61453620856358793</v>
      </c>
      <c r="S189" s="276">
        <f>IF(S$16=0,0,S$16/NMM_fec!S$16)</f>
        <v>0.62574595532227539</v>
      </c>
      <c r="T189" s="276">
        <f>IF(T$16=0,0,T$16/NMM_fec!T$16)</f>
        <v>0.62574595532227539</v>
      </c>
      <c r="U189" s="276">
        <f>IF(U$16=0,0,U$16/NMM_fec!U$16)</f>
        <v>0.63925592764942218</v>
      </c>
      <c r="V189" s="276">
        <f>IF(V$16=0,0,V$16/NMM_fec!V$16)</f>
        <v>0.63925592764942196</v>
      </c>
      <c r="W189" s="276">
        <f>IF(W$16=0,0,W$16/NMM_fec!W$16)</f>
        <v>0.65228033488448001</v>
      </c>
      <c r="X189" s="276">
        <f>IF(X$16=0,0,X$16/NMM_fec!X$16)</f>
        <v>0.65367822128395658</v>
      </c>
      <c r="Y189" s="276">
        <f>IF(Y$16=0,0,Y$16/NMM_fec!Y$16)</f>
        <v>0.65367822128395647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0.37295061547664293</v>
      </c>
      <c r="C190" s="276">
        <f>IF(C$17=0,0,C$17/NMM_fec!C$17)</f>
        <v>0.39254487156594048</v>
      </c>
      <c r="D190" s="276">
        <f>IF(D$17=0,0,D$17/NMM_fec!D$17)</f>
        <v>0.3993283940832108</v>
      </c>
      <c r="E190" s="276">
        <f>IF(E$17=0,0,E$17/NMM_fec!E$17)</f>
        <v>0.39210510870809012</v>
      </c>
      <c r="F190" s="276">
        <f>IF(F$17=0,0,F$17/NMM_fec!F$17)</f>
        <v>0.39104185499956035</v>
      </c>
      <c r="G190" s="276">
        <f>IF(G$17=0,0,G$17/NMM_fec!G$17)</f>
        <v>0.39636425840089007</v>
      </c>
      <c r="H190" s="276">
        <f>IF(H$17=0,0,H$17/NMM_fec!H$17)</f>
        <v>0.39236686750948963</v>
      </c>
      <c r="I190" s="276">
        <f>IF(I$17=0,0,I$17/NMM_fec!I$17)</f>
        <v>0.3971877220664578</v>
      </c>
      <c r="J190" s="276">
        <f>IF(J$17=0,0,J$17/NMM_fec!J$17)</f>
        <v>0.38974351401981366</v>
      </c>
      <c r="K190" s="276">
        <f>IF(K$17=0,0,K$17/NMM_fec!K$17)</f>
        <v>0.3894462531065917</v>
      </c>
      <c r="L190" s="276">
        <f>IF(L$17=0,0,L$17/NMM_fec!L$17)</f>
        <v>0.39687450512156697</v>
      </c>
      <c r="M190" s="276">
        <f>IF(M$17=0,0,M$17/NMM_fec!M$17)</f>
        <v>0.3983816341706552</v>
      </c>
      <c r="N190" s="276">
        <f>IF(N$17=0,0,N$17/NMM_fec!N$17)</f>
        <v>0.40278866912279671</v>
      </c>
      <c r="O190" s="276">
        <f>IF(O$17=0,0,O$17/NMM_fec!O$17)</f>
        <v>0.38415143614432601</v>
      </c>
      <c r="P190" s="276">
        <f>IF(P$17=0,0,P$17/NMM_fec!P$17)</f>
        <v>0.38703743812972535</v>
      </c>
      <c r="Q190" s="276">
        <f>IF(Q$17=0,0,Q$17/NMM_fec!Q$17)</f>
        <v>0.37942298152388088</v>
      </c>
      <c r="R190" s="276">
        <f>IF(R$17=0,0,R$17/NMM_fec!R$17)</f>
        <v>0.39744747433245931</v>
      </c>
      <c r="S190" s="276">
        <f>IF(S$17=0,0,S$17/NMM_fec!S$17)</f>
        <v>0.39998317235827408</v>
      </c>
      <c r="T190" s="276">
        <f>IF(T$17=0,0,T$17/NMM_fec!T$17)</f>
        <v>0.39378513051756331</v>
      </c>
      <c r="U190" s="276">
        <f>IF(U$17=0,0,U$17/NMM_fec!U$17)</f>
        <v>0.40142519589488801</v>
      </c>
      <c r="V190" s="276">
        <f>IF(V$17=0,0,V$17/NMM_fec!V$17)</f>
        <v>0.39791724957277447</v>
      </c>
      <c r="W190" s="276">
        <f>IF(W$17=0,0,W$17/NMM_fec!W$17)</f>
        <v>0.41202697444982189</v>
      </c>
      <c r="X190" s="276">
        <f>IF(X$17=0,0,X$17/NMM_fec!X$17)</f>
        <v>0.41020082623797438</v>
      </c>
      <c r="Y190" s="276">
        <f>IF(Y$17=0,0,Y$17/NMM_fec!Y$17)</f>
        <v>0.40715846779483306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0.56500468479736599</v>
      </c>
      <c r="C191" s="276">
        <f>IF(C$25=0,0,C$25/NMM_fec!C$25)</f>
        <v>0.55902394058723071</v>
      </c>
      <c r="D191" s="276">
        <f>IF(D$25=0,0,D$25/NMM_fec!D$25)</f>
        <v>0.56004377724773824</v>
      </c>
      <c r="E191" s="276">
        <f>IF(E$25=0,0,E$25/NMM_fec!E$25)</f>
        <v>0.56115431781158476</v>
      </c>
      <c r="F191" s="276">
        <f>IF(F$25=0,0,F$25/NMM_fec!F$25)</f>
        <v>0.56140253874459201</v>
      </c>
      <c r="G191" s="276">
        <f>IF(G$25=0,0,G$25/NMM_fec!G$25)</f>
        <v>0.56390527344649843</v>
      </c>
      <c r="H191" s="276">
        <f>IF(H$25=0,0,H$25/NMM_fec!H$25)</f>
        <v>0.56225181816840675</v>
      </c>
      <c r="I191" s="276">
        <f>IF(I$25=0,0,I$25/NMM_fec!I$25)</f>
        <v>0.57030534904049746</v>
      </c>
      <c r="J191" s="276">
        <f>IF(J$25=0,0,J$25/NMM_fec!J$25)</f>
        <v>0.57234846022051611</v>
      </c>
      <c r="K191" s="276">
        <f>IF(K$25=0,0,K$25/NMM_fec!K$25)</f>
        <v>0.57267224422011764</v>
      </c>
      <c r="L191" s="276">
        <f>IF(L$25=0,0,L$25/NMM_fec!L$25)</f>
        <v>0.57404903295145737</v>
      </c>
      <c r="M191" s="276">
        <f>IF(M$25=0,0,M$25/NMM_fec!M$25)</f>
        <v>0.57219617123884747</v>
      </c>
      <c r="N191" s="276">
        <f>IF(N$25=0,0,N$25/NMM_fec!N$25)</f>
        <v>0.56800405089853789</v>
      </c>
      <c r="O191" s="276">
        <f>IF(O$25=0,0,O$25/NMM_fec!O$25)</f>
        <v>0.56953389786132225</v>
      </c>
      <c r="P191" s="276">
        <f>IF(P$25=0,0,P$25/NMM_fec!P$25)</f>
        <v>0.56897354293247671</v>
      </c>
      <c r="Q191" s="276">
        <f>IF(Q$25=0,0,Q$25/NMM_fec!Q$25)</f>
        <v>0.56984438068082199</v>
      </c>
      <c r="R191" s="276">
        <f>IF(R$25=0,0,R$25/NMM_fec!R$25)</f>
        <v>0.59617925086684742</v>
      </c>
      <c r="S191" s="276">
        <f>IF(S$25=0,0,S$25/NMM_fec!S$25)</f>
        <v>0.59663575624572451</v>
      </c>
      <c r="T191" s="276">
        <f>IF(T$25=0,0,T$25/NMM_fec!T$25)</f>
        <v>0.59654064743568846</v>
      </c>
      <c r="U191" s="276">
        <f>IF(U$25=0,0,U$25/NMM_fec!U$25)</f>
        <v>0.609377641146989</v>
      </c>
      <c r="V191" s="276">
        <f>IF(V$25=0,0,V$25/NMM_fec!V$25)</f>
        <v>0.60981623066572088</v>
      </c>
      <c r="W191" s="276">
        <f>IF(W$25=0,0,W$25/NMM_fec!W$25)</f>
        <v>0.62258564246196701</v>
      </c>
      <c r="X191" s="276">
        <f>IF(X$25=0,0,X$25/NMM_fec!X$25)</f>
        <v>0.62262596108018686</v>
      </c>
      <c r="Y191" s="276">
        <f>IF(Y$25=0,0,Y$25/NMM_fec!Y$25)</f>
        <v>0.62345594249459835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0.61135518104051734</v>
      </c>
      <c r="C192" s="277">
        <f>IF(C$33=0,0,C$33/NMM_fec!C$33)</f>
        <v>0.62087289991221362</v>
      </c>
      <c r="D192" s="277">
        <f>IF(D$33=0,0,D$33/NMM_fec!D$33)</f>
        <v>0.62499509546186716</v>
      </c>
      <c r="E192" s="277">
        <f>IF(E$33=0,0,E$33/NMM_fec!E$33)</f>
        <v>0.62392330368888249</v>
      </c>
      <c r="F192" s="277">
        <f>IF(F$33=0,0,F$33/NMM_fec!F$33)</f>
        <v>0.62453947314736191</v>
      </c>
      <c r="G192" s="277">
        <f>IF(G$33=0,0,G$33/NMM_fec!G$33)</f>
        <v>0.62534163404141729</v>
      </c>
      <c r="H192" s="277">
        <f>IF(H$33=0,0,H$33/NMM_fec!H$33)</f>
        <v>0.62579111751933547</v>
      </c>
      <c r="I192" s="277">
        <f>IF(I$33=0,0,I$33/NMM_fec!I$33)</f>
        <v>0.63174505469864528</v>
      </c>
      <c r="J192" s="277">
        <f>IF(J$33=0,0,J$33/NMM_fec!J$33)</f>
        <v>0.63208268441249782</v>
      </c>
      <c r="K192" s="277">
        <f>IF(K$33=0,0,K$33/NMM_fec!K$33)</f>
        <v>0.63527023821607831</v>
      </c>
      <c r="L192" s="277">
        <f>IF(L$33=0,0,L$33/NMM_fec!L$33)</f>
        <v>0.63456384297789103</v>
      </c>
      <c r="M192" s="277">
        <f>IF(M$33=0,0,M$33/NMM_fec!M$33)</f>
        <v>0.63591072462865206</v>
      </c>
      <c r="N192" s="277">
        <f>IF(N$33=0,0,N$33/NMM_fec!N$33)</f>
        <v>0.63626595949770848</v>
      </c>
      <c r="O192" s="277">
        <f>IF(O$33=0,0,O$33/NMM_fec!O$33)</f>
        <v>0.63577028734993335</v>
      </c>
      <c r="P192" s="277">
        <f>IF(P$33=0,0,P$33/NMM_fec!P$33)</f>
        <v>0.6348187683971892</v>
      </c>
      <c r="Q192" s="277">
        <f>IF(Q$33=0,0,Q$33/NMM_fec!Q$33)</f>
        <v>0.63450095803066009</v>
      </c>
      <c r="R192" s="277">
        <f>IF(R$33=0,0,R$33/NMM_fec!R$33)</f>
        <v>0.65265975092597506</v>
      </c>
      <c r="S192" s="277">
        <f>IF(S$33=0,0,S$33/NMM_fec!S$33)</f>
        <v>0.66059145408422681</v>
      </c>
      <c r="T192" s="277">
        <f>IF(T$33=0,0,T$33/NMM_fec!T$33)</f>
        <v>0.66176447516970505</v>
      </c>
      <c r="U192" s="277">
        <f>IF(U$33=0,0,U$33/NMM_fec!U$33)</f>
        <v>0.67604620660464809</v>
      </c>
      <c r="V192" s="277">
        <f>IF(V$33=0,0,V$33/NMM_fec!V$33)</f>
        <v>0.67536981532546347</v>
      </c>
      <c r="W192" s="277">
        <f>IF(W$33=0,0,W$33/NMM_fec!W$33)</f>
        <v>0.68966715043772275</v>
      </c>
      <c r="X192" s="277">
        <f>IF(X$33=0,0,X$33/NMM_fec!X$33)</f>
        <v>0.69072349796503896</v>
      </c>
      <c r="Y192" s="277">
        <f>IF(Y$33=0,0,Y$33/NMM_fec!Y$33)</f>
        <v>0.69227360846174268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0.60298911669732846</v>
      </c>
      <c r="C194" s="320">
        <f>IF(C$48=0,0,C$48/NMM_fec!C$48)</f>
        <v>0.59920365755607663</v>
      </c>
      <c r="D194" s="320">
        <f>IF(D$48=0,0,D$48/NMM_fec!D$48)</f>
        <v>0.60379182635117956</v>
      </c>
      <c r="E194" s="320">
        <f>IF(E$48=0,0,E$48/NMM_fec!E$48)</f>
        <v>0.60562669795166135</v>
      </c>
      <c r="F194" s="320">
        <f>IF(F$48=0,0,F$48/NMM_fec!F$48)</f>
        <v>0.60509861642556351</v>
      </c>
      <c r="G194" s="320">
        <f>IF(G$48=0,0,G$48/NMM_fec!G$48)</f>
        <v>0.60070609331730063</v>
      </c>
      <c r="H194" s="320">
        <f>IF(H$48=0,0,H$48/NMM_fec!H$48)</f>
        <v>0.59952822930373839</v>
      </c>
      <c r="I194" s="320">
        <f>IF(I$48=0,0,I$48/NMM_fec!I$48)</f>
        <v>0.60259283280760723</v>
      </c>
      <c r="J194" s="320">
        <f>IF(J$48=0,0,J$48/NMM_fec!J$48)</f>
        <v>0.60208243394861538</v>
      </c>
      <c r="K194" s="320">
        <f>IF(K$48=0,0,K$48/NMM_fec!K$48)</f>
        <v>0.60395660736853862</v>
      </c>
      <c r="L194" s="320">
        <f>IF(L$48=0,0,L$48/NMM_fec!L$48)</f>
        <v>0.60483812309378071</v>
      </c>
      <c r="M194" s="320">
        <f>IF(M$48=0,0,M$48/NMM_fec!M$48)</f>
        <v>0.60664147896376353</v>
      </c>
      <c r="N194" s="320">
        <f>IF(N$48=0,0,N$48/NMM_fec!N$48)</f>
        <v>0.60472000278759297</v>
      </c>
      <c r="O194" s="320">
        <f>IF(O$48=0,0,O$48/NMM_fec!O$48)</f>
        <v>0.60587124872506937</v>
      </c>
      <c r="P194" s="320">
        <f>IF(P$48=0,0,P$48/NMM_fec!P$48)</f>
        <v>0.60418453735410671</v>
      </c>
      <c r="Q194" s="320">
        <f>IF(Q$48=0,0,Q$48/NMM_fec!Q$48)</f>
        <v>0.61680127888826719</v>
      </c>
      <c r="R194" s="320">
        <f>IF(R$48=0,0,R$48/NMM_fec!R$48)</f>
        <v>0.62639321611935617</v>
      </c>
      <c r="S194" s="320">
        <f>IF(S$48=0,0,S$48/NMM_fec!S$48)</f>
        <v>0.63715994247831298</v>
      </c>
      <c r="T194" s="320">
        <f>IF(T$48=0,0,T$48/NMM_fec!T$48)</f>
        <v>0.64722572050505023</v>
      </c>
      <c r="U194" s="320">
        <f>IF(U$48=0,0,U$48/NMM_fec!U$48)</f>
        <v>0.64976269999432379</v>
      </c>
      <c r="V194" s="320">
        <f>IF(V$48=0,0,V$48/NMM_fec!V$48)</f>
        <v>0.65959363753748723</v>
      </c>
      <c r="W194" s="320">
        <f>IF(W$48=0,0,W$48/NMM_fec!W$48)</f>
        <v>0.66616547892869471</v>
      </c>
      <c r="X194" s="320">
        <f>IF(X$48=0,0,X$48/NMM_fec!X$48)</f>
        <v>0.66990694765683423</v>
      </c>
      <c r="Y194" s="320">
        <f>IF(Y$48=0,0,Y$48/NMM_fec!Y$48)</f>
        <v>0.67937839318897675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0.53251689500662336</v>
      </c>
      <c r="C195" s="273">
        <f>IF(C$49=0,0,C$49/NMM_fec!C$49)</f>
        <v>0.53251689500662336</v>
      </c>
      <c r="D195" s="273">
        <f>IF(D$49=0,0,D$49/NMM_fec!D$49)</f>
        <v>0.53251689500662391</v>
      </c>
      <c r="E195" s="273">
        <f>IF(E$49=0,0,E$49/NMM_fec!E$49)</f>
        <v>0.5325168950066238</v>
      </c>
      <c r="F195" s="273">
        <f>IF(F$49=0,0,F$49/NMM_fec!F$49)</f>
        <v>0.53251689500662347</v>
      </c>
      <c r="G195" s="273">
        <f>IF(G$49=0,0,G$49/NMM_fec!G$49)</f>
        <v>0.5325168950066238</v>
      </c>
      <c r="H195" s="273">
        <f>IF(H$49=0,0,H$49/NMM_fec!H$49)</f>
        <v>0.53251689500662369</v>
      </c>
      <c r="I195" s="273">
        <f>IF(I$49=0,0,I$49/NMM_fec!I$49)</f>
        <v>0.53251689500662369</v>
      </c>
      <c r="J195" s="273">
        <f>IF(J$49=0,0,J$49/NMM_fec!J$49)</f>
        <v>0.53251689500662358</v>
      </c>
      <c r="K195" s="273">
        <f>IF(K$49=0,0,K$49/NMM_fec!K$49)</f>
        <v>0.53251689500662358</v>
      </c>
      <c r="L195" s="273">
        <f>IF(L$49=0,0,L$49/NMM_fec!L$49)</f>
        <v>0.53251689500662369</v>
      </c>
      <c r="M195" s="273">
        <f>IF(M$49=0,0,M$49/NMM_fec!M$49)</f>
        <v>0.53251689500662358</v>
      </c>
      <c r="N195" s="273">
        <f>IF(N$49=0,0,N$49/NMM_fec!N$49)</f>
        <v>0.53251689500662358</v>
      </c>
      <c r="O195" s="273">
        <f>IF(O$49=0,0,O$49/NMM_fec!O$49)</f>
        <v>0.53251689500662358</v>
      </c>
      <c r="P195" s="273">
        <f>IF(P$49=0,0,P$49/NMM_fec!P$49)</f>
        <v>0.53251689500662369</v>
      </c>
      <c r="Q195" s="273">
        <f>IF(Q$49=0,0,Q$49/NMM_fec!Q$49)</f>
        <v>0.53426520550596124</v>
      </c>
      <c r="R195" s="273">
        <f>IF(R$49=0,0,R$49/NMM_fec!R$49)</f>
        <v>0.53583868495536524</v>
      </c>
      <c r="S195" s="273">
        <f>IF(S$49=0,0,S$49/NMM_fec!S$49)</f>
        <v>0.53725481645982887</v>
      </c>
      <c r="T195" s="273">
        <f>IF(T$49=0,0,T$49/NMM_fec!T$49)</f>
        <v>0.53852933481384579</v>
      </c>
      <c r="U195" s="273">
        <f>IF(U$49=0,0,U$49/NMM_fec!U$49)</f>
        <v>0.5396764013324612</v>
      </c>
      <c r="V195" s="273">
        <f>IF(V$49=0,0,V$49/NMM_fec!V$49)</f>
        <v>0.54070876119921529</v>
      </c>
      <c r="W195" s="273">
        <f>IF(W$49=0,0,W$49/NMM_fec!W$49)</f>
        <v>0.54163788507929345</v>
      </c>
      <c r="X195" s="273">
        <f>IF(X$49=0,0,X$49/NMM_fec!X$49)</f>
        <v>0.54247409657136425</v>
      </c>
      <c r="Y195" s="273">
        <f>IF(Y$49=0,0,Y$49/NMM_fec!Y$49)</f>
        <v>0.54322668691422793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0.13823553770352873</v>
      </c>
      <c r="C196" s="274">
        <f>IF(C$50=0,0,C$50/NMM_fec!C$50)</f>
        <v>0.13823553770352884</v>
      </c>
      <c r="D196" s="274">
        <f>IF(D$50=0,0,D$50/NMM_fec!D$50)</f>
        <v>0.1382355377035287</v>
      </c>
      <c r="E196" s="274">
        <f>IF(E$50=0,0,E$50/NMM_fec!E$50)</f>
        <v>0.13823553770352884</v>
      </c>
      <c r="F196" s="274">
        <f>IF(F$50=0,0,F$50/NMM_fec!F$50)</f>
        <v>0.13823553770352875</v>
      </c>
      <c r="G196" s="274">
        <f>IF(G$50=0,0,G$50/NMM_fec!G$50)</f>
        <v>0.13823553770352878</v>
      </c>
      <c r="H196" s="274">
        <f>IF(H$50=0,0,H$50/NMM_fec!H$50)</f>
        <v>0.13823553770352878</v>
      </c>
      <c r="I196" s="274">
        <f>IF(I$50=0,0,I$50/NMM_fec!I$50)</f>
        <v>0.13823553770352881</v>
      </c>
      <c r="J196" s="274">
        <f>IF(J$50=0,0,J$50/NMM_fec!J$50)</f>
        <v>0.13823553770352875</v>
      </c>
      <c r="K196" s="274">
        <f>IF(K$50=0,0,K$50/NMM_fec!K$50)</f>
        <v>0.13823553770352875</v>
      </c>
      <c r="L196" s="274">
        <f>IF(L$50=0,0,L$50/NMM_fec!L$50)</f>
        <v>0.13823553770352878</v>
      </c>
      <c r="M196" s="274">
        <f>IF(M$50=0,0,M$50/NMM_fec!M$50)</f>
        <v>0.1382355377035287</v>
      </c>
      <c r="N196" s="274">
        <f>IF(N$50=0,0,N$50/NMM_fec!N$50)</f>
        <v>0.13823553770352878</v>
      </c>
      <c r="O196" s="274">
        <f>IF(O$50=0,0,O$50/NMM_fec!O$50)</f>
        <v>0.13823553770352878</v>
      </c>
      <c r="P196" s="274">
        <f>IF(P$50=0,0,P$50/NMM_fec!P$50)</f>
        <v>0.13823553770352878</v>
      </c>
      <c r="Q196" s="274">
        <f>IF(Q$50=0,0,Q$50/NMM_fec!Q$50)</f>
        <v>0.14118737008843329</v>
      </c>
      <c r="R196" s="274">
        <f>IF(R$50=0,0,R$50/NMM_fec!R$50)</f>
        <v>0.14383871066292409</v>
      </c>
      <c r="S196" s="274">
        <f>IF(S$50=0,0,S$50/NMM_fec!S$50)</f>
        <v>0.14623022575188907</v>
      </c>
      <c r="T196" s="274">
        <f>IF(T$50=0,0,T$50/NMM_fec!T$50)</f>
        <v>0.14838258933195758</v>
      </c>
      <c r="U196" s="274">
        <f>IF(U$50=0,0,U$50/NMM_fec!U$50)</f>
        <v>0.14939705709576764</v>
      </c>
      <c r="V196" s="274">
        <f>IF(V$50=0,0,V$50/NMM_fec!V$50)</f>
        <v>0.15123273754144834</v>
      </c>
      <c r="W196" s="274">
        <f>IF(W$50=0,0,W$50/NMM_fec!W$50)</f>
        <v>0.15288484994256091</v>
      </c>
      <c r="X196" s="274">
        <f>IF(X$50=0,0,X$50/NMM_fec!X$50)</f>
        <v>0.15437175110356219</v>
      </c>
      <c r="Y196" s="274">
        <f>IF(Y$50=0,0,Y$50/NMM_fec!Y$50)</f>
        <v>0.15570996214846342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0.75497886668347081</v>
      </c>
      <c r="C197" s="274">
        <f>IF(C$51=0,0,C$51/NMM_fec!C$51)</f>
        <v>0.75497886668347058</v>
      </c>
      <c r="D197" s="274">
        <f>IF(D$51=0,0,D$51/NMM_fec!D$51)</f>
        <v>0.75497886668347103</v>
      </c>
      <c r="E197" s="274">
        <f>IF(E$51=0,0,E$51/NMM_fec!E$51)</f>
        <v>0.7549788666834707</v>
      </c>
      <c r="F197" s="274">
        <f>IF(F$51=0,0,F$51/NMM_fec!F$51)</f>
        <v>0.75497886668347058</v>
      </c>
      <c r="G197" s="274">
        <f>IF(G$51=0,0,G$51/NMM_fec!G$51)</f>
        <v>0.75497886668347058</v>
      </c>
      <c r="H197" s="274">
        <f>IF(H$51=0,0,H$51/NMM_fec!H$51)</f>
        <v>0.7549788666834707</v>
      </c>
      <c r="I197" s="274">
        <f>IF(I$51=0,0,I$51/NMM_fec!I$51)</f>
        <v>0.7549788666834707</v>
      </c>
      <c r="J197" s="274">
        <f>IF(J$51=0,0,J$51/NMM_fec!J$51)</f>
        <v>0.7549788666834707</v>
      </c>
      <c r="K197" s="274">
        <f>IF(K$51=0,0,K$51/NMM_fec!K$51)</f>
        <v>0.7549788666834707</v>
      </c>
      <c r="L197" s="274">
        <f>IF(L$51=0,0,L$51/NMM_fec!L$51)</f>
        <v>0.7549788666834707</v>
      </c>
      <c r="M197" s="274">
        <f>IF(M$51=0,0,M$51/NMM_fec!M$51)</f>
        <v>0.75497886668347103</v>
      </c>
      <c r="N197" s="274">
        <f>IF(N$51=0,0,N$51/NMM_fec!N$51)</f>
        <v>0.75497886668347047</v>
      </c>
      <c r="O197" s="274">
        <f>IF(O$51=0,0,O$51/NMM_fec!O$51)</f>
        <v>0.75497886668347058</v>
      </c>
      <c r="P197" s="274">
        <f>IF(P$51=0,0,P$51/NMM_fec!P$51)</f>
        <v>0.7549788666834707</v>
      </c>
      <c r="Q197" s="274">
        <f>IF(Q$51=0,0,Q$51/NMM_fec!Q$51)</f>
        <v>0.7560969819308565</v>
      </c>
      <c r="R197" s="274">
        <f>IF(R$51=0,0,R$51/NMM_fec!R$51)</f>
        <v>0.75710328565350382</v>
      </c>
      <c r="S197" s="274">
        <f>IF(S$51=0,0,S$51/NMM_fec!S$51)</f>
        <v>0.75800895900388654</v>
      </c>
      <c r="T197" s="274">
        <f>IF(T$51=0,0,T$51/NMM_fec!T$51)</f>
        <v>0.75849841896575709</v>
      </c>
      <c r="U197" s="274">
        <f>IF(U$51=0,0,U$51/NMM_fec!U$51)</f>
        <v>0.7584984189657572</v>
      </c>
      <c r="V197" s="274">
        <f>IF(V$51=0,0,V$51/NMM_fec!V$51)</f>
        <v>0.75849841896575743</v>
      </c>
      <c r="W197" s="274">
        <f>IF(W$51=0,0,W$51/NMM_fec!W$51)</f>
        <v>0.75849841896575698</v>
      </c>
      <c r="X197" s="274">
        <f>IF(X$51=0,0,X$51/NMM_fec!X$51)</f>
        <v>0.75849841896575698</v>
      </c>
      <c r="Y197" s="274">
        <f>IF(Y$51=0,0,Y$51/NMM_fec!Y$51)</f>
        <v>0.75849841896575743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0.52742870552622989</v>
      </c>
      <c r="C198" s="274">
        <f>IF(C$52=0,0,C$52/NMM_fec!C$52)</f>
        <v>0.52742870552622989</v>
      </c>
      <c r="D198" s="274">
        <f>IF(D$52=0,0,D$52/NMM_fec!D$52)</f>
        <v>0.52742870552622989</v>
      </c>
      <c r="E198" s="274">
        <f>IF(E$52=0,0,E$52/NMM_fec!E$52)</f>
        <v>0.52742870552623</v>
      </c>
      <c r="F198" s="274">
        <f>IF(F$52=0,0,F$52/NMM_fec!F$52)</f>
        <v>0.52742870552623</v>
      </c>
      <c r="G198" s="274">
        <f>IF(G$52=0,0,G$52/NMM_fec!G$52)</f>
        <v>0.52742870552622989</v>
      </c>
      <c r="H198" s="274">
        <f>IF(H$52=0,0,H$52/NMM_fec!H$52)</f>
        <v>0.52742870552622989</v>
      </c>
      <c r="I198" s="274">
        <f>IF(I$52=0,0,I$52/NMM_fec!I$52)</f>
        <v>0.52742870552623</v>
      </c>
      <c r="J198" s="274">
        <f>IF(J$52=0,0,J$52/NMM_fec!J$52)</f>
        <v>0.52742870552622978</v>
      </c>
      <c r="K198" s="274">
        <f>IF(K$52=0,0,K$52/NMM_fec!K$52)</f>
        <v>0.52742870552623022</v>
      </c>
      <c r="L198" s="274">
        <f>IF(L$52=0,0,L$52/NMM_fec!L$52)</f>
        <v>0.52742870552622989</v>
      </c>
      <c r="M198" s="274">
        <f>IF(M$52=0,0,M$52/NMM_fec!M$52)</f>
        <v>0.52742870552622989</v>
      </c>
      <c r="N198" s="274">
        <f>IF(N$52=0,0,N$52/NMM_fec!N$52)</f>
        <v>0.52742870552623</v>
      </c>
      <c r="O198" s="274">
        <f>IF(O$52=0,0,O$52/NMM_fec!O$52)</f>
        <v>0.52742870552623</v>
      </c>
      <c r="P198" s="274">
        <f>IF(P$52=0,0,P$52/NMM_fec!P$52)</f>
        <v>0.52742870552623011</v>
      </c>
      <c r="Q198" s="274">
        <f>IF(Q$52=0,0,Q$52/NMM_fec!Q$52)</f>
        <v>0.53983805289883557</v>
      </c>
      <c r="R198" s="274">
        <f>IF(R$52=0,0,R$52/NMM_fec!R$52)</f>
        <v>0.54880724761394961</v>
      </c>
      <c r="S198" s="274">
        <f>IF(S$52=0,0,S$52/NMM_fec!S$52)</f>
        <v>0.55907874077778308</v>
      </c>
      <c r="T198" s="274">
        <f>IF(T$52=0,0,T$52/NMM_fec!T$52)</f>
        <v>0.56832308462523329</v>
      </c>
      <c r="U198" s="274">
        <f>IF(U$52=0,0,U$52/NMM_fec!U$52)</f>
        <v>0.57001475700439619</v>
      </c>
      <c r="V198" s="274">
        <f>IF(V$52=0,0,V$52/NMM_fec!V$52)</f>
        <v>0.57816549922918525</v>
      </c>
      <c r="W198" s="274">
        <f>IF(W$52=0,0,W$52/NMM_fec!W$52)</f>
        <v>0.58550116723149526</v>
      </c>
      <c r="X198" s="274">
        <f>IF(X$52=0,0,X$52/NMM_fec!X$52)</f>
        <v>0.5921032684335743</v>
      </c>
      <c r="Y198" s="274">
        <f>IF(Y$52=0,0,Y$52/NMM_fec!Y$52)</f>
        <v>0.59804515951544546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0.79001289434580713</v>
      </c>
      <c r="C199" s="275">
        <f>IF(C$53=0,0,C$53/NMM_fec!C$53)</f>
        <v>0.77506086206062519</v>
      </c>
      <c r="D199" s="275">
        <f>IF(D$53=0,0,D$53/NMM_fec!D$53)</f>
        <v>0.80559212173541273</v>
      </c>
      <c r="E199" s="275">
        <f>IF(E$53=0,0,E$53/NMM_fec!E$53)</f>
        <v>0.84846590711899839</v>
      </c>
      <c r="F199" s="275">
        <f>IF(F$53=0,0,F$53/NMM_fec!F$53)</f>
        <v>0.83737525868574547</v>
      </c>
      <c r="G199" s="275">
        <f>IF(G$53=0,0,G$53/NMM_fec!G$53)</f>
        <v>0.8067160156418739</v>
      </c>
      <c r="H199" s="275">
        <f>IF(H$53=0,0,H$53/NMM_fec!H$53)</f>
        <v>0.82041081593502863</v>
      </c>
      <c r="I199" s="275">
        <f>IF(I$53=0,0,I$53/NMM_fec!I$53)</f>
        <v>0.8318459894131699</v>
      </c>
      <c r="J199" s="275">
        <f>IF(J$53=0,0,J$53/NMM_fec!J$53)</f>
        <v>0.83619107483420119</v>
      </c>
      <c r="K199" s="275">
        <f>IF(K$53=0,0,K$53/NMM_fec!K$53)</f>
        <v>0.84576422062796563</v>
      </c>
      <c r="L199" s="275">
        <f>IF(L$53=0,0,L$53/NMM_fec!L$53)</f>
        <v>0.82158907073639187</v>
      </c>
      <c r="M199" s="275">
        <f>IF(M$53=0,0,M$53/NMM_fec!M$53)</f>
        <v>0.84474144731437406</v>
      </c>
      <c r="N199" s="275">
        <f>IF(N$53=0,0,N$53/NMM_fec!N$53)</f>
        <v>0.83516252842944427</v>
      </c>
      <c r="O199" s="275">
        <f>IF(O$53=0,0,O$53/NMM_fec!O$53)</f>
        <v>0.83632816800535792</v>
      </c>
      <c r="P199" s="275">
        <f>IF(P$53=0,0,P$53/NMM_fec!P$53)</f>
        <v>0.81722044911788583</v>
      </c>
      <c r="Q199" s="275">
        <f>IF(Q$53=0,0,Q$53/NMM_fec!Q$53)</f>
        <v>0.82342601916900038</v>
      </c>
      <c r="R199" s="275">
        <f>IF(R$53=0,0,R$53/NMM_fec!R$53)</f>
        <v>0.86434262987423272</v>
      </c>
      <c r="S199" s="275">
        <f>IF(S$53=0,0,S$53/NMM_fec!S$53)</f>
        <v>0.85459374724748483</v>
      </c>
      <c r="T199" s="275">
        <f>IF(T$53=0,0,T$53/NMM_fec!T$53)</f>
        <v>0.93620273130214637</v>
      </c>
      <c r="U199" s="275">
        <f>IF(U$53=0,0,U$53/NMM_fec!U$53)</f>
        <v>0.94561660298090799</v>
      </c>
      <c r="V199" s="275">
        <f>IF(V$53=0,0,V$53/NMM_fec!V$53)</f>
        <v>0.96900870421013108</v>
      </c>
      <c r="W199" s="275">
        <f>IF(W$53=0,0,W$53/NMM_fec!W$53)</f>
        <v>0.98778353753530534</v>
      </c>
      <c r="X199" s="275">
        <f>IF(X$53=0,0,X$53/NMM_fec!X$53)</f>
        <v>0.98257981522896165</v>
      </c>
      <c r="Y199" s="275">
        <f>IF(Y$53=0,0,Y$53/NMM_fec!Y$53)</f>
        <v>1.0403668804841197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0.64119715178215875</v>
      </c>
      <c r="C200" s="276">
        <f>IF(C$59=0,0,C$59/NMM_fec!C$59)</f>
        <v>0.64119715178215864</v>
      </c>
      <c r="D200" s="276">
        <f>IF(D$59=0,0,D$59/NMM_fec!D$59)</f>
        <v>0.64119715178215853</v>
      </c>
      <c r="E200" s="276">
        <f>IF(E$59=0,0,E$59/NMM_fec!E$59)</f>
        <v>0.64119715178215864</v>
      </c>
      <c r="F200" s="276">
        <f>IF(F$59=0,0,F$59/NMM_fec!F$59)</f>
        <v>0.64119715178215841</v>
      </c>
      <c r="G200" s="276">
        <f>IF(G$59=0,0,G$59/NMM_fec!G$59)</f>
        <v>0.64119715178215853</v>
      </c>
      <c r="H200" s="276">
        <f>IF(H$59=0,0,H$59/NMM_fec!H$59)</f>
        <v>0.64119715178215886</v>
      </c>
      <c r="I200" s="276">
        <f>IF(I$59=0,0,I$59/NMM_fec!I$59)</f>
        <v>0.64119715178215853</v>
      </c>
      <c r="J200" s="276">
        <f>IF(J$59=0,0,J$59/NMM_fec!J$59)</f>
        <v>0.64119715178215864</v>
      </c>
      <c r="K200" s="276">
        <f>IF(K$59=0,0,K$59/NMM_fec!K$59)</f>
        <v>0.64119715178215853</v>
      </c>
      <c r="L200" s="276">
        <f>IF(L$59=0,0,L$59/NMM_fec!L$59)</f>
        <v>0.64119715178215864</v>
      </c>
      <c r="M200" s="276">
        <f>IF(M$59=0,0,M$59/NMM_fec!M$59)</f>
        <v>0.64119715178215875</v>
      </c>
      <c r="N200" s="276">
        <f>IF(N$59=0,0,N$59/NMM_fec!N$59)</f>
        <v>0.64119715178215864</v>
      </c>
      <c r="O200" s="276">
        <f>IF(O$59=0,0,O$59/NMM_fec!O$59)</f>
        <v>0.64119715178215864</v>
      </c>
      <c r="P200" s="276">
        <f>IF(P$59=0,0,P$59/NMM_fec!P$59)</f>
        <v>0.64119715178215853</v>
      </c>
      <c r="Q200" s="276">
        <f>IF(Q$59=0,0,Q$59/NMM_fec!Q$59)</f>
        <v>0.64376743660394287</v>
      </c>
      <c r="R200" s="276">
        <f>IF(R$59=0,0,R$59/NMM_fec!R$59)</f>
        <v>0.64608069294354842</v>
      </c>
      <c r="S200" s="276">
        <f>IF(S$59=0,0,S$59/NMM_fec!S$59)</f>
        <v>0.64816262364919364</v>
      </c>
      <c r="T200" s="276">
        <f>IF(T$59=0,0,T$59/NMM_fec!T$59)</f>
        <v>0.65003636128427422</v>
      </c>
      <c r="U200" s="276">
        <f>IF(U$59=0,0,U$59/NMM_fec!U$59)</f>
        <v>0.65172272515584706</v>
      </c>
      <c r="V200" s="276">
        <f>IF(V$59=0,0,V$59/NMM_fec!V$59)</f>
        <v>0.6532404526402622</v>
      </c>
      <c r="W200" s="276">
        <f>IF(W$59=0,0,W$59/NMM_fec!W$59)</f>
        <v>0.65460640737623577</v>
      </c>
      <c r="X200" s="276">
        <f>IF(X$59=0,0,X$59/NMM_fec!X$59)</f>
        <v>0.65583576663861232</v>
      </c>
      <c r="Y200" s="276">
        <f>IF(Y$59=0,0,Y$59/NMM_fec!Y$59)</f>
        <v>0.65694218997475107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0.45659288151537325</v>
      </c>
      <c r="C201" s="276">
        <f>IF(C$60=0,0,C$60/NMM_fec!C$60)</f>
        <v>0.48713544791679825</v>
      </c>
      <c r="D201" s="276">
        <f>IF(D$60=0,0,D$60/NMM_fec!D$60)</f>
        <v>0.50665195621351822</v>
      </c>
      <c r="E201" s="276">
        <f>IF(E$60=0,0,E$60/NMM_fec!E$60)</f>
        <v>0.50076099355041626</v>
      </c>
      <c r="F201" s="276">
        <f>IF(F$60=0,0,F$60/NMM_fec!F$60)</f>
        <v>0.50335841493911782</v>
      </c>
      <c r="G201" s="276">
        <f>IF(G$60=0,0,G$60/NMM_fec!G$60)</f>
        <v>0.47878692940552298</v>
      </c>
      <c r="H201" s="276">
        <f>IF(H$60=0,0,H$60/NMM_fec!H$60)</f>
        <v>0.47858397546964693</v>
      </c>
      <c r="I201" s="276">
        <f>IF(I$60=0,0,I$60/NMM_fec!I$60)</f>
        <v>0.47933552404645952</v>
      </c>
      <c r="J201" s="276">
        <f>IF(J$60=0,0,J$60/NMM_fec!J$60)</f>
        <v>0.47635681282818526</v>
      </c>
      <c r="K201" s="276">
        <f>IF(K$60=0,0,K$60/NMM_fec!K$60)</f>
        <v>0.49789117232118624</v>
      </c>
      <c r="L201" s="276">
        <f>IF(L$60=0,0,L$60/NMM_fec!L$60)</f>
        <v>0.49550273635571307</v>
      </c>
      <c r="M201" s="276">
        <f>IF(M$60=0,0,M$60/NMM_fec!M$60)</f>
        <v>0.51016728030150404</v>
      </c>
      <c r="N201" s="276">
        <f>IF(N$60=0,0,N$60/NMM_fec!N$60)</f>
        <v>0.51451443527458673</v>
      </c>
      <c r="O201" s="276">
        <f>IF(O$60=0,0,O$60/NMM_fec!O$60)</f>
        <v>0.51326995653082341</v>
      </c>
      <c r="P201" s="276">
        <f>IF(P$60=0,0,P$60/NMM_fec!P$60)</f>
        <v>0.50627736723815686</v>
      </c>
      <c r="Q201" s="276">
        <f>IF(Q$60=0,0,Q$60/NMM_fec!Q$60)</f>
        <v>0.51312828740246841</v>
      </c>
      <c r="R201" s="276">
        <f>IF(R$60=0,0,R$60/NMM_fec!R$60)</f>
        <v>0.51858016403798979</v>
      </c>
      <c r="S201" s="276">
        <f>IF(S$60=0,0,S$60/NMM_fec!S$60)</f>
        <v>0.51690232756431997</v>
      </c>
      <c r="T201" s="276">
        <f>IF(T$60=0,0,T$60/NMM_fec!T$60)</f>
        <v>0.51871330292585538</v>
      </c>
      <c r="U201" s="276">
        <f>IF(U$60=0,0,U$60/NMM_fec!U$60)</f>
        <v>0.52034735774257235</v>
      </c>
      <c r="V201" s="276">
        <f>IF(V$60=0,0,V$60/NMM_fec!V$60)</f>
        <v>0.52964937647186205</v>
      </c>
      <c r="W201" s="276">
        <f>IF(W$60=0,0,W$60/NMM_fec!W$60)</f>
        <v>0.53286267643050056</v>
      </c>
      <c r="X201" s="276">
        <f>IF(X$60=0,0,X$60/NMM_fec!X$60)</f>
        <v>0.53304609512254664</v>
      </c>
      <c r="Y201" s="276">
        <f>IF(Y$60=0,0,Y$60/NMM_fec!Y$60)</f>
        <v>0.54824997869691761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0.64973554740103001</v>
      </c>
      <c r="C202" s="276">
        <f>IF(C$79=0,0,C$79/NMM_fec!C$79)</f>
        <v>0.64307092405016408</v>
      </c>
      <c r="D202" s="276">
        <f>IF(D$79=0,0,D$79/NMM_fec!D$79)</f>
        <v>0.64360088498710266</v>
      </c>
      <c r="E202" s="276">
        <f>IF(E$79=0,0,E$79/NMM_fec!E$79)</f>
        <v>0.64604931980344416</v>
      </c>
      <c r="F202" s="276">
        <f>IF(F$79=0,0,F$79/NMM_fec!F$79)</f>
        <v>0.64602756572473718</v>
      </c>
      <c r="G202" s="276">
        <f>IF(G$79=0,0,G$79/NMM_fec!G$79)</f>
        <v>0.64336383817177212</v>
      </c>
      <c r="H202" s="276">
        <f>IF(H$79=0,0,H$79/NMM_fec!H$79)</f>
        <v>0.64191150012031128</v>
      </c>
      <c r="I202" s="276">
        <f>IF(I$79=0,0,I$79/NMM_fec!I$79)</f>
        <v>0.64515148660318089</v>
      </c>
      <c r="J202" s="276">
        <f>IF(J$79=0,0,J$79/NMM_fec!J$79)</f>
        <v>0.64707196133347078</v>
      </c>
      <c r="K202" s="276">
        <f>IF(K$79=0,0,K$79/NMM_fec!K$79)</f>
        <v>0.64762408465289389</v>
      </c>
      <c r="L202" s="276">
        <f>IF(L$79=0,0,L$79/NMM_fec!L$79)</f>
        <v>0.64859154877494418</v>
      </c>
      <c r="M202" s="276">
        <f>IF(M$79=0,0,M$79/NMM_fec!M$79)</f>
        <v>0.64746483542146127</v>
      </c>
      <c r="N202" s="276">
        <f>IF(N$79=0,0,N$79/NMM_fec!N$79)</f>
        <v>0.64297693911897091</v>
      </c>
      <c r="O202" s="276">
        <f>IF(O$79=0,0,O$79/NMM_fec!O$79)</f>
        <v>0.64399563701410711</v>
      </c>
      <c r="P202" s="276">
        <f>IF(P$79=0,0,P$79/NMM_fec!P$79)</f>
        <v>0.6429345381855428</v>
      </c>
      <c r="Q202" s="276">
        <f>IF(Q$79=0,0,Q$79/NMM_fec!Q$79)</f>
        <v>0.65767754064745854</v>
      </c>
      <c r="R202" s="276">
        <f>IF(R$79=0,0,R$79/NMM_fec!R$79)</f>
        <v>0.66863224873655402</v>
      </c>
      <c r="S202" s="276">
        <f>IF(S$79=0,0,S$79/NMM_fec!S$79)</f>
        <v>0.68065382589313572</v>
      </c>
      <c r="T202" s="276">
        <f>IF(T$79=0,0,T$79/NMM_fec!T$79)</f>
        <v>0.69241316575336309</v>
      </c>
      <c r="U202" s="276">
        <f>IF(U$79=0,0,U$79/NMM_fec!U$79)</f>
        <v>0.69575765237912301</v>
      </c>
      <c r="V202" s="276">
        <f>IF(V$79=0,0,V$79/NMM_fec!V$79)</f>
        <v>0.70510684744672791</v>
      </c>
      <c r="W202" s="276">
        <f>IF(W$79=0,0,W$79/NMM_fec!W$79)</f>
        <v>0.71372094397509744</v>
      </c>
      <c r="X202" s="276">
        <f>IF(X$79=0,0,X$79/NMM_fec!X$79)</f>
        <v>0.71880138387780379</v>
      </c>
      <c r="Y202" s="276">
        <f>IF(Y$79=0,0,Y$79/NMM_fec!Y$79)</f>
        <v>0.72712810973853015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0.52218532523035988</v>
      </c>
      <c r="C203" s="277">
        <f>IF(C$89=0,0,C$89/NMM_fec!C$89)</f>
        <v>0.5181715100554779</v>
      </c>
      <c r="D203" s="277">
        <f>IF(D$89=0,0,D$89/NMM_fec!D$89)</f>
        <v>0.53574737113131143</v>
      </c>
      <c r="E203" s="277">
        <f>IF(E$89=0,0,E$89/NMM_fec!E$89)</f>
        <v>0.54063448397347214</v>
      </c>
      <c r="F203" s="277">
        <f>IF(F$89=0,0,F$89/NMM_fec!F$89)</f>
        <v>0.53786584744953436</v>
      </c>
      <c r="G203" s="277">
        <f>IF(G$89=0,0,G$89/NMM_fec!G$89)</f>
        <v>0.53037041850274569</v>
      </c>
      <c r="H203" s="277">
        <f>IF(H$89=0,0,H$89/NMM_fec!H$89)</f>
        <v>0.52988180483177227</v>
      </c>
      <c r="I203" s="277">
        <f>IF(I$89=0,0,I$89/NMM_fec!I$89)</f>
        <v>0.53483180180669465</v>
      </c>
      <c r="J203" s="277">
        <f>IF(J$89=0,0,J$89/NMM_fec!J$89)</f>
        <v>0.52859842836518434</v>
      </c>
      <c r="K203" s="277">
        <f>IF(K$89=0,0,K$89/NMM_fec!K$89)</f>
        <v>0.53041286116252506</v>
      </c>
      <c r="L203" s="277">
        <f>IF(L$89=0,0,L$89/NMM_fec!L$89)</f>
        <v>0.53104087189249427</v>
      </c>
      <c r="M203" s="277">
        <f>IF(M$89=0,0,M$89/NMM_fec!M$89)</f>
        <v>0.53907923048540551</v>
      </c>
      <c r="N203" s="277">
        <f>IF(N$89=0,0,N$89/NMM_fec!N$89)</f>
        <v>0.54053831348187209</v>
      </c>
      <c r="O203" s="277">
        <f>IF(O$89=0,0,O$89/NMM_fec!O$89)</f>
        <v>0.53954012652202921</v>
      </c>
      <c r="P203" s="277">
        <f>IF(P$89=0,0,P$89/NMM_fec!P$89)</f>
        <v>0.53648144077639937</v>
      </c>
      <c r="Q203" s="277">
        <f>IF(Q$89=0,0,Q$89/NMM_fec!Q$89)</f>
        <v>0.54548015920165049</v>
      </c>
      <c r="R203" s="277">
        <f>IF(R$89=0,0,R$89/NMM_fec!R$89)</f>
        <v>0.55870253565373007</v>
      </c>
      <c r="S203" s="277">
        <f>IF(S$89=0,0,S$89/NMM_fec!S$89)</f>
        <v>0.57013254886190434</v>
      </c>
      <c r="T203" s="277">
        <f>IF(T$89=0,0,T$89/NMM_fec!T$89)</f>
        <v>0.58663457625818738</v>
      </c>
      <c r="U203" s="277">
        <f>IF(U$89=0,0,U$89/NMM_fec!U$89)</f>
        <v>0.58588687039617493</v>
      </c>
      <c r="V203" s="277">
        <f>IF(V$89=0,0,V$89/NMM_fec!V$89)</f>
        <v>0.59770255235480341</v>
      </c>
      <c r="W203" s="277">
        <f>IF(W$89=0,0,W$89/NMM_fec!W$89)</f>
        <v>0.60741502121636282</v>
      </c>
      <c r="X203" s="277">
        <f>IF(X$89=0,0,X$89/NMM_fec!X$89)</f>
        <v>0.60401525311931115</v>
      </c>
      <c r="Y203" s="277">
        <f>IF(Y$89=0,0,Y$89/NMM_fec!Y$89)</f>
        <v>0.62260116475795668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0.42364678340497403</v>
      </c>
      <c r="C205" s="320">
        <f>IF(C$99=0,0,C$99/NMM_fec!C$99)</f>
        <v>0.42162938441317394</v>
      </c>
      <c r="D205" s="320">
        <f>IF(D$99=0,0,D$99/NMM_fec!D$99)</f>
        <v>0.43567944470880737</v>
      </c>
      <c r="E205" s="320">
        <f>IF(E$99=0,0,E$99/NMM_fec!E$99)</f>
        <v>0.43948216416985941</v>
      </c>
      <c r="F205" s="320">
        <f>IF(F$99=0,0,F$99/NMM_fec!F$99)</f>
        <v>0.43948615486399328</v>
      </c>
      <c r="G205" s="320">
        <f>IF(G$99=0,0,G$99/NMM_fec!G$99)</f>
        <v>0.43773644265188177</v>
      </c>
      <c r="H205" s="320">
        <f>IF(H$99=0,0,H$99/NMM_fec!H$99)</f>
        <v>0.43649918551499378</v>
      </c>
      <c r="I205" s="320">
        <f>IF(I$99=0,0,I$99/NMM_fec!I$99)</f>
        <v>0.4405000231465509</v>
      </c>
      <c r="J205" s="320">
        <f>IF(J$99=0,0,J$99/NMM_fec!J$99)</f>
        <v>0.43433877484533906</v>
      </c>
      <c r="K205" s="320">
        <f>IF(K$99=0,0,K$99/NMM_fec!K$99)</f>
        <v>0.43566145084438035</v>
      </c>
      <c r="L205" s="320">
        <f>IF(L$99=0,0,L$99/NMM_fec!L$99)</f>
        <v>0.43751586729331643</v>
      </c>
      <c r="M205" s="320">
        <f>IF(M$99=0,0,M$99/NMM_fec!M$99)</f>
        <v>0.44411718383957854</v>
      </c>
      <c r="N205" s="320">
        <f>IF(N$99=0,0,N$99/NMM_fec!N$99)</f>
        <v>0.44613844722037466</v>
      </c>
      <c r="O205" s="320">
        <f>IF(O$99=0,0,O$99/NMM_fec!O$99)</f>
        <v>0.44603103264066307</v>
      </c>
      <c r="P205" s="320">
        <f>IF(P$99=0,0,P$99/NMM_fec!P$99)</f>
        <v>0.44561278342464117</v>
      </c>
      <c r="Q205" s="320">
        <f>IF(Q$99=0,0,Q$99/NMM_fec!Q$99)</f>
        <v>0.43673855581363669</v>
      </c>
      <c r="R205" s="320">
        <f>IF(R$99=0,0,R$99/NMM_fec!R$99)</f>
        <v>0.44781806027438442</v>
      </c>
      <c r="S205" s="320">
        <f>IF(S$99=0,0,S$99/NMM_fec!S$99)</f>
        <v>0.45393243321294929</v>
      </c>
      <c r="T205" s="320">
        <f>IF(T$99=0,0,T$99/NMM_fec!T$99)</f>
        <v>0.46594062247057139</v>
      </c>
      <c r="U205" s="320">
        <f>IF(U$99=0,0,U$99/NMM_fec!U$99)</f>
        <v>0.49062109562026546</v>
      </c>
      <c r="V205" s="320">
        <f>IF(V$99=0,0,V$99/NMM_fec!V$99)</f>
        <v>0.48773876080162615</v>
      </c>
      <c r="W205" s="320">
        <f>IF(W$99=0,0,W$99/NMM_fec!W$99)</f>
        <v>0.50096603738061052</v>
      </c>
      <c r="X205" s="320">
        <f>IF(X$99=0,0,X$99/NMM_fec!X$99)</f>
        <v>0.4990106924684094</v>
      </c>
      <c r="Y205" s="320">
        <f>IF(Y$99=0,0,Y$99/NMM_fec!Y$99)</f>
        <v>0.51004460048253841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0.41955936307687142</v>
      </c>
      <c r="C206" s="273">
        <f>IF(C$100=0,0,C$100/NMM_fec!C$100)</f>
        <v>0.4202615617260585</v>
      </c>
      <c r="D206" s="273">
        <f>IF(D$100=0,0,D$100/NMM_fec!D$100)</f>
        <v>0.42121143927583465</v>
      </c>
      <c r="E206" s="273">
        <f>IF(E$100=0,0,E$100/NMM_fec!E$100)</f>
        <v>0.42273618965084359</v>
      </c>
      <c r="F206" s="273">
        <f>IF(F$100=0,0,F$100/NMM_fec!F$100)</f>
        <v>0.42512020015931618</v>
      </c>
      <c r="G206" s="273">
        <f>IF(G$100=0,0,G$100/NMM_fec!G$100)</f>
        <v>0.42843949397358833</v>
      </c>
      <c r="H206" s="273">
        <f>IF(H$100=0,0,H$100/NMM_fec!H$100)</f>
        <v>0.42843949397358833</v>
      </c>
      <c r="I206" s="273">
        <f>IF(I$100=0,0,I$100/NMM_fec!I$100)</f>
        <v>0.42843949397358849</v>
      </c>
      <c r="J206" s="273">
        <f>IF(J$100=0,0,J$100/NMM_fec!J$100)</f>
        <v>0.42843949397358838</v>
      </c>
      <c r="K206" s="273">
        <f>IF(K$100=0,0,K$100/NMM_fec!K$100)</f>
        <v>0.42843949397358844</v>
      </c>
      <c r="L206" s="273">
        <f>IF(L$100=0,0,L$100/NMM_fec!L$100)</f>
        <v>0.42843949397358838</v>
      </c>
      <c r="M206" s="273">
        <f>IF(M$100=0,0,M$100/NMM_fec!M$100)</f>
        <v>0.42843949397358827</v>
      </c>
      <c r="N206" s="273">
        <f>IF(N$100=0,0,N$100/NMM_fec!N$100)</f>
        <v>0.4284394939735886</v>
      </c>
      <c r="O206" s="273">
        <f>IF(O$100=0,0,O$100/NMM_fec!O$100)</f>
        <v>0.42843949397358838</v>
      </c>
      <c r="P206" s="273">
        <f>IF(P$100=0,0,P$100/NMM_fec!P$100)</f>
        <v>0.42996425095295443</v>
      </c>
      <c r="Q206" s="273">
        <f>IF(Q$100=0,0,Q$100/NMM_fec!Q$100)</f>
        <v>0.42996425095295437</v>
      </c>
      <c r="R206" s="273">
        <f>IF(R$100=0,0,R$100/NMM_fec!R$100)</f>
        <v>0.43188269688152664</v>
      </c>
      <c r="S206" s="273">
        <f>IF(S$100=0,0,S$100/NMM_fec!S$100)</f>
        <v>0.44329176358568345</v>
      </c>
      <c r="T206" s="273">
        <f>IF(T$100=0,0,T$100/NMM_fec!T$100)</f>
        <v>0.44526664977947122</v>
      </c>
      <c r="U206" s="273">
        <f>IF(U$100=0,0,U$100/NMM_fec!U$100)</f>
        <v>0.45573998480152417</v>
      </c>
      <c r="V206" s="273">
        <f>IF(V$100=0,0,V$100/NMM_fec!V$100)</f>
        <v>0.46516598632137168</v>
      </c>
      <c r="W206" s="273">
        <f>IF(W$100=0,0,W$100/NMM_fec!W$100)</f>
        <v>0.47364938768923465</v>
      </c>
      <c r="X206" s="273">
        <f>IF(X$100=0,0,X$100/NMM_fec!X$100)</f>
        <v>0.48121792236120536</v>
      </c>
      <c r="Y206" s="273">
        <f>IF(Y$100=0,0,Y$100/NMM_fec!Y$100)</f>
        <v>0.48809613012508435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0.10890147978488006</v>
      </c>
      <c r="C207" s="274">
        <f>IF(C$101=0,0,C$101/NMM_fec!C$101)</f>
        <v>0.10908374355665854</v>
      </c>
      <c r="D207" s="274">
        <f>IF(D$101=0,0,D$101/NMM_fec!D$101)</f>
        <v>0.10933029524847744</v>
      </c>
      <c r="E207" s="274">
        <f>IF(E$101=0,0,E$101/NMM_fec!E$101)</f>
        <v>0.10972606182349399</v>
      </c>
      <c r="F207" s="274">
        <f>IF(F$101=0,0,F$101/NMM_fec!F$101)</f>
        <v>0.11034485929303776</v>
      </c>
      <c r="G207" s="274">
        <f>IF(G$101=0,0,G$101/NMM_fec!G$101)</f>
        <v>0.11120642034977146</v>
      </c>
      <c r="H207" s="274">
        <f>IF(H$101=0,0,H$101/NMM_fec!H$101)</f>
        <v>0.11120642034977143</v>
      </c>
      <c r="I207" s="274">
        <f>IF(I$101=0,0,I$101/NMM_fec!I$101)</f>
        <v>0.11120642034977145</v>
      </c>
      <c r="J207" s="274">
        <f>IF(J$101=0,0,J$101/NMM_fec!J$101)</f>
        <v>0.11120642034977146</v>
      </c>
      <c r="K207" s="274">
        <f>IF(K$101=0,0,K$101/NMM_fec!K$101)</f>
        <v>0.11120642034977145</v>
      </c>
      <c r="L207" s="274">
        <f>IF(L$101=0,0,L$101/NMM_fec!L$101)</f>
        <v>0.11120642034977142</v>
      </c>
      <c r="M207" s="274">
        <f>IF(M$101=0,0,M$101/NMM_fec!M$101)</f>
        <v>0.11120642034977146</v>
      </c>
      <c r="N207" s="274">
        <f>IF(N$101=0,0,N$101/NMM_fec!N$101)</f>
        <v>0.11120642034977139</v>
      </c>
      <c r="O207" s="274">
        <f>IF(O$101=0,0,O$101/NMM_fec!O$101)</f>
        <v>0.11120642034977148</v>
      </c>
      <c r="P207" s="274">
        <f>IF(P$101=0,0,P$101/NMM_fec!P$101)</f>
        <v>0.11160218863902514</v>
      </c>
      <c r="Q207" s="274">
        <f>IF(Q$101=0,0,Q$101/NMM_fec!Q$101)</f>
        <v>0.11160218863902507</v>
      </c>
      <c r="R207" s="274">
        <f>IF(R$101=0,0,R$101/NMM_fec!R$101)</f>
        <v>0.11210014344326695</v>
      </c>
      <c r="S207" s="274">
        <f>IF(S$101=0,0,S$101/NMM_fec!S$101)</f>
        <v>0.11506149851334666</v>
      </c>
      <c r="T207" s="274">
        <f>IF(T$101=0,0,T$101/NMM_fec!T$101)</f>
        <v>0.11557410304047003</v>
      </c>
      <c r="U207" s="274">
        <f>IF(U$101=0,0,U$101/NMM_fec!U$101)</f>
        <v>0.12079207889168045</v>
      </c>
      <c r="V207" s="274">
        <f>IF(V$101=0,0,V$101/NMM_fec!V$101)</f>
        <v>0.12253448255158191</v>
      </c>
      <c r="W207" s="274">
        <f>IF(W$101=0,0,W$101/NMM_fec!W$101)</f>
        <v>0.12490567117802361</v>
      </c>
      <c r="X207" s="274">
        <f>IF(X$101=0,0,X$101/NMM_fec!X$101)</f>
        <v>0.12490567117802365</v>
      </c>
      <c r="Y207" s="274">
        <f>IF(Y$101=0,0,Y$101/NMM_fec!Y$101)</f>
        <v>0.12747142998708996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0.59504310301351904</v>
      </c>
      <c r="C208" s="274">
        <f>IF(C$102=0,0,C$102/NMM_fec!C$102)</f>
        <v>0.59603900132950438</v>
      </c>
      <c r="D208" s="274">
        <f>IF(D$102=0,0,D$102/NMM_fec!D$102)</f>
        <v>0.59738617203868971</v>
      </c>
      <c r="E208" s="274">
        <f>IF(E$102=0,0,E$102/NMM_fec!E$102)</f>
        <v>0.59954866029258724</v>
      </c>
      <c r="F208" s="274">
        <f>IF(F$102=0,0,F$102/NMM_fec!F$102)</f>
        <v>0.6029298004491912</v>
      </c>
      <c r="G208" s="274">
        <f>IF(G$102=0,0,G$102/NMM_fec!G$102)</f>
        <v>0.60763741292284312</v>
      </c>
      <c r="H208" s="274">
        <f>IF(H$102=0,0,H$102/NMM_fec!H$102)</f>
        <v>0.60763741292284312</v>
      </c>
      <c r="I208" s="274">
        <f>IF(I$102=0,0,I$102/NMM_fec!I$102)</f>
        <v>0.6076374129228429</v>
      </c>
      <c r="J208" s="274">
        <f>IF(J$102=0,0,J$102/NMM_fec!J$102)</f>
        <v>0.60763741292284279</v>
      </c>
      <c r="K208" s="274">
        <f>IF(K$102=0,0,K$102/NMM_fec!K$102)</f>
        <v>0.60763741292284301</v>
      </c>
      <c r="L208" s="274">
        <f>IF(L$102=0,0,L$102/NMM_fec!L$102)</f>
        <v>0.6076374129228429</v>
      </c>
      <c r="M208" s="274">
        <f>IF(M$102=0,0,M$102/NMM_fec!M$102)</f>
        <v>0.60763741292284279</v>
      </c>
      <c r="N208" s="274">
        <f>IF(N$102=0,0,N$102/NMM_fec!N$102)</f>
        <v>0.60763741292284301</v>
      </c>
      <c r="O208" s="274">
        <f>IF(O$102=0,0,O$102/NMM_fec!O$102)</f>
        <v>0.6076374129228429</v>
      </c>
      <c r="P208" s="274">
        <f>IF(P$102=0,0,P$102/NMM_fec!P$102)</f>
        <v>0.60979991054341731</v>
      </c>
      <c r="Q208" s="274">
        <f>IF(Q$102=0,0,Q$102/NMM_fec!Q$102)</f>
        <v>0.60979991054341731</v>
      </c>
      <c r="R208" s="274">
        <f>IF(R$102=0,0,R$102/NMM_fec!R$102)</f>
        <v>0.61252076036531033</v>
      </c>
      <c r="S208" s="274">
        <f>IF(S$102=0,0,S$102/NMM_fec!S$102)</f>
        <v>0.62788468624451232</v>
      </c>
      <c r="T208" s="274">
        <f>IF(T$102=0,0,T$102/NMM_fec!T$102)</f>
        <v>0.63150264842180592</v>
      </c>
      <c r="U208" s="274">
        <f>IF(U$102=0,0,U$102/NMM_fec!U$102)</f>
        <v>0.6449683854953584</v>
      </c>
      <c r="V208" s="274">
        <f>IF(V$102=0,0,V$102/NMM_fec!V$102)</f>
        <v>0.65708754886155551</v>
      </c>
      <c r="W208" s="274">
        <f>IF(W$102=0,0,W$102/NMM_fec!W$102)</f>
        <v>0.66799479589113309</v>
      </c>
      <c r="X208" s="274">
        <f>IF(X$102=0,0,X$102/NMM_fec!X$102)</f>
        <v>0.67781131821775276</v>
      </c>
      <c r="Y208" s="274">
        <f>IF(Y$102=0,0,Y$102/NMM_fec!Y$102)</f>
        <v>0.68664618831171054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0.41567431769991953</v>
      </c>
      <c r="C209" s="274">
        <f>IF(C$103=0,0,C$103/NMM_fec!C$103)</f>
        <v>0.41637001411401003</v>
      </c>
      <c r="D209" s="274">
        <f>IF(D$103=0,0,D$103/NMM_fec!D$103)</f>
        <v>0.41731109596594601</v>
      </c>
      <c r="E209" s="274">
        <f>IF(E$103=0,0,E$103/NMM_fec!E$103)</f>
        <v>0.41882172742259305</v>
      </c>
      <c r="F209" s="274">
        <f>IF(F$103=0,0,F$103/NMM_fec!F$103)</f>
        <v>0.4211836624160859</v>
      </c>
      <c r="G209" s="274">
        <f>IF(G$103=0,0,G$103/NMM_fec!G$103)</f>
        <v>0.42447222015765224</v>
      </c>
      <c r="H209" s="274">
        <f>IF(H$103=0,0,H$103/NMM_fec!H$103)</f>
        <v>0.4244722201576524</v>
      </c>
      <c r="I209" s="274">
        <f>IF(I$103=0,0,I$103/NMM_fec!I$103)</f>
        <v>0.42447222015765218</v>
      </c>
      <c r="J209" s="274">
        <f>IF(J$103=0,0,J$103/NMM_fec!J$103)</f>
        <v>0.42447222015765212</v>
      </c>
      <c r="K209" s="274">
        <f>IF(K$103=0,0,K$103/NMM_fec!K$103)</f>
        <v>0.42447222015765235</v>
      </c>
      <c r="L209" s="274">
        <f>IF(L$103=0,0,L$103/NMM_fec!L$103)</f>
        <v>0.42447222015765224</v>
      </c>
      <c r="M209" s="274">
        <f>IF(M$103=0,0,M$103/NMM_fec!M$103)</f>
        <v>0.42447222015765229</v>
      </c>
      <c r="N209" s="274">
        <f>IF(N$103=0,0,N$103/NMM_fec!N$103)</f>
        <v>0.42447222015765218</v>
      </c>
      <c r="O209" s="274">
        <f>IF(O$103=0,0,O$103/NMM_fec!O$103)</f>
        <v>0.42447222015765207</v>
      </c>
      <c r="P209" s="274">
        <f>IF(P$103=0,0,P$103/NMM_fec!P$103)</f>
        <v>0.4259828581575007</v>
      </c>
      <c r="Q209" s="274">
        <f>IF(Q$103=0,0,Q$103/NMM_fec!Q$103)</f>
        <v>0.42598285815750081</v>
      </c>
      <c r="R209" s="274">
        <f>IF(R$103=0,0,R$103/NMM_fec!R$103)</f>
        <v>0.42788353961662789</v>
      </c>
      <c r="S209" s="274">
        <f>IF(S$103=0,0,S$103/NMM_fec!S$103)</f>
        <v>0.439186960384226</v>
      </c>
      <c r="T209" s="274">
        <f>IF(T$103=0,0,T$103/NMM_fec!T$103)</f>
        <v>0.44114355948171113</v>
      </c>
      <c r="U209" s="274">
        <f>IF(U$103=0,0,U$103/NMM_fec!U$103)</f>
        <v>0.46218142145876878</v>
      </c>
      <c r="V209" s="274">
        <f>IF(V$103=0,0,V$103/NMM_fec!V$103)</f>
        <v>0.46771115993975015</v>
      </c>
      <c r="W209" s="274">
        <f>IF(W$103=0,0,W$103/NMM_fec!W$103)</f>
        <v>0.47676192964812331</v>
      </c>
      <c r="X209" s="274">
        <f>IF(X$103=0,0,X$103/NMM_fec!X$103)</f>
        <v>0.47676192964812319</v>
      </c>
      <c r="Y209" s="274">
        <f>IF(Y$103=0,0,Y$103/NMM_fec!Y$103)</f>
        <v>0.48655536904351054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0.62174334223303418</v>
      </c>
      <c r="C210" s="275">
        <f>IF(C$104=0,0,C$104/NMM_fec!C$104)</f>
        <v>0.61099692329098698</v>
      </c>
      <c r="D210" s="275">
        <f>IF(D$104=0,0,D$104/NMM_fec!D$104)</f>
        <v>0.63650074143609081</v>
      </c>
      <c r="E210" s="275">
        <f>IF(E$104=0,0,E$104/NMM_fec!E$104)</f>
        <v>0.67280215067768478</v>
      </c>
      <c r="F210" s="275">
        <f>IF(F$104=0,0,F$104/NMM_fec!F$104)</f>
        <v>0.66775233099812847</v>
      </c>
      <c r="G210" s="275">
        <f>IF(G$104=0,0,G$104/NMM_fec!G$104)</f>
        <v>0.64832642451088129</v>
      </c>
      <c r="H210" s="275">
        <f>IF(H$104=0,0,H$104/NMM_fec!H$104)</f>
        <v>0.65933240522317338</v>
      </c>
      <c r="I210" s="275">
        <f>IF(I$104=0,0,I$104/NMM_fec!I$104)</f>
        <v>0.66852241136039614</v>
      </c>
      <c r="J210" s="275">
        <f>IF(J$104=0,0,J$104/NMM_fec!J$104)</f>
        <v>0.67201438826502025</v>
      </c>
      <c r="K210" s="275">
        <f>IF(K$104=0,0,K$104/NMM_fec!K$104)</f>
        <v>0.6797079548528292</v>
      </c>
      <c r="L210" s="275">
        <f>IF(L$104=0,0,L$104/NMM_fec!L$104)</f>
        <v>0.66027932298322634</v>
      </c>
      <c r="M210" s="275">
        <f>IF(M$104=0,0,M$104/NMM_fec!M$104)</f>
        <v>0.6788859915440203</v>
      </c>
      <c r="N210" s="275">
        <f>IF(N$104=0,0,N$104/NMM_fec!N$104)</f>
        <v>0.67118778534638479</v>
      </c>
      <c r="O210" s="275">
        <f>IF(O$104=0,0,O$104/NMM_fec!O$104)</f>
        <v>0.67212456473822468</v>
      </c>
      <c r="P210" s="275">
        <f>IF(P$104=0,0,P$104/NMM_fec!P$104)</f>
        <v>0.65910577907538381</v>
      </c>
      <c r="Q210" s="275">
        <f>IF(Q$104=0,0,Q$104/NMM_fec!Q$104)</f>
        <v>0.6382405671878294</v>
      </c>
      <c r="R210" s="275">
        <f>IF(R$104=0,0,R$104/NMM_fec!R$104)</f>
        <v>0.67294443920519953</v>
      </c>
      <c r="S210" s="275">
        <f>IF(S$104=0,0,S$104/NMM_fec!S$104)</f>
        <v>0.65752244572708485</v>
      </c>
      <c r="T210" s="275">
        <f>IF(T$104=0,0,T$104/NMM_fec!T$104)</f>
        <v>0.72352123429617521</v>
      </c>
      <c r="U210" s="275">
        <f>IF(U$104=0,0,U$104/NMM_fec!U$104)</f>
        <v>0.77231964738891556</v>
      </c>
      <c r="V210" s="275">
        <f>IF(V$104=0,0,V$104/NMM_fec!V$104)</f>
        <v>0.76440785618722618</v>
      </c>
      <c r="W210" s="275">
        <f>IF(W$104=0,0,W$104/NMM_fec!W$104)</f>
        <v>0.79319884716514522</v>
      </c>
      <c r="X210" s="275">
        <f>IF(X$104=0,0,X$104/NMM_fec!X$104)</f>
        <v>0.78902021249721177</v>
      </c>
      <c r="Y210" s="275">
        <f>IF(Y$104=0,0,Y$104/NMM_fec!Y$104)</f>
        <v>0.82158476907593381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0.40649927962453675</v>
      </c>
      <c r="C211" s="276">
        <f>IF(C$110=0,0,C$110/NMM_fec!C$110)</f>
        <v>0.40568058569114646</v>
      </c>
      <c r="D211" s="276">
        <f>IF(D$110=0,0,D$110/NMM_fec!D$110)</f>
        <v>0.41584379811151329</v>
      </c>
      <c r="E211" s="276">
        <f>IF(E$110=0,0,E$110/NMM_fec!E$110)</f>
        <v>0.41417943727201911</v>
      </c>
      <c r="F211" s="276">
        <f>IF(F$110=0,0,F$110/NMM_fec!F$110)</f>
        <v>0.41448195695881024</v>
      </c>
      <c r="G211" s="276">
        <f>IF(G$110=0,0,G$110/NMM_fec!G$110)</f>
        <v>0.41642447247187092</v>
      </c>
      <c r="H211" s="276">
        <f>IF(H$110=0,0,H$110/NMM_fec!H$110)</f>
        <v>0.41341621345817942</v>
      </c>
      <c r="I211" s="276">
        <f>IF(I$110=0,0,I$110/NMM_fec!I$110)</f>
        <v>0.41621087207336765</v>
      </c>
      <c r="J211" s="276">
        <f>IF(J$110=0,0,J$110/NMM_fec!J$110)</f>
        <v>0.40893986002247773</v>
      </c>
      <c r="K211" s="276">
        <f>IF(K$110=0,0,K$110/NMM_fec!K$110)</f>
        <v>0.40933775132103328</v>
      </c>
      <c r="L211" s="276">
        <f>IF(L$110=0,0,L$110/NMM_fec!L$110)</f>
        <v>0.41435569143177597</v>
      </c>
      <c r="M211" s="276">
        <f>IF(M$110=0,0,M$110/NMM_fec!M$110)</f>
        <v>0.41889662602762179</v>
      </c>
      <c r="N211" s="276">
        <f>IF(N$110=0,0,N$110/NMM_fec!N$110)</f>
        <v>0.42262380285052681</v>
      </c>
      <c r="O211" s="276">
        <f>IF(O$110=0,0,O$110/NMM_fec!O$110)</f>
        <v>0.42407345513985528</v>
      </c>
      <c r="P211" s="276">
        <f>IF(P$110=0,0,P$110/NMM_fec!P$110)</f>
        <v>0.42550299436824546</v>
      </c>
      <c r="Q211" s="276">
        <f>IF(Q$110=0,0,Q$110/NMM_fec!Q$110)</f>
        <v>0.41994839274508938</v>
      </c>
      <c r="R211" s="276">
        <f>IF(R$110=0,0,R$110/NMM_fec!R$110)</f>
        <v>0.42693230847308666</v>
      </c>
      <c r="S211" s="276">
        <f>IF(S$110=0,0,S$110/NMM_fec!S$110)</f>
        <v>0.4365747628076167</v>
      </c>
      <c r="T211" s="276">
        <f>IF(T$110=0,0,T$110/NMM_fec!T$110)</f>
        <v>0.44062958483070491</v>
      </c>
      <c r="U211" s="276">
        <f>IF(U$110=0,0,U$110/NMM_fec!U$110)</f>
        <v>0.46540333950730001</v>
      </c>
      <c r="V211" s="276">
        <f>IF(V$110=0,0,V$110/NMM_fec!V$110)</f>
        <v>0.46353341346059945</v>
      </c>
      <c r="W211" s="276">
        <f>IF(W$110=0,0,W$110/NMM_fec!W$110)</f>
        <v>0.47413296755711398</v>
      </c>
      <c r="X211" s="276">
        <f>IF(X$110=0,0,X$110/NMM_fec!X$110)</f>
        <v>0.47379487459578601</v>
      </c>
      <c r="Y211" s="276">
        <f>IF(Y$110=0,0,Y$110/NMM_fec!Y$110)</f>
        <v>0.48233883133256134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0.5073543663207275</v>
      </c>
      <c r="C212" s="276">
        <f>IF(C$118=0,0,C$118/NMM_fec!C$118)</f>
        <v>0.50820350373021506</v>
      </c>
      <c r="D212" s="276">
        <f>IF(D$118=0,0,D$118/NMM_fec!D$118)</f>
        <v>0.50935214815281782</v>
      </c>
      <c r="E212" s="276">
        <f>IF(E$118=0,0,E$118/NMM_fec!E$118)</f>
        <v>0.51119596056266803</v>
      </c>
      <c r="F212" s="276">
        <f>IF(F$118=0,0,F$118/NMM_fec!F$118)</f>
        <v>0.51407883780787578</v>
      </c>
      <c r="G212" s="276">
        <f>IF(G$118=0,0,G$118/NMM_fec!G$118)</f>
        <v>0.51809271130940393</v>
      </c>
      <c r="H212" s="276">
        <f>IF(H$118=0,0,H$118/NMM_fec!H$118)</f>
        <v>0.51809271130940404</v>
      </c>
      <c r="I212" s="276">
        <f>IF(I$118=0,0,I$118/NMM_fec!I$118)</f>
        <v>0.51809271130940404</v>
      </c>
      <c r="J212" s="276">
        <f>IF(J$118=0,0,J$118/NMM_fec!J$118)</f>
        <v>0.51809271130940404</v>
      </c>
      <c r="K212" s="276">
        <f>IF(K$118=0,0,K$118/NMM_fec!K$118)</f>
        <v>0.51809271130940393</v>
      </c>
      <c r="L212" s="276">
        <f>IF(L$118=0,0,L$118/NMM_fec!L$118)</f>
        <v>0.51809271130940382</v>
      </c>
      <c r="M212" s="276">
        <f>IF(M$118=0,0,M$118/NMM_fec!M$118)</f>
        <v>0.51809271130940382</v>
      </c>
      <c r="N212" s="276">
        <f>IF(N$118=0,0,N$118/NMM_fec!N$118)</f>
        <v>0.51809271130940382</v>
      </c>
      <c r="O212" s="276">
        <f>IF(O$118=0,0,O$118/NMM_fec!O$118)</f>
        <v>0.51809271130940382</v>
      </c>
      <c r="P212" s="276">
        <f>IF(P$118=0,0,P$118/NMM_fec!P$118)</f>
        <v>0.5199365317056075</v>
      </c>
      <c r="Q212" s="276">
        <f>IF(Q$118=0,0,Q$118/NMM_fec!Q$118)</f>
        <v>0.51993653170560739</v>
      </c>
      <c r="R212" s="276">
        <f>IF(R$118=0,0,R$118/NMM_fec!R$118)</f>
        <v>0.52225642253410265</v>
      </c>
      <c r="S212" s="276">
        <f>IF(S$118=0,0,S$118/NMM_fec!S$118)</f>
        <v>0.5360528964479454</v>
      </c>
      <c r="T212" s="276">
        <f>IF(T$118=0,0,T$118/NMM_fec!T$118)</f>
        <v>0.53844103796397935</v>
      </c>
      <c r="U212" s="276">
        <f>IF(U$118=0,0,U$118/NMM_fec!U$118)</f>
        <v>0.56559693416758139</v>
      </c>
      <c r="V212" s="276">
        <f>IF(V$118=0,0,V$118/NMM_fec!V$118)</f>
        <v>0.57086831942229999</v>
      </c>
      <c r="W212" s="276">
        <f>IF(W$118=0,0,W$118/NMM_fec!W$118)</f>
        <v>0.58191530340609632</v>
      </c>
      <c r="X212" s="276">
        <f>IF(X$118=0,0,X$118/NMM_fec!X$118)</f>
        <v>0.58191530340609632</v>
      </c>
      <c r="Y212" s="276">
        <f>IF(Y$118=0,0,Y$118/NMM_fec!Y$118)</f>
        <v>0.59386875837546027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0.43622786022589793</v>
      </c>
      <c r="C213" s="276">
        <f>IF(C$119=0,0,C$119/NMM_fec!C$119)</f>
        <v>0.43414707298837635</v>
      </c>
      <c r="D213" s="276">
        <f>IF(D$119=0,0,D$119/NMM_fec!D$119)</f>
        <v>0.44877553947450038</v>
      </c>
      <c r="E213" s="276">
        <f>IF(E$119=0,0,E$119/NMM_fec!E$119)</f>
        <v>0.4523656846809897</v>
      </c>
      <c r="F213" s="276">
        <f>IF(F$119=0,0,F$119/NMM_fec!F$119)</f>
        <v>0.45242655906909141</v>
      </c>
      <c r="G213" s="276">
        <f>IF(G$119=0,0,G$119/NMM_fec!G$119)</f>
        <v>0.45077342596887743</v>
      </c>
      <c r="H213" s="276">
        <f>IF(H$119=0,0,H$119/NMM_fec!H$119)</f>
        <v>0.4493708740560729</v>
      </c>
      <c r="I213" s="276">
        <f>IF(I$119=0,0,I$119/NMM_fec!I$119)</f>
        <v>0.45348014887458732</v>
      </c>
      <c r="J213" s="276">
        <f>IF(J$119=0,0,J$119/NMM_fec!J$119)</f>
        <v>0.44696597996578558</v>
      </c>
      <c r="K213" s="276">
        <f>IF(K$119=0,0,K$119/NMM_fec!K$119)</f>
        <v>0.44826172539083409</v>
      </c>
      <c r="L213" s="276">
        <f>IF(L$119=0,0,L$119/NMM_fec!L$119)</f>
        <v>0.45043048219804976</v>
      </c>
      <c r="M213" s="276">
        <f>IF(M$119=0,0,M$119/NMM_fec!M$119)</f>
        <v>0.45715141379660335</v>
      </c>
      <c r="N213" s="276">
        <f>IF(N$119=0,0,N$119/NMM_fec!N$119)</f>
        <v>0.45936747569660719</v>
      </c>
      <c r="O213" s="276">
        <f>IF(O$119=0,0,O$119/NMM_fec!O$119)</f>
        <v>0.4592315233385017</v>
      </c>
      <c r="P213" s="276">
        <f>IF(P$119=0,0,P$119/NMM_fec!P$119)</f>
        <v>0.45892674114151677</v>
      </c>
      <c r="Q213" s="276">
        <f>IF(Q$119=0,0,Q$119/NMM_fec!Q$119)</f>
        <v>0.44975738463949344</v>
      </c>
      <c r="R213" s="276">
        <f>IF(R$119=0,0,R$119/NMM_fec!R$119)</f>
        <v>0.46108570329256643</v>
      </c>
      <c r="S213" s="276">
        <f>IF(S$119=0,0,S$119/NMM_fec!S$119)</f>
        <v>0.46756821887121353</v>
      </c>
      <c r="T213" s="276">
        <f>IF(T$119=0,0,T$119/NMM_fec!T$119)</f>
        <v>0.47942585713143088</v>
      </c>
      <c r="U213" s="276">
        <f>IF(U$119=0,0,U$119/NMM_fec!U$119)</f>
        <v>0.50583038082577259</v>
      </c>
      <c r="V213" s="276">
        <f>IF(V$119=0,0,V$119/NMM_fec!V$119)</f>
        <v>0.50209459060074302</v>
      </c>
      <c r="W213" s="276">
        <f>IF(W$119=0,0,W$119/NMM_fec!W$119)</f>
        <v>0.51563455711479034</v>
      </c>
      <c r="X213" s="276">
        <f>IF(X$119=0,0,X$119/NMM_fec!X$119)</f>
        <v>0.51334586485845379</v>
      </c>
      <c r="Y213" s="276">
        <f>IF(Y$119=0,0,Y$119/NMM_fec!Y$119)</f>
        <v>0.5245823024933336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0.52144754316296971</v>
      </c>
      <c r="C214" s="277">
        <f>IF(C$127=0,0,C$127/NMM_fec!C$127)</f>
        <v>0.52232026772272122</v>
      </c>
      <c r="D214" s="277">
        <f>IF(D$127=0,0,D$127/NMM_fec!D$127)</f>
        <v>0.52350081893484057</v>
      </c>
      <c r="E214" s="277">
        <f>IF(E$127=0,0,E$127/NMM_fec!E$127)</f>
        <v>0.52539584835607556</v>
      </c>
      <c r="F214" s="277">
        <f>IF(F$127=0,0,F$127/NMM_fec!F$127)</f>
        <v>0.52835880552476111</v>
      </c>
      <c r="G214" s="277">
        <f>IF(G$127=0,0,G$127/NMM_fec!G$127)</f>
        <v>0.53248417551244298</v>
      </c>
      <c r="H214" s="277">
        <f>IF(H$127=0,0,H$127/NMM_fec!H$127)</f>
        <v>0.53248417551244298</v>
      </c>
      <c r="I214" s="277">
        <f>IF(I$127=0,0,I$127/NMM_fec!I$127)</f>
        <v>0.53248417551244287</v>
      </c>
      <c r="J214" s="277">
        <f>IF(J$127=0,0,J$127/NMM_fec!J$127)</f>
        <v>0.53248417551244298</v>
      </c>
      <c r="K214" s="277">
        <f>IF(K$127=0,0,K$127/NMM_fec!K$127)</f>
        <v>0.53248417551244309</v>
      </c>
      <c r="L214" s="277">
        <f>IF(L$127=0,0,L$127/NMM_fec!L$127)</f>
        <v>0.53248417551244309</v>
      </c>
      <c r="M214" s="277">
        <f>IF(M$127=0,0,M$127/NMM_fec!M$127)</f>
        <v>0.53248417551244287</v>
      </c>
      <c r="N214" s="277">
        <f>IF(N$127=0,0,N$127/NMM_fec!N$127)</f>
        <v>0.53248417551244276</v>
      </c>
      <c r="O214" s="277">
        <f>IF(O$127=0,0,O$127/NMM_fec!O$127)</f>
        <v>0.53248417551244287</v>
      </c>
      <c r="P214" s="277">
        <f>IF(P$127=0,0,P$127/NMM_fec!P$127)</f>
        <v>0.53437921314187453</v>
      </c>
      <c r="Q214" s="277">
        <f>IF(Q$127=0,0,Q$127/NMM_fec!Q$127)</f>
        <v>0.53437921314187442</v>
      </c>
      <c r="R214" s="277">
        <f>IF(R$127=0,0,R$127/NMM_fec!R$127)</f>
        <v>0.536763545382272</v>
      </c>
      <c r="S214" s="277">
        <f>IF(S$127=0,0,S$127/NMM_fec!S$127)</f>
        <v>0.55094325468261029</v>
      </c>
      <c r="T214" s="277">
        <f>IF(T$127=0,0,T$127/NMM_fec!T$127)</f>
        <v>0.5533977334629786</v>
      </c>
      <c r="U214" s="277">
        <f>IF(U$127=0,0,U$127/NMM_fec!U$127)</f>
        <v>0.58130796011668073</v>
      </c>
      <c r="V214" s="277">
        <f>IF(V$127=0,0,V$127/NMM_fec!V$127)</f>
        <v>0.58672577273958626</v>
      </c>
      <c r="W214" s="277">
        <f>IF(W$127=0,0,W$127/NMM_fec!W$127)</f>
        <v>0.59807961738959892</v>
      </c>
      <c r="X214" s="277">
        <f>IF(X$127=0,0,X$127/NMM_fec!X$127)</f>
        <v>0.59807961738959903</v>
      </c>
      <c r="Y214" s="277">
        <f>IF(Y$127=0,0,Y$127/NMM_fec!Y$127)</f>
        <v>0.61036511277477856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SK: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3155.8298563850249</v>
      </c>
      <c r="C5" s="223">
        <f t="shared" si="0"/>
        <v>2826.8475240905664</v>
      </c>
      <c r="D5" s="223">
        <f t="shared" si="0"/>
        <v>2680.2926920783925</v>
      </c>
      <c r="E5" s="223">
        <f t="shared" si="0"/>
        <v>2345.2725128024299</v>
      </c>
      <c r="F5" s="223">
        <f t="shared" si="0"/>
        <v>2797.6540794825141</v>
      </c>
      <c r="G5" s="223">
        <f t="shared" si="0"/>
        <v>3008.184480566515</v>
      </c>
      <c r="H5" s="223">
        <f t="shared" si="0"/>
        <v>3119.2079742899668</v>
      </c>
      <c r="I5" s="223">
        <f t="shared" si="0"/>
        <v>3226.3643213054338</v>
      </c>
      <c r="J5" s="223">
        <f t="shared" si="0"/>
        <v>3313.2526508594715</v>
      </c>
      <c r="K5" s="223">
        <f t="shared" si="0"/>
        <v>2611.4405289418933</v>
      </c>
      <c r="L5" s="223">
        <f t="shared" si="0"/>
        <v>2185.3454657085272</v>
      </c>
      <c r="M5" s="223">
        <f t="shared" si="0"/>
        <v>2657.0314164720971</v>
      </c>
      <c r="N5" s="223">
        <f t="shared" si="0"/>
        <v>2350.0886523487848</v>
      </c>
      <c r="O5" s="223">
        <f t="shared" si="0"/>
        <v>2708.5245873660206</v>
      </c>
      <c r="P5" s="223">
        <f t="shared" si="0"/>
        <v>2880.1701055197113</v>
      </c>
      <c r="Q5" s="223">
        <f t="shared" si="0"/>
        <v>2974.7936548177659</v>
      </c>
      <c r="R5" s="223">
        <f t="shared" si="0"/>
        <v>3055.2597069583371</v>
      </c>
      <c r="S5" s="223">
        <f t="shared" si="0"/>
        <v>3130.9636467562518</v>
      </c>
      <c r="T5" s="223">
        <f t="shared" si="0"/>
        <v>3089.4241273927564</v>
      </c>
      <c r="U5" s="223">
        <f t="shared" si="0"/>
        <v>3185.7983300913561</v>
      </c>
      <c r="V5" s="223">
        <f t="shared" si="0"/>
        <v>3215.9933343708708</v>
      </c>
      <c r="W5" s="223">
        <f t="shared" si="0"/>
        <v>3251.3030635967966</v>
      </c>
      <c r="X5" s="223">
        <f t="shared" si="0"/>
        <v>3231.371056984136</v>
      </c>
      <c r="Y5" s="223">
        <f t="shared" si="0"/>
        <v>2797.2960744121028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2.7243436776879681</v>
      </c>
      <c r="C10" s="260">
        <v>2.9248842464674611</v>
      </c>
      <c r="D10" s="260">
        <v>2.2326222898699828</v>
      </c>
      <c r="E10" s="260">
        <v>1.6966211222811569</v>
      </c>
      <c r="F10" s="260">
        <v>1.858706937547107</v>
      </c>
      <c r="G10" s="260">
        <v>2.6546590890615058</v>
      </c>
      <c r="H10" s="260">
        <v>2.220225980042533</v>
      </c>
      <c r="I10" s="260">
        <v>2.0899544388971312</v>
      </c>
      <c r="J10" s="260">
        <v>1.8754711883867059</v>
      </c>
      <c r="K10" s="260">
        <v>1.4727337036725201</v>
      </c>
      <c r="L10" s="260">
        <v>1.542074333261874</v>
      </c>
      <c r="M10" s="260">
        <v>1.4525420765130961</v>
      </c>
      <c r="N10" s="260">
        <v>1.3512035427286779</v>
      </c>
      <c r="O10" s="260">
        <v>1.563978178186429</v>
      </c>
      <c r="P10" s="260">
        <v>1.8641688482500951</v>
      </c>
      <c r="Q10" s="260">
        <v>2.0063223702155981</v>
      </c>
      <c r="R10" s="260">
        <v>1.717275170231267</v>
      </c>
      <c r="S10" s="260">
        <v>2.3293080778889941</v>
      </c>
      <c r="T10" s="260">
        <v>1.3201990354912601</v>
      </c>
      <c r="U10" s="260">
        <v>1.34645538924194</v>
      </c>
      <c r="V10" s="260">
        <v>1.4644384197602931</v>
      </c>
      <c r="W10" s="260">
        <v>1.349387467217025</v>
      </c>
      <c r="X10" s="260">
        <v>1.3395656573724071</v>
      </c>
      <c r="Y10" s="260">
        <v>0.95742226603924308</v>
      </c>
      <c r="DA10" s="68" t="s">
        <v>1696</v>
      </c>
    </row>
    <row r="11" spans="1:105" ht="12" customHeight="1" x14ac:dyDescent="0.25">
      <c r="A11" s="37" t="s">
        <v>159</v>
      </c>
      <c r="B11" s="226">
        <v>5.2403198235942958E-2</v>
      </c>
      <c r="C11" s="226">
        <v>4.1646230998981487E-2</v>
      </c>
      <c r="D11" s="226">
        <v>2.2085365250893569E-2</v>
      </c>
      <c r="E11" s="226">
        <v>4.3167196237370219E-2</v>
      </c>
      <c r="F11" s="226">
        <v>0.22142942595247569</v>
      </c>
      <c r="G11" s="226">
        <v>3.0036138202969472E-2</v>
      </c>
      <c r="H11" s="226">
        <v>1.561941545568986E-2</v>
      </c>
      <c r="I11" s="226">
        <v>2.541228689652493E-2</v>
      </c>
      <c r="J11" s="226">
        <v>3.097045532862077E-2</v>
      </c>
      <c r="K11" s="226">
        <v>1.5770489181237801E-2</v>
      </c>
      <c r="L11" s="226">
        <v>1.263786707015838E-2</v>
      </c>
      <c r="M11" s="226">
        <v>1.1473494574120091E-2</v>
      </c>
      <c r="N11" s="226">
        <v>1.1342712763405149E-2</v>
      </c>
      <c r="O11" s="226">
        <v>3.114841235381776E-2</v>
      </c>
      <c r="P11" s="226">
        <v>3.0621769070526501E-2</v>
      </c>
      <c r="Q11" s="226">
        <v>3.7355875390447657E-2</v>
      </c>
      <c r="R11" s="226">
        <v>3.2098416288765447E-2</v>
      </c>
      <c r="S11" s="226">
        <v>0.12730392191030679</v>
      </c>
      <c r="T11" s="226">
        <v>3.3588670829190863E-2</v>
      </c>
      <c r="U11" s="226">
        <v>1.6225532948259409E-2</v>
      </c>
      <c r="V11" s="226">
        <v>1.9181424088977321E-2</v>
      </c>
      <c r="W11" s="226">
        <v>1.6454510696967049E-2</v>
      </c>
      <c r="X11" s="226">
        <v>0</v>
      </c>
      <c r="Y11" s="226">
        <v>1.6114027465316139E-2</v>
      </c>
      <c r="DA11" s="69" t="s">
        <v>1697</v>
      </c>
    </row>
    <row r="12" spans="1:105" ht="12" customHeight="1" x14ac:dyDescent="0.25">
      <c r="A12" s="37" t="s">
        <v>35</v>
      </c>
      <c r="B12" s="226">
        <v>2.671940479452025</v>
      </c>
      <c r="C12" s="226">
        <v>2.8832380154684789</v>
      </c>
      <c r="D12" s="226">
        <v>2.2105369246190891</v>
      </c>
      <c r="E12" s="226">
        <v>1.653453926043787</v>
      </c>
      <c r="F12" s="226">
        <v>1.637277511594631</v>
      </c>
      <c r="G12" s="226">
        <v>2.6246229508585368</v>
      </c>
      <c r="H12" s="226">
        <v>2.2046065645868431</v>
      </c>
      <c r="I12" s="226">
        <v>2.0645421520006062</v>
      </c>
      <c r="J12" s="226">
        <v>1.8445007330580849</v>
      </c>
      <c r="K12" s="226">
        <v>1.4569632144912821</v>
      </c>
      <c r="L12" s="226">
        <v>1.5294364661917159</v>
      </c>
      <c r="M12" s="226">
        <v>1.441068581938975</v>
      </c>
      <c r="N12" s="226">
        <v>1.339860829965273</v>
      </c>
      <c r="O12" s="226">
        <v>1.5328297658326111</v>
      </c>
      <c r="P12" s="226">
        <v>1.8335470791795689</v>
      </c>
      <c r="Q12" s="226">
        <v>1.96896649482515</v>
      </c>
      <c r="R12" s="226">
        <v>1.685176753942502</v>
      </c>
      <c r="S12" s="226">
        <v>2.2020041559786869</v>
      </c>
      <c r="T12" s="226">
        <v>1.2866103646620699</v>
      </c>
      <c r="U12" s="226">
        <v>1.3302298562936801</v>
      </c>
      <c r="V12" s="226">
        <v>1.4452569956713159</v>
      </c>
      <c r="W12" s="226">
        <v>1.3329329565200581</v>
      </c>
      <c r="X12" s="226">
        <v>1.3395656573724071</v>
      </c>
      <c r="Y12" s="226">
        <v>0.94130823857392698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556.40322656110447</v>
      </c>
      <c r="C17" s="261">
        <v>401.18806848216758</v>
      </c>
      <c r="D17" s="261">
        <v>330.84661785680919</v>
      </c>
      <c r="E17" s="261">
        <v>329.52264037334021</v>
      </c>
      <c r="F17" s="261">
        <v>351.3316546408056</v>
      </c>
      <c r="G17" s="261">
        <v>411.11757713886999</v>
      </c>
      <c r="H17" s="261">
        <v>378.39611338809073</v>
      </c>
      <c r="I17" s="261">
        <v>365.1896303822071</v>
      </c>
      <c r="J17" s="261">
        <v>365.16180163045738</v>
      </c>
      <c r="K17" s="261">
        <v>314.67268365755649</v>
      </c>
      <c r="L17" s="261">
        <v>266.59433298859841</v>
      </c>
      <c r="M17" s="261">
        <v>286.28871362581123</v>
      </c>
      <c r="N17" s="261">
        <v>246.38274494263311</v>
      </c>
      <c r="O17" s="261">
        <v>401.40627490383918</v>
      </c>
      <c r="P17" s="261">
        <v>412.8878666086917</v>
      </c>
      <c r="Q17" s="261">
        <v>448.18040410154839</v>
      </c>
      <c r="R17" s="261">
        <v>472.47367388798222</v>
      </c>
      <c r="S17" s="261">
        <v>496.98231774982929</v>
      </c>
      <c r="T17" s="261">
        <v>483.28867507991231</v>
      </c>
      <c r="U17" s="261">
        <v>511.91250371601632</v>
      </c>
      <c r="V17" s="261">
        <v>531.56466786747194</v>
      </c>
      <c r="W17" s="261">
        <v>498.46096877865972</v>
      </c>
      <c r="X17" s="261">
        <v>478.89924867335412</v>
      </c>
      <c r="Y17" s="261">
        <v>407.33884942674467</v>
      </c>
      <c r="DA17" s="70" t="s">
        <v>1703</v>
      </c>
    </row>
    <row r="18" spans="1:105" ht="12" customHeight="1" x14ac:dyDescent="0.25">
      <c r="A18" s="18" t="s">
        <v>28</v>
      </c>
      <c r="B18" s="230">
        <v>113.4618325342535</v>
      </c>
      <c r="C18" s="230">
        <v>144.9804129305308</v>
      </c>
      <c r="D18" s="230">
        <v>109.7150268450865</v>
      </c>
      <c r="E18" s="230">
        <v>140.53938045153001</v>
      </c>
      <c r="F18" s="230">
        <v>153.88829857567731</v>
      </c>
      <c r="G18" s="230">
        <v>161.6187952973149</v>
      </c>
      <c r="H18" s="230">
        <v>151.3514926098886</v>
      </c>
      <c r="I18" s="230">
        <v>156.89557101086331</v>
      </c>
      <c r="J18" s="230">
        <v>191.28514903428709</v>
      </c>
      <c r="K18" s="230">
        <v>169.77472869912489</v>
      </c>
      <c r="L18" s="230">
        <v>135.38223172889619</v>
      </c>
      <c r="M18" s="230">
        <v>134.40113192950119</v>
      </c>
      <c r="N18" s="230">
        <v>91.485713373386147</v>
      </c>
      <c r="O18" s="230">
        <v>60.950303901125139</v>
      </c>
      <c r="P18" s="230">
        <v>60.69972770866962</v>
      </c>
      <c r="Q18" s="230">
        <v>54.261384862083318</v>
      </c>
      <c r="R18" s="230">
        <v>53.465725372887057</v>
      </c>
      <c r="S18" s="230">
        <v>51.884491608130993</v>
      </c>
      <c r="T18" s="230">
        <v>56.542976123678983</v>
      </c>
      <c r="U18" s="230">
        <v>55.431799445764447</v>
      </c>
      <c r="V18" s="230">
        <v>49.656840671904021</v>
      </c>
      <c r="W18" s="230">
        <v>62.368052417914598</v>
      </c>
      <c r="X18" s="230">
        <v>49.697163881647867</v>
      </c>
      <c r="Y18" s="230">
        <v>44.3673610775326</v>
      </c>
      <c r="DA18" s="71" t="s">
        <v>1704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0.79398691159218204</v>
      </c>
      <c r="O19" s="230">
        <v>0.78884263792969722</v>
      </c>
      <c r="P19" s="230">
        <v>0.76000234694305269</v>
      </c>
      <c r="Q19" s="230">
        <v>0.67313416588075214</v>
      </c>
      <c r="R19" s="230">
        <v>0</v>
      </c>
      <c r="S19" s="230">
        <v>0.72355133955211037</v>
      </c>
      <c r="T19" s="230">
        <v>0.78085052978324787</v>
      </c>
      <c r="U19" s="230">
        <v>0.74484066826326434</v>
      </c>
      <c r="V19" s="230">
        <v>1.392500449693526</v>
      </c>
      <c r="W19" s="230">
        <v>1.4827165227743659</v>
      </c>
      <c r="X19" s="230">
        <v>1.3610887671964469</v>
      </c>
      <c r="Y19" s="230">
        <v>1.3593177103517471</v>
      </c>
      <c r="DA19" s="71" t="s">
        <v>1705</v>
      </c>
    </row>
    <row r="20" spans="1:105" ht="12" customHeight="1" x14ac:dyDescent="0.25">
      <c r="A20" s="18" t="s">
        <v>159</v>
      </c>
      <c r="B20" s="295">
        <v>2.4434070374368808</v>
      </c>
      <c r="C20" s="295">
        <v>2.4111691334197838</v>
      </c>
      <c r="D20" s="295">
        <v>1.6361211858786029</v>
      </c>
      <c r="E20" s="295">
        <v>3.4579913201061379</v>
      </c>
      <c r="F20" s="295">
        <v>15.98860143964302</v>
      </c>
      <c r="G20" s="295">
        <v>1.929479646166425</v>
      </c>
      <c r="H20" s="295">
        <v>0.9538791178958943</v>
      </c>
      <c r="I20" s="295">
        <v>1.8069781801236009</v>
      </c>
      <c r="J20" s="295">
        <v>1.8324866102412269</v>
      </c>
      <c r="K20" s="295">
        <v>0.94501879395211175</v>
      </c>
      <c r="L20" s="295">
        <v>0.83590559827676914</v>
      </c>
      <c r="M20" s="295">
        <v>0.86575445293493614</v>
      </c>
      <c r="N20" s="295">
        <v>0.85063312765148114</v>
      </c>
      <c r="O20" s="295">
        <v>1.677965681748673</v>
      </c>
      <c r="P20" s="295">
        <v>1.6113587327049219</v>
      </c>
      <c r="Q20" s="295">
        <v>1.4295074431702619</v>
      </c>
      <c r="R20" s="295">
        <v>1.467479214276491</v>
      </c>
      <c r="S20" s="295">
        <v>5.3859156775919157</v>
      </c>
      <c r="T20" s="295">
        <v>1.664115153991566</v>
      </c>
      <c r="U20" s="295">
        <v>0.79358879771382684</v>
      </c>
      <c r="V20" s="295">
        <v>0.73968304102162807</v>
      </c>
      <c r="W20" s="295">
        <v>0.80629379840004456</v>
      </c>
      <c r="X20" s="295">
        <v>0</v>
      </c>
      <c r="Y20" s="295">
        <v>0.72284697548559296</v>
      </c>
      <c r="DA20" s="122" t="s">
        <v>1706</v>
      </c>
    </row>
    <row r="21" spans="1:105" ht="12" customHeight="1" x14ac:dyDescent="0.25">
      <c r="A21" s="18" t="s">
        <v>32</v>
      </c>
      <c r="B21" s="295">
        <v>0</v>
      </c>
      <c r="C21" s="295">
        <v>10.35231873828641</v>
      </c>
      <c r="D21" s="295">
        <v>1.6176312107376309</v>
      </c>
      <c r="E21" s="295">
        <v>20.499416134609429</v>
      </c>
      <c r="F21" s="295">
        <v>0</v>
      </c>
      <c r="G21" s="295">
        <v>22.90000197919294</v>
      </c>
      <c r="H21" s="295">
        <v>44.364111402363918</v>
      </c>
      <c r="I21" s="295">
        <v>42.860071136127857</v>
      </c>
      <c r="J21" s="295">
        <v>42.745289737610847</v>
      </c>
      <c r="K21" s="295">
        <v>24.365102145272338</v>
      </c>
      <c r="L21" s="295">
        <v>3.308816859672187</v>
      </c>
      <c r="M21" s="295">
        <v>0</v>
      </c>
      <c r="N21" s="295">
        <v>0</v>
      </c>
      <c r="O21" s="295">
        <v>0</v>
      </c>
      <c r="P21" s="295">
        <v>0.81871720202830833</v>
      </c>
      <c r="Q21" s="295">
        <v>0.7251379197659813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1707</v>
      </c>
    </row>
    <row r="22" spans="1:105" ht="12" customHeight="1" x14ac:dyDescent="0.25">
      <c r="A22" s="18" t="s">
        <v>33</v>
      </c>
      <c r="B22" s="295">
        <v>0</v>
      </c>
      <c r="C22" s="295">
        <v>45.549901171744438</v>
      </c>
      <c r="D22" s="295">
        <v>41.792513911442732</v>
      </c>
      <c r="E22" s="295">
        <v>31.253260913385891</v>
      </c>
      <c r="F22" s="295">
        <v>62.244600606345593</v>
      </c>
      <c r="G22" s="295">
        <v>49.027334304756039</v>
      </c>
      <c r="H22" s="295">
        <v>43.101233265321042</v>
      </c>
      <c r="I22" s="295">
        <v>14.55722076786587</v>
      </c>
      <c r="J22" s="295">
        <v>17.978340585571349</v>
      </c>
      <c r="K22" s="295">
        <v>30.114199322238552</v>
      </c>
      <c r="L22" s="295">
        <v>23.958736830090881</v>
      </c>
      <c r="M22" s="295">
        <v>40.18814665313672</v>
      </c>
      <c r="N22" s="295">
        <v>50.947530819472362</v>
      </c>
      <c r="O22" s="295">
        <v>50.40137240368896</v>
      </c>
      <c r="P22" s="295">
        <v>52.524672663162818</v>
      </c>
      <c r="Q22" s="295">
        <v>51.400057484170141</v>
      </c>
      <c r="R22" s="295">
        <v>61.13185808516382</v>
      </c>
      <c r="S22" s="295">
        <v>55.743693062017194</v>
      </c>
      <c r="T22" s="295">
        <v>63.666293010931348</v>
      </c>
      <c r="U22" s="295">
        <v>67.236504632239814</v>
      </c>
      <c r="V22" s="295">
        <v>65.429035227742972</v>
      </c>
      <c r="W22" s="295">
        <v>72.850014908344647</v>
      </c>
      <c r="X22" s="295">
        <v>66.87351146385295</v>
      </c>
      <c r="Y22" s="295">
        <v>53.333747738289773</v>
      </c>
      <c r="DA22" s="122" t="s">
        <v>1708</v>
      </c>
    </row>
    <row r="23" spans="1:105" ht="12" customHeight="1" x14ac:dyDescent="0.25">
      <c r="A23" s="18" t="s">
        <v>35</v>
      </c>
      <c r="B23" s="295">
        <v>124.5847274761869</v>
      </c>
      <c r="C23" s="295">
        <v>166.92925963384619</v>
      </c>
      <c r="D23" s="295">
        <v>163.76031156604449</v>
      </c>
      <c r="E23" s="295">
        <v>132.45310844406961</v>
      </c>
      <c r="F23" s="295">
        <v>118.2217650900448</v>
      </c>
      <c r="G23" s="295">
        <v>168.60211949757741</v>
      </c>
      <c r="H23" s="295">
        <v>134.63552276340391</v>
      </c>
      <c r="I23" s="295">
        <v>146.80231794174591</v>
      </c>
      <c r="J23" s="295">
        <v>109.1370100970225</v>
      </c>
      <c r="K23" s="295">
        <v>87.305955063790577</v>
      </c>
      <c r="L23" s="295">
        <v>101.16141412162141</v>
      </c>
      <c r="M23" s="295">
        <v>108.73858297823629</v>
      </c>
      <c r="N23" s="295">
        <v>100.48125454504731</v>
      </c>
      <c r="O23" s="295">
        <v>82.573574338684708</v>
      </c>
      <c r="P23" s="295">
        <v>96.483716896203575</v>
      </c>
      <c r="Q23" s="295">
        <v>75.346976353421326</v>
      </c>
      <c r="R23" s="295">
        <v>77.043111303223256</v>
      </c>
      <c r="S23" s="295">
        <v>93.161377338901687</v>
      </c>
      <c r="T23" s="295">
        <v>63.743749075537423</v>
      </c>
      <c r="U23" s="295">
        <v>65.061376763737286</v>
      </c>
      <c r="V23" s="295">
        <v>55.732675773028973</v>
      </c>
      <c r="W23" s="295">
        <v>65.315559746377488</v>
      </c>
      <c r="X23" s="295">
        <v>58.522974266139506</v>
      </c>
      <c r="Y23" s="295">
        <v>42.225434623180043</v>
      </c>
      <c r="DA23" s="122" t="s">
        <v>1709</v>
      </c>
    </row>
    <row r="24" spans="1:105" ht="12" customHeight="1" x14ac:dyDescent="0.25">
      <c r="A24" s="18" t="s">
        <v>38</v>
      </c>
      <c r="B24" s="295">
        <v>315.91325951322722</v>
      </c>
      <c r="C24" s="295">
        <v>30.965006874340101</v>
      </c>
      <c r="D24" s="295">
        <v>12.32501313761926</v>
      </c>
      <c r="E24" s="295">
        <v>1.319483109639239</v>
      </c>
      <c r="F24" s="295">
        <v>0.98838892909489573</v>
      </c>
      <c r="G24" s="295">
        <v>7.0398464138623513</v>
      </c>
      <c r="H24" s="295">
        <v>3.9898742292173912</v>
      </c>
      <c r="I24" s="295">
        <v>2.2674713454804811</v>
      </c>
      <c r="J24" s="295">
        <v>2.1835255657243779</v>
      </c>
      <c r="K24" s="295">
        <v>2.1676796331781412</v>
      </c>
      <c r="L24" s="295">
        <v>1.947227850040929</v>
      </c>
      <c r="M24" s="295">
        <v>2.0950976120020028</v>
      </c>
      <c r="N24" s="295">
        <v>1.823626165483635</v>
      </c>
      <c r="O24" s="295">
        <v>205.01421594066201</v>
      </c>
      <c r="P24" s="295">
        <v>199.98967105897941</v>
      </c>
      <c r="Q24" s="295">
        <v>264.34420587305658</v>
      </c>
      <c r="R24" s="295">
        <v>279.36549991243152</v>
      </c>
      <c r="S24" s="295">
        <v>290.08328872363541</v>
      </c>
      <c r="T24" s="295">
        <v>296.89069118598968</v>
      </c>
      <c r="U24" s="295">
        <v>322.64439340829767</v>
      </c>
      <c r="V24" s="295">
        <v>358.61393270408081</v>
      </c>
      <c r="W24" s="295">
        <v>295.63833138484853</v>
      </c>
      <c r="X24" s="295">
        <v>302.44451029451739</v>
      </c>
      <c r="Y24" s="295">
        <v>265.33014130190492</v>
      </c>
      <c r="DA24" s="122" t="s">
        <v>1710</v>
      </c>
    </row>
    <row r="25" spans="1:105" ht="12" customHeight="1" x14ac:dyDescent="0.25">
      <c r="A25" s="57" t="s">
        <v>1461</v>
      </c>
      <c r="B25" s="261">
        <v>843.82047288311037</v>
      </c>
      <c r="C25" s="261">
        <v>608.42692763304228</v>
      </c>
      <c r="D25" s="261">
        <v>501.74969555294518</v>
      </c>
      <c r="E25" s="261">
        <v>499.74180046381662</v>
      </c>
      <c r="F25" s="261">
        <v>532.81654168346722</v>
      </c>
      <c r="G25" s="261">
        <v>623.48565175651868</v>
      </c>
      <c r="H25" s="261">
        <v>573.86149485458543</v>
      </c>
      <c r="I25" s="261">
        <v>553.83303311466466</v>
      </c>
      <c r="J25" s="261">
        <v>553.79082906310612</v>
      </c>
      <c r="K25" s="261">
        <v>477.22090752138479</v>
      </c>
      <c r="L25" s="261">
        <v>404.30706615554033</v>
      </c>
      <c r="M25" s="261">
        <v>434.17483253271422</v>
      </c>
      <c r="N25" s="261">
        <v>373.65492222734201</v>
      </c>
      <c r="O25" s="261">
        <v>608.75785138964784</v>
      </c>
      <c r="P25" s="261">
        <v>626.17040703156863</v>
      </c>
      <c r="Q25" s="261">
        <v>679.69375890091078</v>
      </c>
      <c r="R25" s="261">
        <v>716.5360297945615</v>
      </c>
      <c r="S25" s="261">
        <v>753.70492901365401</v>
      </c>
      <c r="T25" s="261">
        <v>732.93765901660868</v>
      </c>
      <c r="U25" s="261">
        <v>776.34749465815275</v>
      </c>
      <c r="V25" s="261">
        <v>806.15123708062197</v>
      </c>
      <c r="W25" s="261">
        <v>755.94739625829652</v>
      </c>
      <c r="X25" s="261">
        <v>726.28081791782529</v>
      </c>
      <c r="Y25" s="261">
        <v>617.75497362107831</v>
      </c>
      <c r="DA25" s="70" t="s">
        <v>1711</v>
      </c>
    </row>
    <row r="26" spans="1:105" ht="12" customHeight="1" x14ac:dyDescent="0.25">
      <c r="A26" s="18" t="s">
        <v>28</v>
      </c>
      <c r="B26" s="230">
        <v>172.0720021251058</v>
      </c>
      <c r="C26" s="230">
        <v>219.87191079740069</v>
      </c>
      <c r="D26" s="230">
        <v>166.38973574434681</v>
      </c>
      <c r="E26" s="230">
        <v>213.13680584540211</v>
      </c>
      <c r="F26" s="230">
        <v>233.38127939674109</v>
      </c>
      <c r="G26" s="230">
        <v>245.10506367382101</v>
      </c>
      <c r="H26" s="230">
        <v>229.5340536664111</v>
      </c>
      <c r="I26" s="230">
        <v>237.9419971050672</v>
      </c>
      <c r="J26" s="230">
        <v>290.09595417200973</v>
      </c>
      <c r="K26" s="230">
        <v>257.47404942261699</v>
      </c>
      <c r="L26" s="230">
        <v>205.31566558933741</v>
      </c>
      <c r="M26" s="230">
        <v>203.82776606404559</v>
      </c>
      <c r="N26" s="230">
        <v>138.7438358291073</v>
      </c>
      <c r="O26" s="230">
        <v>92.434967672798919</v>
      </c>
      <c r="P26" s="230">
        <v>92.054953123785808</v>
      </c>
      <c r="Q26" s="230">
        <v>82.290801432991472</v>
      </c>
      <c r="R26" s="230">
        <v>81.084133796325986</v>
      </c>
      <c r="S26" s="230">
        <v>78.686093383509146</v>
      </c>
      <c r="T26" s="230">
        <v>85.750978019645757</v>
      </c>
      <c r="U26" s="230">
        <v>84.065808730442171</v>
      </c>
      <c r="V26" s="230">
        <v>75.307720691381888</v>
      </c>
      <c r="W26" s="230">
        <v>94.585072429129355</v>
      </c>
      <c r="X26" s="230">
        <v>75.368873373986759</v>
      </c>
      <c r="Y26" s="230">
        <v>67.285892348986621</v>
      </c>
      <c r="DA26" s="71" t="s">
        <v>1712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1.204131067577729</v>
      </c>
      <c r="O27" s="295">
        <v>1.1963294531598061</v>
      </c>
      <c r="P27" s="295">
        <v>1.1525913387551721</v>
      </c>
      <c r="Q27" s="295">
        <v>1.0208502809695621</v>
      </c>
      <c r="R27" s="295">
        <v>0</v>
      </c>
      <c r="S27" s="295">
        <v>1.09731109445502</v>
      </c>
      <c r="T27" s="295">
        <v>1.184208918710085</v>
      </c>
      <c r="U27" s="295">
        <v>1.1295976998570769</v>
      </c>
      <c r="V27" s="295">
        <v>2.1118144752909598</v>
      </c>
      <c r="W27" s="295">
        <v>2.2486328217970271</v>
      </c>
      <c r="X27" s="295">
        <v>2.064176684003225</v>
      </c>
      <c r="Y27" s="295">
        <v>2.0614907649559289</v>
      </c>
      <c r="DA27" s="122" t="s">
        <v>1713</v>
      </c>
    </row>
    <row r="28" spans="1:105" ht="12" customHeight="1" x14ac:dyDescent="0.25">
      <c r="A28" s="18" t="s">
        <v>159</v>
      </c>
      <c r="B28" s="295">
        <v>3.7055803837066379</v>
      </c>
      <c r="C28" s="295">
        <v>3.6566895755411339</v>
      </c>
      <c r="D28" s="295">
        <v>2.4812806375962699</v>
      </c>
      <c r="E28" s="295">
        <v>5.2442612329768821</v>
      </c>
      <c r="F28" s="295">
        <v>24.247719250164181</v>
      </c>
      <c r="G28" s="295">
        <v>2.926177185400789</v>
      </c>
      <c r="H28" s="295">
        <v>1.4466176504960351</v>
      </c>
      <c r="I28" s="295">
        <v>2.7403960107587721</v>
      </c>
      <c r="J28" s="295">
        <v>2.7790811486890372</v>
      </c>
      <c r="K28" s="295">
        <v>1.4331804122069089</v>
      </c>
      <c r="L28" s="295">
        <v>1.2677033912672331</v>
      </c>
      <c r="M28" s="295">
        <v>1.312971055885831</v>
      </c>
      <c r="N28" s="295">
        <v>1.2900386154502019</v>
      </c>
      <c r="O28" s="295">
        <v>2.5447404462513501</v>
      </c>
      <c r="P28" s="295">
        <v>2.4437268205993679</v>
      </c>
      <c r="Q28" s="295">
        <v>2.1679379074437959</v>
      </c>
      <c r="R28" s="295">
        <v>2.2255244855251308</v>
      </c>
      <c r="S28" s="295">
        <v>8.1680797253160122</v>
      </c>
      <c r="T28" s="295">
        <v>2.523735250156574</v>
      </c>
      <c r="U28" s="295">
        <v>1.2035273028526909</v>
      </c>
      <c r="V28" s="295">
        <v>1.121775833896862</v>
      </c>
      <c r="W28" s="295">
        <v>1.2227952351277871</v>
      </c>
      <c r="X28" s="295">
        <v>0</v>
      </c>
      <c r="Y28" s="295">
        <v>1.0962428820663821</v>
      </c>
      <c r="DA28" s="122" t="s">
        <v>1714</v>
      </c>
    </row>
    <row r="29" spans="1:105" ht="12" customHeight="1" x14ac:dyDescent="0.25">
      <c r="A29" s="18" t="s">
        <v>32</v>
      </c>
      <c r="B29" s="295">
        <v>0</v>
      </c>
      <c r="C29" s="295">
        <v>15.699942193304629</v>
      </c>
      <c r="D29" s="295">
        <v>2.4532394278723748</v>
      </c>
      <c r="E29" s="295">
        <v>31.08865331972358</v>
      </c>
      <c r="F29" s="295">
        <v>0</v>
      </c>
      <c r="G29" s="295">
        <v>34.729292672397257</v>
      </c>
      <c r="H29" s="295">
        <v>67.280964012293651</v>
      </c>
      <c r="I29" s="295">
        <v>64.999992392961758</v>
      </c>
      <c r="J29" s="295">
        <v>64.825919186065704</v>
      </c>
      <c r="K29" s="295">
        <v>36.951209181766167</v>
      </c>
      <c r="L29" s="295">
        <v>5.0180287854703343</v>
      </c>
      <c r="M29" s="295">
        <v>0</v>
      </c>
      <c r="N29" s="295">
        <v>0</v>
      </c>
      <c r="O29" s="295">
        <v>0</v>
      </c>
      <c r="P29" s="295">
        <v>1.2416361077611311</v>
      </c>
      <c r="Q29" s="295">
        <v>1.0997172430940381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1715</v>
      </c>
    </row>
    <row r="30" spans="1:105" ht="12" customHeight="1" x14ac:dyDescent="0.25">
      <c r="A30" s="18" t="s">
        <v>33</v>
      </c>
      <c r="B30" s="295">
        <v>0</v>
      </c>
      <c r="C30" s="295">
        <v>69.07928874546036</v>
      </c>
      <c r="D30" s="295">
        <v>63.380974746836252</v>
      </c>
      <c r="E30" s="295">
        <v>47.397534996458752</v>
      </c>
      <c r="F30" s="295">
        <v>94.397849995750846</v>
      </c>
      <c r="G30" s="295">
        <v>74.353034709970885</v>
      </c>
      <c r="H30" s="295">
        <v>65.365729923196852</v>
      </c>
      <c r="I30" s="295">
        <v>22.076940473772439</v>
      </c>
      <c r="J30" s="295">
        <v>27.26528375533136</v>
      </c>
      <c r="K30" s="295">
        <v>45.670076483276723</v>
      </c>
      <c r="L30" s="295">
        <v>36.334930634031927</v>
      </c>
      <c r="M30" s="295">
        <v>60.947850936700902</v>
      </c>
      <c r="N30" s="295">
        <v>77.265133442918284</v>
      </c>
      <c r="O30" s="295">
        <v>76.436849869647432</v>
      </c>
      <c r="P30" s="295">
        <v>79.656968200189326</v>
      </c>
      <c r="Q30" s="295">
        <v>77.951418579252859</v>
      </c>
      <c r="R30" s="295">
        <v>92.710306006791541</v>
      </c>
      <c r="S30" s="295">
        <v>84.538815007530545</v>
      </c>
      <c r="T30" s="295">
        <v>96.553935905867547</v>
      </c>
      <c r="U30" s="295">
        <v>101.9683862806524</v>
      </c>
      <c r="V30" s="295">
        <v>99.227245297249496</v>
      </c>
      <c r="W30" s="295">
        <v>110.4816275229672</v>
      </c>
      <c r="X30" s="295">
        <v>101.4178843202402</v>
      </c>
      <c r="Y30" s="295">
        <v>80.883981416326023</v>
      </c>
      <c r="DA30" s="122" t="s">
        <v>1716</v>
      </c>
    </row>
    <row r="31" spans="1:105" ht="12" customHeight="1" x14ac:dyDescent="0.25">
      <c r="A31" s="18" t="s">
        <v>35</v>
      </c>
      <c r="B31" s="295">
        <v>188.94057157561139</v>
      </c>
      <c r="C31" s="295">
        <v>253.1587166969644</v>
      </c>
      <c r="D31" s="295">
        <v>248.35280772759819</v>
      </c>
      <c r="E31" s="295">
        <v>200.8734659805904</v>
      </c>
      <c r="F31" s="295">
        <v>179.29073909207861</v>
      </c>
      <c r="G31" s="295">
        <v>255.69571384920141</v>
      </c>
      <c r="H31" s="295">
        <v>204.18323449927701</v>
      </c>
      <c r="I31" s="295">
        <v>222.6349442859258</v>
      </c>
      <c r="J31" s="295">
        <v>165.51313700731171</v>
      </c>
      <c r="K31" s="295">
        <v>132.40496958072339</v>
      </c>
      <c r="L31" s="295">
        <v>153.4176443030677</v>
      </c>
      <c r="M31" s="295">
        <v>164.9088972334672</v>
      </c>
      <c r="N31" s="295">
        <v>152.38613954511021</v>
      </c>
      <c r="O31" s="295">
        <v>125.2280166971059</v>
      </c>
      <c r="P31" s="295">
        <v>146.32362238455431</v>
      </c>
      <c r="Q31" s="295">
        <v>114.2684265327031</v>
      </c>
      <c r="R31" s="295">
        <v>116.84072181621769</v>
      </c>
      <c r="S31" s="295">
        <v>141.2850855779873</v>
      </c>
      <c r="T31" s="295">
        <v>96.671402897328974</v>
      </c>
      <c r="U31" s="295">
        <v>98.669668122734834</v>
      </c>
      <c r="V31" s="295">
        <v>84.522106596148078</v>
      </c>
      <c r="W31" s="295">
        <v>99.055152595813709</v>
      </c>
      <c r="X31" s="295">
        <v>88.753769680659289</v>
      </c>
      <c r="Y31" s="295">
        <v>64.037526222924754</v>
      </c>
      <c r="DA31" s="122" t="s">
        <v>1717</v>
      </c>
    </row>
    <row r="32" spans="1:105" ht="12" customHeight="1" x14ac:dyDescent="0.25">
      <c r="A32" s="18" t="s">
        <v>38</v>
      </c>
      <c r="B32" s="295">
        <v>479.10231879868661</v>
      </c>
      <c r="C32" s="295">
        <v>46.9603796243711</v>
      </c>
      <c r="D32" s="295">
        <v>18.691657268695391</v>
      </c>
      <c r="E32" s="295">
        <v>2.0010790886648202</v>
      </c>
      <c r="F32" s="295">
        <v>1.498953948732527</v>
      </c>
      <c r="G32" s="295">
        <v>10.67636966572735</v>
      </c>
      <c r="H32" s="295">
        <v>6.0508951029108013</v>
      </c>
      <c r="I32" s="295">
        <v>3.4387628461786419</v>
      </c>
      <c r="J32" s="295">
        <v>3.3114537936985919</v>
      </c>
      <c r="K32" s="295">
        <v>3.287422440794546</v>
      </c>
      <c r="L32" s="295">
        <v>2.953093452365616</v>
      </c>
      <c r="M32" s="295">
        <v>3.1773472426146232</v>
      </c>
      <c r="N32" s="295">
        <v>2.765643727178174</v>
      </c>
      <c r="O32" s="295">
        <v>310.91694725068447</v>
      </c>
      <c r="P32" s="295">
        <v>303.29690905592349</v>
      </c>
      <c r="Q32" s="295">
        <v>400.89460692445579</v>
      </c>
      <c r="R32" s="295">
        <v>423.67534368970098</v>
      </c>
      <c r="S32" s="295">
        <v>439.92954422485587</v>
      </c>
      <c r="T32" s="295">
        <v>450.2533980248997</v>
      </c>
      <c r="U32" s="295">
        <v>489.31050652161349</v>
      </c>
      <c r="V32" s="295">
        <v>543.86057418665462</v>
      </c>
      <c r="W32" s="295">
        <v>448.35411565346152</v>
      </c>
      <c r="X32" s="295">
        <v>458.67611385893588</v>
      </c>
      <c r="Y32" s="295">
        <v>402.38983998581858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5.6990632631220759</v>
      </c>
      <c r="C33" s="261">
        <f t="shared" si="1"/>
        <v>2.1897737288887602</v>
      </c>
      <c r="D33" s="261">
        <f t="shared" si="1"/>
        <v>1.3051363787683841</v>
      </c>
      <c r="E33" s="261">
        <f t="shared" si="1"/>
        <v>1.2628908429919099</v>
      </c>
      <c r="F33" s="261">
        <f t="shared" si="1"/>
        <v>1.267336220694514</v>
      </c>
      <c r="G33" s="261">
        <f t="shared" si="1"/>
        <v>2.564742582065052</v>
      </c>
      <c r="H33" s="261">
        <f t="shared" si="1"/>
        <v>2.1662300672480801</v>
      </c>
      <c r="I33" s="261">
        <f t="shared" si="1"/>
        <v>2.1015833696648958</v>
      </c>
      <c r="J33" s="261">
        <f t="shared" si="1"/>
        <v>1.9353889775211559</v>
      </c>
      <c r="K33" s="261">
        <f t="shared" si="1"/>
        <v>1.104894059279611</v>
      </c>
      <c r="L33" s="261">
        <f t="shared" si="1"/>
        <v>1.0990422311266319</v>
      </c>
      <c r="M33" s="261">
        <f t="shared" si="1"/>
        <v>0.91149823705863242</v>
      </c>
      <c r="N33" s="261">
        <f t="shared" si="1"/>
        <v>0.77874163608093838</v>
      </c>
      <c r="O33" s="261">
        <f t="shared" si="1"/>
        <v>1.390312894347292</v>
      </c>
      <c r="P33" s="261">
        <f t="shared" si="1"/>
        <v>1.68526303120097</v>
      </c>
      <c r="Q33" s="261">
        <f t="shared" si="1"/>
        <v>2.0442694450915648</v>
      </c>
      <c r="R33" s="261">
        <f t="shared" si="1"/>
        <v>1.961408105561925</v>
      </c>
      <c r="S33" s="261">
        <f t="shared" si="1"/>
        <v>3.1106319148795332</v>
      </c>
      <c r="T33" s="261">
        <f t="shared" si="1"/>
        <v>2.5428542607442619</v>
      </c>
      <c r="U33" s="261">
        <f t="shared" si="1"/>
        <v>2.685696327945029</v>
      </c>
      <c r="V33" s="261">
        <f t="shared" si="1"/>
        <v>3.0201610030162009</v>
      </c>
      <c r="W33" s="261">
        <f t="shared" si="1"/>
        <v>2.654821092623215</v>
      </c>
      <c r="X33" s="261">
        <f t="shared" si="1"/>
        <v>2.714594735584329</v>
      </c>
      <c r="Y33" s="261">
        <f t="shared" si="1"/>
        <v>1.954249098240272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5.6990632631220759</v>
      </c>
      <c r="C35" s="262">
        <v>2.1897737288887602</v>
      </c>
      <c r="D35" s="262">
        <v>1.3051363787683841</v>
      </c>
      <c r="E35" s="262">
        <v>1.2628908429919099</v>
      </c>
      <c r="F35" s="262">
        <v>1.267336220694514</v>
      </c>
      <c r="G35" s="262">
        <v>2.564742582065052</v>
      </c>
      <c r="H35" s="262">
        <v>2.1662300672480801</v>
      </c>
      <c r="I35" s="262">
        <v>2.1015833696648958</v>
      </c>
      <c r="J35" s="262">
        <v>1.9353889775211559</v>
      </c>
      <c r="K35" s="262">
        <v>1.104894059279611</v>
      </c>
      <c r="L35" s="262">
        <v>1.0990422311266319</v>
      </c>
      <c r="M35" s="262">
        <v>0.91149823705863242</v>
      </c>
      <c r="N35" s="262">
        <v>0.77874163608093838</v>
      </c>
      <c r="O35" s="262">
        <v>1.390312894347292</v>
      </c>
      <c r="P35" s="262">
        <v>1.68526303120097</v>
      </c>
      <c r="Q35" s="262">
        <v>2.0442694450915648</v>
      </c>
      <c r="R35" s="262">
        <v>1.961408105561925</v>
      </c>
      <c r="S35" s="262">
        <v>3.1106319148795332</v>
      </c>
      <c r="T35" s="262">
        <v>2.5428542607442619</v>
      </c>
      <c r="U35" s="262">
        <v>2.685696327945029</v>
      </c>
      <c r="V35" s="262">
        <v>3.0201610030162009</v>
      </c>
      <c r="W35" s="262">
        <v>2.654821092623215</v>
      </c>
      <c r="X35" s="262">
        <v>2.714594735584329</v>
      </c>
      <c r="Y35" s="262">
        <v>1.954249098240272</v>
      </c>
      <c r="DA35" s="72" t="s">
        <v>1720</v>
      </c>
    </row>
    <row r="36" spans="1:105" ht="12" customHeight="1" x14ac:dyDescent="0.25">
      <c r="A36" s="64" t="s">
        <v>28</v>
      </c>
      <c r="B36" s="229">
        <v>1.162153867365219</v>
      </c>
      <c r="C36" s="229">
        <v>0.79133534713491105</v>
      </c>
      <c r="D36" s="229">
        <v>0.43280802977724958</v>
      </c>
      <c r="E36" s="229">
        <v>0.53861518119333696</v>
      </c>
      <c r="F36" s="229">
        <v>0.55511142292430415</v>
      </c>
      <c r="G36" s="229">
        <v>1.0082531845167551</v>
      </c>
      <c r="H36" s="229">
        <v>0.86645222404320543</v>
      </c>
      <c r="I36" s="229">
        <v>0.90289837218382651</v>
      </c>
      <c r="J36" s="229">
        <v>1.0138277534820119</v>
      </c>
      <c r="K36" s="229">
        <v>0.59612129967915661</v>
      </c>
      <c r="L36" s="229">
        <v>0.55811685247109977</v>
      </c>
      <c r="M36" s="229">
        <v>0.4279120656238824</v>
      </c>
      <c r="N36" s="229">
        <v>0.28915878068900752</v>
      </c>
      <c r="O36" s="229">
        <v>0.2111077945864713</v>
      </c>
      <c r="P36" s="229">
        <v>0.24775493635015111</v>
      </c>
      <c r="Q36" s="229">
        <v>0.24750053796813851</v>
      </c>
      <c r="R36" s="229">
        <v>0.22195545045540779</v>
      </c>
      <c r="S36" s="229">
        <v>0.32474707795297031</v>
      </c>
      <c r="T36" s="229">
        <v>0.29750448368665777</v>
      </c>
      <c r="U36" s="229">
        <v>0.284258690179365</v>
      </c>
      <c r="V36" s="229">
        <v>0.27721230485259157</v>
      </c>
      <c r="W36" s="229">
        <v>0.32537269165496502</v>
      </c>
      <c r="X36" s="229">
        <v>0.27670672363831628</v>
      </c>
      <c r="Y36" s="229">
        <v>0.2074512108059704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2.5095534458150159E-3</v>
      </c>
      <c r="O38" s="229">
        <v>2.73223952811232E-3</v>
      </c>
      <c r="P38" s="229">
        <v>3.1020622365320379E-3</v>
      </c>
      <c r="Q38" s="229">
        <v>3.07034309212107E-3</v>
      </c>
      <c r="R38" s="229">
        <v>0</v>
      </c>
      <c r="S38" s="229">
        <v>4.5287363523415928E-3</v>
      </c>
      <c r="T38" s="229">
        <v>4.1084949824976283E-3</v>
      </c>
      <c r="U38" s="229">
        <v>3.819602373904473E-3</v>
      </c>
      <c r="V38" s="229">
        <v>7.7737176579222647E-3</v>
      </c>
      <c r="W38" s="229">
        <v>7.7352979173326069E-3</v>
      </c>
      <c r="X38" s="229">
        <v>7.5783482181952548E-3</v>
      </c>
      <c r="Y38" s="229">
        <v>6.3558457846903298E-3</v>
      </c>
      <c r="DA38" s="73" t="s">
        <v>1723</v>
      </c>
    </row>
    <row r="39" spans="1:105" ht="12" customHeight="1" x14ac:dyDescent="0.25">
      <c r="A39" s="64" t="s">
        <v>159</v>
      </c>
      <c r="B39" s="229">
        <v>2.502704984292756E-2</v>
      </c>
      <c r="C39" s="229">
        <v>1.316069753581121E-2</v>
      </c>
      <c r="D39" s="229">
        <v>6.4542333652871766E-3</v>
      </c>
      <c r="E39" s="229">
        <v>1.3252702662129009E-2</v>
      </c>
      <c r="F39" s="229">
        <v>5.7674659983099043E-2</v>
      </c>
      <c r="G39" s="229">
        <v>1.2036991082186839E-2</v>
      </c>
      <c r="H39" s="229">
        <v>5.4607369172074488E-3</v>
      </c>
      <c r="I39" s="229">
        <v>1.039874896973559E-2</v>
      </c>
      <c r="J39" s="229">
        <v>9.7123367534074617E-3</v>
      </c>
      <c r="K39" s="229">
        <v>3.318196035349435E-3</v>
      </c>
      <c r="L39" s="229">
        <v>3.4460430701677091E-3</v>
      </c>
      <c r="M39" s="229">
        <v>2.7564260133819988E-3</v>
      </c>
      <c r="N39" s="229">
        <v>2.688595070593098E-3</v>
      </c>
      <c r="O39" s="229">
        <v>5.8118107998343894E-3</v>
      </c>
      <c r="P39" s="229">
        <v>6.5769995241930571E-3</v>
      </c>
      <c r="Q39" s="229">
        <v>6.5203618026588297E-3</v>
      </c>
      <c r="R39" s="229">
        <v>6.092033873421639E-3</v>
      </c>
      <c r="S39" s="229">
        <v>3.3710658506769769E-2</v>
      </c>
      <c r="T39" s="229">
        <v>8.7558482701810634E-3</v>
      </c>
      <c r="U39" s="229">
        <v>4.06958667109239E-3</v>
      </c>
      <c r="V39" s="229">
        <v>4.1293251420644059E-3</v>
      </c>
      <c r="W39" s="229">
        <v>4.2064161582632967E-3</v>
      </c>
      <c r="X39" s="229">
        <v>0</v>
      </c>
      <c r="Y39" s="229">
        <v>3.3798602542502039E-3</v>
      </c>
      <c r="DA39" s="73" t="s">
        <v>1724</v>
      </c>
    </row>
    <row r="40" spans="1:105" ht="12" customHeight="1" x14ac:dyDescent="0.25">
      <c r="A40" s="64" t="s">
        <v>32</v>
      </c>
      <c r="B40" s="229">
        <v>0</v>
      </c>
      <c r="C40" s="229">
        <v>5.6505258723042087E-2</v>
      </c>
      <c r="D40" s="229">
        <v>6.3812934049051412E-3</v>
      </c>
      <c r="E40" s="229">
        <v>7.8563721429725925E-2</v>
      </c>
      <c r="F40" s="229">
        <v>0</v>
      </c>
      <c r="G40" s="229">
        <v>0.14286085896437109</v>
      </c>
      <c r="H40" s="229">
        <v>0.25397425773234372</v>
      </c>
      <c r="I40" s="229">
        <v>0.24664997368098701</v>
      </c>
      <c r="J40" s="229">
        <v>0.22655371462659571</v>
      </c>
      <c r="K40" s="229">
        <v>8.5551933841670896E-2</v>
      </c>
      <c r="L40" s="229">
        <v>1.364068554300088E-2</v>
      </c>
      <c r="M40" s="229">
        <v>0</v>
      </c>
      <c r="N40" s="229">
        <v>0</v>
      </c>
      <c r="O40" s="229">
        <v>0</v>
      </c>
      <c r="P40" s="229">
        <v>3.3417156210459559E-3</v>
      </c>
      <c r="Q40" s="229">
        <v>3.3075459776661241E-3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1725</v>
      </c>
    </row>
    <row r="41" spans="1:105" ht="12" customHeight="1" x14ac:dyDescent="0.25">
      <c r="A41" s="64" t="s">
        <v>33</v>
      </c>
      <c r="B41" s="229">
        <v>0</v>
      </c>
      <c r="C41" s="229">
        <v>0.24862149394604649</v>
      </c>
      <c r="D41" s="229">
        <v>0.1648647056431895</v>
      </c>
      <c r="E41" s="229">
        <v>0.1197776789371261</v>
      </c>
      <c r="F41" s="229">
        <v>0.22453096909737821</v>
      </c>
      <c r="G41" s="229">
        <v>0.30585530507267111</v>
      </c>
      <c r="H41" s="229">
        <v>0.24674457303173269</v>
      </c>
      <c r="I41" s="229">
        <v>8.3773498832013793E-2</v>
      </c>
      <c r="J41" s="229">
        <v>9.5286752469932567E-2</v>
      </c>
      <c r="K41" s="229">
        <v>0.1057384439740976</v>
      </c>
      <c r="L41" s="229">
        <v>9.8770530061661213E-2</v>
      </c>
      <c r="M41" s="229">
        <v>0.12795273820282829</v>
      </c>
      <c r="N41" s="229">
        <v>0.16102979741490309</v>
      </c>
      <c r="O41" s="229">
        <v>0.17457045972297089</v>
      </c>
      <c r="P41" s="229">
        <v>0.21438723736837731</v>
      </c>
      <c r="Q41" s="229">
        <v>0.2344492664767</v>
      </c>
      <c r="R41" s="229">
        <v>0.25378032382123689</v>
      </c>
      <c r="S41" s="229">
        <v>0.34890197195958289</v>
      </c>
      <c r="T41" s="229">
        <v>0.33498427088503591</v>
      </c>
      <c r="U41" s="229">
        <v>0.34479416021302722</v>
      </c>
      <c r="V41" s="229">
        <v>0.36526153122799099</v>
      </c>
      <c r="W41" s="229">
        <v>0.38005684832037268</v>
      </c>
      <c r="X41" s="229">
        <v>0.37234217830658528</v>
      </c>
      <c r="Y41" s="229">
        <v>0.24937589877824021</v>
      </c>
      <c r="DA41" s="73" t="s">
        <v>1726</v>
      </c>
    </row>
    <row r="42" spans="1:105" ht="12" customHeight="1" x14ac:dyDescent="0.25">
      <c r="A42" s="64" t="s">
        <v>35</v>
      </c>
      <c r="B42" s="229">
        <v>1.2760821821503909</v>
      </c>
      <c r="C42" s="229">
        <v>0.91113703533607193</v>
      </c>
      <c r="D42" s="229">
        <v>0.64600793385106337</v>
      </c>
      <c r="E42" s="229">
        <v>0.50762465847661697</v>
      </c>
      <c r="F42" s="229">
        <v>0.42645381648354969</v>
      </c>
      <c r="G42" s="229">
        <v>1.051818407549602</v>
      </c>
      <c r="H42" s="229">
        <v>0.77075717009446432</v>
      </c>
      <c r="I42" s="229">
        <v>0.84481399346344499</v>
      </c>
      <c r="J42" s="229">
        <v>0.57843554675839004</v>
      </c>
      <c r="K42" s="229">
        <v>0.30655292340116802</v>
      </c>
      <c r="L42" s="229">
        <v>0.41704062135824488</v>
      </c>
      <c r="M42" s="229">
        <v>0.34620654593622169</v>
      </c>
      <c r="N42" s="229">
        <v>0.31759097650322288</v>
      </c>
      <c r="O42" s="229">
        <v>0.28600226830763958</v>
      </c>
      <c r="P42" s="229">
        <v>0.3938125925897803</v>
      </c>
      <c r="Q42" s="229">
        <v>0.34367750158134081</v>
      </c>
      <c r="R42" s="229">
        <v>0.31983365706779832</v>
      </c>
      <c r="S42" s="229">
        <v>0.58310073263088846</v>
      </c>
      <c r="T42" s="229">
        <v>0.33539181092075349</v>
      </c>
      <c r="U42" s="229">
        <v>0.33363993096095113</v>
      </c>
      <c r="V42" s="229">
        <v>0.31113102037087692</v>
      </c>
      <c r="W42" s="229">
        <v>0.34074976943684587</v>
      </c>
      <c r="X42" s="229">
        <v>0.32584757764683953</v>
      </c>
      <c r="Y42" s="229">
        <v>0.19743607297443971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6.0568165992982009E-2</v>
      </c>
      <c r="V43" s="229">
        <v>5.2669218120613419E-2</v>
      </c>
      <c r="W43" s="229">
        <v>5.4361709834026647E-2</v>
      </c>
      <c r="X43" s="229">
        <v>4.8151991108321239E-2</v>
      </c>
      <c r="Y43" s="229">
        <v>4.9629678252255657E-2</v>
      </c>
      <c r="DA43" s="73" t="s">
        <v>1728</v>
      </c>
    </row>
    <row r="44" spans="1:105" ht="12" customHeight="1" x14ac:dyDescent="0.25">
      <c r="A44" s="64" t="s">
        <v>38</v>
      </c>
      <c r="B44" s="229">
        <v>3.235800163763539</v>
      </c>
      <c r="C44" s="229">
        <v>0.16901389621287741</v>
      </c>
      <c r="D44" s="229">
        <v>4.8620182726689137E-2</v>
      </c>
      <c r="E44" s="229">
        <v>5.0569002929751411E-3</v>
      </c>
      <c r="F44" s="229">
        <v>3.5653522061827232E-3</v>
      </c>
      <c r="G44" s="229">
        <v>4.3917834879465267E-2</v>
      </c>
      <c r="H44" s="229">
        <v>2.284110542912619E-2</v>
      </c>
      <c r="I44" s="229">
        <v>1.304878253488777E-2</v>
      </c>
      <c r="J44" s="229">
        <v>1.1572873430817591E-2</v>
      </c>
      <c r="K44" s="229">
        <v>7.611262348168616E-3</v>
      </c>
      <c r="L44" s="229">
        <v>8.0274986224573054E-3</v>
      </c>
      <c r="M44" s="229">
        <v>6.6704612823179198E-3</v>
      </c>
      <c r="N44" s="229">
        <v>5.7639329573968053E-3</v>
      </c>
      <c r="O44" s="229">
        <v>0.71008832140226297</v>
      </c>
      <c r="P44" s="229">
        <v>0.8162874875108902</v>
      </c>
      <c r="Q44" s="229">
        <v>1.2057438881929401</v>
      </c>
      <c r="R44" s="229">
        <v>1.1597466403440599</v>
      </c>
      <c r="S44" s="229">
        <v>1.8156427374769799</v>
      </c>
      <c r="T44" s="229">
        <v>1.562109351999136</v>
      </c>
      <c r="U44" s="229">
        <v>1.654546191553707</v>
      </c>
      <c r="V44" s="229">
        <v>2.0019838856441412</v>
      </c>
      <c r="W44" s="229">
        <v>1.5423383593014091</v>
      </c>
      <c r="X44" s="229">
        <v>1.6839679166660719</v>
      </c>
      <c r="Y44" s="229">
        <v>1.2406205313904259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1747.1827499999999</v>
      </c>
      <c r="C46" s="279">
        <v>1812.11787</v>
      </c>
      <c r="D46" s="279">
        <v>1844.1586199999999</v>
      </c>
      <c r="E46" s="279">
        <v>1513.04856</v>
      </c>
      <c r="F46" s="279">
        <v>1910.3798400000001</v>
      </c>
      <c r="G46" s="279">
        <v>1968.36185</v>
      </c>
      <c r="H46" s="279">
        <v>2162.5639099999999</v>
      </c>
      <c r="I46" s="279">
        <v>2303.1501199999998</v>
      </c>
      <c r="J46" s="279">
        <v>2390.4891600000001</v>
      </c>
      <c r="K46" s="279">
        <v>1816.96931</v>
      </c>
      <c r="L46" s="279">
        <v>1511.80295</v>
      </c>
      <c r="M46" s="279">
        <v>1934.2038299999999</v>
      </c>
      <c r="N46" s="279">
        <v>1727.9210399999999</v>
      </c>
      <c r="O46" s="279">
        <v>1695.40617</v>
      </c>
      <c r="P46" s="279">
        <v>1837.5624</v>
      </c>
      <c r="Q46" s="279">
        <v>1842.8688999999999</v>
      </c>
      <c r="R46" s="279">
        <v>1862.57132</v>
      </c>
      <c r="S46" s="279">
        <v>1874.83646</v>
      </c>
      <c r="T46" s="279">
        <v>1869.33474</v>
      </c>
      <c r="U46" s="279">
        <v>1893.5061800000001</v>
      </c>
      <c r="V46" s="279">
        <v>1873.7928300000001</v>
      </c>
      <c r="W46" s="279">
        <v>1992.89049</v>
      </c>
      <c r="X46" s="279">
        <v>2022.1368299999999</v>
      </c>
      <c r="Y46" s="279">
        <v>1769.2905800000001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1391.7238131432593</v>
      </c>
      <c r="C48" s="223">
        <f t="shared" si="2"/>
        <v>872.8024326178197</v>
      </c>
      <c r="D48" s="223">
        <f t="shared" si="2"/>
        <v>811.85978116052274</v>
      </c>
      <c r="E48" s="223">
        <f t="shared" si="2"/>
        <v>770.75462227227774</v>
      </c>
      <c r="F48" s="223">
        <f t="shared" si="2"/>
        <v>651.99105997582865</v>
      </c>
      <c r="G48" s="223">
        <f t="shared" si="2"/>
        <v>703.95809912217476</v>
      </c>
      <c r="H48" s="223">
        <f t="shared" si="2"/>
        <v>569.39817517335518</v>
      </c>
      <c r="I48" s="223">
        <f t="shared" si="2"/>
        <v>598.71216192356439</v>
      </c>
      <c r="J48" s="223">
        <f t="shared" si="2"/>
        <v>685.39714761537789</v>
      </c>
      <c r="K48" s="223">
        <f t="shared" si="2"/>
        <v>473.70979286247899</v>
      </c>
      <c r="L48" s="223">
        <f t="shared" si="2"/>
        <v>665.02611350625648</v>
      </c>
      <c r="M48" s="223">
        <f t="shared" si="2"/>
        <v>645.65857692299096</v>
      </c>
      <c r="N48" s="223">
        <f t="shared" si="2"/>
        <v>575.47447995373477</v>
      </c>
      <c r="O48" s="223">
        <f t="shared" si="2"/>
        <v>540.50997541909135</v>
      </c>
      <c r="P48" s="223">
        <f t="shared" si="2"/>
        <v>630.24238074944333</v>
      </c>
      <c r="Q48" s="223">
        <f t="shared" si="2"/>
        <v>685.08079763948558</v>
      </c>
      <c r="R48" s="223">
        <f t="shared" si="2"/>
        <v>678.46070431175383</v>
      </c>
      <c r="S48" s="223">
        <f t="shared" si="2"/>
        <v>743.09289612609746</v>
      </c>
      <c r="T48" s="223">
        <f t="shared" si="2"/>
        <v>607.26433507275237</v>
      </c>
      <c r="U48" s="223">
        <f t="shared" si="2"/>
        <v>627.0198311622753</v>
      </c>
      <c r="V48" s="223">
        <f t="shared" si="2"/>
        <v>651.84330660105547</v>
      </c>
      <c r="W48" s="223">
        <f t="shared" si="2"/>
        <v>617.42841210209656</v>
      </c>
      <c r="X48" s="223">
        <f t="shared" si="2"/>
        <v>629.95431221082686</v>
      </c>
      <c r="Y48" s="223">
        <f t="shared" si="2"/>
        <v>483.09380004948815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4.1957025869607172</v>
      </c>
      <c r="C53" s="260">
        <v>2.4885050372885229</v>
      </c>
      <c r="D53" s="260">
        <v>1.890896224462201</v>
      </c>
      <c r="E53" s="260">
        <v>1.209992252014507</v>
      </c>
      <c r="F53" s="260">
        <v>0.48765233496641769</v>
      </c>
      <c r="G53" s="260">
        <v>0.96686285036788089</v>
      </c>
      <c r="H53" s="260">
        <v>0.87064917626299876</v>
      </c>
      <c r="I53" s="260">
        <v>1.1991592833250411</v>
      </c>
      <c r="J53" s="260">
        <v>1.0480779894809871</v>
      </c>
      <c r="K53" s="260">
        <v>0.646043335741045</v>
      </c>
      <c r="L53" s="260">
        <v>1.253480761425892</v>
      </c>
      <c r="M53" s="260">
        <v>1.034151433077938</v>
      </c>
      <c r="N53" s="260">
        <v>0.95717865718836481</v>
      </c>
      <c r="O53" s="260">
        <v>0.80472344231198623</v>
      </c>
      <c r="P53" s="260">
        <v>1.2671306563117859</v>
      </c>
      <c r="Q53" s="260">
        <v>1.656678137355065</v>
      </c>
      <c r="R53" s="260">
        <v>1.2946333362095701</v>
      </c>
      <c r="S53" s="260">
        <v>1.58054004909793</v>
      </c>
      <c r="T53" s="260">
        <v>0.5549613612045643</v>
      </c>
      <c r="U53" s="260">
        <v>0.639507512832305</v>
      </c>
      <c r="V53" s="260">
        <v>0.86350071600621203</v>
      </c>
      <c r="W53" s="260">
        <v>0.75871506105017517</v>
      </c>
      <c r="X53" s="260">
        <v>0.90038523261716452</v>
      </c>
      <c r="Y53" s="260">
        <v>0.61610735570016872</v>
      </c>
      <c r="DA53" s="68" t="s">
        <v>1736</v>
      </c>
    </row>
    <row r="54" spans="1:105" ht="12" customHeight="1" x14ac:dyDescent="0.25">
      <c r="A54" s="37" t="s">
        <v>159</v>
      </c>
      <c r="B54" s="226">
        <v>8.0705028592484296E-2</v>
      </c>
      <c r="C54" s="226">
        <v>3.5432805845296157E-2</v>
      </c>
      <c r="D54" s="226">
        <v>1.8704970365235989E-2</v>
      </c>
      <c r="E54" s="226">
        <v>3.0785879241076709E-2</v>
      </c>
      <c r="F54" s="226">
        <v>5.8094460409395018E-2</v>
      </c>
      <c r="G54" s="226">
        <v>1.0939568970128429E-2</v>
      </c>
      <c r="H54" s="226">
        <v>6.1250662421063187E-3</v>
      </c>
      <c r="I54" s="226">
        <v>1.4580882327065449E-2</v>
      </c>
      <c r="J54" s="226">
        <v>1.7307358681448701E-2</v>
      </c>
      <c r="K54" s="226">
        <v>6.9180323717100518E-3</v>
      </c>
      <c r="L54" s="226">
        <v>1.027273646685563E-2</v>
      </c>
      <c r="M54" s="226">
        <v>8.1686658500947518E-3</v>
      </c>
      <c r="N54" s="226">
        <v>8.0350607650305356E-3</v>
      </c>
      <c r="O54" s="226">
        <v>1.6026986796569959E-2</v>
      </c>
      <c r="P54" s="226">
        <v>2.0814521375672392E-2</v>
      </c>
      <c r="Q54" s="226">
        <v>3.08458216784297E-2</v>
      </c>
      <c r="R54" s="226">
        <v>2.4198614460472109E-2</v>
      </c>
      <c r="S54" s="226">
        <v>8.6381423263180893E-2</v>
      </c>
      <c r="T54" s="226">
        <v>1.4119397138843909E-2</v>
      </c>
      <c r="U54" s="226">
        <v>7.7064196133240772E-3</v>
      </c>
      <c r="V54" s="226">
        <v>1.1310256007597689E-2</v>
      </c>
      <c r="W54" s="226">
        <v>9.2518163917349062E-3</v>
      </c>
      <c r="X54" s="226">
        <v>0</v>
      </c>
      <c r="Y54" s="226">
        <v>1.03694798037305E-2</v>
      </c>
      <c r="DA54" s="69" t="s">
        <v>1737</v>
      </c>
    </row>
    <row r="55" spans="1:105" ht="12" customHeight="1" x14ac:dyDescent="0.25">
      <c r="A55" s="37" t="s">
        <v>35</v>
      </c>
      <c r="B55" s="226">
        <v>4.1149975583682332</v>
      </c>
      <c r="C55" s="226">
        <v>2.4530722314432269</v>
      </c>
      <c r="D55" s="226">
        <v>1.872191254096965</v>
      </c>
      <c r="E55" s="226">
        <v>1.1792063727734301</v>
      </c>
      <c r="F55" s="226">
        <v>0.42955787455702271</v>
      </c>
      <c r="G55" s="226">
        <v>0.9559232813977524</v>
      </c>
      <c r="H55" s="226">
        <v>0.86452411002089247</v>
      </c>
      <c r="I55" s="226">
        <v>1.1845784009979761</v>
      </c>
      <c r="J55" s="226">
        <v>1.0307706307995379</v>
      </c>
      <c r="K55" s="226">
        <v>0.63912530336933493</v>
      </c>
      <c r="L55" s="226">
        <v>1.2432080249590369</v>
      </c>
      <c r="M55" s="226">
        <v>1.025982767227843</v>
      </c>
      <c r="N55" s="226">
        <v>0.94914359642333423</v>
      </c>
      <c r="O55" s="226">
        <v>0.78869645551541623</v>
      </c>
      <c r="P55" s="226">
        <v>1.2463161349361129</v>
      </c>
      <c r="Q55" s="226">
        <v>1.625832315676635</v>
      </c>
      <c r="R55" s="226">
        <v>1.2704347217490981</v>
      </c>
      <c r="S55" s="226">
        <v>1.494158625834749</v>
      </c>
      <c r="T55" s="226">
        <v>0.54084196406572038</v>
      </c>
      <c r="U55" s="226">
        <v>0.63180109321898092</v>
      </c>
      <c r="V55" s="226">
        <v>0.85219045999861431</v>
      </c>
      <c r="W55" s="226">
        <v>0.74946324465844028</v>
      </c>
      <c r="X55" s="226">
        <v>0.90038523261716452</v>
      </c>
      <c r="Y55" s="226">
        <v>0.60573787589643824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134.87528475902053</v>
      </c>
      <c r="C60" s="261">
        <f t="shared" si="3"/>
        <v>62.982770963270987</v>
      </c>
      <c r="D60" s="261">
        <f t="shared" si="3"/>
        <v>50.998944354604092</v>
      </c>
      <c r="E60" s="261">
        <f t="shared" si="3"/>
        <v>44.146579448785744</v>
      </c>
      <c r="F60" s="261">
        <f t="shared" si="3"/>
        <v>16.892897791280987</v>
      </c>
      <c r="G60" s="261">
        <f t="shared" si="3"/>
        <v>28.966284118612766</v>
      </c>
      <c r="H60" s="261">
        <f t="shared" si="3"/>
        <v>28.631672846742205</v>
      </c>
      <c r="I60" s="261">
        <f t="shared" si="3"/>
        <v>41.370731717729825</v>
      </c>
      <c r="J60" s="261">
        <f t="shared" si="3"/>
        <v>39.964709561640433</v>
      </c>
      <c r="K60" s="261">
        <f t="shared" si="3"/>
        <v>25.900926840218187</v>
      </c>
      <c r="L60" s="261">
        <f t="shared" si="3"/>
        <v>41.001917308379817</v>
      </c>
      <c r="M60" s="261">
        <f t="shared" si="3"/>
        <v>37.344910867325133</v>
      </c>
      <c r="N60" s="261">
        <f t="shared" si="3"/>
        <v>31.211023881470581</v>
      </c>
      <c r="O60" s="261">
        <f t="shared" si="3"/>
        <v>27.287103377704192</v>
      </c>
      <c r="P60" s="261">
        <f t="shared" si="3"/>
        <v>38.16563468674142</v>
      </c>
      <c r="Q60" s="261">
        <f t="shared" si="3"/>
        <v>46.809255383304055</v>
      </c>
      <c r="R60" s="261">
        <f t="shared" si="3"/>
        <v>44.074270204302415</v>
      </c>
      <c r="S60" s="261">
        <f t="shared" si="3"/>
        <v>44.574837302817869</v>
      </c>
      <c r="T60" s="261">
        <f t="shared" si="3"/>
        <v>25.966263794591715</v>
      </c>
      <c r="U60" s="261">
        <f t="shared" si="3"/>
        <v>30.252526416426118</v>
      </c>
      <c r="V60" s="261">
        <f t="shared" si="3"/>
        <v>37.966304222643032</v>
      </c>
      <c r="W60" s="261">
        <f t="shared" si="3"/>
        <v>36.242795629278206</v>
      </c>
      <c r="X60" s="261">
        <f t="shared" si="3"/>
        <v>40.048326487834927</v>
      </c>
      <c r="Y60" s="261">
        <f t="shared" si="3"/>
        <v>32.165574586596776</v>
      </c>
      <c r="DA60" s="70"/>
    </row>
    <row r="61" spans="1:105" ht="12" customHeight="1" x14ac:dyDescent="0.25">
      <c r="A61" s="60" t="s">
        <v>1499</v>
      </c>
      <c r="B61" s="262">
        <v>104.5870320375017</v>
      </c>
      <c r="C61" s="262">
        <v>56.553569690452967</v>
      </c>
      <c r="D61" s="262">
        <v>47.184456173585588</v>
      </c>
      <c r="E61" s="262">
        <v>41.038504562455458</v>
      </c>
      <c r="F61" s="262">
        <v>15.745486351788781</v>
      </c>
      <c r="G61" s="262">
        <v>25.742782896595109</v>
      </c>
      <c r="H61" s="262">
        <v>25.700249564755019</v>
      </c>
      <c r="I61" s="262">
        <v>37.209569768942231</v>
      </c>
      <c r="J61" s="262">
        <v>36.232384962947357</v>
      </c>
      <c r="K61" s="262">
        <v>24.22835029005028</v>
      </c>
      <c r="L61" s="262">
        <v>37.919051047948507</v>
      </c>
      <c r="M61" s="262">
        <v>35.105472113333818</v>
      </c>
      <c r="N61" s="262">
        <v>29.30734555108382</v>
      </c>
      <c r="O61" s="262">
        <v>24.81847080876058</v>
      </c>
      <c r="P61" s="262">
        <v>34.212589435029678</v>
      </c>
      <c r="Q61" s="262">
        <v>40.984153804664892</v>
      </c>
      <c r="R61" s="262">
        <v>38.971537717117123</v>
      </c>
      <c r="S61" s="262">
        <v>37.29108554998858</v>
      </c>
      <c r="T61" s="262">
        <v>22.277568806029741</v>
      </c>
      <c r="U61" s="262">
        <v>25.8506430889291</v>
      </c>
      <c r="V61" s="262">
        <v>31.820911759171171</v>
      </c>
      <c r="W61" s="262">
        <v>31.091633342406752</v>
      </c>
      <c r="X61" s="262">
        <v>33.75185413046519</v>
      </c>
      <c r="Y61" s="262">
        <v>27.825864367277479</v>
      </c>
      <c r="DA61" s="72" t="s">
        <v>1743</v>
      </c>
    </row>
    <row r="62" spans="1:105" ht="12" customHeight="1" x14ac:dyDescent="0.25">
      <c r="A62" s="59" t="s">
        <v>28</v>
      </c>
      <c r="B62" s="230">
        <v>49.343581605344824</v>
      </c>
      <c r="C62" s="230">
        <v>25.253580786920491</v>
      </c>
      <c r="D62" s="230">
        <v>18.70726297927337</v>
      </c>
      <c r="E62" s="230">
        <v>19.42255604986223</v>
      </c>
      <c r="F62" s="230">
        <v>8.4104732107562974</v>
      </c>
      <c r="G62" s="230">
        <v>11.718104250258239</v>
      </c>
      <c r="H62" s="230">
        <v>11.740755686987979</v>
      </c>
      <c r="I62" s="230">
        <v>16.758336028240279</v>
      </c>
      <c r="J62" s="230">
        <v>20.089038996135319</v>
      </c>
      <c r="K62" s="230">
        <v>14.56620232963796</v>
      </c>
      <c r="L62" s="230">
        <v>21.328682362140679</v>
      </c>
      <c r="M62" s="230">
        <v>19.33651405976255</v>
      </c>
      <c r="N62" s="230">
        <v>13.848362296410381</v>
      </c>
      <c r="O62" s="230">
        <v>10.36157424698985</v>
      </c>
      <c r="P62" s="230">
        <v>12.94911295540906</v>
      </c>
      <c r="Q62" s="230">
        <v>16.791918960663981</v>
      </c>
      <c r="R62" s="230">
        <v>15.7879958906647</v>
      </c>
      <c r="S62" s="230">
        <v>12.800269358238371</v>
      </c>
      <c r="T62" s="230">
        <v>10.263364189236659</v>
      </c>
      <c r="U62" s="230">
        <v>11.742430621295121</v>
      </c>
      <c r="V62" s="230">
        <v>14.69587949414478</v>
      </c>
      <c r="W62" s="230">
        <v>14.91948520369848</v>
      </c>
      <c r="X62" s="230">
        <v>15.30710572653612</v>
      </c>
      <c r="Y62" s="230">
        <v>13.92230869115452</v>
      </c>
      <c r="DA62" s="71" t="s">
        <v>1744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0.1201872730167194</v>
      </c>
      <c r="O63" s="295">
        <v>0.13410354073639011</v>
      </c>
      <c r="P63" s="295">
        <v>0.1621318020432562</v>
      </c>
      <c r="Q63" s="295">
        <v>0.20831046593914301</v>
      </c>
      <c r="R63" s="295">
        <v>0</v>
      </c>
      <c r="S63" s="295">
        <v>0.17850520943197951</v>
      </c>
      <c r="T63" s="295">
        <v>0.14173561269562721</v>
      </c>
      <c r="U63" s="295">
        <v>0.157783798441506</v>
      </c>
      <c r="V63" s="295">
        <v>0.41210875535658231</v>
      </c>
      <c r="W63" s="295">
        <v>0.35469068481697957</v>
      </c>
      <c r="X63" s="295">
        <v>0.4192257270916499</v>
      </c>
      <c r="Y63" s="295">
        <v>0.42654871313619419</v>
      </c>
      <c r="DA63" s="122" t="s">
        <v>1745</v>
      </c>
    </row>
    <row r="64" spans="1:105" ht="12" customHeight="1" x14ac:dyDescent="0.25">
      <c r="A64" s="59" t="s">
        <v>159</v>
      </c>
      <c r="B64" s="295">
        <v>1.0626168452765139</v>
      </c>
      <c r="C64" s="295">
        <v>0.4199922822051978</v>
      </c>
      <c r="D64" s="295">
        <v>0.27897135123895161</v>
      </c>
      <c r="E64" s="295">
        <v>0.47789473682689348</v>
      </c>
      <c r="F64" s="295">
        <v>0.87382669982180783</v>
      </c>
      <c r="G64" s="295">
        <v>0.13989612780454369</v>
      </c>
      <c r="H64" s="295">
        <v>7.3995052741247944E-2</v>
      </c>
      <c r="I64" s="295">
        <v>0.19300702590331689</v>
      </c>
      <c r="J64" s="295">
        <v>0.19245035570656491</v>
      </c>
      <c r="K64" s="295">
        <v>8.1079999735483951E-2</v>
      </c>
      <c r="L64" s="295">
        <v>0.13169206004878531</v>
      </c>
      <c r="M64" s="295">
        <v>0.1245575309608225</v>
      </c>
      <c r="N64" s="295">
        <v>0.12876191591760891</v>
      </c>
      <c r="O64" s="295">
        <v>0.28525478763066281</v>
      </c>
      <c r="P64" s="295">
        <v>0.34375222145355078</v>
      </c>
      <c r="Q64" s="295">
        <v>0.44238039999149759</v>
      </c>
      <c r="R64" s="295">
        <v>0.43333473254216981</v>
      </c>
      <c r="S64" s="295">
        <v>1.3287433157219459</v>
      </c>
      <c r="T64" s="295">
        <v>0.30206085793723553</v>
      </c>
      <c r="U64" s="295">
        <v>0.16811038956274879</v>
      </c>
      <c r="V64" s="295">
        <v>0.21890826495667171</v>
      </c>
      <c r="W64" s="295">
        <v>0.1928790130314853</v>
      </c>
      <c r="X64" s="295">
        <v>0</v>
      </c>
      <c r="Y64" s="295">
        <v>0.22682662400387929</v>
      </c>
      <c r="DA64" s="122" t="s">
        <v>1746</v>
      </c>
    </row>
    <row r="65" spans="1:105" ht="12" customHeight="1" x14ac:dyDescent="0.25">
      <c r="A65" s="59" t="s">
        <v>32</v>
      </c>
      <c r="B65" s="295">
        <v>0</v>
      </c>
      <c r="C65" s="295">
        <v>1.8032306040853641</v>
      </c>
      <c r="D65" s="295">
        <v>0.27581866707718439</v>
      </c>
      <c r="E65" s="295">
        <v>2.8330213039555732</v>
      </c>
      <c r="F65" s="295">
        <v>0</v>
      </c>
      <c r="G65" s="295">
        <v>1.66035522062675</v>
      </c>
      <c r="H65" s="295">
        <v>3.4414473505591441</v>
      </c>
      <c r="I65" s="295">
        <v>4.577971638496928</v>
      </c>
      <c r="J65" s="295">
        <v>4.4891712544084976</v>
      </c>
      <c r="K65" s="295">
        <v>2.0904583994906552</v>
      </c>
      <c r="L65" s="295">
        <v>0.52128483105350321</v>
      </c>
      <c r="M65" s="295">
        <v>0</v>
      </c>
      <c r="N65" s="295">
        <v>0</v>
      </c>
      <c r="O65" s="295">
        <v>0</v>
      </c>
      <c r="P65" s="295">
        <v>0.1746574808125014</v>
      </c>
      <c r="Q65" s="295">
        <v>0.22440373047912121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1747</v>
      </c>
    </row>
    <row r="66" spans="1:105" ht="12" customHeight="1" x14ac:dyDescent="0.25">
      <c r="A66" s="59" t="s">
        <v>35</v>
      </c>
      <c r="B66" s="295">
        <v>54.180833586880347</v>
      </c>
      <c r="C66" s="295">
        <v>29.076766017241919</v>
      </c>
      <c r="D66" s="295">
        <v>27.92240317599607</v>
      </c>
      <c r="E66" s="295">
        <v>18.305032471810762</v>
      </c>
      <c r="F66" s="295">
        <v>6.4611864412106712</v>
      </c>
      <c r="G66" s="295">
        <v>12.224427297905571</v>
      </c>
      <c r="H66" s="295">
        <v>10.444051474466651</v>
      </c>
      <c r="I66" s="295">
        <v>15.680255076301711</v>
      </c>
      <c r="J66" s="295">
        <v>11.461724356696971</v>
      </c>
      <c r="K66" s="295">
        <v>7.4906095611861749</v>
      </c>
      <c r="L66" s="295">
        <v>15.93739179470554</v>
      </c>
      <c r="M66" s="295">
        <v>15.644400522610439</v>
      </c>
      <c r="N66" s="295">
        <v>15.21003406573911</v>
      </c>
      <c r="O66" s="295">
        <v>14.037538233403669</v>
      </c>
      <c r="P66" s="295">
        <v>20.582934975311321</v>
      </c>
      <c r="Q66" s="295">
        <v>23.317140247591141</v>
      </c>
      <c r="R66" s="295">
        <v>22.750207093910241</v>
      </c>
      <c r="S66" s="295">
        <v>22.98356766659629</v>
      </c>
      <c r="T66" s="295">
        <v>11.57040814616022</v>
      </c>
      <c r="U66" s="295">
        <v>13.782318279629729</v>
      </c>
      <c r="V66" s="295">
        <v>16.494015244713129</v>
      </c>
      <c r="W66" s="295">
        <v>15.624578440859811</v>
      </c>
      <c r="X66" s="295">
        <v>18.025522676837419</v>
      </c>
      <c r="Y66" s="295">
        <v>13.250180338982879</v>
      </c>
      <c r="DA66" s="122" t="s">
        <v>1748</v>
      </c>
    </row>
    <row r="67" spans="1:105" ht="12" customHeight="1" x14ac:dyDescent="0.25">
      <c r="A67" s="60" t="s">
        <v>1506</v>
      </c>
      <c r="B67" s="262">
        <v>30.28825272151882</v>
      </c>
      <c r="C67" s="262">
        <v>6.4292012728180179</v>
      </c>
      <c r="D67" s="262">
        <v>3.8144881810185041</v>
      </c>
      <c r="E67" s="262">
        <v>3.1080748863302889</v>
      </c>
      <c r="F67" s="262">
        <v>1.1474114394922059</v>
      </c>
      <c r="G67" s="262">
        <v>3.2235012220176551</v>
      </c>
      <c r="H67" s="262">
        <v>2.9314232819871879</v>
      </c>
      <c r="I67" s="262">
        <v>4.1611619487875924</v>
      </c>
      <c r="J67" s="262">
        <v>3.7323245986930722</v>
      </c>
      <c r="K67" s="262">
        <v>1.672576550167908</v>
      </c>
      <c r="L67" s="262">
        <v>3.0828662604313108</v>
      </c>
      <c r="M67" s="262">
        <v>2.2394387539913172</v>
      </c>
      <c r="N67" s="262">
        <v>1.903678330386759</v>
      </c>
      <c r="O67" s="262">
        <v>2.4686325689436099</v>
      </c>
      <c r="P67" s="262">
        <v>3.9530452517117451</v>
      </c>
      <c r="Q67" s="262">
        <v>5.8251015786391633</v>
      </c>
      <c r="R67" s="262">
        <v>5.1027324871852926</v>
      </c>
      <c r="S67" s="262">
        <v>7.2837517528292883</v>
      </c>
      <c r="T67" s="262">
        <v>3.6886949885619722</v>
      </c>
      <c r="U67" s="262">
        <v>4.4018833274970168</v>
      </c>
      <c r="V67" s="262">
        <v>6.1453924634718611</v>
      </c>
      <c r="W67" s="262">
        <v>5.1511622868714566</v>
      </c>
      <c r="X67" s="262">
        <v>6.2964723573697379</v>
      </c>
      <c r="Y67" s="262">
        <v>4.3397102193192936</v>
      </c>
      <c r="DA67" s="72" t="s">
        <v>1749</v>
      </c>
    </row>
    <row r="68" spans="1:105" ht="12" customHeight="1" x14ac:dyDescent="0.25">
      <c r="A68" s="147" t="s">
        <v>28</v>
      </c>
      <c r="B68" s="229">
        <v>6.176385207692018</v>
      </c>
      <c r="C68" s="229">
        <v>2.3233698321915108</v>
      </c>
      <c r="D68" s="229">
        <v>1.2649567823656589</v>
      </c>
      <c r="E68" s="229">
        <v>1.325574832815517</v>
      </c>
      <c r="F68" s="229">
        <v>0.50258265048803874</v>
      </c>
      <c r="G68" s="229">
        <v>1.267224787049025</v>
      </c>
      <c r="H68" s="229">
        <v>1.172515450086288</v>
      </c>
      <c r="I68" s="229">
        <v>1.7877503239629651</v>
      </c>
      <c r="J68" s="229">
        <v>1.9551285592238461</v>
      </c>
      <c r="K68" s="229">
        <v>0.90240190769878259</v>
      </c>
      <c r="L68" s="229">
        <v>1.565544585213509</v>
      </c>
      <c r="M68" s="229">
        <v>1.051327171131935</v>
      </c>
      <c r="N68" s="229">
        <v>0.70686512616555164</v>
      </c>
      <c r="O68" s="229">
        <v>0.37484193622377582</v>
      </c>
      <c r="P68" s="229">
        <v>0.58114754586954265</v>
      </c>
      <c r="Q68" s="229">
        <v>0.70524743100470799</v>
      </c>
      <c r="R68" s="229">
        <v>0.57743173617720012</v>
      </c>
      <c r="S68" s="229">
        <v>0.76041690659427996</v>
      </c>
      <c r="T68" s="229">
        <v>0.43156358387935873</v>
      </c>
      <c r="U68" s="229">
        <v>0.46590285579833329</v>
      </c>
      <c r="V68" s="229">
        <v>0.56406873915709665</v>
      </c>
      <c r="W68" s="229">
        <v>0.63132221718745529</v>
      </c>
      <c r="X68" s="229">
        <v>0.6418181740531419</v>
      </c>
      <c r="Y68" s="229">
        <v>0.46067727003456083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6.1347464838119037E-3</v>
      </c>
      <c r="O70" s="229">
        <v>4.8513507374321743E-3</v>
      </c>
      <c r="P70" s="229">
        <v>7.2763670522687446E-3</v>
      </c>
      <c r="Q70" s="229">
        <v>8.7488762481000657E-3</v>
      </c>
      <c r="R70" s="229">
        <v>0</v>
      </c>
      <c r="S70" s="229">
        <v>1.060433771886741E-2</v>
      </c>
      <c r="T70" s="229">
        <v>5.9598322587450731E-3</v>
      </c>
      <c r="U70" s="229">
        <v>6.2603667556945996E-3</v>
      </c>
      <c r="V70" s="229">
        <v>1.5817880523734892E-2</v>
      </c>
      <c r="W70" s="229">
        <v>1.500883619623032E-2</v>
      </c>
      <c r="X70" s="229">
        <v>1.7577894572950808E-2</v>
      </c>
      <c r="Y70" s="229">
        <v>1.411413157569069E-2</v>
      </c>
      <c r="DA70" s="73" t="s">
        <v>1752</v>
      </c>
    </row>
    <row r="71" spans="1:105" ht="12" customHeight="1" x14ac:dyDescent="0.25">
      <c r="A71" s="147" t="s">
        <v>159</v>
      </c>
      <c r="B71" s="229">
        <v>0.13300880785474459</v>
      </c>
      <c r="C71" s="229">
        <v>3.863996185183418E-2</v>
      </c>
      <c r="D71" s="229">
        <v>1.8863620147233931E-2</v>
      </c>
      <c r="E71" s="229">
        <v>3.2615956120626968E-2</v>
      </c>
      <c r="F71" s="229">
        <v>5.2217054600685008E-2</v>
      </c>
      <c r="G71" s="229">
        <v>1.512871339766322E-2</v>
      </c>
      <c r="H71" s="229">
        <v>7.3896727674196902E-3</v>
      </c>
      <c r="I71" s="229">
        <v>2.058965594819949E-2</v>
      </c>
      <c r="J71" s="229">
        <v>1.872987487092229E-2</v>
      </c>
      <c r="K71" s="229">
        <v>5.0230488895959251E-3</v>
      </c>
      <c r="L71" s="229">
        <v>9.666316372686409E-3</v>
      </c>
      <c r="M71" s="229">
        <v>6.7721987667216568E-3</v>
      </c>
      <c r="N71" s="229">
        <v>6.5724239438775542E-3</v>
      </c>
      <c r="O71" s="229">
        <v>1.0319421968495061E-2</v>
      </c>
      <c r="P71" s="229">
        <v>1.5427370243263421E-2</v>
      </c>
      <c r="Q71" s="229">
        <v>1.857962996079766E-2</v>
      </c>
      <c r="R71" s="229">
        <v>1.58488277226916E-2</v>
      </c>
      <c r="S71" s="229">
        <v>7.8935751547197439E-2</v>
      </c>
      <c r="T71" s="229">
        <v>1.270133885902402E-2</v>
      </c>
      <c r="U71" s="229">
        <v>6.6700935362236299E-3</v>
      </c>
      <c r="V71" s="229">
        <v>8.402308215331708E-3</v>
      </c>
      <c r="W71" s="229">
        <v>8.1617297442528013E-3</v>
      </c>
      <c r="X71" s="229">
        <v>0</v>
      </c>
      <c r="Y71" s="229">
        <v>7.5054987096825837E-3</v>
      </c>
      <c r="DA71" s="73" t="s">
        <v>1753</v>
      </c>
    </row>
    <row r="72" spans="1:105" ht="12" customHeight="1" x14ac:dyDescent="0.25">
      <c r="A72" s="147" t="s">
        <v>32</v>
      </c>
      <c r="B72" s="229">
        <v>0</v>
      </c>
      <c r="C72" s="229">
        <v>0.16590010032107219</v>
      </c>
      <c r="D72" s="229">
        <v>1.86504404203277E-2</v>
      </c>
      <c r="E72" s="229">
        <v>0.19335157183806109</v>
      </c>
      <c r="F72" s="229">
        <v>0</v>
      </c>
      <c r="G72" s="229">
        <v>0.1795549216792556</v>
      </c>
      <c r="H72" s="229">
        <v>0.34368743348106479</v>
      </c>
      <c r="I72" s="229">
        <v>0.48837010225982108</v>
      </c>
      <c r="J72" s="229">
        <v>0.43690028818348509</v>
      </c>
      <c r="K72" s="229">
        <v>0.12950758234539769</v>
      </c>
      <c r="L72" s="229">
        <v>3.8262778297939018E-2</v>
      </c>
      <c r="M72" s="229">
        <v>0</v>
      </c>
      <c r="N72" s="229">
        <v>0</v>
      </c>
      <c r="O72" s="229">
        <v>0</v>
      </c>
      <c r="P72" s="229">
        <v>7.8385111545067627E-3</v>
      </c>
      <c r="Q72" s="229">
        <v>9.4247807412009589E-3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1754</v>
      </c>
    </row>
    <row r="73" spans="1:105" ht="12" customHeight="1" x14ac:dyDescent="0.25">
      <c r="A73" s="147" t="s">
        <v>33</v>
      </c>
      <c r="B73" s="229">
        <v>0</v>
      </c>
      <c r="C73" s="229">
        <v>0.72995561333133474</v>
      </c>
      <c r="D73" s="229">
        <v>0.48184579127009691</v>
      </c>
      <c r="E73" s="229">
        <v>0.29478240175172349</v>
      </c>
      <c r="F73" s="229">
        <v>0.20328417846482699</v>
      </c>
      <c r="G73" s="229">
        <v>0.38441477774681831</v>
      </c>
      <c r="H73" s="229">
        <v>0.33390395462846029</v>
      </c>
      <c r="I73" s="229">
        <v>0.1658725990547604</v>
      </c>
      <c r="J73" s="229">
        <v>0.18375690587460711</v>
      </c>
      <c r="K73" s="229">
        <v>0.16006570074023951</v>
      </c>
      <c r="L73" s="229">
        <v>0.27705608213059452</v>
      </c>
      <c r="M73" s="229">
        <v>0.31436409743959498</v>
      </c>
      <c r="N73" s="229">
        <v>0.39364652110813769</v>
      </c>
      <c r="O73" s="229">
        <v>0.30996642856419931</v>
      </c>
      <c r="P73" s="229">
        <v>0.50287844390837932</v>
      </c>
      <c r="Q73" s="229">
        <v>0.66805811510969781</v>
      </c>
      <c r="R73" s="229">
        <v>0.66022624220777959</v>
      </c>
      <c r="S73" s="229">
        <v>0.81697719928544676</v>
      </c>
      <c r="T73" s="229">
        <v>0.48593221418008309</v>
      </c>
      <c r="U73" s="229">
        <v>0.56512110079897493</v>
      </c>
      <c r="V73" s="229">
        <v>0.74323039697650395</v>
      </c>
      <c r="W73" s="229">
        <v>0.73742615250984833</v>
      </c>
      <c r="X73" s="229">
        <v>0.86364354960910816</v>
      </c>
      <c r="Y73" s="229">
        <v>0.55377747767895091</v>
      </c>
      <c r="DA73" s="73" t="s">
        <v>1755</v>
      </c>
    </row>
    <row r="74" spans="1:105" ht="12" customHeight="1" x14ac:dyDescent="0.25">
      <c r="A74" s="147" t="s">
        <v>35</v>
      </c>
      <c r="B74" s="229">
        <v>6.781868851412737</v>
      </c>
      <c r="C74" s="229">
        <v>2.675108989579027</v>
      </c>
      <c r="D74" s="229">
        <v>1.888070602126992</v>
      </c>
      <c r="E74" s="229">
        <v>1.2493046896716391</v>
      </c>
      <c r="F74" s="229">
        <v>0.38609958388168159</v>
      </c>
      <c r="G74" s="229">
        <v>1.321979814187376</v>
      </c>
      <c r="H74" s="229">
        <v>1.043017335662676</v>
      </c>
      <c r="I74" s="229">
        <v>1.672742511263744</v>
      </c>
      <c r="J74" s="229">
        <v>1.115491120906323</v>
      </c>
      <c r="K74" s="229">
        <v>0.464056464744243</v>
      </c>
      <c r="L74" s="229">
        <v>1.169818979109372</v>
      </c>
      <c r="M74" s="229">
        <v>0.85058678594589343</v>
      </c>
      <c r="N74" s="229">
        <v>0.77636924993274337</v>
      </c>
      <c r="O74" s="229">
        <v>0.50782418634436188</v>
      </c>
      <c r="P74" s="229">
        <v>0.92374838252514724</v>
      </c>
      <c r="Q74" s="229">
        <v>0.97930160909613473</v>
      </c>
      <c r="R74" s="229">
        <v>0.83206834303745003</v>
      </c>
      <c r="S74" s="229">
        <v>1.3653691917260351</v>
      </c>
      <c r="T74" s="229">
        <v>0.48652339665978622</v>
      </c>
      <c r="U74" s="229">
        <v>0.54683920672744302</v>
      </c>
      <c r="V74" s="229">
        <v>0.6330861917063304</v>
      </c>
      <c r="W74" s="229">
        <v>0.6611584360469519</v>
      </c>
      <c r="X74" s="229">
        <v>0.75579983946575291</v>
      </c>
      <c r="Y74" s="229">
        <v>0.43843711854388251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9.9271834007227486E-2</v>
      </c>
      <c r="V75" s="229">
        <v>0.1071707818795504</v>
      </c>
      <c r="W75" s="229">
        <v>0.10547829016613509</v>
      </c>
      <c r="X75" s="229">
        <v>0.1116880088919039</v>
      </c>
      <c r="Y75" s="229">
        <v>0.1102103217480221</v>
      </c>
      <c r="DA75" s="73" t="s">
        <v>1757</v>
      </c>
    </row>
    <row r="76" spans="1:105" ht="12" customHeight="1" x14ac:dyDescent="0.25">
      <c r="A76" s="147" t="s">
        <v>38</v>
      </c>
      <c r="B76" s="229">
        <v>17.19698985455932</v>
      </c>
      <c r="C76" s="229">
        <v>0.4962267755432388</v>
      </c>
      <c r="D76" s="229">
        <v>0.1421009446881939</v>
      </c>
      <c r="E76" s="229">
        <v>1.2445434132721001E-2</v>
      </c>
      <c r="F76" s="229">
        <v>3.227972056973926E-3</v>
      </c>
      <c r="G76" s="229">
        <v>5.5198207957517023E-2</v>
      </c>
      <c r="H76" s="229">
        <v>3.0909435361279419E-2</v>
      </c>
      <c r="I76" s="229">
        <v>2.583675629810352E-2</v>
      </c>
      <c r="J76" s="229">
        <v>2.2317849633888311E-2</v>
      </c>
      <c r="K76" s="229">
        <v>1.152184574964858E-2</v>
      </c>
      <c r="L76" s="229">
        <v>2.2517519307209421E-2</v>
      </c>
      <c r="M76" s="229">
        <v>1.6388500707171929E-2</v>
      </c>
      <c r="N76" s="229">
        <v>1.409026275263638E-2</v>
      </c>
      <c r="O76" s="229">
        <v>1.260829245105346</v>
      </c>
      <c r="P76" s="229">
        <v>1.914728630958636</v>
      </c>
      <c r="Q76" s="229">
        <v>3.4357411364785251</v>
      </c>
      <c r="R76" s="229">
        <v>3.0171573380401719</v>
      </c>
      <c r="S76" s="229">
        <v>4.2514483659574616</v>
      </c>
      <c r="T76" s="229">
        <v>2.266014622724974</v>
      </c>
      <c r="U76" s="229">
        <v>2.7118178698731201</v>
      </c>
      <c r="V76" s="229">
        <v>4.0736161650133136</v>
      </c>
      <c r="W76" s="229">
        <v>2.9926066250205832</v>
      </c>
      <c r="X76" s="229">
        <v>3.905944890776881</v>
      </c>
      <c r="Y76" s="229">
        <v>2.7549884010285042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736.8304804534398</v>
      </c>
      <c r="C79" s="261">
        <f t="shared" si="4"/>
        <v>293.50330102562361</v>
      </c>
      <c r="D79" s="261">
        <f t="shared" si="4"/>
        <v>240.9429806562845</v>
      </c>
      <c r="E79" s="261">
        <f t="shared" si="4"/>
        <v>202.07757409121149</v>
      </c>
      <c r="F79" s="261">
        <f t="shared" si="4"/>
        <v>79.259587917916136</v>
      </c>
      <c r="G79" s="261">
        <f t="shared" si="4"/>
        <v>128.7529839258157</v>
      </c>
      <c r="H79" s="261">
        <f t="shared" si="4"/>
        <v>127.593285647046</v>
      </c>
      <c r="I79" s="261">
        <f t="shared" si="4"/>
        <v>180.17462771576569</v>
      </c>
      <c r="J79" s="261">
        <f t="shared" si="4"/>
        <v>175.47032714048291</v>
      </c>
      <c r="K79" s="261">
        <f t="shared" si="4"/>
        <v>118.69477729529029</v>
      </c>
      <c r="L79" s="261">
        <f t="shared" si="4"/>
        <v>186.3367078708383</v>
      </c>
      <c r="M79" s="261">
        <f t="shared" si="4"/>
        <v>175.26483343950579</v>
      </c>
      <c r="N79" s="261">
        <f t="shared" si="4"/>
        <v>150.07821695584539</v>
      </c>
      <c r="O79" s="261">
        <f t="shared" si="4"/>
        <v>177.5968513571901</v>
      </c>
      <c r="P79" s="261">
        <f t="shared" si="4"/>
        <v>241.3256103842983</v>
      </c>
      <c r="Q79" s="261">
        <f t="shared" si="4"/>
        <v>318.21850439958178</v>
      </c>
      <c r="R79" s="261">
        <f t="shared" si="4"/>
        <v>306.28071392257527</v>
      </c>
      <c r="S79" s="261">
        <f t="shared" si="4"/>
        <v>289.97105594313888</v>
      </c>
      <c r="T79" s="261">
        <f t="shared" si="4"/>
        <v>174.68881342440901</v>
      </c>
      <c r="U79" s="261">
        <f t="shared" si="4"/>
        <v>209.06655372014731</v>
      </c>
      <c r="V79" s="261">
        <f t="shared" si="4"/>
        <v>269.51493429995452</v>
      </c>
      <c r="W79" s="261">
        <f t="shared" si="4"/>
        <v>240.99516584138161</v>
      </c>
      <c r="X79" s="261">
        <f t="shared" si="4"/>
        <v>276.78570402567863</v>
      </c>
      <c r="Y79" s="261">
        <f t="shared" si="4"/>
        <v>225.39477476801059</v>
      </c>
      <c r="DA79" s="70"/>
    </row>
    <row r="80" spans="1:105" ht="12" customHeight="1" x14ac:dyDescent="0.25">
      <c r="A80" s="60" t="s">
        <v>1521</v>
      </c>
      <c r="B80" s="262">
        <v>736.8304804534398</v>
      </c>
      <c r="C80" s="262">
        <v>293.50330102562361</v>
      </c>
      <c r="D80" s="262">
        <v>240.9429806562845</v>
      </c>
      <c r="E80" s="262">
        <v>202.07757409121149</v>
      </c>
      <c r="F80" s="262">
        <v>79.259587917916136</v>
      </c>
      <c r="G80" s="262">
        <v>128.7529839258157</v>
      </c>
      <c r="H80" s="262">
        <v>127.593285647046</v>
      </c>
      <c r="I80" s="262">
        <v>180.17462771576569</v>
      </c>
      <c r="J80" s="262">
        <v>175.47032714048291</v>
      </c>
      <c r="K80" s="262">
        <v>118.69477729529029</v>
      </c>
      <c r="L80" s="262">
        <v>186.3367078708383</v>
      </c>
      <c r="M80" s="262">
        <v>175.26483343950579</v>
      </c>
      <c r="N80" s="262">
        <v>150.07821695584539</v>
      </c>
      <c r="O80" s="262">
        <v>177.5968513571901</v>
      </c>
      <c r="P80" s="262">
        <v>241.3256103842983</v>
      </c>
      <c r="Q80" s="262">
        <v>318.21850439958178</v>
      </c>
      <c r="R80" s="262">
        <v>306.28071392257527</v>
      </c>
      <c r="S80" s="262">
        <v>289.97105594313888</v>
      </c>
      <c r="T80" s="262">
        <v>174.68881342440901</v>
      </c>
      <c r="U80" s="262">
        <v>209.06655372014731</v>
      </c>
      <c r="V80" s="262">
        <v>269.51493429995452</v>
      </c>
      <c r="W80" s="262">
        <v>240.99516584138161</v>
      </c>
      <c r="X80" s="262">
        <v>276.78570402567863</v>
      </c>
      <c r="Y80" s="262">
        <v>225.39477476801059</v>
      </c>
      <c r="DA80" s="72" t="s">
        <v>1761</v>
      </c>
    </row>
    <row r="81" spans="1:105" ht="12" customHeight="1" x14ac:dyDescent="0.25">
      <c r="A81" s="59" t="s">
        <v>28</v>
      </c>
      <c r="B81" s="230">
        <v>150.25458622167159</v>
      </c>
      <c r="C81" s="230">
        <v>106.0655416302845</v>
      </c>
      <c r="D81" s="230">
        <v>79.901271961258303</v>
      </c>
      <c r="E81" s="230">
        <v>86.184843122617437</v>
      </c>
      <c r="F81" s="230">
        <v>34.716835131088637</v>
      </c>
      <c r="G81" s="230">
        <v>50.615452391605977</v>
      </c>
      <c r="H81" s="230">
        <v>51.034969827700337</v>
      </c>
      <c r="I81" s="230">
        <v>77.408005992801336</v>
      </c>
      <c r="J81" s="230">
        <v>91.917795148053088</v>
      </c>
      <c r="K81" s="230">
        <v>64.039157702168865</v>
      </c>
      <c r="L81" s="230">
        <v>94.625714964647656</v>
      </c>
      <c r="M81" s="230">
        <v>82.279848560475457</v>
      </c>
      <c r="N81" s="230">
        <v>55.726356743075407</v>
      </c>
      <c r="O81" s="230">
        <v>26.966648851458089</v>
      </c>
      <c r="P81" s="230">
        <v>35.477910648651239</v>
      </c>
      <c r="Q81" s="230">
        <v>38.526844501550137</v>
      </c>
      <c r="R81" s="230">
        <v>34.659117412494467</v>
      </c>
      <c r="S81" s="230">
        <v>30.27270846737855</v>
      </c>
      <c r="T81" s="230">
        <v>20.4379409571245</v>
      </c>
      <c r="U81" s="230">
        <v>22.63850793349895</v>
      </c>
      <c r="V81" s="230">
        <v>25.177106305658739</v>
      </c>
      <c r="W81" s="230">
        <v>30.153612974927881</v>
      </c>
      <c r="X81" s="230">
        <v>28.723086392736668</v>
      </c>
      <c r="Y81" s="230">
        <v>24.55000639196307</v>
      </c>
      <c r="DA81" s="71" t="s">
        <v>1762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0.48363833273218032</v>
      </c>
      <c r="O82" s="295">
        <v>0.34901290157005038</v>
      </c>
      <c r="P82" s="295">
        <v>0.44420784697786642</v>
      </c>
      <c r="Q82" s="295">
        <v>0.47794090407910572</v>
      </c>
      <c r="R82" s="295">
        <v>0</v>
      </c>
      <c r="S82" s="295">
        <v>0.42216581650015889</v>
      </c>
      <c r="T82" s="295">
        <v>0.28224508361819539</v>
      </c>
      <c r="U82" s="295">
        <v>0.30419509282156271</v>
      </c>
      <c r="V82" s="295">
        <v>0.70602824058535152</v>
      </c>
      <c r="W82" s="295">
        <v>0.71686157328887157</v>
      </c>
      <c r="X82" s="295">
        <v>0.78665797391315195</v>
      </c>
      <c r="Y82" s="295">
        <v>0.75215784007363518</v>
      </c>
      <c r="DA82" s="122" t="s">
        <v>1763</v>
      </c>
    </row>
    <row r="83" spans="1:105" ht="12" customHeight="1" x14ac:dyDescent="0.25">
      <c r="A83" s="59" t="s">
        <v>159</v>
      </c>
      <c r="B83" s="295">
        <v>3.2357410873860468</v>
      </c>
      <c r="C83" s="295">
        <v>1.7639759394321439</v>
      </c>
      <c r="D83" s="295">
        <v>1.191524694416253</v>
      </c>
      <c r="E83" s="295">
        <v>2.1205902465573012</v>
      </c>
      <c r="F83" s="295">
        <v>3.6069905593491631</v>
      </c>
      <c r="G83" s="295">
        <v>0.60427059236180314</v>
      </c>
      <c r="H83" s="295">
        <v>0.32164328981258938</v>
      </c>
      <c r="I83" s="295">
        <v>0.89151387062534826</v>
      </c>
      <c r="J83" s="295">
        <v>0.88056040786266909</v>
      </c>
      <c r="K83" s="295">
        <v>0.3564618129042233</v>
      </c>
      <c r="L83" s="295">
        <v>0.58425809554008079</v>
      </c>
      <c r="M83" s="295">
        <v>0.53001149808328274</v>
      </c>
      <c r="N83" s="295">
        <v>0.51814303437212106</v>
      </c>
      <c r="O83" s="295">
        <v>0.74239353093165872</v>
      </c>
      <c r="P83" s="295">
        <v>0.94181050393186527</v>
      </c>
      <c r="Q83" s="295">
        <v>1.014983512065023</v>
      </c>
      <c r="R83" s="295">
        <v>0.95129232855777168</v>
      </c>
      <c r="S83" s="295">
        <v>3.1424853570709779</v>
      </c>
      <c r="T83" s="295">
        <v>0.60150861512386256</v>
      </c>
      <c r="U83" s="295">
        <v>0.32410397051169743</v>
      </c>
      <c r="V83" s="295">
        <v>0.37503550979697048</v>
      </c>
      <c r="W83" s="295">
        <v>0.3898257232424962</v>
      </c>
      <c r="X83" s="295">
        <v>0</v>
      </c>
      <c r="Y83" s="295">
        <v>0.39997641143387519</v>
      </c>
      <c r="DA83" s="122" t="s">
        <v>1764</v>
      </c>
    </row>
    <row r="84" spans="1:105" ht="12" customHeight="1" x14ac:dyDescent="0.25">
      <c r="A84" s="59" t="s">
        <v>32</v>
      </c>
      <c r="B84" s="295">
        <v>0</v>
      </c>
      <c r="C84" s="295">
        <v>7.5736044056642582</v>
      </c>
      <c r="D84" s="295">
        <v>1.1780591503173421</v>
      </c>
      <c r="E84" s="295">
        <v>12.571131009616829</v>
      </c>
      <c r="F84" s="295">
        <v>0</v>
      </c>
      <c r="G84" s="295">
        <v>7.1717770065866837</v>
      </c>
      <c r="H84" s="295">
        <v>14.95935750490546</v>
      </c>
      <c r="I84" s="295">
        <v>21.145992981073761</v>
      </c>
      <c r="J84" s="295">
        <v>20.540291839078542</v>
      </c>
      <c r="K84" s="295">
        <v>9.1905351913461288</v>
      </c>
      <c r="L84" s="295">
        <v>2.3127049763852612</v>
      </c>
      <c r="M84" s="295">
        <v>0</v>
      </c>
      <c r="N84" s="295">
        <v>0</v>
      </c>
      <c r="O84" s="295">
        <v>0</v>
      </c>
      <c r="P84" s="295">
        <v>0.47852563490042538</v>
      </c>
      <c r="Q84" s="295">
        <v>0.51486477811080456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1765</v>
      </c>
    </row>
    <row r="85" spans="1:105" ht="12" customHeight="1" x14ac:dyDescent="0.25">
      <c r="A85" s="59" t="s">
        <v>33</v>
      </c>
      <c r="B85" s="295">
        <v>0</v>
      </c>
      <c r="C85" s="295">
        <v>33.323638975300547</v>
      </c>
      <c r="D85" s="295">
        <v>30.435894845086128</v>
      </c>
      <c r="E85" s="295">
        <v>19.165855009723511</v>
      </c>
      <c r="F85" s="295">
        <v>14.04223425076262</v>
      </c>
      <c r="G85" s="295">
        <v>15.354282902707411</v>
      </c>
      <c r="H85" s="295">
        <v>14.533521284141051</v>
      </c>
      <c r="I85" s="295">
        <v>7.1821366605655914</v>
      </c>
      <c r="J85" s="295">
        <v>8.6390890008417021</v>
      </c>
      <c r="K85" s="295">
        <v>11.35909904994784</v>
      </c>
      <c r="L85" s="295">
        <v>16.746012923890131</v>
      </c>
      <c r="M85" s="295">
        <v>24.60302657481154</v>
      </c>
      <c r="N85" s="295">
        <v>31.03348241967873</v>
      </c>
      <c r="O85" s="295">
        <v>22.299414838795592</v>
      </c>
      <c r="P85" s="295">
        <v>30.699736455773099</v>
      </c>
      <c r="Q85" s="295">
        <v>36.495235554652048</v>
      </c>
      <c r="R85" s="295">
        <v>39.62868234257779</v>
      </c>
      <c r="S85" s="295">
        <v>32.524411758850547</v>
      </c>
      <c r="T85" s="295">
        <v>23.012724598546299</v>
      </c>
      <c r="U85" s="295">
        <v>27.45958382655402</v>
      </c>
      <c r="V85" s="295">
        <v>33.173954547165337</v>
      </c>
      <c r="W85" s="295">
        <v>35.221416568284141</v>
      </c>
      <c r="X85" s="295">
        <v>38.650367488500287</v>
      </c>
      <c r="Y85" s="295">
        <v>29.5114204695263</v>
      </c>
      <c r="DA85" s="122" t="s">
        <v>1766</v>
      </c>
    </row>
    <row r="86" spans="1:105" ht="12" customHeight="1" x14ac:dyDescent="0.25">
      <c r="A86" s="59" t="s">
        <v>35</v>
      </c>
      <c r="B86" s="295">
        <v>164.98434987662381</v>
      </c>
      <c r="C86" s="295">
        <v>122.1229956455571</v>
      </c>
      <c r="D86" s="295">
        <v>119.26039273885389</v>
      </c>
      <c r="E86" s="295">
        <v>81.225990435415355</v>
      </c>
      <c r="F86" s="295">
        <v>26.6705497787996</v>
      </c>
      <c r="G86" s="295">
        <v>52.802475954944043</v>
      </c>
      <c r="H86" s="295">
        <v>45.398428013375643</v>
      </c>
      <c r="I86" s="295">
        <v>72.428269541177713</v>
      </c>
      <c r="J86" s="295">
        <v>52.443346427123757</v>
      </c>
      <c r="K86" s="295">
        <v>32.931873120981017</v>
      </c>
      <c r="L86" s="295">
        <v>70.706997630694687</v>
      </c>
      <c r="M86" s="295">
        <v>66.569336222726449</v>
      </c>
      <c r="N86" s="295">
        <v>61.205777714337579</v>
      </c>
      <c r="O86" s="295">
        <v>36.533576390584273</v>
      </c>
      <c r="P86" s="295">
        <v>56.393015525906002</v>
      </c>
      <c r="Q86" s="295">
        <v>53.498104573049879</v>
      </c>
      <c r="R86" s="295">
        <v>49.943140616893253</v>
      </c>
      <c r="S86" s="295">
        <v>54.356265797120138</v>
      </c>
      <c r="T86" s="295">
        <v>23.04072175369652</v>
      </c>
      <c r="U86" s="295">
        <v>26.571255285900239</v>
      </c>
      <c r="V86" s="295">
        <v>28.257687836155259</v>
      </c>
      <c r="W86" s="295">
        <v>31.578669422541179</v>
      </c>
      <c r="X86" s="295">
        <v>33.824071929122177</v>
      </c>
      <c r="Y86" s="295">
        <v>23.364803872174299</v>
      </c>
      <c r="DA86" s="122" t="s">
        <v>1767</v>
      </c>
    </row>
    <row r="87" spans="1:105" ht="12" customHeight="1" x14ac:dyDescent="0.25">
      <c r="A87" s="59" t="s">
        <v>38</v>
      </c>
      <c r="B87" s="295">
        <v>418.35580326775829</v>
      </c>
      <c r="C87" s="295">
        <v>22.653544429385018</v>
      </c>
      <c r="D87" s="295">
        <v>8.9758372663525492</v>
      </c>
      <c r="E87" s="295">
        <v>0.8091642672810947</v>
      </c>
      <c r="F87" s="295">
        <v>0.2229781979161097</v>
      </c>
      <c r="G87" s="295">
        <v>2.2047250776097571</v>
      </c>
      <c r="H87" s="295">
        <v>1.3453657271109389</v>
      </c>
      <c r="I87" s="295">
        <v>1.1187086695220061</v>
      </c>
      <c r="J87" s="295">
        <v>1.0492443175231261</v>
      </c>
      <c r="K87" s="295">
        <v>0.81765041794226745</v>
      </c>
      <c r="L87" s="295">
        <v>1.361019279680469</v>
      </c>
      <c r="M87" s="295">
        <v>1.282610583409082</v>
      </c>
      <c r="N87" s="295">
        <v>1.1108187116493631</v>
      </c>
      <c r="O87" s="295">
        <v>90.705804843850487</v>
      </c>
      <c r="P87" s="295">
        <v>116.8904037681578</v>
      </c>
      <c r="Q87" s="295">
        <v>187.69053057607479</v>
      </c>
      <c r="R87" s="295">
        <v>181.09848122205199</v>
      </c>
      <c r="S87" s="295">
        <v>169.2530187462186</v>
      </c>
      <c r="T87" s="295">
        <v>107.3136724162996</v>
      </c>
      <c r="U87" s="295">
        <v>131.76890761086091</v>
      </c>
      <c r="V87" s="295">
        <v>181.82512186059279</v>
      </c>
      <c r="W87" s="295">
        <v>142.9347795790971</v>
      </c>
      <c r="X87" s="295">
        <v>174.80152024140631</v>
      </c>
      <c r="Y87" s="295">
        <v>146.81640978283949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55.721425343838597</v>
      </c>
      <c r="C89" s="261">
        <f t="shared" si="5"/>
        <v>30.130365591636739</v>
      </c>
      <c r="D89" s="261">
        <f t="shared" si="5"/>
        <v>25.138729925172068</v>
      </c>
      <c r="E89" s="261">
        <f t="shared" si="5"/>
        <v>21.86431648026586</v>
      </c>
      <c r="F89" s="261">
        <f t="shared" si="5"/>
        <v>8.3888119316650371</v>
      </c>
      <c r="G89" s="261">
        <f t="shared" si="5"/>
        <v>13.715128227378409</v>
      </c>
      <c r="H89" s="261">
        <f t="shared" si="5"/>
        <v>13.69246750330411</v>
      </c>
      <c r="I89" s="261">
        <f t="shared" si="5"/>
        <v>19.824353206743851</v>
      </c>
      <c r="J89" s="261">
        <f t="shared" si="5"/>
        <v>19.303732923773651</v>
      </c>
      <c r="K89" s="261">
        <f t="shared" si="5"/>
        <v>12.908275391229431</v>
      </c>
      <c r="L89" s="261">
        <f t="shared" si="5"/>
        <v>20.20234756561258</v>
      </c>
      <c r="M89" s="261">
        <f t="shared" si="5"/>
        <v>18.703341183082159</v>
      </c>
      <c r="N89" s="261">
        <f t="shared" si="5"/>
        <v>15.61424045923053</v>
      </c>
      <c r="O89" s="261">
        <f t="shared" si="5"/>
        <v>13.222677241885179</v>
      </c>
      <c r="P89" s="261">
        <f t="shared" si="5"/>
        <v>18.227635022091849</v>
      </c>
      <c r="Q89" s="261">
        <f t="shared" si="5"/>
        <v>21.835359719244831</v>
      </c>
      <c r="R89" s="261">
        <f t="shared" si="5"/>
        <v>20.763086848666671</v>
      </c>
      <c r="S89" s="261">
        <f t="shared" si="5"/>
        <v>19.867782831042678</v>
      </c>
      <c r="T89" s="261">
        <f t="shared" si="5"/>
        <v>11.868946492547069</v>
      </c>
      <c r="U89" s="261">
        <f t="shared" si="5"/>
        <v>13.7725935128696</v>
      </c>
      <c r="V89" s="261">
        <f t="shared" si="5"/>
        <v>16.9534073624515</v>
      </c>
      <c r="W89" s="261">
        <f t="shared" si="5"/>
        <v>16.564865570386491</v>
      </c>
      <c r="X89" s="261">
        <f t="shared" si="5"/>
        <v>17.982166464695979</v>
      </c>
      <c r="Y89" s="261">
        <f t="shared" si="5"/>
        <v>14.82494333918061</v>
      </c>
      <c r="DA89" s="70"/>
    </row>
    <row r="90" spans="1:105" ht="12" customHeight="1" x14ac:dyDescent="0.25">
      <c r="A90" s="60" t="s">
        <v>1533</v>
      </c>
      <c r="B90" s="262">
        <v>55.721425343838597</v>
      </c>
      <c r="C90" s="262">
        <v>30.130365591636739</v>
      </c>
      <c r="D90" s="262">
        <v>25.138729925172068</v>
      </c>
      <c r="E90" s="262">
        <v>21.86431648026586</v>
      </c>
      <c r="F90" s="262">
        <v>8.3888119316650371</v>
      </c>
      <c r="G90" s="262">
        <v>13.715128227378409</v>
      </c>
      <c r="H90" s="262">
        <v>13.69246750330411</v>
      </c>
      <c r="I90" s="262">
        <v>19.824353206743851</v>
      </c>
      <c r="J90" s="262">
        <v>19.303732923773651</v>
      </c>
      <c r="K90" s="262">
        <v>12.908275391229431</v>
      </c>
      <c r="L90" s="262">
        <v>20.20234756561258</v>
      </c>
      <c r="M90" s="262">
        <v>18.703341183082159</v>
      </c>
      <c r="N90" s="262">
        <v>15.61424045923053</v>
      </c>
      <c r="O90" s="262">
        <v>13.222677241885179</v>
      </c>
      <c r="P90" s="262">
        <v>18.227635022091849</v>
      </c>
      <c r="Q90" s="262">
        <v>21.835359719244831</v>
      </c>
      <c r="R90" s="262">
        <v>20.763086848666671</v>
      </c>
      <c r="S90" s="262">
        <v>19.867782831042678</v>
      </c>
      <c r="T90" s="262">
        <v>11.868946492547069</v>
      </c>
      <c r="U90" s="262">
        <v>13.7725935128696</v>
      </c>
      <c r="V90" s="262">
        <v>16.9534073624515</v>
      </c>
      <c r="W90" s="262">
        <v>16.564865570386491</v>
      </c>
      <c r="X90" s="262">
        <v>17.982166464695979</v>
      </c>
      <c r="Y90" s="262">
        <v>14.82494333918061</v>
      </c>
      <c r="DA90" s="72" t="s">
        <v>1770</v>
      </c>
    </row>
    <row r="91" spans="1:105" ht="12" customHeight="1" x14ac:dyDescent="0.25">
      <c r="A91" s="59" t="s">
        <v>28</v>
      </c>
      <c r="B91" s="230">
        <v>26.28905940876059</v>
      </c>
      <c r="C91" s="230">
        <v>13.454493249014099</v>
      </c>
      <c r="D91" s="230">
        <v>9.9667744382818526</v>
      </c>
      <c r="E91" s="230">
        <v>10.34786517826471</v>
      </c>
      <c r="F91" s="230">
        <v>4.48089544171662</v>
      </c>
      <c r="G91" s="230">
        <v>6.243120762026737</v>
      </c>
      <c r="H91" s="230">
        <v>6.2551888962502504</v>
      </c>
      <c r="I91" s="230">
        <v>8.9284335896415943</v>
      </c>
      <c r="J91" s="230">
        <v>10.70295107189998</v>
      </c>
      <c r="K91" s="230">
        <v>7.7605181047984706</v>
      </c>
      <c r="L91" s="230">
        <v>11.36340288821201</v>
      </c>
      <c r="M91" s="230">
        <v>10.302024099936229</v>
      </c>
      <c r="N91" s="230">
        <v>7.3780704051069224</v>
      </c>
      <c r="O91" s="230">
        <v>5.5203945900411568</v>
      </c>
      <c r="P91" s="230">
        <v>6.8989722411764776</v>
      </c>
      <c r="Q91" s="230">
        <v>8.9463257587319607</v>
      </c>
      <c r="R91" s="230">
        <v>8.4114599794270823</v>
      </c>
      <c r="S91" s="230">
        <v>6.8196719949979547</v>
      </c>
      <c r="T91" s="230">
        <v>5.4680706614001178</v>
      </c>
      <c r="U91" s="230">
        <v>6.2560812604863569</v>
      </c>
      <c r="V91" s="230">
        <v>7.8296069421055323</v>
      </c>
      <c r="W91" s="230">
        <v>7.9487386222825238</v>
      </c>
      <c r="X91" s="230">
        <v>8.1552534033625772</v>
      </c>
      <c r="Y91" s="230">
        <v>7.4174672445994503</v>
      </c>
      <c r="DA91" s="71" t="s">
        <v>1771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6.4032854075822113E-2</v>
      </c>
      <c r="O92" s="295">
        <v>7.1447102837833565E-2</v>
      </c>
      <c r="P92" s="295">
        <v>8.6379878340709856E-2</v>
      </c>
      <c r="Q92" s="295">
        <v>0.11098274661820549</v>
      </c>
      <c r="R92" s="295">
        <v>0</v>
      </c>
      <c r="S92" s="295">
        <v>9.5103231319192488E-2</v>
      </c>
      <c r="T92" s="295">
        <v>7.5513285036626118E-2</v>
      </c>
      <c r="U92" s="295">
        <v>8.4063367838692837E-2</v>
      </c>
      <c r="V92" s="295">
        <v>0.2195615153981052</v>
      </c>
      <c r="W92" s="295">
        <v>0.18897056479332541</v>
      </c>
      <c r="X92" s="295">
        <v>0.22335326473341069</v>
      </c>
      <c r="Y92" s="295">
        <v>0.2272547734790526</v>
      </c>
      <c r="DA92" s="122" t="s">
        <v>1772</v>
      </c>
    </row>
    <row r="93" spans="1:105" ht="12" customHeight="1" x14ac:dyDescent="0.25">
      <c r="A93" s="59" t="s">
        <v>159</v>
      </c>
      <c r="B93" s="295">
        <v>0.56613639434714524</v>
      </c>
      <c r="C93" s="295">
        <v>0.2237616666423223</v>
      </c>
      <c r="D93" s="295">
        <v>0.14862914663796159</v>
      </c>
      <c r="E93" s="295">
        <v>0.25461068529762682</v>
      </c>
      <c r="F93" s="295">
        <v>0.46555359941866092</v>
      </c>
      <c r="G93" s="295">
        <v>7.4533252254044849E-2</v>
      </c>
      <c r="H93" s="295">
        <v>3.942276328920423E-2</v>
      </c>
      <c r="I93" s="295">
        <v>0.10282944620564161</v>
      </c>
      <c r="J93" s="295">
        <v>0.1025328658724476</v>
      </c>
      <c r="K93" s="295">
        <v>4.319745062197812E-2</v>
      </c>
      <c r="L93" s="295">
        <v>7.0162324615479069E-2</v>
      </c>
      <c r="M93" s="295">
        <v>6.636122114984272E-2</v>
      </c>
      <c r="N93" s="295">
        <v>6.860121513305785E-2</v>
      </c>
      <c r="O93" s="295">
        <v>0.15197680862800589</v>
      </c>
      <c r="P93" s="295">
        <v>0.18314281772174729</v>
      </c>
      <c r="Q93" s="295">
        <v>0.23568951094113599</v>
      </c>
      <c r="R93" s="295">
        <v>0.2308701994677767</v>
      </c>
      <c r="S93" s="295">
        <v>0.7079221011030955</v>
      </c>
      <c r="T93" s="295">
        <v>0.16093067387943791</v>
      </c>
      <c r="U93" s="295">
        <v>8.9565124270717361E-2</v>
      </c>
      <c r="V93" s="295">
        <v>0.11662899601700751</v>
      </c>
      <c r="W93" s="295">
        <v>0.1027612440629681</v>
      </c>
      <c r="X93" s="295">
        <v>0</v>
      </c>
      <c r="Y93" s="295">
        <v>0.1208477050089261</v>
      </c>
      <c r="DA93" s="122" t="s">
        <v>1773</v>
      </c>
    </row>
    <row r="94" spans="1:105" ht="12" customHeight="1" x14ac:dyDescent="0.25">
      <c r="A94" s="59" t="s">
        <v>32</v>
      </c>
      <c r="B94" s="295">
        <v>0</v>
      </c>
      <c r="C94" s="295">
        <v>0.96071738078616786</v>
      </c>
      <c r="D94" s="295">
        <v>0.14694947324317939</v>
      </c>
      <c r="E94" s="295">
        <v>1.509364803747955</v>
      </c>
      <c r="F94" s="295">
        <v>0</v>
      </c>
      <c r="G94" s="295">
        <v>0.88459685362552642</v>
      </c>
      <c r="H94" s="295">
        <v>1.833519394165162</v>
      </c>
      <c r="I94" s="295">
        <v>2.439031875283058</v>
      </c>
      <c r="J94" s="295">
        <v>2.3917211917681702</v>
      </c>
      <c r="K94" s="295">
        <v>1.1137453599395719</v>
      </c>
      <c r="L94" s="295">
        <v>0.27772787152051542</v>
      </c>
      <c r="M94" s="295">
        <v>0</v>
      </c>
      <c r="N94" s="295">
        <v>0</v>
      </c>
      <c r="O94" s="295">
        <v>0</v>
      </c>
      <c r="P94" s="295">
        <v>9.3053255152580172E-2</v>
      </c>
      <c r="Q94" s="295">
        <v>0.1195568463046896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1774</v>
      </c>
    </row>
    <row r="95" spans="1:105" ht="12" customHeight="1" x14ac:dyDescent="0.25">
      <c r="A95" s="59" t="s">
        <v>35</v>
      </c>
      <c r="B95" s="295">
        <v>28.86622954073086</v>
      </c>
      <c r="C95" s="295">
        <v>15.49139329519415</v>
      </c>
      <c r="D95" s="295">
        <v>14.87637686700908</v>
      </c>
      <c r="E95" s="295">
        <v>9.7524758129555735</v>
      </c>
      <c r="F95" s="295">
        <v>3.4423628905297559</v>
      </c>
      <c r="G95" s="295">
        <v>6.5128773594721023</v>
      </c>
      <c r="H95" s="295">
        <v>5.5643364495994962</v>
      </c>
      <c r="I95" s="295">
        <v>8.3540582956135605</v>
      </c>
      <c r="J95" s="295">
        <v>6.1065277942330516</v>
      </c>
      <c r="K95" s="295">
        <v>3.9908144758694069</v>
      </c>
      <c r="L95" s="295">
        <v>8.491054481264575</v>
      </c>
      <c r="M95" s="295">
        <v>8.3349558619960895</v>
      </c>
      <c r="N95" s="295">
        <v>8.1035359849147248</v>
      </c>
      <c r="O95" s="295">
        <v>7.4788587403781861</v>
      </c>
      <c r="P95" s="295">
        <v>10.966086829700339</v>
      </c>
      <c r="Q95" s="295">
        <v>12.42280485664884</v>
      </c>
      <c r="R95" s="295">
        <v>12.12075666977181</v>
      </c>
      <c r="S95" s="295">
        <v>12.245085503622439</v>
      </c>
      <c r="T95" s="295">
        <v>6.1644318722308906</v>
      </c>
      <c r="U95" s="295">
        <v>7.3428837602738293</v>
      </c>
      <c r="V95" s="295">
        <v>8.7876099089308575</v>
      </c>
      <c r="W95" s="295">
        <v>8.3243951392476756</v>
      </c>
      <c r="X95" s="295">
        <v>9.6035597965999902</v>
      </c>
      <c r="Y95" s="295">
        <v>7.0593736160931853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460.10091999999969</v>
      </c>
      <c r="C97" s="279">
        <v>483.6974899999999</v>
      </c>
      <c r="D97" s="279">
        <v>492.88822999999991</v>
      </c>
      <c r="E97" s="279">
        <v>501.45616000000012</v>
      </c>
      <c r="F97" s="279">
        <v>546.96211000000005</v>
      </c>
      <c r="G97" s="279">
        <v>531.55683999999997</v>
      </c>
      <c r="H97" s="279">
        <v>398.61009999999982</v>
      </c>
      <c r="I97" s="279">
        <v>356.14328999999998</v>
      </c>
      <c r="J97" s="279">
        <v>449.61029999999988</v>
      </c>
      <c r="K97" s="279">
        <v>315.55977000000001</v>
      </c>
      <c r="L97" s="279">
        <v>416.23165999999992</v>
      </c>
      <c r="M97" s="279">
        <v>413.31133999999997</v>
      </c>
      <c r="N97" s="279">
        <v>377.61381999999992</v>
      </c>
      <c r="O97" s="279">
        <v>321.59861999999993</v>
      </c>
      <c r="P97" s="279">
        <v>331.25637</v>
      </c>
      <c r="Q97" s="279">
        <v>296.56099999999992</v>
      </c>
      <c r="R97" s="279">
        <v>306.04799999999989</v>
      </c>
      <c r="S97" s="279">
        <v>387.09868000000017</v>
      </c>
      <c r="T97" s="279">
        <v>394.18535000000003</v>
      </c>
      <c r="U97" s="279">
        <v>373.28865000000002</v>
      </c>
      <c r="V97" s="279">
        <v>326.54516000000012</v>
      </c>
      <c r="W97" s="279">
        <v>322.86687000000012</v>
      </c>
      <c r="X97" s="279">
        <v>294.23773000000011</v>
      </c>
      <c r="Y97" s="279">
        <v>210.0924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163.74310973772586</v>
      </c>
      <c r="C99" s="223">
        <f t="shared" si="6"/>
        <v>150.69917425153872</v>
      </c>
      <c r="D99" s="223">
        <f t="shared" si="6"/>
        <v>117.37788834873255</v>
      </c>
      <c r="E99" s="223">
        <f t="shared" si="6"/>
        <v>113.77900964848335</v>
      </c>
      <c r="F99" s="223">
        <f t="shared" si="6"/>
        <v>121.23555701891765</v>
      </c>
      <c r="G99" s="223">
        <f t="shared" si="6"/>
        <v>148.18336256144545</v>
      </c>
      <c r="H99" s="223">
        <f t="shared" si="6"/>
        <v>140.90741418733887</v>
      </c>
      <c r="I99" s="223">
        <f t="shared" si="6"/>
        <v>149.66788411918773</v>
      </c>
      <c r="J99" s="223">
        <f t="shared" si="6"/>
        <v>118.23158897302859</v>
      </c>
      <c r="K99" s="223">
        <f t="shared" si="6"/>
        <v>100.81932094833019</v>
      </c>
      <c r="L99" s="223">
        <f t="shared" si="6"/>
        <v>87.556988959755856</v>
      </c>
      <c r="M99" s="223">
        <f t="shared" si="6"/>
        <v>83.908386269767036</v>
      </c>
      <c r="N99" s="223">
        <f t="shared" si="6"/>
        <v>67.375815586296724</v>
      </c>
      <c r="O99" s="223">
        <f t="shared" si="6"/>
        <v>79.355251628312288</v>
      </c>
      <c r="P99" s="223">
        <f t="shared" si="6"/>
        <v>73.204510258096136</v>
      </c>
      <c r="Q99" s="223">
        <f t="shared" si="6"/>
        <v>91.105107622132323</v>
      </c>
      <c r="R99" s="223">
        <f t="shared" si="6"/>
        <v>91.486302039036957</v>
      </c>
      <c r="S99" s="223">
        <f t="shared" si="6"/>
        <v>93.245448102561539</v>
      </c>
      <c r="T99" s="223">
        <f t="shared" si="6"/>
        <v>83.587262547701982</v>
      </c>
      <c r="U99" s="223">
        <f t="shared" si="6"/>
        <v>95.837899290257226</v>
      </c>
      <c r="V99" s="223">
        <f t="shared" si="6"/>
        <v>91.289549614772369</v>
      </c>
      <c r="W99" s="223">
        <f t="shared" si="6"/>
        <v>89.301383796004458</v>
      </c>
      <c r="X99" s="223">
        <f t="shared" si="6"/>
        <v>91.203601307165911</v>
      </c>
      <c r="Y99" s="223">
        <f t="shared" si="6"/>
        <v>75.26013280326265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0.97496336297721531</v>
      </c>
      <c r="C104" s="260">
        <v>0.9677928189946523</v>
      </c>
      <c r="D104" s="260">
        <v>0.66320603774542752</v>
      </c>
      <c r="E104" s="260">
        <v>0.46530342960451471</v>
      </c>
      <c r="F104" s="260">
        <v>0.51818755009182615</v>
      </c>
      <c r="G104" s="260">
        <v>0.7461562534241637</v>
      </c>
      <c r="H104" s="260">
        <v>0.63659890480855352</v>
      </c>
      <c r="I104" s="260">
        <v>0.60376102794334296</v>
      </c>
      <c r="J104" s="260">
        <v>0.47379199500684482</v>
      </c>
      <c r="K104" s="260">
        <v>0.40388888106720761</v>
      </c>
      <c r="L104" s="260">
        <v>0.42473156070498791</v>
      </c>
      <c r="M104" s="260">
        <v>0.36688151217179071</v>
      </c>
      <c r="N104" s="260">
        <v>0.31537220248821479</v>
      </c>
      <c r="O104" s="260">
        <v>0.37028592834220048</v>
      </c>
      <c r="P104" s="260">
        <v>0.38946656926665052</v>
      </c>
      <c r="Q104" s="260">
        <v>0.55190422874325262</v>
      </c>
      <c r="R104" s="260">
        <v>0.43970046810992008</v>
      </c>
      <c r="S104" s="260">
        <v>0.57027752109562446</v>
      </c>
      <c r="T104" s="260">
        <v>0.29104092816904442</v>
      </c>
      <c r="U104" s="260">
        <v>0.33228086327000111</v>
      </c>
      <c r="V104" s="260">
        <v>0.34192873261248302</v>
      </c>
      <c r="W104" s="260">
        <v>0.2937173672726151</v>
      </c>
      <c r="X104" s="260">
        <v>0.34523993152416882</v>
      </c>
      <c r="Y104" s="260">
        <v>0.2403136243233403</v>
      </c>
      <c r="DA104" s="68" t="s">
        <v>1782</v>
      </c>
    </row>
    <row r="105" spans="1:105" ht="12" customHeight="1" x14ac:dyDescent="0.25">
      <c r="A105" s="37" t="s">
        <v>159</v>
      </c>
      <c r="B105" s="226">
        <v>1.8753580468318719E-2</v>
      </c>
      <c r="C105" s="226">
        <v>1.3780006284927411E-2</v>
      </c>
      <c r="D105" s="226">
        <v>6.5605130104916479E-3</v>
      </c>
      <c r="E105" s="226">
        <v>1.1838732992227201E-2</v>
      </c>
      <c r="F105" s="226">
        <v>6.1732147997454169E-2</v>
      </c>
      <c r="G105" s="226">
        <v>8.4423843502938137E-3</v>
      </c>
      <c r="H105" s="226">
        <v>4.4785093329335248E-3</v>
      </c>
      <c r="I105" s="226">
        <v>7.3412837014444733E-3</v>
      </c>
      <c r="J105" s="226">
        <v>7.8239292116451566E-3</v>
      </c>
      <c r="K105" s="226">
        <v>4.3249673810065656E-3</v>
      </c>
      <c r="L105" s="226">
        <v>3.4808315584479691E-3</v>
      </c>
      <c r="M105" s="226">
        <v>2.8979628936828699E-3</v>
      </c>
      <c r="N105" s="226">
        <v>2.647400035054944E-3</v>
      </c>
      <c r="O105" s="226">
        <v>7.3746673359557759E-3</v>
      </c>
      <c r="P105" s="226">
        <v>6.3975724924106138E-3</v>
      </c>
      <c r="Q105" s="226">
        <v>1.027594862244326E-2</v>
      </c>
      <c r="R105" s="226">
        <v>8.2186529639606612E-3</v>
      </c>
      <c r="S105" s="226">
        <v>3.11674379623306E-2</v>
      </c>
      <c r="T105" s="226">
        <v>7.4047001030072496E-3</v>
      </c>
      <c r="U105" s="226">
        <v>4.0041683802824546E-3</v>
      </c>
      <c r="V105" s="226">
        <v>4.4786314944674334E-3</v>
      </c>
      <c r="W105" s="226">
        <v>3.581606972858409E-3</v>
      </c>
      <c r="X105" s="226">
        <v>0</v>
      </c>
      <c r="Y105" s="226">
        <v>4.0446315904640213E-3</v>
      </c>
      <c r="DA105" s="69" t="s">
        <v>1783</v>
      </c>
    </row>
    <row r="106" spans="1:105" ht="12" customHeight="1" x14ac:dyDescent="0.25">
      <c r="A106" s="37" t="s">
        <v>35</v>
      </c>
      <c r="B106" s="226">
        <v>0.95620978250889654</v>
      </c>
      <c r="C106" s="226">
        <v>0.95401281270972493</v>
      </c>
      <c r="D106" s="226">
        <v>0.65664552473493587</v>
      </c>
      <c r="E106" s="226">
        <v>0.4534646966122875</v>
      </c>
      <c r="F106" s="226">
        <v>0.45645540209437202</v>
      </c>
      <c r="G106" s="226">
        <v>0.73771386907386993</v>
      </c>
      <c r="H106" s="226">
        <v>0.63212039547562004</v>
      </c>
      <c r="I106" s="226">
        <v>0.59641974424189848</v>
      </c>
      <c r="J106" s="226">
        <v>0.46596806579519973</v>
      </c>
      <c r="K106" s="226">
        <v>0.39956391368620098</v>
      </c>
      <c r="L106" s="226">
        <v>0.42125072914653988</v>
      </c>
      <c r="M106" s="226">
        <v>0.36398354927810778</v>
      </c>
      <c r="N106" s="226">
        <v>0.31272480245315992</v>
      </c>
      <c r="O106" s="226">
        <v>0.36291126100624471</v>
      </c>
      <c r="P106" s="226">
        <v>0.38306899677423989</v>
      </c>
      <c r="Q106" s="226">
        <v>0.54162828012080932</v>
      </c>
      <c r="R106" s="226">
        <v>0.4314818151459594</v>
      </c>
      <c r="S106" s="226">
        <v>0.53911008313329389</v>
      </c>
      <c r="T106" s="226">
        <v>0.28363622806603711</v>
      </c>
      <c r="U106" s="226">
        <v>0.32827669488971872</v>
      </c>
      <c r="V106" s="226">
        <v>0.3374501011180156</v>
      </c>
      <c r="W106" s="226">
        <v>0.29013576029975668</v>
      </c>
      <c r="X106" s="226">
        <v>0.34523993152416882</v>
      </c>
      <c r="Y106" s="226">
        <v>0.2362689927328763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129.14715653930551</v>
      </c>
      <c r="C110" s="261">
        <f t="shared" si="7"/>
        <v>116.87652846333999</v>
      </c>
      <c r="D110" s="261">
        <f t="shared" si="7"/>
        <v>87.943377296836033</v>
      </c>
      <c r="E110" s="261">
        <f t="shared" si="7"/>
        <v>83.862653585247585</v>
      </c>
      <c r="F110" s="261">
        <f t="shared" si="7"/>
        <v>88.911135254340138</v>
      </c>
      <c r="G110" s="261">
        <f t="shared" si="7"/>
        <v>105.5708000324052</v>
      </c>
      <c r="H110" s="261">
        <f t="shared" si="7"/>
        <v>99.858133361319403</v>
      </c>
      <c r="I110" s="261">
        <f t="shared" si="7"/>
        <v>99.555729805255538</v>
      </c>
      <c r="J110" s="261">
        <f t="shared" si="7"/>
        <v>87.039111595353432</v>
      </c>
      <c r="K110" s="261">
        <f t="shared" si="7"/>
        <v>80.491032761889159</v>
      </c>
      <c r="L110" s="261">
        <f t="shared" si="7"/>
        <v>68.277518768708617</v>
      </c>
      <c r="M110" s="261">
        <f t="shared" si="7"/>
        <v>66.182004466024509</v>
      </c>
      <c r="N110" s="261">
        <f t="shared" si="7"/>
        <v>51.313341786477459</v>
      </c>
      <c r="O110" s="261">
        <f t="shared" si="7"/>
        <v>60.686065785778268</v>
      </c>
      <c r="P110" s="261">
        <f t="shared" si="7"/>
        <v>55.880224447245027</v>
      </c>
      <c r="Q110" s="261">
        <f t="shared" si="7"/>
        <v>72.554601749160739</v>
      </c>
      <c r="R110" s="261">
        <f t="shared" si="7"/>
        <v>70.336555089663335</v>
      </c>
      <c r="S110" s="261">
        <f t="shared" si="7"/>
        <v>71.500517235206061</v>
      </c>
      <c r="T110" s="261">
        <f t="shared" si="7"/>
        <v>62.084404954909992</v>
      </c>
      <c r="U110" s="261">
        <f t="shared" si="7"/>
        <v>71.376367185247176</v>
      </c>
      <c r="V110" s="261">
        <f t="shared" si="7"/>
        <v>66.958994449076869</v>
      </c>
      <c r="W110" s="261">
        <f t="shared" si="7"/>
        <v>63.961386340171842</v>
      </c>
      <c r="X110" s="261">
        <f t="shared" si="7"/>
        <v>68.772324398922905</v>
      </c>
      <c r="Y110" s="261">
        <f t="shared" si="7"/>
        <v>57.675859165524869</v>
      </c>
      <c r="DA110" s="70"/>
    </row>
    <row r="111" spans="1:105" ht="12" customHeight="1" x14ac:dyDescent="0.25">
      <c r="A111" s="60" t="s">
        <v>1554</v>
      </c>
      <c r="B111" s="262">
        <v>129.14715653930551</v>
      </c>
      <c r="C111" s="262">
        <v>116.87652846333999</v>
      </c>
      <c r="D111" s="262">
        <v>87.943377296836033</v>
      </c>
      <c r="E111" s="262">
        <v>83.862653585247585</v>
      </c>
      <c r="F111" s="262">
        <v>88.911135254340138</v>
      </c>
      <c r="G111" s="262">
        <v>105.5708000324052</v>
      </c>
      <c r="H111" s="262">
        <v>99.858133361319403</v>
      </c>
      <c r="I111" s="262">
        <v>99.555729805255538</v>
      </c>
      <c r="J111" s="262">
        <v>87.039111595353432</v>
      </c>
      <c r="K111" s="262">
        <v>80.491032761889159</v>
      </c>
      <c r="L111" s="262">
        <v>68.277518768708617</v>
      </c>
      <c r="M111" s="262">
        <v>66.182004466024509</v>
      </c>
      <c r="N111" s="262">
        <v>51.313341786477459</v>
      </c>
      <c r="O111" s="262">
        <v>60.686065785778268</v>
      </c>
      <c r="P111" s="262">
        <v>55.880224447245027</v>
      </c>
      <c r="Q111" s="262">
        <v>72.554601749160739</v>
      </c>
      <c r="R111" s="262">
        <v>70.336555089663335</v>
      </c>
      <c r="S111" s="262">
        <v>71.500517235206061</v>
      </c>
      <c r="T111" s="262">
        <v>62.084404954909992</v>
      </c>
      <c r="U111" s="262">
        <v>71.376367185247176</v>
      </c>
      <c r="V111" s="262">
        <v>66.958994449076869</v>
      </c>
      <c r="W111" s="262">
        <v>63.961386340171842</v>
      </c>
      <c r="X111" s="262">
        <v>68.772324398922905</v>
      </c>
      <c r="Y111" s="262">
        <v>57.675859165524869</v>
      </c>
      <c r="DA111" s="72" t="s">
        <v>1788</v>
      </c>
    </row>
    <row r="112" spans="1:105" ht="12" customHeight="1" x14ac:dyDescent="0.25">
      <c r="A112" s="59" t="s">
        <v>28</v>
      </c>
      <c r="B112" s="230">
        <v>60.930912118344168</v>
      </c>
      <c r="C112" s="230">
        <v>52.190354557619237</v>
      </c>
      <c r="D112" s="230">
        <v>34.866988406626213</v>
      </c>
      <c r="E112" s="230">
        <v>39.690215496784987</v>
      </c>
      <c r="F112" s="230">
        <v>47.492005295193998</v>
      </c>
      <c r="G112" s="230">
        <v>48.055785014856163</v>
      </c>
      <c r="H112" s="230">
        <v>45.618621103265191</v>
      </c>
      <c r="I112" s="230">
        <v>44.837615268686193</v>
      </c>
      <c r="J112" s="230">
        <v>48.25881897689446</v>
      </c>
      <c r="K112" s="230">
        <v>48.391601363493507</v>
      </c>
      <c r="L112" s="230">
        <v>38.404692893064137</v>
      </c>
      <c r="M112" s="230">
        <v>36.453839895076698</v>
      </c>
      <c r="N112" s="230">
        <v>24.246677218175929</v>
      </c>
      <c r="O112" s="230">
        <v>25.33609670161842</v>
      </c>
      <c r="P112" s="230">
        <v>21.150089785373151</v>
      </c>
      <c r="Q112" s="230">
        <v>29.72687928612261</v>
      </c>
      <c r="R112" s="230">
        <v>28.49446821369261</v>
      </c>
      <c r="S112" s="230">
        <v>24.542752412963289</v>
      </c>
      <c r="T112" s="230">
        <v>28.602531275846601</v>
      </c>
      <c r="U112" s="230">
        <v>32.422096301031381</v>
      </c>
      <c r="V112" s="230">
        <v>30.923730938952001</v>
      </c>
      <c r="W112" s="230">
        <v>30.692210557130139</v>
      </c>
      <c r="X112" s="230">
        <v>31.189552922479489</v>
      </c>
      <c r="Y112" s="230">
        <v>28.857364670916638</v>
      </c>
      <c r="DA112" s="71" t="s">
        <v>1789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0.21043224839117269</v>
      </c>
      <c r="O113" s="295">
        <v>0.32790965881595269</v>
      </c>
      <c r="P113" s="295">
        <v>0.26481367349929719</v>
      </c>
      <c r="Q113" s="295">
        <v>0.36877381849656099</v>
      </c>
      <c r="R113" s="295">
        <v>0</v>
      </c>
      <c r="S113" s="295">
        <v>0.34225913821833559</v>
      </c>
      <c r="T113" s="295">
        <v>0.39499692501211681</v>
      </c>
      <c r="U113" s="295">
        <v>0.4356578014210829</v>
      </c>
      <c r="V113" s="295">
        <v>0.86717778771327447</v>
      </c>
      <c r="W113" s="295">
        <v>0.72966600606009946</v>
      </c>
      <c r="X113" s="295">
        <v>0.85420870771948576</v>
      </c>
      <c r="Y113" s="295">
        <v>0.88412576088776695</v>
      </c>
      <c r="DA113" s="122" t="s">
        <v>1790</v>
      </c>
    </row>
    <row r="114" spans="1:105" ht="12" customHeight="1" x14ac:dyDescent="0.25">
      <c r="A114" s="59" t="s">
        <v>159</v>
      </c>
      <c r="B114" s="295">
        <v>1.3121506690143101</v>
      </c>
      <c r="C114" s="295">
        <v>0.86797774559977114</v>
      </c>
      <c r="D114" s="295">
        <v>0.51995264514142125</v>
      </c>
      <c r="E114" s="295">
        <v>0.9765833621869402</v>
      </c>
      <c r="F114" s="295">
        <v>4.9342981322316586</v>
      </c>
      <c r="G114" s="295">
        <v>0.57371210381899762</v>
      </c>
      <c r="H114" s="295">
        <v>0.28750724097428948</v>
      </c>
      <c r="I114" s="295">
        <v>0.5163982126282135</v>
      </c>
      <c r="J114" s="295">
        <v>0.46231314896988118</v>
      </c>
      <c r="K114" s="295">
        <v>0.26936266138280518</v>
      </c>
      <c r="L114" s="295">
        <v>0.23712637455776489</v>
      </c>
      <c r="M114" s="295">
        <v>0.2348200030956169</v>
      </c>
      <c r="N114" s="295">
        <v>0.22544533038808739</v>
      </c>
      <c r="O114" s="295">
        <v>0.69750432817770835</v>
      </c>
      <c r="P114" s="295">
        <v>0.56145856265985472</v>
      </c>
      <c r="Q114" s="295">
        <v>0.7831498460598747</v>
      </c>
      <c r="R114" s="295">
        <v>0.7820905736118724</v>
      </c>
      <c r="S114" s="295">
        <v>2.547682185856103</v>
      </c>
      <c r="T114" s="295">
        <v>0.84180050294029518</v>
      </c>
      <c r="U114" s="295">
        <v>0.464170614704146</v>
      </c>
      <c r="V114" s="295">
        <v>0.4606366218864314</v>
      </c>
      <c r="W114" s="295">
        <v>0.3967887094754638</v>
      </c>
      <c r="X114" s="295">
        <v>0</v>
      </c>
      <c r="Y114" s="295">
        <v>0.47015324477840131</v>
      </c>
      <c r="DA114" s="122" t="s">
        <v>1791</v>
      </c>
    </row>
    <row r="115" spans="1:105" ht="12" customHeight="1" x14ac:dyDescent="0.25">
      <c r="A115" s="59" t="s">
        <v>32</v>
      </c>
      <c r="B115" s="295">
        <v>0</v>
      </c>
      <c r="C115" s="295">
        <v>3.7266495143970948</v>
      </c>
      <c r="D115" s="295">
        <v>0.5140766063943375</v>
      </c>
      <c r="E115" s="295">
        <v>5.7893114465630324</v>
      </c>
      <c r="F115" s="295">
        <v>0</v>
      </c>
      <c r="G115" s="295">
        <v>6.8090940161225104</v>
      </c>
      <c r="H115" s="295">
        <v>13.371718730676459</v>
      </c>
      <c r="I115" s="295">
        <v>12.248550852064289</v>
      </c>
      <c r="J115" s="295">
        <v>10.784094896946289</v>
      </c>
      <c r="K115" s="295">
        <v>6.944887023111451</v>
      </c>
      <c r="L115" s="295">
        <v>0.93863200297635785</v>
      </c>
      <c r="M115" s="295">
        <v>0</v>
      </c>
      <c r="N115" s="295">
        <v>0</v>
      </c>
      <c r="O115" s="295">
        <v>0</v>
      </c>
      <c r="P115" s="295">
        <v>0.28527215830088493</v>
      </c>
      <c r="Q115" s="295">
        <v>0.3972638638225453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1792</v>
      </c>
    </row>
    <row r="116" spans="1:105" ht="12" customHeight="1" x14ac:dyDescent="0.25">
      <c r="A116" s="59" t="s">
        <v>35</v>
      </c>
      <c r="B116" s="295">
        <v>66.904093751946988</v>
      </c>
      <c r="C116" s="295">
        <v>60.091546645723902</v>
      </c>
      <c r="D116" s="295">
        <v>52.042359638674057</v>
      </c>
      <c r="E116" s="295">
        <v>37.406543279712622</v>
      </c>
      <c r="F116" s="295">
        <v>36.484831826914473</v>
      </c>
      <c r="G116" s="295">
        <v>50.132208897607569</v>
      </c>
      <c r="H116" s="295">
        <v>40.580286286403457</v>
      </c>
      <c r="I116" s="295">
        <v>41.953165471876837</v>
      </c>
      <c r="J116" s="295">
        <v>27.53388457254281</v>
      </c>
      <c r="K116" s="295">
        <v>24.885181713901389</v>
      </c>
      <c r="L116" s="295">
        <v>28.69706749811035</v>
      </c>
      <c r="M116" s="295">
        <v>29.493344567852191</v>
      </c>
      <c r="N116" s="295">
        <v>26.630786989522271</v>
      </c>
      <c r="O116" s="295">
        <v>34.32455509716619</v>
      </c>
      <c r="P116" s="295">
        <v>33.618590267411847</v>
      </c>
      <c r="Q116" s="295">
        <v>41.278534934659142</v>
      </c>
      <c r="R116" s="295">
        <v>41.059996302358847</v>
      </c>
      <c r="S116" s="295">
        <v>44.06782349816833</v>
      </c>
      <c r="T116" s="295">
        <v>32.24507625111098</v>
      </c>
      <c r="U116" s="295">
        <v>38.054442468090564</v>
      </c>
      <c r="V116" s="295">
        <v>34.70744910052516</v>
      </c>
      <c r="W116" s="295">
        <v>32.142721067506137</v>
      </c>
      <c r="X116" s="295">
        <v>36.728562768723933</v>
      </c>
      <c r="Y116" s="295">
        <v>27.46421548894206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10.799989835443149</v>
      </c>
      <c r="C119" s="261">
        <f t="shared" si="8"/>
        <v>9.7738529692040714</v>
      </c>
      <c r="D119" s="261">
        <f t="shared" si="8"/>
        <v>7.3543050141510946</v>
      </c>
      <c r="E119" s="261">
        <f t="shared" si="8"/>
        <v>7.0130526336312506</v>
      </c>
      <c r="F119" s="261">
        <f t="shared" si="8"/>
        <v>7.4352342144856962</v>
      </c>
      <c r="G119" s="261">
        <f t="shared" si="8"/>
        <v>8.8284062756160857</v>
      </c>
      <c r="H119" s="261">
        <f t="shared" si="8"/>
        <v>8.3506819212109225</v>
      </c>
      <c r="I119" s="261">
        <f t="shared" si="8"/>
        <v>8.3253932859888451</v>
      </c>
      <c r="J119" s="261">
        <f t="shared" si="8"/>
        <v>7.2786853826683089</v>
      </c>
      <c r="K119" s="261">
        <f t="shared" si="8"/>
        <v>6.7310993053738279</v>
      </c>
      <c r="L119" s="261">
        <f t="shared" si="8"/>
        <v>5.7097386303422599</v>
      </c>
      <c r="M119" s="261">
        <f t="shared" si="8"/>
        <v>5.534500291570736</v>
      </c>
      <c r="N119" s="261">
        <f t="shared" si="8"/>
        <v>4.2911015973310462</v>
      </c>
      <c r="O119" s="261">
        <f t="shared" si="8"/>
        <v>5.0748999141918212</v>
      </c>
      <c r="P119" s="261">
        <f t="shared" si="8"/>
        <v>4.6730092415844497</v>
      </c>
      <c r="Q119" s="261">
        <f t="shared" si="8"/>
        <v>6.0674116442283346</v>
      </c>
      <c r="R119" s="261">
        <f t="shared" si="8"/>
        <v>5.8819264812637098</v>
      </c>
      <c r="S119" s="261">
        <f t="shared" si="8"/>
        <v>5.9792633462598532</v>
      </c>
      <c r="T119" s="261">
        <f t="shared" si="8"/>
        <v>5.1918366646229366</v>
      </c>
      <c r="U119" s="261">
        <f t="shared" si="8"/>
        <v>5.9688812417400552</v>
      </c>
      <c r="V119" s="261">
        <f t="shared" si="8"/>
        <v>5.5994764330830176</v>
      </c>
      <c r="W119" s="261">
        <f t="shared" si="8"/>
        <v>5.3488000885599902</v>
      </c>
      <c r="X119" s="261">
        <f t="shared" si="8"/>
        <v>5.751116976718845</v>
      </c>
      <c r="Y119" s="261">
        <f t="shared" si="8"/>
        <v>4.8231700134144422</v>
      </c>
      <c r="DA119" s="70"/>
    </row>
    <row r="120" spans="1:105" ht="12" customHeight="1" x14ac:dyDescent="0.25">
      <c r="A120" s="60" t="s">
        <v>1566</v>
      </c>
      <c r="B120" s="262">
        <v>10.799989835443149</v>
      </c>
      <c r="C120" s="262">
        <v>9.7738529692040714</v>
      </c>
      <c r="D120" s="262">
        <v>7.3543050141510946</v>
      </c>
      <c r="E120" s="262">
        <v>7.0130526336312506</v>
      </c>
      <c r="F120" s="262">
        <v>7.4352342144856962</v>
      </c>
      <c r="G120" s="262">
        <v>8.8284062756160857</v>
      </c>
      <c r="H120" s="262">
        <v>8.3506819212109225</v>
      </c>
      <c r="I120" s="262">
        <v>8.3253932859888451</v>
      </c>
      <c r="J120" s="262">
        <v>7.2786853826683089</v>
      </c>
      <c r="K120" s="262">
        <v>6.7310993053738279</v>
      </c>
      <c r="L120" s="262">
        <v>5.7097386303422599</v>
      </c>
      <c r="M120" s="262">
        <v>5.534500291570736</v>
      </c>
      <c r="N120" s="262">
        <v>4.2911015973310462</v>
      </c>
      <c r="O120" s="262">
        <v>5.0748999141918212</v>
      </c>
      <c r="P120" s="262">
        <v>4.6730092415844497</v>
      </c>
      <c r="Q120" s="262">
        <v>6.0674116442283346</v>
      </c>
      <c r="R120" s="262">
        <v>5.8819264812637098</v>
      </c>
      <c r="S120" s="262">
        <v>5.9792633462598532</v>
      </c>
      <c r="T120" s="262">
        <v>5.1918366646229366</v>
      </c>
      <c r="U120" s="262">
        <v>5.9688812417400552</v>
      </c>
      <c r="V120" s="262">
        <v>5.5994764330830176</v>
      </c>
      <c r="W120" s="262">
        <v>5.3488000885599902</v>
      </c>
      <c r="X120" s="262">
        <v>5.751116976718845</v>
      </c>
      <c r="Y120" s="262">
        <v>4.8231700134144422</v>
      </c>
      <c r="DA120" s="72" t="s">
        <v>1796</v>
      </c>
    </row>
    <row r="121" spans="1:105" ht="12" customHeight="1" x14ac:dyDescent="0.25">
      <c r="A121" s="59" t="s">
        <v>28</v>
      </c>
      <c r="B121" s="230">
        <v>5.095375300362269</v>
      </c>
      <c r="C121" s="230">
        <v>4.364442190091232</v>
      </c>
      <c r="D121" s="230">
        <v>2.9157677991111748</v>
      </c>
      <c r="E121" s="230">
        <v>3.3191123631232768</v>
      </c>
      <c r="F121" s="230">
        <v>3.9715405913470812</v>
      </c>
      <c r="G121" s="230">
        <v>4.0186869273945733</v>
      </c>
      <c r="H121" s="230">
        <v>3.8148779843422291</v>
      </c>
      <c r="I121" s="230">
        <v>3.7495660154154669</v>
      </c>
      <c r="J121" s="230">
        <v>4.03566573502009</v>
      </c>
      <c r="K121" s="230">
        <v>4.0467697226263466</v>
      </c>
      <c r="L121" s="230">
        <v>3.21160994940043</v>
      </c>
      <c r="M121" s="230">
        <v>3.0484689781759049</v>
      </c>
      <c r="N121" s="230">
        <v>2.027639434863389</v>
      </c>
      <c r="O121" s="230">
        <v>2.118742635762215</v>
      </c>
      <c r="P121" s="230">
        <v>1.7686858992611341</v>
      </c>
      <c r="Q121" s="230">
        <v>2.4859238308654459</v>
      </c>
      <c r="R121" s="230">
        <v>2.38286289315691</v>
      </c>
      <c r="S121" s="230">
        <v>2.0523988579890311</v>
      </c>
      <c r="T121" s="230">
        <v>2.3918997159885058</v>
      </c>
      <c r="U121" s="230">
        <v>2.7113125823124751</v>
      </c>
      <c r="V121" s="230">
        <v>2.5860110959006359</v>
      </c>
      <c r="W121" s="230">
        <v>2.5666500984356011</v>
      </c>
      <c r="X121" s="230">
        <v>2.6082405804441882</v>
      </c>
      <c r="Y121" s="230">
        <v>2.4132102748133168</v>
      </c>
      <c r="DA121" s="71" t="s">
        <v>1797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1.7597492694176611E-2</v>
      </c>
      <c r="O122" s="295">
        <v>2.7421594691309361E-2</v>
      </c>
      <c r="P122" s="295">
        <v>2.2145164157821341E-2</v>
      </c>
      <c r="Q122" s="295">
        <v>3.0838878671930171E-2</v>
      </c>
      <c r="R122" s="295">
        <v>0</v>
      </c>
      <c r="S122" s="295">
        <v>2.8621576447334089E-2</v>
      </c>
      <c r="T122" s="295">
        <v>3.3031797907713337E-2</v>
      </c>
      <c r="U122" s="295">
        <v>3.6432082232079353E-2</v>
      </c>
      <c r="V122" s="295">
        <v>7.2518137787842649E-2</v>
      </c>
      <c r="W122" s="295">
        <v>6.101865236436007E-2</v>
      </c>
      <c r="X122" s="295">
        <v>7.1433592561596509E-2</v>
      </c>
      <c r="Y122" s="295">
        <v>7.3935419770045446E-2</v>
      </c>
      <c r="DA122" s="122" t="s">
        <v>1798</v>
      </c>
    </row>
    <row r="123" spans="1:105" ht="12" customHeight="1" x14ac:dyDescent="0.25">
      <c r="A123" s="59" t="s">
        <v>159</v>
      </c>
      <c r="B123" s="295">
        <v>0.10972919782102609</v>
      </c>
      <c r="C123" s="295">
        <v>7.2585034630750056E-2</v>
      </c>
      <c r="D123" s="295">
        <v>4.3481276962765138E-2</v>
      </c>
      <c r="E123" s="295">
        <v>8.1667228824135005E-2</v>
      </c>
      <c r="F123" s="295">
        <v>0.41263293053555761</v>
      </c>
      <c r="G123" s="295">
        <v>4.7976936200140957E-2</v>
      </c>
      <c r="H123" s="295">
        <v>2.4042924082448611E-2</v>
      </c>
      <c r="I123" s="295">
        <v>4.318403592361203E-2</v>
      </c>
      <c r="J123" s="295">
        <v>3.8661147821298217E-2</v>
      </c>
      <c r="K123" s="295">
        <v>2.2525575343169329E-2</v>
      </c>
      <c r="L123" s="295">
        <v>1.9829801162985151E-2</v>
      </c>
      <c r="M123" s="295">
        <v>1.96369297981373E-2</v>
      </c>
      <c r="N123" s="295">
        <v>1.8852968519662609E-2</v>
      </c>
      <c r="O123" s="295">
        <v>5.8329117391014297E-2</v>
      </c>
      <c r="P123" s="295">
        <v>4.6952228235110013E-2</v>
      </c>
      <c r="Q123" s="295">
        <v>6.5491262864168051E-2</v>
      </c>
      <c r="R123" s="295">
        <v>6.5402680722849965E-2</v>
      </c>
      <c r="S123" s="295">
        <v>0.2130510841159047</v>
      </c>
      <c r="T123" s="295">
        <v>7.0395950780837879E-2</v>
      </c>
      <c r="U123" s="295">
        <v>3.8816479240024709E-2</v>
      </c>
      <c r="V123" s="295">
        <v>3.8520947479724371E-2</v>
      </c>
      <c r="W123" s="295">
        <v>3.3181636700219501E-2</v>
      </c>
      <c r="X123" s="295">
        <v>0</v>
      </c>
      <c r="Y123" s="295">
        <v>3.931677940707879E-2</v>
      </c>
      <c r="DA123" s="122" t="s">
        <v>1799</v>
      </c>
    </row>
    <row r="124" spans="1:105" ht="12" customHeight="1" x14ac:dyDescent="0.25">
      <c r="A124" s="59" t="s">
        <v>32</v>
      </c>
      <c r="B124" s="295">
        <v>0</v>
      </c>
      <c r="C124" s="295">
        <v>0.31164276438017041</v>
      </c>
      <c r="D124" s="295">
        <v>4.2989890544033883E-2</v>
      </c>
      <c r="E124" s="295">
        <v>0.48413380869184131</v>
      </c>
      <c r="F124" s="295">
        <v>0</v>
      </c>
      <c r="G124" s="295">
        <v>0.56941359092423216</v>
      </c>
      <c r="H124" s="295">
        <v>1.1182160741553639</v>
      </c>
      <c r="I124" s="295">
        <v>1.02429064832676</v>
      </c>
      <c r="J124" s="295">
        <v>0.90182485152917413</v>
      </c>
      <c r="K124" s="295">
        <v>0.5807693430329397</v>
      </c>
      <c r="L124" s="295">
        <v>7.8493529110577664E-2</v>
      </c>
      <c r="M124" s="295">
        <v>0</v>
      </c>
      <c r="N124" s="295">
        <v>0</v>
      </c>
      <c r="O124" s="295">
        <v>0</v>
      </c>
      <c r="P124" s="295">
        <v>2.385601427505539E-2</v>
      </c>
      <c r="Q124" s="295">
        <v>3.3221371699086379E-2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1800</v>
      </c>
    </row>
    <row r="125" spans="1:105" ht="12" customHeight="1" x14ac:dyDescent="0.25">
      <c r="A125" s="59" t="s">
        <v>35</v>
      </c>
      <c r="B125" s="295">
        <v>5.5948853372598499</v>
      </c>
      <c r="C125" s="295">
        <v>5.0251829801019179</v>
      </c>
      <c r="D125" s="295">
        <v>4.3520660475331212</v>
      </c>
      <c r="E125" s="295">
        <v>3.1281392329919968</v>
      </c>
      <c r="F125" s="295">
        <v>3.0510606926030568</v>
      </c>
      <c r="G125" s="295">
        <v>4.1923288210971386</v>
      </c>
      <c r="H125" s="295">
        <v>3.3935449386308809</v>
      </c>
      <c r="I125" s="295">
        <v>3.5083525863230038</v>
      </c>
      <c r="J125" s="295">
        <v>2.3025336482977461</v>
      </c>
      <c r="K125" s="295">
        <v>2.081034664371372</v>
      </c>
      <c r="L125" s="295">
        <v>2.3998053506682679</v>
      </c>
      <c r="M125" s="295">
        <v>2.4663943835966942</v>
      </c>
      <c r="N125" s="295">
        <v>2.2270117012538191</v>
      </c>
      <c r="O125" s="295">
        <v>2.8704065663472829</v>
      </c>
      <c r="P125" s="295">
        <v>2.8113699356553292</v>
      </c>
      <c r="Q125" s="295">
        <v>3.451936300127703</v>
      </c>
      <c r="R125" s="295">
        <v>3.4336609073839499</v>
      </c>
      <c r="S125" s="295">
        <v>3.685191827707583</v>
      </c>
      <c r="T125" s="295">
        <v>2.6965091999458788</v>
      </c>
      <c r="U125" s="295">
        <v>3.1823200979554769</v>
      </c>
      <c r="V125" s="295">
        <v>2.902426251914815</v>
      </c>
      <c r="W125" s="295">
        <v>2.687949701059809</v>
      </c>
      <c r="X125" s="295">
        <v>3.0714428037130599</v>
      </c>
      <c r="Y125" s="295">
        <v>2.2967075394240002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22.821000000000002</v>
      </c>
      <c r="C128" s="279">
        <v>23.081</v>
      </c>
      <c r="D128" s="279">
        <v>21.417000000000002</v>
      </c>
      <c r="E128" s="279">
        <v>22.437999999999999</v>
      </c>
      <c r="F128" s="279">
        <v>24.370999999999999</v>
      </c>
      <c r="G128" s="279">
        <v>33.037999999999997</v>
      </c>
      <c r="H128" s="279">
        <v>32.061999999999998</v>
      </c>
      <c r="I128" s="279">
        <v>41.183</v>
      </c>
      <c r="J128" s="279">
        <v>23.44</v>
      </c>
      <c r="K128" s="279">
        <v>13.193300000000001</v>
      </c>
      <c r="L128" s="279">
        <v>13.145</v>
      </c>
      <c r="M128" s="279">
        <v>11.824999999999999</v>
      </c>
      <c r="N128" s="279">
        <v>11.456</v>
      </c>
      <c r="O128" s="279">
        <v>13.224</v>
      </c>
      <c r="P128" s="279">
        <v>12.261810000000001</v>
      </c>
      <c r="Q128" s="279">
        <v>11.931190000000001</v>
      </c>
      <c r="R128" s="279">
        <v>14.82812</v>
      </c>
      <c r="S128" s="279">
        <v>15.19539</v>
      </c>
      <c r="T128" s="279">
        <v>16.01998</v>
      </c>
      <c r="U128" s="279">
        <v>18.16037</v>
      </c>
      <c r="V128" s="279">
        <v>18.389150000000001</v>
      </c>
      <c r="W128" s="279">
        <v>19.697479999999999</v>
      </c>
      <c r="X128" s="279">
        <v>16.33492</v>
      </c>
      <c r="Y128" s="279">
        <v>12.52079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0.99999999999999989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0.99999999999999989</v>
      </c>
      <c r="I132" s="232">
        <f t="shared" si="9"/>
        <v>0.99999999999999989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0.99999999999999989</v>
      </c>
      <c r="O132" s="232">
        <f t="shared" si="9"/>
        <v>1</v>
      </c>
      <c r="P132" s="232">
        <f t="shared" si="9"/>
        <v>1</v>
      </c>
      <c r="Q132" s="232">
        <f t="shared" si="9"/>
        <v>1.0000000000000002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0.99999999999999978</v>
      </c>
      <c r="W132" s="232">
        <f t="shared" si="9"/>
        <v>1</v>
      </c>
      <c r="X132" s="232">
        <f t="shared" si="9"/>
        <v>1</v>
      </c>
      <c r="Y132" s="232">
        <f t="shared" si="9"/>
        <v>0.99999999999999989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8.6327330739201496E-4</v>
      </c>
      <c r="C137" s="268">
        <f t="shared" si="14"/>
        <v>1.0346805837744767E-3</v>
      </c>
      <c r="D137" s="268">
        <f t="shared" si="14"/>
        <v>8.3297704630113723E-4</v>
      </c>
      <c r="E137" s="268">
        <f t="shared" si="14"/>
        <v>7.2342174012597713E-4</v>
      </c>
      <c r="F137" s="268">
        <f t="shared" si="14"/>
        <v>6.643805433911667E-4</v>
      </c>
      <c r="G137" s="268">
        <f t="shared" si="14"/>
        <v>8.8247881943781861E-4</v>
      </c>
      <c r="H137" s="268">
        <f t="shared" si="14"/>
        <v>7.1179158246026495E-4</v>
      </c>
      <c r="I137" s="268">
        <f t="shared" si="14"/>
        <v>6.4777385030451401E-4</v>
      </c>
      <c r="J137" s="268">
        <f t="shared" si="14"/>
        <v>5.6605136583840084E-4</v>
      </c>
      <c r="K137" s="268">
        <f t="shared" si="14"/>
        <v>5.6395452523257128E-4</v>
      </c>
      <c r="L137" s="268">
        <f t="shared" si="14"/>
        <v>7.0564327583872723E-4</v>
      </c>
      <c r="M137" s="268">
        <f t="shared" si="14"/>
        <v>5.4667854791183644E-4</v>
      </c>
      <c r="N137" s="268">
        <f t="shared" si="14"/>
        <v>5.7495854098024094E-4</v>
      </c>
      <c r="O137" s="268">
        <f t="shared" si="14"/>
        <v>5.774280896254897E-4</v>
      </c>
      <c r="P137" s="268">
        <f t="shared" si="14"/>
        <v>6.4724262107904759E-4</v>
      </c>
      <c r="Q137" s="268">
        <f t="shared" si="14"/>
        <v>6.7444085305422784E-4</v>
      </c>
      <c r="R137" s="268">
        <f t="shared" si="14"/>
        <v>5.6207175001201444E-4</v>
      </c>
      <c r="S137" s="268">
        <f t="shared" si="14"/>
        <v>7.4395883845608014E-4</v>
      </c>
      <c r="T137" s="268">
        <f t="shared" si="14"/>
        <v>4.2732851853701604E-4</v>
      </c>
      <c r="U137" s="268">
        <f t="shared" si="14"/>
        <v>4.2264300804104222E-4</v>
      </c>
      <c r="V137" s="268">
        <f t="shared" si="14"/>
        <v>4.5536114895175121E-4</v>
      </c>
      <c r="W137" s="268">
        <f t="shared" si="14"/>
        <v>4.1502974063705014E-4</v>
      </c>
      <c r="X137" s="268">
        <f t="shared" si="14"/>
        <v>4.1455024314745033E-4</v>
      </c>
      <c r="Y137" s="268">
        <f t="shared" si="14"/>
        <v>3.4226704666593467E-4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0.17630964021566722</v>
      </c>
      <c r="C139" s="269">
        <f t="shared" si="16"/>
        <v>0.14192066075839552</v>
      </c>
      <c r="D139" s="269">
        <f t="shared" si="16"/>
        <v>0.12343674958881419</v>
      </c>
      <c r="E139" s="269">
        <f t="shared" si="16"/>
        <v>0.14050505370891192</v>
      </c>
      <c r="F139" s="269">
        <f t="shared" si="16"/>
        <v>0.1255808061537729</v>
      </c>
      <c r="G139" s="269">
        <f t="shared" si="16"/>
        <v>0.13666634469886182</v>
      </c>
      <c r="H139" s="269">
        <f t="shared" si="16"/>
        <v>0.12131160105610655</v>
      </c>
      <c r="I139" s="269">
        <f t="shared" si="16"/>
        <v>0.11318921052116213</v>
      </c>
      <c r="J139" s="269">
        <f t="shared" si="16"/>
        <v>0.11021248305218526</v>
      </c>
      <c r="K139" s="269">
        <f t="shared" si="16"/>
        <v>0.12049774067995182</v>
      </c>
      <c r="L139" s="269">
        <f t="shared" si="16"/>
        <v>0.1219918485071942</v>
      </c>
      <c r="M139" s="269">
        <f t="shared" si="16"/>
        <v>0.10774758320544596</v>
      </c>
      <c r="N139" s="269">
        <f t="shared" si="16"/>
        <v>0.10483976623451505</v>
      </c>
      <c r="O139" s="269">
        <f t="shared" si="16"/>
        <v>0.14820108215971478</v>
      </c>
      <c r="P139" s="269">
        <f t="shared" si="16"/>
        <v>0.14335537537085447</v>
      </c>
      <c r="Q139" s="269">
        <f t="shared" si="16"/>
        <v>0.15065932501762166</v>
      </c>
      <c r="R139" s="269">
        <f t="shared" si="16"/>
        <v>0.15464272081745653</v>
      </c>
      <c r="S139" s="269">
        <f t="shared" si="16"/>
        <v>0.15873142387479142</v>
      </c>
      <c r="T139" s="269">
        <f t="shared" si="16"/>
        <v>0.15643325589218204</v>
      </c>
      <c r="U139" s="269">
        <f t="shared" si="16"/>
        <v>0.16068578443298284</v>
      </c>
      <c r="V139" s="269">
        <f t="shared" si="16"/>
        <v>0.16528786368627824</v>
      </c>
      <c r="W139" s="269">
        <f t="shared" si="16"/>
        <v>0.15331113680532468</v>
      </c>
      <c r="X139" s="269">
        <f t="shared" si="16"/>
        <v>0.14820311261941999</v>
      </c>
      <c r="Y139" s="269">
        <f t="shared" si="16"/>
        <v>0.14561878277842061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0.26738465357245184</v>
      </c>
      <c r="C140" s="269">
        <f t="shared" si="17"/>
        <v>0.2152316042687096</v>
      </c>
      <c r="D140" s="269">
        <f t="shared" si="17"/>
        <v>0.18719959093865637</v>
      </c>
      <c r="E140" s="269">
        <f t="shared" si="17"/>
        <v>0.21308474718217779</v>
      </c>
      <c r="F140" s="269">
        <f t="shared" si="17"/>
        <v>0.19045118751136775</v>
      </c>
      <c r="G140" s="269">
        <f t="shared" si="17"/>
        <v>0.20726310363754719</v>
      </c>
      <c r="H140" s="269">
        <f t="shared" si="17"/>
        <v>0.18397666958555881</v>
      </c>
      <c r="I140" s="269">
        <f t="shared" si="17"/>
        <v>0.17165855370312791</v>
      </c>
      <c r="J140" s="269">
        <f t="shared" si="17"/>
        <v>0.16714415935635046</v>
      </c>
      <c r="K140" s="269">
        <f t="shared" si="17"/>
        <v>0.18274239915957258</v>
      </c>
      <c r="L140" s="269">
        <f t="shared" si="17"/>
        <v>0.18500830761074058</v>
      </c>
      <c r="M140" s="269">
        <f t="shared" si="17"/>
        <v>0.16340598377613264</v>
      </c>
      <c r="N140" s="269">
        <f t="shared" si="17"/>
        <v>0.15899609653188801</v>
      </c>
      <c r="O140" s="269">
        <f t="shared" si="17"/>
        <v>0.22475625815959499</v>
      </c>
      <c r="P140" s="269">
        <f t="shared" si="17"/>
        <v>0.21740743917574254</v>
      </c>
      <c r="Q140" s="269">
        <f t="shared" si="17"/>
        <v>0.22848433799773868</v>
      </c>
      <c r="R140" s="269">
        <f t="shared" si="17"/>
        <v>0.23452540815520678</v>
      </c>
      <c r="S140" s="269">
        <f t="shared" si="17"/>
        <v>0.24072618338910104</v>
      </c>
      <c r="T140" s="269">
        <f t="shared" si="17"/>
        <v>0.23724086716288884</v>
      </c>
      <c r="U140" s="269">
        <f t="shared" si="17"/>
        <v>0.24369009404179398</v>
      </c>
      <c r="V140" s="269">
        <f t="shared" si="17"/>
        <v>0.25066943655165425</v>
      </c>
      <c r="W140" s="269">
        <f t="shared" si="17"/>
        <v>0.23250597728715569</v>
      </c>
      <c r="X140" s="269">
        <f t="shared" si="17"/>
        <v>0.22475933747938837</v>
      </c>
      <c r="Y140" s="269">
        <f t="shared" si="17"/>
        <v>0.22084003880458364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1.8058841960669903E-3</v>
      </c>
      <c r="C141" s="269">
        <f t="shared" si="18"/>
        <v>7.7463453908545668E-4</v>
      </c>
      <c r="D141" s="269">
        <f t="shared" si="18"/>
        <v>4.8693800592215759E-4</v>
      </c>
      <c r="E141" s="269">
        <f t="shared" si="18"/>
        <v>5.3848362443938223E-4</v>
      </c>
      <c r="F141" s="269">
        <f t="shared" si="18"/>
        <v>4.5299961492342001E-4</v>
      </c>
      <c r="G141" s="269">
        <f t="shared" si="18"/>
        <v>8.5258819684557645E-4</v>
      </c>
      <c r="H141" s="269">
        <f t="shared" si="18"/>
        <v>6.9448080573761175E-4</v>
      </c>
      <c r="I141" s="269">
        <f t="shared" si="18"/>
        <v>6.5137819550848634E-4</v>
      </c>
      <c r="J141" s="269">
        <f t="shared" si="18"/>
        <v>5.841356459849532E-4</v>
      </c>
      <c r="K141" s="269">
        <f t="shared" si="18"/>
        <v>4.2309753832582716E-4</v>
      </c>
      <c r="L141" s="269">
        <f t="shared" si="18"/>
        <v>5.0291464135639684E-4</v>
      </c>
      <c r="M141" s="269">
        <f t="shared" si="18"/>
        <v>3.4305135852284513E-4</v>
      </c>
      <c r="N141" s="269">
        <f t="shared" si="18"/>
        <v>3.313669189894725E-4</v>
      </c>
      <c r="O141" s="269">
        <f t="shared" si="18"/>
        <v>5.133100511003078E-4</v>
      </c>
      <c r="P141" s="269">
        <f t="shared" si="18"/>
        <v>5.851262145840769E-4</v>
      </c>
      <c r="Q141" s="269">
        <f t="shared" si="18"/>
        <v>6.871970571070737E-4</v>
      </c>
      <c r="R141" s="269">
        <f t="shared" si="18"/>
        <v>6.419775383070804E-4</v>
      </c>
      <c r="S141" s="269">
        <f t="shared" si="18"/>
        <v>9.9350623827977602E-4</v>
      </c>
      <c r="T141" s="269">
        <f t="shared" si="18"/>
        <v>8.2308357670859565E-4</v>
      </c>
      <c r="U141" s="269">
        <f t="shared" si="18"/>
        <v>8.4302145009537179E-4</v>
      </c>
      <c r="V141" s="269">
        <f t="shared" si="18"/>
        <v>9.3910673593078841E-4</v>
      </c>
      <c r="W141" s="269">
        <f t="shared" si="18"/>
        <v>8.1654064253434576E-4</v>
      </c>
      <c r="X141" s="269">
        <f t="shared" si="18"/>
        <v>8.400752150444405E-4</v>
      </c>
      <c r="Y141" s="269">
        <f t="shared" si="18"/>
        <v>6.9862075599237E-4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1.8058841960669903E-3</v>
      </c>
      <c r="C143" s="327">
        <f t="shared" si="20"/>
        <v>7.7463453908545668E-4</v>
      </c>
      <c r="D143" s="327">
        <f t="shared" si="20"/>
        <v>4.8693800592215759E-4</v>
      </c>
      <c r="E143" s="327">
        <f t="shared" si="20"/>
        <v>5.3848362443938223E-4</v>
      </c>
      <c r="F143" s="327">
        <f t="shared" si="20"/>
        <v>4.5299961492342001E-4</v>
      </c>
      <c r="G143" s="327">
        <f t="shared" si="20"/>
        <v>8.5258819684557645E-4</v>
      </c>
      <c r="H143" s="327">
        <f t="shared" si="20"/>
        <v>6.9448080573761175E-4</v>
      </c>
      <c r="I143" s="327">
        <f t="shared" si="20"/>
        <v>6.5137819550848634E-4</v>
      </c>
      <c r="J143" s="327">
        <f t="shared" si="20"/>
        <v>5.841356459849532E-4</v>
      </c>
      <c r="K143" s="327">
        <f t="shared" si="20"/>
        <v>4.2309753832582716E-4</v>
      </c>
      <c r="L143" s="327">
        <f t="shared" si="20"/>
        <v>5.0291464135639684E-4</v>
      </c>
      <c r="M143" s="327">
        <f t="shared" si="20"/>
        <v>3.4305135852284513E-4</v>
      </c>
      <c r="N143" s="327">
        <f t="shared" si="20"/>
        <v>3.313669189894725E-4</v>
      </c>
      <c r="O143" s="327">
        <f t="shared" si="20"/>
        <v>5.133100511003078E-4</v>
      </c>
      <c r="P143" s="327">
        <f t="shared" si="20"/>
        <v>5.851262145840769E-4</v>
      </c>
      <c r="Q143" s="327">
        <f t="shared" si="20"/>
        <v>6.871970571070737E-4</v>
      </c>
      <c r="R143" s="327">
        <f t="shared" si="20"/>
        <v>6.419775383070804E-4</v>
      </c>
      <c r="S143" s="327">
        <f t="shared" si="20"/>
        <v>9.9350623827977602E-4</v>
      </c>
      <c r="T143" s="327">
        <f t="shared" si="20"/>
        <v>8.2308357670859565E-4</v>
      </c>
      <c r="U143" s="327">
        <f t="shared" si="20"/>
        <v>8.4302145009537179E-4</v>
      </c>
      <c r="V143" s="327">
        <f t="shared" si="20"/>
        <v>9.3910673593078841E-4</v>
      </c>
      <c r="W143" s="327">
        <f t="shared" si="20"/>
        <v>8.1654064253434576E-4</v>
      </c>
      <c r="X143" s="327">
        <f t="shared" si="20"/>
        <v>8.400752150444405E-4</v>
      </c>
      <c r="Y143" s="327">
        <f t="shared" si="20"/>
        <v>6.9862075599237E-4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0.55363654870842194</v>
      </c>
      <c r="C144" s="310">
        <f t="shared" si="21"/>
        <v>0.64103841985003485</v>
      </c>
      <c r="D144" s="310">
        <f t="shared" si="21"/>
        <v>0.68804374442030614</v>
      </c>
      <c r="E144" s="310">
        <f t="shared" si="21"/>
        <v>0.6451482937443449</v>
      </c>
      <c r="F144" s="310">
        <f t="shared" si="21"/>
        <v>0.68285062617654491</v>
      </c>
      <c r="G144" s="310">
        <f t="shared" si="21"/>
        <v>0.65433548464730762</v>
      </c>
      <c r="H144" s="310">
        <f t="shared" si="21"/>
        <v>0.69330545697013668</v>
      </c>
      <c r="I144" s="310">
        <f t="shared" si="21"/>
        <v>0.71385308372989686</v>
      </c>
      <c r="J144" s="310">
        <f t="shared" si="21"/>
        <v>0.72149317057964091</v>
      </c>
      <c r="K144" s="310">
        <f t="shared" si="21"/>
        <v>0.69577280809691722</v>
      </c>
      <c r="L144" s="310">
        <f t="shared" si="21"/>
        <v>0.69179128596487016</v>
      </c>
      <c r="M144" s="310">
        <f t="shared" si="21"/>
        <v>0.72795670311198668</v>
      </c>
      <c r="N144" s="310">
        <f t="shared" si="21"/>
        <v>0.73525781177362715</v>
      </c>
      <c r="O144" s="310">
        <f t="shared" si="21"/>
        <v>0.62595192153996448</v>
      </c>
      <c r="P144" s="310">
        <f t="shared" si="21"/>
        <v>0.63800481661773989</v>
      </c>
      <c r="Q144" s="310">
        <f t="shared" si="21"/>
        <v>0.61949469907447852</v>
      </c>
      <c r="R144" s="310">
        <f t="shared" si="21"/>
        <v>0.60962782173901753</v>
      </c>
      <c r="S144" s="310">
        <f t="shared" si="21"/>
        <v>0.59880492765937166</v>
      </c>
      <c r="T144" s="310">
        <f t="shared" si="21"/>
        <v>0.60507546484968355</v>
      </c>
      <c r="U144" s="310">
        <f t="shared" si="21"/>
        <v>0.59435845706708679</v>
      </c>
      <c r="V144" s="310">
        <f t="shared" si="21"/>
        <v>0.58264823187718484</v>
      </c>
      <c r="W144" s="310">
        <f t="shared" si="21"/>
        <v>0.61295131552434823</v>
      </c>
      <c r="X144" s="310">
        <f t="shared" si="21"/>
        <v>0.62578292444299977</v>
      </c>
      <c r="Y144" s="310">
        <f t="shared" si="21"/>
        <v>0.63250029061433732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1</v>
      </c>
      <c r="H146" s="232">
        <f t="shared" si="22"/>
        <v>1</v>
      </c>
      <c r="I146" s="232">
        <f t="shared" si="22"/>
        <v>1</v>
      </c>
      <c r="J146" s="232">
        <f t="shared" si="22"/>
        <v>1</v>
      </c>
      <c r="K146" s="232">
        <f t="shared" si="22"/>
        <v>1</v>
      </c>
      <c r="L146" s="232">
        <f t="shared" si="22"/>
        <v>1</v>
      </c>
      <c r="M146" s="232">
        <f t="shared" si="22"/>
        <v>1</v>
      </c>
      <c r="N146" s="232">
        <f t="shared" si="22"/>
        <v>1</v>
      </c>
      <c r="O146" s="232">
        <f t="shared" si="22"/>
        <v>1</v>
      </c>
      <c r="P146" s="232">
        <f t="shared" si="22"/>
        <v>1</v>
      </c>
      <c r="Q146" s="232">
        <f t="shared" si="22"/>
        <v>1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1.0000000000000002</v>
      </c>
      <c r="V146" s="232">
        <f t="shared" si="22"/>
        <v>0.99999999999999978</v>
      </c>
      <c r="W146" s="232">
        <f t="shared" si="22"/>
        <v>1</v>
      </c>
      <c r="X146" s="232">
        <f t="shared" si="22"/>
        <v>1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3.0147523146022547E-3</v>
      </c>
      <c r="C151" s="268">
        <f t="shared" si="27"/>
        <v>2.8511664774176705E-3</v>
      </c>
      <c r="D151" s="268">
        <f t="shared" si="27"/>
        <v>2.329092126917824E-3</v>
      </c>
      <c r="E151" s="268">
        <f t="shared" si="27"/>
        <v>1.5698799813192216E-3</v>
      </c>
      <c r="F151" s="268">
        <f t="shared" si="27"/>
        <v>7.4794328465868306E-4</v>
      </c>
      <c r="G151" s="268">
        <f t="shared" si="27"/>
        <v>1.3734664770155276E-3</v>
      </c>
      <c r="H151" s="268">
        <f t="shared" si="27"/>
        <v>1.5290691368969116E-3</v>
      </c>
      <c r="I151" s="268">
        <f t="shared" si="27"/>
        <v>2.0028978189992634E-3</v>
      </c>
      <c r="J151" s="268">
        <f t="shared" si="27"/>
        <v>1.529154291241862E-3</v>
      </c>
      <c r="K151" s="268">
        <f t="shared" si="27"/>
        <v>1.363795609622526E-3</v>
      </c>
      <c r="L151" s="268">
        <f t="shared" si="27"/>
        <v>1.8848594603557616E-3</v>
      </c>
      <c r="M151" s="268">
        <f t="shared" si="27"/>
        <v>1.6017001400436494E-3</v>
      </c>
      <c r="N151" s="268">
        <f t="shared" si="27"/>
        <v>1.6632860196777398E-3</v>
      </c>
      <c r="O151" s="268">
        <f t="shared" si="27"/>
        <v>1.488822554455232E-3</v>
      </c>
      <c r="P151" s="268">
        <f t="shared" si="27"/>
        <v>2.0105449824002575E-3</v>
      </c>
      <c r="Q151" s="268">
        <f t="shared" si="27"/>
        <v>2.418222993642962E-3</v>
      </c>
      <c r="R151" s="268">
        <f t="shared" si="27"/>
        <v>1.9081920706415503E-3</v>
      </c>
      <c r="S151" s="268">
        <f t="shared" si="27"/>
        <v>2.1269750489307918E-3</v>
      </c>
      <c r="T151" s="268">
        <f t="shared" si="27"/>
        <v>9.1387115816389585E-4</v>
      </c>
      <c r="U151" s="268">
        <f t="shared" si="27"/>
        <v>1.0199159277735792E-3</v>
      </c>
      <c r="V151" s="268">
        <f t="shared" si="27"/>
        <v>1.3247059642428703E-3</v>
      </c>
      <c r="W151" s="268">
        <f t="shared" si="27"/>
        <v>1.2288308185673771E-3</v>
      </c>
      <c r="X151" s="268">
        <f t="shared" si="27"/>
        <v>1.4292865612067316E-3</v>
      </c>
      <c r="Y151" s="268">
        <f t="shared" si="27"/>
        <v>1.2753369131151232E-3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9.6912392735739539E-2</v>
      </c>
      <c r="C153" s="269">
        <f t="shared" si="29"/>
        <v>7.2161543792178803E-2</v>
      </c>
      <c r="D153" s="269">
        <f t="shared" si="29"/>
        <v>6.2817429238461647E-2</v>
      </c>
      <c r="E153" s="269">
        <f t="shared" si="29"/>
        <v>5.7277086861492042E-2</v>
      </c>
      <c r="F153" s="269">
        <f t="shared" si="29"/>
        <v>2.590970770658613E-2</v>
      </c>
      <c r="G153" s="269">
        <f t="shared" si="29"/>
        <v>4.1147738984370359E-2</v>
      </c>
      <c r="H153" s="269">
        <f t="shared" si="29"/>
        <v>5.0284096604322967E-2</v>
      </c>
      <c r="I153" s="269">
        <f t="shared" si="29"/>
        <v>6.9099534548976618E-2</v>
      </c>
      <c r="J153" s="269">
        <f t="shared" si="29"/>
        <v>5.8308835542553644E-2</v>
      </c>
      <c r="K153" s="269">
        <f t="shared" si="29"/>
        <v>5.4676781503095066E-2</v>
      </c>
      <c r="L153" s="269">
        <f t="shared" si="29"/>
        <v>6.1654597429570072E-2</v>
      </c>
      <c r="M153" s="269">
        <f t="shared" si="29"/>
        <v>5.7840029083636474E-2</v>
      </c>
      <c r="N153" s="269">
        <f t="shared" si="29"/>
        <v>5.4235287521315956E-2</v>
      </c>
      <c r="O153" s="269">
        <f t="shared" si="29"/>
        <v>5.0483995890264165E-2</v>
      </c>
      <c r="P153" s="269">
        <f t="shared" si="29"/>
        <v>6.0557074313785951E-2</v>
      </c>
      <c r="Q153" s="269">
        <f t="shared" si="29"/>
        <v>6.8326620078376199E-2</v>
      </c>
      <c r="R153" s="269">
        <f t="shared" si="29"/>
        <v>6.4962156134027491E-2</v>
      </c>
      <c r="S153" s="269">
        <f t="shared" si="29"/>
        <v>5.9985551652015585E-2</v>
      </c>
      <c r="T153" s="269">
        <f t="shared" si="29"/>
        <v>4.275940853908515E-2</v>
      </c>
      <c r="U153" s="269">
        <f t="shared" si="29"/>
        <v>4.8248117384658347E-2</v>
      </c>
      <c r="V153" s="269">
        <f t="shared" si="29"/>
        <v>5.8244525698381323E-2</v>
      </c>
      <c r="W153" s="269">
        <f t="shared" si="29"/>
        <v>5.8699591594572068E-2</v>
      </c>
      <c r="X153" s="269">
        <f t="shared" si="29"/>
        <v>6.3573382563705594E-2</v>
      </c>
      <c r="Y153" s="269">
        <f t="shared" si="29"/>
        <v>6.6582462004897869E-2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7.5149272470439413E-2</v>
      </c>
      <c r="C154" s="318">
        <f t="shared" si="30"/>
        <v>6.4795385045880699E-2</v>
      </c>
      <c r="D154" s="318">
        <f t="shared" si="30"/>
        <v>5.8118972350295763E-2</v>
      </c>
      <c r="E154" s="318">
        <f t="shared" si="30"/>
        <v>5.3244577945532119E-2</v>
      </c>
      <c r="F154" s="318">
        <f t="shared" si="30"/>
        <v>2.4149850079804032E-2</v>
      </c>
      <c r="G154" s="318">
        <f t="shared" si="30"/>
        <v>3.6568629480498875E-2</v>
      </c>
      <c r="H154" s="318">
        <f t="shared" si="30"/>
        <v>4.5135813013328488E-2</v>
      </c>
      <c r="I154" s="318">
        <f t="shared" si="30"/>
        <v>6.2149346773571396E-2</v>
      </c>
      <c r="J154" s="318">
        <f t="shared" si="30"/>
        <v>5.2863343667254023E-2</v>
      </c>
      <c r="K154" s="318">
        <f t="shared" si="30"/>
        <v>5.1145977252541046E-2</v>
      </c>
      <c r="L154" s="318">
        <f t="shared" si="30"/>
        <v>5.7018890353080505E-2</v>
      </c>
      <c r="M154" s="318">
        <f t="shared" si="30"/>
        <v>5.4371572481288231E-2</v>
      </c>
      <c r="N154" s="318">
        <f t="shared" si="30"/>
        <v>5.0927272315255373E-2</v>
      </c>
      <c r="O154" s="318">
        <f t="shared" si="30"/>
        <v>4.591676738161448E-2</v>
      </c>
      <c r="P154" s="318">
        <f t="shared" si="30"/>
        <v>5.4284812446834002E-2</v>
      </c>
      <c r="Q154" s="318">
        <f t="shared" si="30"/>
        <v>5.9823825081479286E-2</v>
      </c>
      <c r="R154" s="318">
        <f t="shared" si="30"/>
        <v>5.7441112608947263E-2</v>
      </c>
      <c r="S154" s="318">
        <f t="shared" si="30"/>
        <v>5.0183611960758878E-2</v>
      </c>
      <c r="T154" s="318">
        <f t="shared" si="30"/>
        <v>3.6685126261137679E-2</v>
      </c>
      <c r="U154" s="318">
        <f t="shared" si="30"/>
        <v>4.1227791856297519E-2</v>
      </c>
      <c r="V154" s="318">
        <f t="shared" si="30"/>
        <v>4.8816811397660587E-2</v>
      </c>
      <c r="W154" s="318">
        <f t="shared" si="30"/>
        <v>5.035666116587053E-2</v>
      </c>
      <c r="X154" s="318">
        <f t="shared" si="30"/>
        <v>5.3578257146955535E-2</v>
      </c>
      <c r="Y154" s="318">
        <f t="shared" si="30"/>
        <v>5.7599299275683101E-2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2.1763120265300116E-2</v>
      </c>
      <c r="C155" s="318">
        <f t="shared" si="31"/>
        <v>7.3661587462981086E-3</v>
      </c>
      <c r="D155" s="318">
        <f t="shared" si="31"/>
        <v>4.6984568881658821E-3</v>
      </c>
      <c r="E155" s="318">
        <f t="shared" si="31"/>
        <v>4.0325089159599309E-3</v>
      </c>
      <c r="F155" s="318">
        <f t="shared" si="31"/>
        <v>1.7598576267820974E-3</v>
      </c>
      <c r="G155" s="318">
        <f t="shared" si="31"/>
        <v>4.5791095038714849E-3</v>
      </c>
      <c r="H155" s="318">
        <f t="shared" si="31"/>
        <v>5.1482835909944851E-3</v>
      </c>
      <c r="I155" s="318">
        <f t="shared" si="31"/>
        <v>6.9501877754052279E-3</v>
      </c>
      <c r="J155" s="318">
        <f t="shared" si="31"/>
        <v>5.4454918752996169E-3</v>
      </c>
      <c r="K155" s="318">
        <f t="shared" si="31"/>
        <v>3.5308042505540257E-3</v>
      </c>
      <c r="L155" s="318">
        <f t="shared" si="31"/>
        <v>4.6357070764895727E-3</v>
      </c>
      <c r="M155" s="318">
        <f t="shared" si="31"/>
        <v>3.4684566023482403E-3</v>
      </c>
      <c r="N155" s="318">
        <f t="shared" si="31"/>
        <v>3.3080152060605801E-3</v>
      </c>
      <c r="O155" s="318">
        <f t="shared" si="31"/>
        <v>4.5672285086496766E-3</v>
      </c>
      <c r="P155" s="318">
        <f t="shared" si="31"/>
        <v>6.2722618669519498E-3</v>
      </c>
      <c r="Q155" s="318">
        <f t="shared" si="31"/>
        <v>8.5027949968969115E-3</v>
      </c>
      <c r="R155" s="318">
        <f t="shared" si="31"/>
        <v>7.5210435250802361E-3</v>
      </c>
      <c r="S155" s="318">
        <f t="shared" si="31"/>
        <v>9.801939691256702E-3</v>
      </c>
      <c r="T155" s="318">
        <f t="shared" si="31"/>
        <v>6.0742822779474674E-3</v>
      </c>
      <c r="U155" s="318">
        <f t="shared" si="31"/>
        <v>7.0203255283608273E-3</v>
      </c>
      <c r="V155" s="318">
        <f t="shared" si="31"/>
        <v>9.427714300720735E-3</v>
      </c>
      <c r="W155" s="318">
        <f t="shared" si="31"/>
        <v>8.3429304287015414E-3</v>
      </c>
      <c r="X155" s="318">
        <f t="shared" si="31"/>
        <v>9.9951254167500603E-3</v>
      </c>
      <c r="Y155" s="318">
        <f t="shared" si="31"/>
        <v>8.9831627292147678E-3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0.52943728740926055</v>
      </c>
      <c r="C157" s="269">
        <f t="shared" si="33"/>
        <v>0.33627690535338139</v>
      </c>
      <c r="D157" s="269">
        <f t="shared" si="33"/>
        <v>0.29677905747697669</v>
      </c>
      <c r="E157" s="269">
        <f t="shared" si="33"/>
        <v>0.26218146249381208</v>
      </c>
      <c r="F157" s="269">
        <f t="shared" si="33"/>
        <v>0.12156545201839813</v>
      </c>
      <c r="G157" s="269">
        <f t="shared" si="33"/>
        <v>0.18289864707341069</v>
      </c>
      <c r="H157" s="269">
        <f t="shared" si="33"/>
        <v>0.22408446533605381</v>
      </c>
      <c r="I157" s="269">
        <f t="shared" si="33"/>
        <v>0.30093697635420341</v>
      </c>
      <c r="J157" s="269">
        <f t="shared" si="33"/>
        <v>0.25601263114528022</v>
      </c>
      <c r="K157" s="269">
        <f t="shared" si="33"/>
        <v>0.25056433091250901</v>
      </c>
      <c r="L157" s="269">
        <f t="shared" si="33"/>
        <v>0.28019457294451833</v>
      </c>
      <c r="M157" s="269">
        <f t="shared" si="33"/>
        <v>0.27145125876707743</v>
      </c>
      <c r="N157" s="269">
        <f t="shared" si="33"/>
        <v>0.26079039502830936</v>
      </c>
      <c r="O157" s="269">
        <f t="shared" si="33"/>
        <v>0.32857275431316157</v>
      </c>
      <c r="P157" s="269">
        <f t="shared" si="33"/>
        <v>0.38290920724393296</v>
      </c>
      <c r="Q157" s="269">
        <f t="shared" si="33"/>
        <v>0.464497772373763</v>
      </c>
      <c r="R157" s="269">
        <f t="shared" si="33"/>
        <v>0.45143471386935147</v>
      </c>
      <c r="S157" s="269">
        <f t="shared" si="33"/>
        <v>0.39022181137085304</v>
      </c>
      <c r="T157" s="269">
        <f t="shared" si="33"/>
        <v>0.28766519509742111</v>
      </c>
      <c r="U157" s="269">
        <f t="shared" si="33"/>
        <v>0.3334289337110935</v>
      </c>
      <c r="V157" s="269">
        <f t="shared" si="33"/>
        <v>0.41346583077657412</v>
      </c>
      <c r="W157" s="269">
        <f t="shared" si="33"/>
        <v>0.39032082281553832</v>
      </c>
      <c r="X157" s="269">
        <f t="shared" si="33"/>
        <v>0.43937425089495497</v>
      </c>
      <c r="Y157" s="269">
        <f t="shared" si="33"/>
        <v>0.46656524001119687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0.52943728740926055</v>
      </c>
      <c r="C158" s="318">
        <f t="shared" si="34"/>
        <v>0.33627690535338139</v>
      </c>
      <c r="D158" s="318">
        <f t="shared" si="34"/>
        <v>0.29677905747697669</v>
      </c>
      <c r="E158" s="318">
        <f t="shared" si="34"/>
        <v>0.26218146249381208</v>
      </c>
      <c r="F158" s="318">
        <f t="shared" si="34"/>
        <v>0.12156545201839813</v>
      </c>
      <c r="G158" s="318">
        <f t="shared" si="34"/>
        <v>0.18289864707341069</v>
      </c>
      <c r="H158" s="318">
        <f t="shared" si="34"/>
        <v>0.22408446533605381</v>
      </c>
      <c r="I158" s="318">
        <f t="shared" si="34"/>
        <v>0.30093697635420341</v>
      </c>
      <c r="J158" s="318">
        <f t="shared" si="34"/>
        <v>0.25601263114528022</v>
      </c>
      <c r="K158" s="318">
        <f t="shared" si="34"/>
        <v>0.25056433091250901</v>
      </c>
      <c r="L158" s="318">
        <f t="shared" si="34"/>
        <v>0.28019457294451833</v>
      </c>
      <c r="M158" s="318">
        <f t="shared" si="34"/>
        <v>0.27145125876707743</v>
      </c>
      <c r="N158" s="318">
        <f t="shared" si="34"/>
        <v>0.26079039502830936</v>
      </c>
      <c r="O158" s="318">
        <f t="shared" si="34"/>
        <v>0.32857275431316157</v>
      </c>
      <c r="P158" s="318">
        <f t="shared" si="34"/>
        <v>0.38290920724393296</v>
      </c>
      <c r="Q158" s="318">
        <f t="shared" si="34"/>
        <v>0.464497772373763</v>
      </c>
      <c r="R158" s="318">
        <f t="shared" si="34"/>
        <v>0.45143471386935147</v>
      </c>
      <c r="S158" s="318">
        <f t="shared" si="34"/>
        <v>0.39022181137085304</v>
      </c>
      <c r="T158" s="318">
        <f t="shared" si="34"/>
        <v>0.28766519509742111</v>
      </c>
      <c r="U158" s="318">
        <f t="shared" si="34"/>
        <v>0.3334289337110935</v>
      </c>
      <c r="V158" s="318">
        <f t="shared" si="34"/>
        <v>0.41346583077657412</v>
      </c>
      <c r="W158" s="318">
        <f t="shared" si="34"/>
        <v>0.39032082281553832</v>
      </c>
      <c r="X158" s="318">
        <f t="shared" si="34"/>
        <v>0.43937425089495497</v>
      </c>
      <c r="Y158" s="318">
        <f t="shared" si="34"/>
        <v>0.46656524001119687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4.0037703470769612E-2</v>
      </c>
      <c r="C160" s="269">
        <f t="shared" si="36"/>
        <v>3.4521404232646241E-2</v>
      </c>
      <c r="D160" s="269">
        <f t="shared" si="36"/>
        <v>3.0964374031728987E-2</v>
      </c>
      <c r="E160" s="269">
        <f t="shared" si="36"/>
        <v>2.8367415320594787E-2</v>
      </c>
      <c r="F160" s="269">
        <f t="shared" si="36"/>
        <v>1.2866452389663191E-2</v>
      </c>
      <c r="G160" s="269">
        <f t="shared" si="36"/>
        <v>1.9482875819570752E-2</v>
      </c>
      <c r="H160" s="269">
        <f t="shared" si="36"/>
        <v>2.4047262707042206E-2</v>
      </c>
      <c r="I160" s="269">
        <f t="shared" si="36"/>
        <v>3.3111659437569205E-2</v>
      </c>
      <c r="J160" s="269">
        <f t="shared" si="36"/>
        <v>2.8164302975194559E-2</v>
      </c>
      <c r="K160" s="269">
        <f t="shared" si="36"/>
        <v>2.7249331944836502E-2</v>
      </c>
      <c r="L160" s="269">
        <f t="shared" si="36"/>
        <v>3.0378277116215106E-2</v>
      </c>
      <c r="M160" s="269">
        <f t="shared" si="36"/>
        <v>2.8967850581675066E-2</v>
      </c>
      <c r="N160" s="269">
        <f t="shared" si="36"/>
        <v>2.7132811276854251E-2</v>
      </c>
      <c r="O160" s="269">
        <f t="shared" si="36"/>
        <v>2.4463336188444637E-2</v>
      </c>
      <c r="P160" s="269">
        <f t="shared" si="36"/>
        <v>2.8921626946789469E-2</v>
      </c>
      <c r="Q160" s="269">
        <f t="shared" si="36"/>
        <v>3.187267807604701E-2</v>
      </c>
      <c r="R160" s="269">
        <f t="shared" si="36"/>
        <v>3.0603226858553621E-2</v>
      </c>
      <c r="S160" s="269">
        <f t="shared" si="36"/>
        <v>2.6736607138377569E-2</v>
      </c>
      <c r="T160" s="269">
        <f t="shared" si="36"/>
        <v>1.9544942469122823E-2</v>
      </c>
      <c r="U160" s="269">
        <f t="shared" si="36"/>
        <v>2.1965164143756079E-2</v>
      </c>
      <c r="V160" s="269">
        <f t="shared" si="36"/>
        <v>2.6008409062068368E-2</v>
      </c>
      <c r="W160" s="269">
        <f t="shared" si="36"/>
        <v>2.682880354337721E-2</v>
      </c>
      <c r="X160" s="269">
        <f t="shared" si="36"/>
        <v>2.8545191478390717E-2</v>
      </c>
      <c r="Y160" s="269">
        <f t="shared" si="36"/>
        <v>3.0687504864814953E-2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4.0037703470769612E-2</v>
      </c>
      <c r="C161" s="318">
        <f t="shared" si="37"/>
        <v>3.4521404232646241E-2</v>
      </c>
      <c r="D161" s="318">
        <f t="shared" si="37"/>
        <v>3.0964374031728987E-2</v>
      </c>
      <c r="E161" s="318">
        <f t="shared" si="37"/>
        <v>2.8367415320594787E-2</v>
      </c>
      <c r="F161" s="318">
        <f t="shared" si="37"/>
        <v>1.2866452389663191E-2</v>
      </c>
      <c r="G161" s="318">
        <f t="shared" si="37"/>
        <v>1.9482875819570752E-2</v>
      </c>
      <c r="H161" s="318">
        <f t="shared" si="37"/>
        <v>2.4047262707042206E-2</v>
      </c>
      <c r="I161" s="318">
        <f t="shared" si="37"/>
        <v>3.3111659437569205E-2</v>
      </c>
      <c r="J161" s="318">
        <f t="shared" si="37"/>
        <v>2.8164302975194559E-2</v>
      </c>
      <c r="K161" s="318">
        <f t="shared" si="37"/>
        <v>2.7249331944836502E-2</v>
      </c>
      <c r="L161" s="318">
        <f t="shared" si="37"/>
        <v>3.0378277116215106E-2</v>
      </c>
      <c r="M161" s="318">
        <f t="shared" si="37"/>
        <v>2.8967850581675066E-2</v>
      </c>
      <c r="N161" s="318">
        <f t="shared" si="37"/>
        <v>2.7132811276854251E-2</v>
      </c>
      <c r="O161" s="318">
        <f t="shared" si="37"/>
        <v>2.4463336188444637E-2</v>
      </c>
      <c r="P161" s="318">
        <f t="shared" si="37"/>
        <v>2.8921626946789469E-2</v>
      </c>
      <c r="Q161" s="318">
        <f t="shared" si="37"/>
        <v>3.187267807604701E-2</v>
      </c>
      <c r="R161" s="318">
        <f t="shared" si="37"/>
        <v>3.0603226858553621E-2</v>
      </c>
      <c r="S161" s="318">
        <f t="shared" si="37"/>
        <v>2.6736607138377569E-2</v>
      </c>
      <c r="T161" s="318">
        <f t="shared" si="37"/>
        <v>1.9544942469122823E-2</v>
      </c>
      <c r="U161" s="318">
        <f t="shared" si="37"/>
        <v>2.1965164143756079E-2</v>
      </c>
      <c r="V161" s="318">
        <f t="shared" si="37"/>
        <v>2.6008409062068368E-2</v>
      </c>
      <c r="W161" s="318">
        <f t="shared" si="37"/>
        <v>2.682880354337721E-2</v>
      </c>
      <c r="X161" s="318">
        <f t="shared" si="37"/>
        <v>2.8545191478390717E-2</v>
      </c>
      <c r="Y161" s="318">
        <f t="shared" si="37"/>
        <v>3.0687504864814953E-2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0.33059786406962804</v>
      </c>
      <c r="C163" s="310">
        <f t="shared" si="39"/>
        <v>0.5541889801443759</v>
      </c>
      <c r="D163" s="310">
        <f t="shared" si="39"/>
        <v>0.60711004712591488</v>
      </c>
      <c r="E163" s="310">
        <f t="shared" si="39"/>
        <v>0.65060415534278182</v>
      </c>
      <c r="F163" s="310">
        <f t="shared" si="39"/>
        <v>0.83891044460069386</v>
      </c>
      <c r="G163" s="310">
        <f t="shared" si="39"/>
        <v>0.75509727164563267</v>
      </c>
      <c r="H163" s="310">
        <f t="shared" si="39"/>
        <v>0.70005510621568401</v>
      </c>
      <c r="I163" s="310">
        <f t="shared" si="39"/>
        <v>0.59484893184025156</v>
      </c>
      <c r="J163" s="310">
        <f t="shared" si="39"/>
        <v>0.65598507604572964</v>
      </c>
      <c r="K163" s="310">
        <f t="shared" si="39"/>
        <v>0.66614576002993686</v>
      </c>
      <c r="L163" s="310">
        <f t="shared" si="39"/>
        <v>0.62588769304934078</v>
      </c>
      <c r="M163" s="310">
        <f t="shared" si="39"/>
        <v>0.64013916142756744</v>
      </c>
      <c r="N163" s="310">
        <f t="shared" si="39"/>
        <v>0.65617822015384275</v>
      </c>
      <c r="O163" s="310">
        <f t="shared" si="39"/>
        <v>0.59499109105367443</v>
      </c>
      <c r="P163" s="310">
        <f t="shared" si="39"/>
        <v>0.52560154651309143</v>
      </c>
      <c r="Q163" s="310">
        <f t="shared" si="39"/>
        <v>0.4328847064781709</v>
      </c>
      <c r="R163" s="310">
        <f t="shared" si="39"/>
        <v>0.45109171106742585</v>
      </c>
      <c r="S163" s="310">
        <f t="shared" si="39"/>
        <v>0.5209290547898231</v>
      </c>
      <c r="T163" s="310">
        <f t="shared" si="39"/>
        <v>0.64911658273620709</v>
      </c>
      <c r="U163" s="310">
        <f t="shared" si="39"/>
        <v>0.59533786883271866</v>
      </c>
      <c r="V163" s="310">
        <f t="shared" si="39"/>
        <v>0.50095652849873318</v>
      </c>
      <c r="W163" s="310">
        <f t="shared" si="39"/>
        <v>0.52292195122794505</v>
      </c>
      <c r="X163" s="310">
        <f t="shared" si="39"/>
        <v>0.46707788850174192</v>
      </c>
      <c r="Y163" s="310">
        <f t="shared" si="39"/>
        <v>0.43488945620597513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</v>
      </c>
      <c r="D165" s="232">
        <f t="shared" si="40"/>
        <v>1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0.99999999999999989</v>
      </c>
      <c r="J165" s="232">
        <f t="shared" si="40"/>
        <v>1</v>
      </c>
      <c r="K165" s="232">
        <f t="shared" si="40"/>
        <v>1.0000000000000002</v>
      </c>
      <c r="L165" s="232">
        <f t="shared" si="40"/>
        <v>1</v>
      </c>
      <c r="M165" s="232">
        <f t="shared" si="40"/>
        <v>1</v>
      </c>
      <c r="N165" s="232">
        <f t="shared" si="40"/>
        <v>0.99999999999999989</v>
      </c>
      <c r="O165" s="232">
        <f t="shared" si="40"/>
        <v>1</v>
      </c>
      <c r="P165" s="232">
        <f t="shared" si="40"/>
        <v>0.99999999999999989</v>
      </c>
      <c r="Q165" s="232">
        <f t="shared" si="40"/>
        <v>1</v>
      </c>
      <c r="R165" s="232">
        <f t="shared" si="40"/>
        <v>1.0000000000000002</v>
      </c>
      <c r="S165" s="232">
        <f t="shared" si="40"/>
        <v>1</v>
      </c>
      <c r="T165" s="232">
        <f t="shared" si="40"/>
        <v>0.99999999999999989</v>
      </c>
      <c r="U165" s="232">
        <f t="shared" si="40"/>
        <v>1</v>
      </c>
      <c r="V165" s="232">
        <f t="shared" si="40"/>
        <v>1</v>
      </c>
      <c r="W165" s="232">
        <f t="shared" si="40"/>
        <v>0.99999999999999978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5.9542252772581067E-3</v>
      </c>
      <c r="C170" s="268">
        <f t="shared" si="45"/>
        <v>6.4220180621511972E-3</v>
      </c>
      <c r="D170" s="268">
        <f t="shared" si="45"/>
        <v>5.6501786416111553E-3</v>
      </c>
      <c r="E170" s="268">
        <f t="shared" si="45"/>
        <v>4.0895366468916795E-3</v>
      </c>
      <c r="F170" s="268">
        <f t="shared" si="45"/>
        <v>4.2742208872844781E-3</v>
      </c>
      <c r="G170" s="268">
        <f t="shared" si="45"/>
        <v>5.035357819706405E-3</v>
      </c>
      <c r="H170" s="268">
        <f t="shared" si="45"/>
        <v>4.51785243863878E-3</v>
      </c>
      <c r="I170" s="268">
        <f t="shared" si="45"/>
        <v>4.0340052342995574E-3</v>
      </c>
      <c r="J170" s="268">
        <f t="shared" si="45"/>
        <v>4.007321555281879E-3</v>
      </c>
      <c r="K170" s="268">
        <f t="shared" si="45"/>
        <v>4.0060662705137667E-3</v>
      </c>
      <c r="L170" s="268">
        <f t="shared" si="45"/>
        <v>4.8509155665484209E-3</v>
      </c>
      <c r="M170" s="268">
        <f t="shared" si="45"/>
        <v>4.3724057687423495E-3</v>
      </c>
      <c r="N170" s="268">
        <f t="shared" si="45"/>
        <v>4.680792354702968E-3</v>
      </c>
      <c r="O170" s="268">
        <f t="shared" si="45"/>
        <v>4.6661805078328329E-3</v>
      </c>
      <c r="P170" s="268">
        <f t="shared" si="45"/>
        <v>5.3202537370103777E-3</v>
      </c>
      <c r="Q170" s="268">
        <f t="shared" si="45"/>
        <v>6.0578846032686932E-3</v>
      </c>
      <c r="R170" s="268">
        <f t="shared" si="45"/>
        <v>4.8061891049252497E-3</v>
      </c>
      <c r="S170" s="268">
        <f t="shared" si="45"/>
        <v>6.1158751735352363E-3</v>
      </c>
      <c r="T170" s="268">
        <f t="shared" si="45"/>
        <v>3.4818813213670177E-3</v>
      </c>
      <c r="U170" s="268">
        <f t="shared" si="45"/>
        <v>3.4671133834397435E-3</v>
      </c>
      <c r="V170" s="268">
        <f t="shared" si="45"/>
        <v>3.7455407990878344E-3</v>
      </c>
      <c r="W170" s="268">
        <f t="shared" si="45"/>
        <v>3.2890572887825358E-3</v>
      </c>
      <c r="X170" s="268">
        <f t="shared" si="45"/>
        <v>3.7853760879620348E-3</v>
      </c>
      <c r="Y170" s="268">
        <f t="shared" si="45"/>
        <v>3.1931065674776792E-3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0.78871811306238093</v>
      </c>
      <c r="C171" s="269">
        <f t="shared" si="46"/>
        <v>0.77556183730812067</v>
      </c>
      <c r="D171" s="269">
        <f t="shared" si="46"/>
        <v>0.74923291374568035</v>
      </c>
      <c r="E171" s="269">
        <f t="shared" si="46"/>
        <v>0.73706612357005563</v>
      </c>
      <c r="F171" s="269">
        <f t="shared" si="46"/>
        <v>0.7333750711473731</v>
      </c>
      <c r="G171" s="269">
        <f t="shared" si="46"/>
        <v>0.71243355669317732</v>
      </c>
      <c r="H171" s="269">
        <f t="shared" si="46"/>
        <v>0.70867905665032127</v>
      </c>
      <c r="I171" s="269">
        <f t="shared" si="46"/>
        <v>0.6651776390850459</v>
      </c>
      <c r="J171" s="269">
        <f t="shared" si="46"/>
        <v>0.73617475965081636</v>
      </c>
      <c r="K171" s="269">
        <f t="shared" si="46"/>
        <v>0.79836912215606715</v>
      </c>
      <c r="L171" s="269">
        <f t="shared" si="46"/>
        <v>0.77980661029916487</v>
      </c>
      <c r="M171" s="269">
        <f t="shared" si="46"/>
        <v>0.78874123801223062</v>
      </c>
      <c r="N171" s="269">
        <f t="shared" si="46"/>
        <v>0.76159882206923302</v>
      </c>
      <c r="O171" s="269">
        <f t="shared" si="46"/>
        <v>0.7647391261516302</v>
      </c>
      <c r="P171" s="269">
        <f t="shared" si="46"/>
        <v>0.76334401050193335</v>
      </c>
      <c r="Q171" s="269">
        <f t="shared" si="46"/>
        <v>0.79638347006940935</v>
      </c>
      <c r="R171" s="269">
        <f t="shared" si="46"/>
        <v>0.76882061600490659</v>
      </c>
      <c r="S171" s="269">
        <f t="shared" si="46"/>
        <v>0.76679900939037771</v>
      </c>
      <c r="T171" s="269">
        <f t="shared" si="46"/>
        <v>0.74274958962173654</v>
      </c>
      <c r="U171" s="269">
        <f t="shared" si="46"/>
        <v>0.74476139099287642</v>
      </c>
      <c r="V171" s="269">
        <f t="shared" si="46"/>
        <v>0.73347929452640925</v>
      </c>
      <c r="W171" s="269">
        <f t="shared" si="46"/>
        <v>0.71624182763261524</v>
      </c>
      <c r="X171" s="269">
        <f t="shared" si="46"/>
        <v>0.75405272832707138</v>
      </c>
      <c r="Y171" s="269">
        <f t="shared" si="46"/>
        <v>0.76635340674052765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0.78871811306238093</v>
      </c>
      <c r="C172" s="318">
        <f t="shared" si="47"/>
        <v>0.77556183730812067</v>
      </c>
      <c r="D172" s="318">
        <f t="shared" si="47"/>
        <v>0.74923291374568035</v>
      </c>
      <c r="E172" s="318">
        <f t="shared" si="47"/>
        <v>0.73706612357005563</v>
      </c>
      <c r="F172" s="318">
        <f t="shared" si="47"/>
        <v>0.7333750711473731</v>
      </c>
      <c r="G172" s="318">
        <f t="shared" si="47"/>
        <v>0.71243355669317732</v>
      </c>
      <c r="H172" s="318">
        <f t="shared" si="47"/>
        <v>0.70867905665032127</v>
      </c>
      <c r="I172" s="318">
        <f t="shared" si="47"/>
        <v>0.6651776390850459</v>
      </c>
      <c r="J172" s="318">
        <f t="shared" si="47"/>
        <v>0.73617475965081636</v>
      </c>
      <c r="K172" s="318">
        <f t="shared" si="47"/>
        <v>0.79836912215606715</v>
      </c>
      <c r="L172" s="318">
        <f t="shared" si="47"/>
        <v>0.77980661029916487</v>
      </c>
      <c r="M172" s="318">
        <f t="shared" si="47"/>
        <v>0.78874123801223062</v>
      </c>
      <c r="N172" s="318">
        <f t="shared" si="47"/>
        <v>0.76159882206923302</v>
      </c>
      <c r="O172" s="318">
        <f t="shared" si="47"/>
        <v>0.7647391261516302</v>
      </c>
      <c r="P172" s="318">
        <f t="shared" si="47"/>
        <v>0.76334401050193335</v>
      </c>
      <c r="Q172" s="318">
        <f t="shared" si="47"/>
        <v>0.79638347006940935</v>
      </c>
      <c r="R172" s="318">
        <f t="shared" si="47"/>
        <v>0.76882061600490659</v>
      </c>
      <c r="S172" s="318">
        <f t="shared" si="47"/>
        <v>0.76679900939037771</v>
      </c>
      <c r="T172" s="318">
        <f t="shared" si="47"/>
        <v>0.74274958962173654</v>
      </c>
      <c r="U172" s="318">
        <f t="shared" si="47"/>
        <v>0.74476139099287642</v>
      </c>
      <c r="V172" s="318">
        <f t="shared" si="47"/>
        <v>0.73347929452640925</v>
      </c>
      <c r="W172" s="318">
        <f t="shared" si="47"/>
        <v>0.71624182763261524</v>
      </c>
      <c r="X172" s="318">
        <f t="shared" si="47"/>
        <v>0.75405272832707138</v>
      </c>
      <c r="Y172" s="318">
        <f t="shared" si="47"/>
        <v>0.76635340674052765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6.5956911730465737E-2</v>
      </c>
      <c r="C175" s="269">
        <f t="shared" si="50"/>
        <v>6.485671217341972E-2</v>
      </c>
      <c r="D175" s="269">
        <f t="shared" si="50"/>
        <v>6.2654943938855637E-2</v>
      </c>
      <c r="E175" s="269">
        <f t="shared" si="50"/>
        <v>6.1637490564365557E-2</v>
      </c>
      <c r="F175" s="269">
        <f t="shared" si="50"/>
        <v>6.1328824623006428E-2</v>
      </c>
      <c r="G175" s="269">
        <f t="shared" si="50"/>
        <v>5.9577580930891043E-2</v>
      </c>
      <c r="H175" s="269">
        <f t="shared" si="50"/>
        <v>5.9263609153373184E-2</v>
      </c>
      <c r="I175" s="269">
        <f t="shared" si="50"/>
        <v>5.5625783279991681E-2</v>
      </c>
      <c r="J175" s="269">
        <f t="shared" si="50"/>
        <v>6.1562949850303951E-2</v>
      </c>
      <c r="K175" s="269">
        <f t="shared" si="50"/>
        <v>6.676398176519667E-2</v>
      </c>
      <c r="L175" s="269">
        <f t="shared" si="50"/>
        <v>6.5211683249713492E-2</v>
      </c>
      <c r="M175" s="269">
        <f t="shared" si="50"/>
        <v>6.5958845564938098E-2</v>
      </c>
      <c r="N175" s="269">
        <f t="shared" si="50"/>
        <v>6.3689048659231293E-2</v>
      </c>
      <c r="O175" s="269">
        <f t="shared" si="50"/>
        <v>6.3951658019583468E-2</v>
      </c>
      <c r="P175" s="269">
        <f t="shared" si="50"/>
        <v>6.3834990837434546E-2</v>
      </c>
      <c r="Q175" s="269">
        <f t="shared" si="50"/>
        <v>6.659793070431945E-2</v>
      </c>
      <c r="R175" s="269">
        <f t="shared" si="50"/>
        <v>6.4292974469051203E-2</v>
      </c>
      <c r="S175" s="269">
        <f t="shared" si="50"/>
        <v>6.4123916694391409E-2</v>
      </c>
      <c r="T175" s="269">
        <f t="shared" si="50"/>
        <v>6.2112773003662303E-2</v>
      </c>
      <c r="U175" s="269">
        <f t="shared" si="50"/>
        <v>6.2281010810374106E-2</v>
      </c>
      <c r="V175" s="269">
        <f t="shared" si="50"/>
        <v>6.1337540350587035E-2</v>
      </c>
      <c r="W175" s="269">
        <f t="shared" si="50"/>
        <v>5.9896049324146168E-2</v>
      </c>
      <c r="X175" s="269">
        <f t="shared" si="50"/>
        <v>6.3058003130266493E-2</v>
      </c>
      <c r="Y175" s="269">
        <f t="shared" si="50"/>
        <v>6.4086652969676264E-2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6.5956911730465737E-2</v>
      </c>
      <c r="C176" s="318">
        <f t="shared" si="51"/>
        <v>6.485671217341972E-2</v>
      </c>
      <c r="D176" s="318">
        <f t="shared" si="51"/>
        <v>6.2654943938855637E-2</v>
      </c>
      <c r="E176" s="318">
        <f t="shared" si="51"/>
        <v>6.1637490564365557E-2</v>
      </c>
      <c r="F176" s="318">
        <f t="shared" si="51"/>
        <v>6.1328824623006428E-2</v>
      </c>
      <c r="G176" s="318">
        <f t="shared" si="51"/>
        <v>5.9577580930891043E-2</v>
      </c>
      <c r="H176" s="318">
        <f t="shared" si="51"/>
        <v>5.9263609153373184E-2</v>
      </c>
      <c r="I176" s="318">
        <f t="shared" si="51"/>
        <v>5.5625783279991681E-2</v>
      </c>
      <c r="J176" s="318">
        <f t="shared" si="51"/>
        <v>6.1562949850303951E-2</v>
      </c>
      <c r="K176" s="318">
        <f t="shared" si="51"/>
        <v>6.676398176519667E-2</v>
      </c>
      <c r="L176" s="318">
        <f t="shared" si="51"/>
        <v>6.5211683249713492E-2</v>
      </c>
      <c r="M176" s="318">
        <f t="shared" si="51"/>
        <v>6.5958845564938098E-2</v>
      </c>
      <c r="N176" s="318">
        <f t="shared" si="51"/>
        <v>6.3689048659231293E-2</v>
      </c>
      <c r="O176" s="318">
        <f t="shared" si="51"/>
        <v>6.3951658019583468E-2</v>
      </c>
      <c r="P176" s="318">
        <f t="shared" si="51"/>
        <v>6.3834990837434546E-2</v>
      </c>
      <c r="Q176" s="318">
        <f t="shared" si="51"/>
        <v>6.659793070431945E-2</v>
      </c>
      <c r="R176" s="318">
        <f t="shared" si="51"/>
        <v>6.4292974469051203E-2</v>
      </c>
      <c r="S176" s="318">
        <f t="shared" si="51"/>
        <v>6.4123916694391409E-2</v>
      </c>
      <c r="T176" s="318">
        <f t="shared" si="51"/>
        <v>6.2112773003662303E-2</v>
      </c>
      <c r="U176" s="318">
        <f t="shared" si="51"/>
        <v>6.2281010810374106E-2</v>
      </c>
      <c r="V176" s="318">
        <f t="shared" si="51"/>
        <v>6.1337540350587035E-2</v>
      </c>
      <c r="W176" s="318">
        <f t="shared" si="51"/>
        <v>5.9896049324146168E-2</v>
      </c>
      <c r="X176" s="318">
        <f t="shared" si="51"/>
        <v>6.3058003130266493E-2</v>
      </c>
      <c r="Y176" s="318">
        <f t="shared" si="51"/>
        <v>6.4086652969676264E-2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0.13937074992989534</v>
      </c>
      <c r="C179" s="310">
        <f t="shared" si="54"/>
        <v>0.15315943245630842</v>
      </c>
      <c r="D179" s="310">
        <f t="shared" si="54"/>
        <v>0.18246196367385289</v>
      </c>
      <c r="E179" s="310">
        <f t="shared" si="54"/>
        <v>0.19720684921868709</v>
      </c>
      <c r="F179" s="310">
        <f t="shared" si="54"/>
        <v>0.20102188334233609</v>
      </c>
      <c r="G179" s="310">
        <f t="shared" si="54"/>
        <v>0.22295350455622517</v>
      </c>
      <c r="H179" s="310">
        <f t="shared" si="54"/>
        <v>0.22753948175766683</v>
      </c>
      <c r="I179" s="310">
        <f t="shared" si="54"/>
        <v>0.27516257240066277</v>
      </c>
      <c r="J179" s="310">
        <f t="shared" si="54"/>
        <v>0.19825496894359779</v>
      </c>
      <c r="K179" s="310">
        <f t="shared" si="54"/>
        <v>0.13086082980822253</v>
      </c>
      <c r="L179" s="310">
        <f t="shared" si="54"/>
        <v>0.15013079088457329</v>
      </c>
      <c r="M179" s="310">
        <f t="shared" si="54"/>
        <v>0.14092751065408887</v>
      </c>
      <c r="N179" s="310">
        <f t="shared" si="54"/>
        <v>0.17003133691683259</v>
      </c>
      <c r="O179" s="310">
        <f t="shared" si="54"/>
        <v>0.16664303532095354</v>
      </c>
      <c r="P179" s="310">
        <f t="shared" si="54"/>
        <v>0.16750074492362158</v>
      </c>
      <c r="Q179" s="310">
        <f t="shared" si="54"/>
        <v>0.13096071462300249</v>
      </c>
      <c r="R179" s="310">
        <f t="shared" si="54"/>
        <v>0.16208022042111705</v>
      </c>
      <c r="S179" s="310">
        <f t="shared" si="54"/>
        <v>0.16296119874169565</v>
      </c>
      <c r="T179" s="310">
        <f t="shared" si="54"/>
        <v>0.19165575605323407</v>
      </c>
      <c r="U179" s="310">
        <f t="shared" si="54"/>
        <v>0.1894904848133098</v>
      </c>
      <c r="V179" s="310">
        <f t="shared" si="54"/>
        <v>0.20143762432391593</v>
      </c>
      <c r="W179" s="310">
        <f t="shared" si="54"/>
        <v>0.22057306575445595</v>
      </c>
      <c r="X179" s="310">
        <f t="shared" si="54"/>
        <v>0.17910389245470024</v>
      </c>
      <c r="Y179" s="310">
        <f t="shared" si="54"/>
        <v>0.16636683372231842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462.60988715435963</v>
      </c>
      <c r="C183" s="320">
        <f t="shared" si="55"/>
        <v>324.92143902996037</v>
      </c>
      <c r="D183" s="320">
        <f t="shared" si="55"/>
        <v>266.1999592736048</v>
      </c>
      <c r="E183" s="320">
        <f t="shared" si="55"/>
        <v>264.40977595472623</v>
      </c>
      <c r="F183" s="320">
        <f t="shared" si="55"/>
        <v>280.93341101707449</v>
      </c>
      <c r="G183" s="320">
        <f t="shared" si="55"/>
        <v>297.20384389178082</v>
      </c>
      <c r="H183" s="320">
        <f t="shared" si="55"/>
        <v>266.2885644239073</v>
      </c>
      <c r="I183" s="320">
        <f t="shared" si="55"/>
        <v>248.28198109015247</v>
      </c>
      <c r="J183" s="320">
        <f t="shared" si="55"/>
        <v>259.39588021538225</v>
      </c>
      <c r="K183" s="320">
        <f t="shared" si="55"/>
        <v>263.85626666950952</v>
      </c>
      <c r="L183" s="320">
        <f t="shared" si="55"/>
        <v>233.22109269685845</v>
      </c>
      <c r="M183" s="320">
        <f t="shared" si="55"/>
        <v>224.55035305128837</v>
      </c>
      <c r="N183" s="320">
        <f t="shared" si="55"/>
        <v>213.43657370455739</v>
      </c>
      <c r="O183" s="320">
        <f t="shared" si="55"/>
        <v>324.61339870747219</v>
      </c>
      <c r="P183" s="320">
        <f t="shared" si="55"/>
        <v>308.84346503560494</v>
      </c>
      <c r="Q183" s="320">
        <f t="shared" si="55"/>
        <v>342.03977888566658</v>
      </c>
      <c r="R183" s="320">
        <f t="shared" si="55"/>
        <v>334.96703431647501</v>
      </c>
      <c r="S183" s="320">
        <f t="shared" si="55"/>
        <v>340.83086538220454</v>
      </c>
      <c r="T183" s="320">
        <f t="shared" si="55"/>
        <v>325.19202618718032</v>
      </c>
      <c r="U183" s="320">
        <f t="shared" si="55"/>
        <v>324.89788334175756</v>
      </c>
      <c r="V183" s="320">
        <f t="shared" si="55"/>
        <v>344.90629517261715</v>
      </c>
      <c r="W183" s="320">
        <f t="shared" si="55"/>
        <v>313.39752981912432</v>
      </c>
      <c r="X183" s="320">
        <f t="shared" si="55"/>
        <v>354.19866051087757</v>
      </c>
      <c r="Y183" s="320">
        <f t="shared" si="55"/>
        <v>360.72224071708763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0.89469414702396322</v>
      </c>
      <c r="C188" s="275">
        <f>IF(C$10=0,0,C$10/NMM!C$9*1000)</f>
        <v>0.93656235877920624</v>
      </c>
      <c r="D188" s="275">
        <f>IF(D$10=0,0,D$10/NMM!D$9*1000)</f>
        <v>0.71079983758993404</v>
      </c>
      <c r="E188" s="275">
        <f>IF(E$10=0,0,E$10/NMM!E$9*1000)</f>
        <v>0.53904145550220106</v>
      </c>
      <c r="F188" s="275">
        <f>IF(F$10=0,0,F$10/NMM!F$9*1000)</f>
        <v>0.58851351342146074</v>
      </c>
      <c r="G188" s="275">
        <f>IF(G$10=0,0,G$10/NMM!G$9*1000)</f>
        <v>0.7587591020802118</v>
      </c>
      <c r="H188" s="275">
        <f>IF(H$10=0,0,H$10/NMM!H$9*1000)</f>
        <v>0.61801542599963788</v>
      </c>
      <c r="I188" s="275">
        <f>IF(I$10=0,0,I$10/NMM!I$9*1000)</f>
        <v>0.56205594296947659</v>
      </c>
      <c r="J188" s="275">
        <f>IF(J$10=0,0,J$10/NMM!J$9*1000)</f>
        <v>0.52720930612137373</v>
      </c>
      <c r="K188" s="275">
        <f>IF(K$10=0,0,K$10/NMM!K$9*1000)</f>
        <v>0.48911780261458654</v>
      </c>
      <c r="L188" s="275">
        <f>IF(L$10=0,0,L$10/NMM!L$9*1000)</f>
        <v>0.53395925666962396</v>
      </c>
      <c r="M188" s="275">
        <f>IF(M$10=0,0,M$10/NMM!M$9*1000)</f>
        <v>0.45124016045762538</v>
      </c>
      <c r="N188" s="275">
        <f>IF(N$10=0,0,N$10/NMM!N$9*1000)</f>
        <v>0.463534663028706</v>
      </c>
      <c r="O188" s="275">
        <f>IF(O$10=0,0,O$10/NMM!O$9*1000)</f>
        <v>0.50111444350734669</v>
      </c>
      <c r="P188" s="275">
        <f>IF(P$10=0,0,P$10/NMM!P$9*1000)</f>
        <v>0.55220804858525696</v>
      </c>
      <c r="Q188" s="275">
        <f>IF(Q$10=0,0,Q$10/NMM!Q$9*1000)</f>
        <v>0.60626119974943993</v>
      </c>
      <c r="R188" s="275">
        <f>IF(R$10=0,0,R$10/NMM!R$9*1000)</f>
        <v>0.48229745268558666</v>
      </c>
      <c r="S188" s="275">
        <f>IF(S$10=0,0,S$10/NMM!S$9*1000)</f>
        <v>0.63202205660303057</v>
      </c>
      <c r="T188" s="275">
        <f>IF(T$10=0,0,T$10/NMM!T$9*1000)</f>
        <v>0.3518743821214495</v>
      </c>
      <c r="U188" s="275">
        <f>IF(U$10=0,0,U$10/NMM!U$9*1000)</f>
        <v>0.33851517704250017</v>
      </c>
      <c r="V188" s="275">
        <f>IF(V$10=0,0,V$10/NMM!V$9*1000)</f>
        <v>0.37631786623766572</v>
      </c>
      <c r="W188" s="275">
        <f>IF(W$10=0,0,W$10/NMM!W$9*1000)</f>
        <v>0.33605409534806391</v>
      </c>
      <c r="X188" s="275">
        <f>IF(X$10=0,0,X$10/NMM!X$9*1000)</f>
        <v>0.39237424058945725</v>
      </c>
      <c r="Y188" s="275">
        <f>IF(Y$10=0,0,Y$10/NMM!Y$9*1000)</f>
        <v>0.33595492144291939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182.72683959313775</v>
      </c>
      <c r="C190" s="276">
        <f>IF(C$17=0,0,C$17/NMM!C$9*1000)</f>
        <v>128.46239784891694</v>
      </c>
      <c r="D190" s="276">
        <f>IF(D$17=0,0,D$17/NMM!D$9*1000)</f>
        <v>105.33161982069697</v>
      </c>
      <c r="E190" s="276">
        <f>IF(E$17=0,0,E$17/NMM!E$9*1000)</f>
        <v>104.69418384285456</v>
      </c>
      <c r="F190" s="276">
        <f>IF(F$17=0,0,F$17/NMM!F$9*1000)</f>
        <v>111.24046630056523</v>
      </c>
      <c r="G190" s="276">
        <f>IF(G$17=0,0,G$17/NMM!G$9*1000)</f>
        <v>117.50631369753779</v>
      </c>
      <c r="H190" s="276">
        <f>IF(H$17=0,0,H$17/NMM!H$9*1000)</f>
        <v>105.32920401538054</v>
      </c>
      <c r="I190" s="276">
        <f>IF(I$17=0,0,I$17/NMM!I$9*1000)</f>
        <v>98.211232860875242</v>
      </c>
      <c r="J190" s="276">
        <f>IF(J$17=0,0,J$17/NMM!J$9*1000)</f>
        <v>102.64977742752127</v>
      </c>
      <c r="K190" s="276">
        <f>IF(K$17=0,0,K$17/NMM!K$9*1000)</f>
        <v>104.50769965378826</v>
      </c>
      <c r="L190" s="276">
        <f>IF(L$17=0,0,L$17/NMM!L$9*1000)</f>
        <v>92.311057129016064</v>
      </c>
      <c r="M190" s="276">
        <f>IF(M$17=0,0,M$17/NMM!M$9*1000)</f>
        <v>88.937158628708062</v>
      </c>
      <c r="N190" s="276">
        <f>IF(N$17=0,0,N$17/NMM!N$9*1000)</f>
        <v>84.522382484608272</v>
      </c>
      <c r="O190" s="276">
        <f>IF(O$17=0,0,O$17/NMM!O$9*1000)</f>
        <v>128.61463470164662</v>
      </c>
      <c r="P190" s="276">
        <f>IF(P$17=0,0,P$17/NMM!P$9*1000)</f>
        <v>122.30651923968171</v>
      </c>
      <c r="Q190" s="276">
        <f>IF(Q$17=0,0,Q$17/NMM!Q$9*1000)</f>
        <v>135.42907836171676</v>
      </c>
      <c r="R190" s="276">
        <f>IF(R$17=0,0,R$17/NMM!R$9*1000)</f>
        <v>132.6944297147711</v>
      </c>
      <c r="S190" s="276">
        <f>IF(S$17=0,0,S$17/NMM!S$9*1000)</f>
        <v>134.84853701458587</v>
      </c>
      <c r="T190" s="276">
        <f>IF(T$17=0,0,T$17/NMM!T$9*1000)</f>
        <v>128.81156504311346</v>
      </c>
      <c r="U190" s="276">
        <f>IF(U$17=0,0,U$17/NMM!U$9*1000)</f>
        <v>128.70099760472559</v>
      </c>
      <c r="V190" s="276">
        <f>IF(V$17=0,0,V$17/NMM!V$9*1000)</f>
        <v>136.59658124236023</v>
      </c>
      <c r="W190" s="276">
        <f>IF(W$17=0,0,W$17/NMM!W$9*1000)</f>
        <v>124.13769506449033</v>
      </c>
      <c r="X190" s="276">
        <f>IF(X$17=0,0,X$17/NMM!X$9*1000)</f>
        <v>140.27511677602638</v>
      </c>
      <c r="Y190" s="276">
        <f>IF(Y$17=0,0,Y$17/NMM!Y$9*1000)</f>
        <v>142.93326572185865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277.11673986309046</v>
      </c>
      <c r="C191" s="276">
        <f>IF(C$25=0,0,C$25/NMM!C$9*1000)</f>
        <v>194.82130247615828</v>
      </c>
      <c r="D191" s="276">
        <f>IF(D$25=0,0,D$25/NMM!D$9*1000)</f>
        <v>159.74202341704719</v>
      </c>
      <c r="E191" s="276">
        <f>IF(E$25=0,0,E$25/NMM!E$9*1000)</f>
        <v>158.77531168250155</v>
      </c>
      <c r="F191" s="276">
        <f>IF(F$25=0,0,F$25/NMM!F$9*1000)</f>
        <v>168.70316057948347</v>
      </c>
      <c r="G191" s="276">
        <f>IF(G$25=0,0,G$25/NMM!G$9*1000)</f>
        <v>178.20571207654268</v>
      </c>
      <c r="H191" s="276">
        <f>IF(H$25=0,0,H$25/NMM!H$9*1000)</f>
        <v>159.73835969640868</v>
      </c>
      <c r="I191" s="276">
        <f>IF(I$25=0,0,I$25/NMM!I$9*1000)</f>
        <v>148.9435089499718</v>
      </c>
      <c r="J191" s="276">
        <f>IF(J$25=0,0,J$25/NMM!J$9*1000)</f>
        <v>155.6748408264751</v>
      </c>
      <c r="K191" s="276">
        <f>IF(K$25=0,0,K$25/NMM!K$9*1000)</f>
        <v>158.49249668594643</v>
      </c>
      <c r="L191" s="276">
        <f>IF(L$25=0,0,L$25/NMM!L$9*1000)</f>
        <v>139.9955215220015</v>
      </c>
      <c r="M191" s="276">
        <f>IF(M$25=0,0,M$25/NMM!M$9*1000)</f>
        <v>134.87879233697242</v>
      </c>
      <c r="N191" s="276">
        <f>IF(N$25=0,0,N$25/NMM!N$9*1000)</f>
        <v>128.18350676752726</v>
      </c>
      <c r="O191" s="276">
        <f>IF(O$25=0,0,O$25/NMM!O$9*1000)</f>
        <v>195.05217923410697</v>
      </c>
      <c r="P191" s="276">
        <f>IF(P$25=0,0,P$25/NMM!P$9*1000)</f>
        <v>185.48552555918991</v>
      </c>
      <c r="Q191" s="276">
        <f>IF(Q$25=0,0,Q$25/NMM!Q$9*1000)</f>
        <v>205.38671145315084</v>
      </c>
      <c r="R191" s="276">
        <f>IF(R$25=0,0,R$25/NMM!R$9*1000)</f>
        <v>201.23944485892767</v>
      </c>
      <c r="S191" s="276">
        <f>IF(S$25=0,0,S$25/NMM!S$9*1000)</f>
        <v>204.50628400291504</v>
      </c>
      <c r="T191" s="276">
        <f>IF(T$25=0,0,T$25/NMM!T$9*1000)</f>
        <v>195.35083647750338</v>
      </c>
      <c r="U191" s="276">
        <f>IF(U$25=0,0,U$25/NMM!U$9*1000)</f>
        <v>195.18315400606519</v>
      </c>
      <c r="V191" s="276">
        <f>IF(V$25=0,0,V$25/NMM!V$9*1000)</f>
        <v>207.15730296989292</v>
      </c>
      <c r="W191" s="276">
        <f>IF(W$25=0,0,W$25/NMM!W$9*1000)</f>
        <v>188.26261881936429</v>
      </c>
      <c r="X191" s="276">
        <f>IF(X$25=0,0,X$25/NMM!X$9*1000)</f>
        <v>212.73603336784572</v>
      </c>
      <c r="Y191" s="276">
        <f>IF(Y$25=0,0,Y$25/NMM!Y$9*1000)</f>
        <v>216.76728335596852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1.8716135511074141</v>
      </c>
      <c r="C192" s="277">
        <f>IF(C$33=0,0,C$33/NMM!C$9*1000)</f>
        <v>0.70117634610591106</v>
      </c>
      <c r="D192" s="277">
        <f>IF(D$33=0,0,D$33/NMM!D$9*1000)</f>
        <v>0.41551619827073671</v>
      </c>
      <c r="E192" s="277">
        <f>IF(E$33=0,0,E$33/NMM!E$9*1000)</f>
        <v>0.40123897386793805</v>
      </c>
      <c r="F192" s="277">
        <f>IF(F$33=0,0,F$33/NMM!F$9*1000)</f>
        <v>0.40127062360432042</v>
      </c>
      <c r="G192" s="277">
        <f>IF(G$33=0,0,G$33/NMM!G$9*1000)</f>
        <v>0.73305901562016929</v>
      </c>
      <c r="H192" s="277">
        <f>IF(H$33=0,0,H$33/NMM!H$9*1000)</f>
        <v>0.6029852861184426</v>
      </c>
      <c r="I192" s="277">
        <f>IF(I$33=0,0,I$33/NMM!I$9*1000)</f>
        <v>0.56518333633593276</v>
      </c>
      <c r="J192" s="277">
        <f>IF(J$33=0,0,J$33/NMM!J$9*1000)</f>
        <v>0.54405265526451541</v>
      </c>
      <c r="K192" s="277">
        <f>IF(K$33=0,0,K$33/NMM!K$9*1000)</f>
        <v>0.36695252716028265</v>
      </c>
      <c r="L192" s="277">
        <f>IF(L$33=0,0,L$33/NMM!L$9*1000)</f>
        <v>0.38055478917127145</v>
      </c>
      <c r="M192" s="277">
        <f>IF(M$33=0,0,M$33/NMM!M$9*1000)</f>
        <v>0.28316192515024308</v>
      </c>
      <c r="N192" s="277">
        <f>IF(N$33=0,0,N$33/NMM!N$9*1000)</f>
        <v>0.26714978939311784</v>
      </c>
      <c r="O192" s="277">
        <f>IF(O$33=0,0,O$33/NMM!O$9*1000)</f>
        <v>0.44547032821124383</v>
      </c>
      <c r="P192" s="277">
        <f>IF(P$33=0,0,P$33/NMM!P$9*1000)</f>
        <v>0.49921218814805146</v>
      </c>
      <c r="Q192" s="277">
        <f>IF(Q$33=0,0,Q$33/NMM!Q$9*1000)</f>
        <v>0.61772787104953275</v>
      </c>
      <c r="R192" s="277">
        <f>IF(R$33=0,0,R$33/NMM!R$9*1000)</f>
        <v>0.55086229009063381</v>
      </c>
      <c r="S192" s="277">
        <f>IF(S$33=0,0,S$33/NMM!S$9*1000)</f>
        <v>0.84402230810057621</v>
      </c>
      <c r="T192" s="277">
        <f>IF(T$33=0,0,T$33/NMM!T$9*1000)</f>
        <v>0.67775028444202035</v>
      </c>
      <c r="U192" s="277">
        <f>IF(U$33=0,0,U$33/NMM!U$9*1000)</f>
        <v>0.67521655392426982</v>
      </c>
      <c r="V192" s="277">
        <f>IF(V$33=0,0,V$33/NMM!V$9*1000)</f>
        <v>0.77609309412634775</v>
      </c>
      <c r="W192" s="277">
        <f>IF(W$33=0,0,W$33/NMM!W$9*1000)</f>
        <v>0.66116183992167188</v>
      </c>
      <c r="X192" s="277">
        <f>IF(X$33=0,0,X$33/NMM!X$9*1000)</f>
        <v>0.79513612641603071</v>
      </c>
      <c r="Y192" s="277">
        <f>IF(Y$33=0,0,Y$33/NMM!Y$9*1000)</f>
        <v>0.68573671781756551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207.02730958739102</v>
      </c>
      <c r="C194" s="320">
        <f t="shared" si="56"/>
        <v>149.08235349341757</v>
      </c>
      <c r="D194" s="320">
        <f t="shared" si="56"/>
        <v>119.46500043465277</v>
      </c>
      <c r="E194" s="320">
        <f t="shared" si="56"/>
        <v>116.73101962387412</v>
      </c>
      <c r="F194" s="320">
        <f t="shared" si="56"/>
        <v>123.56347055979833</v>
      </c>
      <c r="G194" s="320">
        <f t="shared" si="56"/>
        <v>138.58622115930444</v>
      </c>
      <c r="H194" s="320">
        <f t="shared" si="56"/>
        <v>123.22371946129533</v>
      </c>
      <c r="I194" s="320">
        <f t="shared" si="56"/>
        <v>115.01606065602864</v>
      </c>
      <c r="J194" s="320">
        <f t="shared" si="56"/>
        <v>119.99330667449262</v>
      </c>
      <c r="K194" s="320">
        <f t="shared" si="56"/>
        <v>118.46443660110782</v>
      </c>
      <c r="L194" s="320">
        <f t="shared" si="56"/>
        <v>106.59573843455723</v>
      </c>
      <c r="M194" s="320">
        <f t="shared" si="56"/>
        <v>99.2936909927312</v>
      </c>
      <c r="N194" s="320">
        <f t="shared" si="56"/>
        <v>94.219361882730894</v>
      </c>
      <c r="O194" s="320">
        <f t="shared" si="56"/>
        <v>136.81959713693217</v>
      </c>
      <c r="P194" s="320">
        <f t="shared" si="56"/>
        <v>132.88267144419706</v>
      </c>
      <c r="Q194" s="320">
        <f t="shared" si="56"/>
        <v>148.00754195789932</v>
      </c>
      <c r="R194" s="320">
        <f t="shared" si="56"/>
        <v>141.87150640447769</v>
      </c>
      <c r="S194" s="320">
        <f t="shared" si="56"/>
        <v>148.33092338587389</v>
      </c>
      <c r="T194" s="320">
        <f t="shared" si="56"/>
        <v>135.28824449063643</v>
      </c>
      <c r="U194" s="320">
        <f t="shared" si="56"/>
        <v>135.32329661988018</v>
      </c>
      <c r="V194" s="320">
        <f t="shared" si="56"/>
        <v>144.57695404491346</v>
      </c>
      <c r="W194" s="320">
        <f t="shared" si="56"/>
        <v>130.91624093426509</v>
      </c>
      <c r="X194" s="320">
        <f t="shared" si="56"/>
        <v>149.20736987147853</v>
      </c>
      <c r="Y194" s="320">
        <f t="shared" si="56"/>
        <v>145.35278490850061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0.93237835265793712</v>
      </c>
      <c r="C199" s="275">
        <f>IF(C$53=0,0,C$53/NMM!C$10*1000)</f>
        <v>0.9534502058576716</v>
      </c>
      <c r="D199" s="275">
        <f>IF(D$53=0,0,D$53/NMM!D$10*1000)</f>
        <v>0.7082008331319104</v>
      </c>
      <c r="E199" s="275">
        <f>IF(E$53=0,0,E$53/NMM!E$10*1000)</f>
        <v>0.52448732206957394</v>
      </c>
      <c r="F199" s="275">
        <f>IF(F$53=0,0,F$53/NMM!F$10*1000)</f>
        <v>0.57370862937225608</v>
      </c>
      <c r="G199" s="275">
        <f>IF(G$53=0,0,G$53/NMM!G$10*1000)</f>
        <v>0.77722094081019366</v>
      </c>
      <c r="H199" s="275">
        <f>IF(H$53=0,0,H$53/NMM!H$10*1000)</f>
        <v>0.62817400884776253</v>
      </c>
      <c r="I199" s="275">
        <f>IF(I$53=0,0,I$53/NMM!I$10*1000)</f>
        <v>0.56859140982695167</v>
      </c>
      <c r="J199" s="275">
        <f>IF(J$53=0,0,J$53/NMM!J$10*1000)</f>
        <v>0.53337302263663466</v>
      </c>
      <c r="K199" s="275">
        <f>IF(K$53=0,0,K$53/NMM!K$10*1000)</f>
        <v>0.48392759231538951</v>
      </c>
      <c r="L199" s="275">
        <f>IF(L$53=0,0,L$53/NMM!L$10*1000)</f>
        <v>0.53705259701195029</v>
      </c>
      <c r="M199" s="275">
        <f>IF(M$53=0,0,M$53/NMM!M$10*1000)</f>
        <v>0.44194505687091368</v>
      </c>
      <c r="N199" s="275">
        <f>IF(N$53=0,0,N$53/NMM!N$10*1000)</f>
        <v>0.45579936056588805</v>
      </c>
      <c r="O199" s="275">
        <f>IF(O$53=0,0,O$53/NMM!O$10*1000)</f>
        <v>0.50295215144499139</v>
      </c>
      <c r="P199" s="275">
        <f>IF(P$53=0,0,P$53/NMM!P$10*1000)</f>
        <v>0.56316918058301602</v>
      </c>
      <c r="Q199" s="275">
        <f>IF(Q$53=0,0,Q$53/NMM!Q$10*1000)</f>
        <v>0.63111548089716762</v>
      </c>
      <c r="R199" s="275">
        <f>IF(R$53=0,0,R$53/NMM!R$10*1000)</f>
        <v>0.49319365188936004</v>
      </c>
      <c r="S199" s="275">
        <f>IF(S$53=0,0,S$53/NMM!S$10*1000)</f>
        <v>0.65855835379080407</v>
      </c>
      <c r="T199" s="275">
        <f>IF(T$53=0,0,T$53/NMM!T$10*1000)</f>
        <v>0.35235641981242177</v>
      </c>
      <c r="U199" s="275">
        <f>IF(U$53=0,0,U$53/NMM!U$10*1000)</f>
        <v>0.34107067351056264</v>
      </c>
      <c r="V199" s="275">
        <f>IF(V$53=0,0,V$53/NMM!V$10*1000)</f>
        <v>0.38377809600276092</v>
      </c>
      <c r="W199" s="275">
        <f>IF(W$53=0,0,W$53/NMM!W$10*1000)</f>
        <v>0.33720669380007789</v>
      </c>
      <c r="X199" s="275">
        <f>IF(X$53=0,0,X$53/NMM!X$10*1000)</f>
        <v>0.40017121449651755</v>
      </c>
      <c r="Y199" s="275">
        <f>IF(Y$53=0,0,Y$53/NMM!Y$10*1000)</f>
        <v>0.32803099155314974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29.97228550200456</v>
      </c>
      <c r="C201" s="276">
        <f>IF(C$60=0,0,C$60/NMM!C$10*1000)</f>
        <v>24.131329870985052</v>
      </c>
      <c r="D201" s="276">
        <f>IF(D$60=0,0,D$60/NMM!D$10*1000)</f>
        <v>19.100728222698162</v>
      </c>
      <c r="E201" s="276">
        <f>IF(E$60=0,0,E$60/NMM!E$10*1000)</f>
        <v>19.135925205368764</v>
      </c>
      <c r="F201" s="276">
        <f>IF(F$60=0,0,F$60/NMM!F$10*1000)</f>
        <v>19.873997401507044</v>
      </c>
      <c r="G201" s="276">
        <f>IF(G$60=0,0,G$60/NMM!G$10*1000)</f>
        <v>23.284794307566532</v>
      </c>
      <c r="H201" s="276">
        <f>IF(H$60=0,0,H$60/NMM!H$10*1000)</f>
        <v>20.65777261669712</v>
      </c>
      <c r="I201" s="276">
        <f>IF(I$60=0,0,I$60/NMM!I$10*1000)</f>
        <v>19.616278671280142</v>
      </c>
      <c r="J201" s="276">
        <f>IF(J$60=0,0,J$60/NMM!J$10*1000)</f>
        <v>20.338274586076555</v>
      </c>
      <c r="K201" s="276">
        <f>IF(K$60=0,0,K$60/NMM!K$10*1000)</f>
        <v>19.401443326006131</v>
      </c>
      <c r="L201" s="276">
        <f>IF(L$60=0,0,L$60/NMM!L$10*1000)</f>
        <v>17.567231066143883</v>
      </c>
      <c r="M201" s="276">
        <f>IF(M$60=0,0,M$60/NMM!M$10*1000)</f>
        <v>15.959363618515015</v>
      </c>
      <c r="N201" s="276">
        <f>IF(N$60=0,0,N$60/NMM!N$10*1000)</f>
        <v>14.862392324509802</v>
      </c>
      <c r="O201" s="276">
        <f>IF(O$60=0,0,O$60/NMM!O$10*1000)</f>
        <v>17.054439611065121</v>
      </c>
      <c r="P201" s="276">
        <f>IF(P$60=0,0,P$60/NMM!P$10*1000)</f>
        <v>16.96250430521841</v>
      </c>
      <c r="Q201" s="276">
        <f>IF(Q$60=0,0,Q$60/NMM!Q$10*1000)</f>
        <v>17.832097288877737</v>
      </c>
      <c r="R201" s="276">
        <f>IF(R$60=0,0,R$60/NMM!R$10*1000)</f>
        <v>16.790198173067587</v>
      </c>
      <c r="S201" s="276">
        <f>IF(S$60=0,0,S$60/NMM!S$10*1000)</f>
        <v>18.572848876174113</v>
      </c>
      <c r="T201" s="276">
        <f>IF(T$60=0,0,T$60/NMM!T$10*1000)</f>
        <v>16.486516694978867</v>
      </c>
      <c r="U201" s="276">
        <f>IF(U$60=0,0,U$60/NMM!U$10*1000)</f>
        <v>16.134680755427265</v>
      </c>
      <c r="V201" s="276">
        <f>IF(V$60=0,0,V$60/NMM!V$10*1000)</f>
        <v>16.873912987841347</v>
      </c>
      <c r="W201" s="276">
        <f>IF(W$60=0,0,W$60/NMM!W$10*1000)</f>
        <v>16.107909168568089</v>
      </c>
      <c r="X201" s="276">
        <f>IF(X$60=0,0,X$60/NMM!X$10*1000)</f>
        <v>17.799256216815522</v>
      </c>
      <c r="Y201" s="276">
        <f>IF(Y$60=0,0,Y$60/NMM!Y$10*1000)</f>
        <v>17.125757756174192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163.74010676743106</v>
      </c>
      <c r="C202" s="276">
        <f>IF(C$79=0,0,C$79/NMM!C$10*1000)</f>
        <v>112.45337204046882</v>
      </c>
      <c r="D202" s="276">
        <f>IF(D$79=0,0,D$79/NMM!D$10*1000)</f>
        <v>90.24081672520019</v>
      </c>
      <c r="E202" s="276">
        <f>IF(E$79=0,0,E$79/NMM!E$10*1000)</f>
        <v>87.593226740880581</v>
      </c>
      <c r="F202" s="276">
        <f>IF(F$79=0,0,F$79/NMM!F$10*1000)</f>
        <v>93.246574021077805</v>
      </c>
      <c r="G202" s="276">
        <f>IF(G$79=0,0,G$79/NMM!G$10*1000)</f>
        <v>103.49918322010907</v>
      </c>
      <c r="H202" s="276">
        <f>IF(H$79=0,0,H$79/NMM!H$10*1000)</f>
        <v>92.058647652991354</v>
      </c>
      <c r="I202" s="276">
        <f>IF(I$79=0,0,I$79/NMM!I$10*1000)</f>
        <v>85.43130759400934</v>
      </c>
      <c r="J202" s="276">
        <f>IF(J$79=0,0,J$79/NMM!J$10*1000)</f>
        <v>89.297876407370438</v>
      </c>
      <c r="K202" s="276">
        <f>IF(K$79=0,0,K$79/NMM!K$10*1000)</f>
        <v>88.909945539543287</v>
      </c>
      <c r="L202" s="276">
        <f>IF(L$79=0,0,L$79/NMM!L$10*1000)</f>
        <v>79.835778864969271</v>
      </c>
      <c r="M202" s="276">
        <f>IF(M$79=0,0,M$79/NMM!M$10*1000)</f>
        <v>74.899501469874266</v>
      </c>
      <c r="N202" s="276">
        <f>IF(N$79=0,0,N$79/NMM!N$10*1000)</f>
        <v>71.465817598021616</v>
      </c>
      <c r="O202" s="276">
        <f>IF(O$79=0,0,O$79/NMM!O$10*1000)</f>
        <v>110.99803209824381</v>
      </c>
      <c r="P202" s="276">
        <f>IF(P$79=0,0,P$79/NMM!P$10*1000)</f>
        <v>107.25582683746592</v>
      </c>
      <c r="Q202" s="276">
        <f>IF(Q$79=0,0,Q$79/NMM!Q$10*1000)</f>
        <v>121.22609691412639</v>
      </c>
      <c r="R202" s="276">
        <f>IF(R$79=0,0,R$79/NMM!R$10*1000)</f>
        <v>116.67836720860011</v>
      </c>
      <c r="S202" s="276">
        <f>IF(S$79=0,0,S$79/NMM!S$10*1000)</f>
        <v>120.8212733096412</v>
      </c>
      <c r="T202" s="276">
        <f>IF(T$79=0,0,T$79/NMM!T$10*1000)</f>
        <v>110.9135323329581</v>
      </c>
      <c r="U202" s="276">
        <f>IF(U$79=0,0,U$79/NMM!U$10*1000)</f>
        <v>111.50216198407857</v>
      </c>
      <c r="V202" s="276">
        <f>IF(V$79=0,0,V$79/NMM!V$10*1000)</f>
        <v>119.78441524442424</v>
      </c>
      <c r="W202" s="276">
        <f>IF(W$79=0,0,W$79/NMM!W$10*1000)</f>
        <v>107.1089625961696</v>
      </c>
      <c r="X202" s="276">
        <f>IF(X$79=0,0,X$79/NMM!X$10*1000)</f>
        <v>123.01586845585717</v>
      </c>
      <c r="Y202" s="276">
        <f>IF(Y$79=0,0,Y$79/NMM!Y$10*1000)</f>
        <v>120.00582491670636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12.382538965297465</v>
      </c>
      <c r="C203" s="277">
        <f>IF(C$89=0,0,C$89/NMM!C$10*1000)</f>
        <v>11.544201376106031</v>
      </c>
      <c r="D203" s="277">
        <f>IF(D$89=0,0,D$89/NMM!D$10*1000)</f>
        <v>9.4152546536224975</v>
      </c>
      <c r="E203" s="277">
        <f>IF(E$89=0,0,E$89/NMM!E$10*1000)</f>
        <v>9.477380355555205</v>
      </c>
      <c r="F203" s="277">
        <f>IF(F$89=0,0,F$89/NMM!F$10*1000)</f>
        <v>9.8691905078412212</v>
      </c>
      <c r="G203" s="277">
        <f>IF(G$89=0,0,G$89/NMM!G$10*1000)</f>
        <v>11.025022690818657</v>
      </c>
      <c r="H203" s="277">
        <f>IF(H$89=0,0,H$89/NMM!H$10*1000)</f>
        <v>9.8791251827590987</v>
      </c>
      <c r="I203" s="277">
        <f>IF(I$89=0,0,I$89/NMM!I$10*1000)</f>
        <v>9.39988298091221</v>
      </c>
      <c r="J203" s="277">
        <f>IF(J$89=0,0,J$89/NMM!J$10*1000)</f>
        <v>9.8237826584089838</v>
      </c>
      <c r="K203" s="277">
        <f>IF(K$89=0,0,K$89/NMM!K$10*1000)</f>
        <v>9.6691201432430205</v>
      </c>
      <c r="L203" s="277">
        <f>IF(L$89=0,0,L$89/NMM!L$10*1000)</f>
        <v>8.6556759064321263</v>
      </c>
      <c r="M203" s="277">
        <f>IF(M$89=0,0,M$89/NMM!M$10*1000)</f>
        <v>7.9928808474710076</v>
      </c>
      <c r="N203" s="277">
        <f>IF(N$89=0,0,N$89/NMM!N$10*1000)</f>
        <v>7.4353525996335863</v>
      </c>
      <c r="O203" s="277">
        <f>IF(O$89=0,0,O$89/NMM!O$10*1000)</f>
        <v>8.2641732761782372</v>
      </c>
      <c r="P203" s="277">
        <f>IF(P$89=0,0,P$89/NMM!P$10*1000)</f>
        <v>8.1011711209297115</v>
      </c>
      <c r="Q203" s="277">
        <f>IF(Q$89=0,0,Q$89/NMM!Q$10*1000)</f>
        <v>8.3182322739980314</v>
      </c>
      <c r="R203" s="277">
        <f>IF(R$89=0,0,R$89/NMM!R$10*1000)</f>
        <v>7.9097473709206358</v>
      </c>
      <c r="S203" s="277">
        <f>IF(S$89=0,0,S$89/NMM!S$10*1000)</f>
        <v>8.2782428462677835</v>
      </c>
      <c r="T203" s="277">
        <f>IF(T$89=0,0,T$89/NMM!T$10*1000)</f>
        <v>7.5358390428870283</v>
      </c>
      <c r="U203" s="277">
        <f>IF(U$89=0,0,U$89/NMM!U$10*1000)</f>
        <v>7.3453832068637865</v>
      </c>
      <c r="V203" s="277">
        <f>IF(V$89=0,0,V$89/NMM!V$10*1000)</f>
        <v>7.5348477166451113</v>
      </c>
      <c r="W203" s="277">
        <f>IF(W$89=0,0,W$89/NMM!W$10*1000)</f>
        <v>7.3621624757273292</v>
      </c>
      <c r="X203" s="277">
        <f>IF(X$89=0,0,X$89/NMM!X$10*1000)</f>
        <v>7.9920739843093243</v>
      </c>
      <c r="Y203" s="277">
        <f>IF(Y$89=0,0,Y$89/NMM!Y$10*1000)</f>
        <v>7.8931712440669148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635.16480476017557</v>
      </c>
      <c r="C205" s="320">
        <f t="shared" si="57"/>
        <v>573.6782745870587</v>
      </c>
      <c r="D205" s="320">
        <f t="shared" si="57"/>
        <v>438.82679557305124</v>
      </c>
      <c r="E205" s="320">
        <f t="shared" si="57"/>
        <v>413.3152167843914</v>
      </c>
      <c r="F205" s="320">
        <f t="shared" si="57"/>
        <v>426.46436473146986</v>
      </c>
      <c r="G205" s="320">
        <f t="shared" si="57"/>
        <v>466.42633189603737</v>
      </c>
      <c r="H205" s="320">
        <f t="shared" si="57"/>
        <v>444.36131010393586</v>
      </c>
      <c r="I205" s="320">
        <f t="shared" si="57"/>
        <v>408.81845976133633</v>
      </c>
      <c r="J205" s="320">
        <f t="shared" si="57"/>
        <v>421.23229811063476</v>
      </c>
      <c r="K205" s="320">
        <f t="shared" si="57"/>
        <v>423.70895848513032</v>
      </c>
      <c r="L205" s="320">
        <f t="shared" si="57"/>
        <v>378.64842743616862</v>
      </c>
      <c r="M205" s="320">
        <f t="shared" si="57"/>
        <v>344.04059884386714</v>
      </c>
      <c r="N205" s="320">
        <f t="shared" si="57"/>
        <v>313.04828744497968</v>
      </c>
      <c r="O205" s="320">
        <f t="shared" si="57"/>
        <v>364.84194873834434</v>
      </c>
      <c r="P205" s="320">
        <f t="shared" si="57"/>
        <v>340.51908285241177</v>
      </c>
      <c r="Q205" s="320">
        <f t="shared" si="57"/>
        <v>389.81079097415562</v>
      </c>
      <c r="R205" s="320">
        <f t="shared" si="57"/>
        <v>356.571516457499</v>
      </c>
      <c r="S205" s="320">
        <f t="shared" si="57"/>
        <v>379.13377807728364</v>
      </c>
      <c r="T205" s="320">
        <f t="shared" si="57"/>
        <v>325.00016525918664</v>
      </c>
      <c r="U205" s="320">
        <f t="shared" si="57"/>
        <v>319.68324911537366</v>
      </c>
      <c r="V205" s="320">
        <f t="shared" si="57"/>
        <v>341.5549034335819</v>
      </c>
      <c r="W205" s="320">
        <f t="shared" si="57"/>
        <v>321.44990514724088</v>
      </c>
      <c r="X205" s="320">
        <f t="shared" si="57"/>
        <v>358.64370036069232</v>
      </c>
      <c r="Y205" s="320">
        <f t="shared" si="57"/>
        <v>360.03439258492318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4.3943595170855305</v>
      </c>
      <c r="C210" s="275">
        <f>IF(C$104=0,0,C$104/NMM!C$11*1000)</f>
        <v>4.3504909689765716</v>
      </c>
      <c r="D210" s="275">
        <f>IF(D$104=0,0,D$104/NMM!D$11*1000)</f>
        <v>3.0328249910617879</v>
      </c>
      <c r="E210" s="275">
        <f>IF(E$104=0,0,E$104/NMM!E$11*1000)</f>
        <v>2.1054834911243399</v>
      </c>
      <c r="F210" s="275">
        <f>IF(F$104=0,0,F$104/NMM!F$11*1000)</f>
        <v>2.2814177978278294</v>
      </c>
      <c r="G210" s="275">
        <f>IF(G$104=0,0,G$104/NMM!G$11*1000)</f>
        <v>3.0225005728754719</v>
      </c>
      <c r="H210" s="275">
        <f>IF(H$104=0,0,H$104/NMM!H$11*1000)</f>
        <v>2.5989144831088784</v>
      </c>
      <c r="I210" s="275">
        <f>IF(I$104=0,0,I$104/NMM!I$11*1000)</f>
        <v>2.2752354441982758</v>
      </c>
      <c r="J210" s="275">
        <f>IF(J$104=0,0,J$104/NMM!J$11*1000)</f>
        <v>2.1054240470633099</v>
      </c>
      <c r="K210" s="275">
        <f>IF(K$104=0,0,K$104/NMM!K$11*1000)</f>
        <v>1.9529739601164933</v>
      </c>
      <c r="L210" s="275">
        <f>IF(L$104=0,0,L$104/NMM!L$11*1000)</f>
        <v>2.1612637935324033</v>
      </c>
      <c r="M210" s="275">
        <f>IF(M$104=0,0,M$104/NMM!M$11*1000)</f>
        <v>1.7510572364060266</v>
      </c>
      <c r="N210" s="275">
        <f>IF(N$104=0,0,N$104/NMM!N$11*1000)</f>
        <v>1.765505248212589</v>
      </c>
      <c r="O210" s="275">
        <f>IF(O$104=0,0,O$104/NMM!O$11*1000)</f>
        <v>2.0428441373838711</v>
      </c>
      <c r="P210" s="275">
        <f>IF(P$104=0,0,P$104/NMM!P$11*1000)</f>
        <v>2.1761556085749039</v>
      </c>
      <c r="Q210" s="275">
        <f>IF(Q$104=0,0,Q$104/NMM!Q$11*1000)</f>
        <v>2.7172865813608391</v>
      </c>
      <c r="R210" s="275">
        <f>IF(R$104=0,0,R$104/NMM!R$11*1000)</f>
        <v>2.0452436847665689</v>
      </c>
      <c r="S210" s="275">
        <f>IF(S$104=0,0,S$104/NMM!S$11*1000)</f>
        <v>2.7701641277629756</v>
      </c>
      <c r="T210" s="275">
        <f>IF(T$104=0,0,T$104/NMM!T$11*1000)</f>
        <v>1.3999134815781271</v>
      </c>
      <c r="U210" s="275">
        <f>IF(U$104=0,0,U$104/NMM!U$11*1000)</f>
        <v>1.3675077845497139</v>
      </c>
      <c r="V210" s="275">
        <f>IF(V$104=0,0,V$104/NMM!V$11*1000)</f>
        <v>1.6020136496612314</v>
      </c>
      <c r="W210" s="275">
        <f>IF(W$104=0,0,W$104/NMM!W$11*1000)</f>
        <v>1.3564673057217125</v>
      </c>
      <c r="X210" s="275">
        <f>IF(X$104=0,0,X$104/NMM!X$11*1000)</f>
        <v>1.6538040258263358</v>
      </c>
      <c r="Y210" s="275">
        <f>IF(Y$104=0,0,Y$104/NMM!Y$11*1000)</f>
        <v>1.3790576358832349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582.09267957517579</v>
      </c>
      <c r="C211" s="276">
        <f>IF(C$110=0,0,C$110/NMM!C$11*1000)</f>
        <v>525.39166605234288</v>
      </c>
      <c r="D211" s="276">
        <f>IF(D$110=0,0,D$110/NMM!D$11*1000)</f>
        <v>402.16291361116919</v>
      </c>
      <c r="E211" s="276">
        <f>IF(E$110=0,0,E$110/NMM!E$11*1000)</f>
        <v>379.47588908961063</v>
      </c>
      <c r="F211" s="276">
        <f>IF(F$110=0,0,F$110/NMM!F$11*1000)</f>
        <v>391.44793493858316</v>
      </c>
      <c r="G211" s="276">
        <f>IF(G$110=0,0,G$110/NMM!G$11*1000)</f>
        <v>427.64206841737257</v>
      </c>
      <c r="H211" s="276">
        <f>IF(H$110=0,0,H$110/NMM!H$11*1000)</f>
        <v>407.67074383673025</v>
      </c>
      <c r="I211" s="276">
        <f>IF(I$110=0,0,I$110/NMM!I$11*1000)</f>
        <v>375.16950356590445</v>
      </c>
      <c r="J211" s="276">
        <f>IF(J$110=0,0,J$110/NMM!J$11*1000)</f>
        <v>386.78204891417931</v>
      </c>
      <c r="K211" s="276">
        <f>IF(K$110=0,0,K$110/NMM!K$11*1000)</f>
        <v>389.20826587621588</v>
      </c>
      <c r="L211" s="276">
        <f>IF(L$110=0,0,L$110/NMM!L$11*1000)</f>
        <v>347.43292676932941</v>
      </c>
      <c r="M211" s="276">
        <f>IF(M$110=0,0,M$110/NMM!M$11*1000)</f>
        <v>315.8744008496779</v>
      </c>
      <c r="N211" s="276">
        <f>IF(N$110=0,0,N$110/NMM!N$11*1000)</f>
        <v>287.26049256271318</v>
      </c>
      <c r="O211" s="276">
        <f>IF(O$110=0,0,O$110/NMM!O$11*1000)</f>
        <v>334.80120151041746</v>
      </c>
      <c r="P211" s="276">
        <f>IF(P$110=0,0,P$110/NMM!P$11*1000)</f>
        <v>312.23235428979734</v>
      </c>
      <c r="Q211" s="276">
        <f>IF(Q$110=0,0,Q$110/NMM!Q$11*1000)</f>
        <v>357.22075585090255</v>
      </c>
      <c r="R211" s="276">
        <f>IF(R$110=0,0,R$110/NMM!R$11*1000)</f>
        <v>327.16679998941373</v>
      </c>
      <c r="S211" s="276">
        <f>IF(S$110=0,0,S$110/NMM!S$11*1000)</f>
        <v>347.31891164311554</v>
      </c>
      <c r="T211" s="276">
        <f>IF(T$110=0,0,T$110/NMM!T$11*1000)</f>
        <v>298.62739937955763</v>
      </c>
      <c r="U211" s="276">
        <f>IF(U$110=0,0,U$110/NMM!U$11*1000)</f>
        <v>293.75070474459204</v>
      </c>
      <c r="V211" s="276">
        <f>IF(V$110=0,0,V$110/NMM!V$11*1000)</f>
        <v>313.71807293124687</v>
      </c>
      <c r="W211" s="276">
        <f>IF(W$110=0,0,W$110/NMM!W$11*1000)</f>
        <v>295.39121300427001</v>
      </c>
      <c r="X211" s="276">
        <f>IF(X$110=0,0,X$110/NMM!X$11*1000)</f>
        <v>329.44030099371997</v>
      </c>
      <c r="Y211" s="276">
        <f>IF(Y$110=0,0,Y$110/NMM!Y$11*1000)</f>
        <v>330.97721451416697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48.677765667914336</v>
      </c>
      <c r="C213" s="276">
        <f>IF(C$119=0,0,C$119/NMM!C$11*1000)</f>
        <v>43.936117565739167</v>
      </c>
      <c r="D213" s="276">
        <f>IF(D$119=0,0,D$119/NMM!D$11*1000)</f>
        <v>33.631056970820275</v>
      </c>
      <c r="E213" s="276">
        <f>IF(E$119=0,0,E$119/NMM!E$11*1000)</f>
        <v>31.7338442036564</v>
      </c>
      <c r="F213" s="276">
        <f>IF(F$119=0,0,F$119/NMM!F$11*1000)</f>
        <v>32.735011995058848</v>
      </c>
      <c r="G213" s="276">
        <f>IF(G$119=0,0,G$119/NMM!G$11*1000)</f>
        <v>35.761762905789368</v>
      </c>
      <c r="H213" s="276">
        <f>IF(H$119=0,0,H$119/NMM!H$11*1000)</f>
        <v>34.091651784096712</v>
      </c>
      <c r="I213" s="276">
        <f>IF(I$119=0,0,I$119/NMM!I$11*1000)</f>
        <v>31.373720751233577</v>
      </c>
      <c r="J213" s="276">
        <f>IF(J$119=0,0,J$119/NMM!J$11*1000)</f>
        <v>32.344825149392129</v>
      </c>
      <c r="K213" s="276">
        <f>IF(K$119=0,0,K$119/NMM!K$11*1000)</f>
        <v>32.547718648797975</v>
      </c>
      <c r="L213" s="276">
        <f>IF(L$119=0,0,L$119/NMM!L$11*1000)</f>
        <v>29.054236873306838</v>
      </c>
      <c r="M213" s="276">
        <f>IF(M$119=0,0,M$119/NMM!M$11*1000)</f>
        <v>26.415140757783199</v>
      </c>
      <c r="N213" s="276">
        <f>IF(N$119=0,0,N$119/NMM!N$11*1000)</f>
        <v>24.022289634053891</v>
      </c>
      <c r="O213" s="276">
        <f>IF(O$119=0,0,O$119/NMM!O$11*1000)</f>
        <v>27.997903090542984</v>
      </c>
      <c r="P213" s="276">
        <f>IF(P$119=0,0,P$119/NMM!P$11*1000)</f>
        <v>26.110572954039501</v>
      </c>
      <c r="Q213" s="276">
        <f>IF(Q$119=0,0,Q$119/NMM!Q$11*1000)</f>
        <v>29.872748541892232</v>
      </c>
      <c r="R213" s="276">
        <f>IF(R$119=0,0,R$119/NMM!R$11*1000)</f>
        <v>27.359472783318697</v>
      </c>
      <c r="S213" s="276">
        <f>IF(S$119=0,0,S$119/NMM!S$11*1000)</f>
        <v>29.044702306405082</v>
      </c>
      <c r="T213" s="276">
        <f>IF(T$119=0,0,T$119/NMM!T$11*1000)</f>
        <v>24.972852398050851</v>
      </c>
      <c r="U213" s="276">
        <f>IF(U$119=0,0,U$119/NMM!U$11*1000)</f>
        <v>24.565036586231869</v>
      </c>
      <c r="V213" s="276">
        <f>IF(V$119=0,0,V$119/NMM!V$11*1000)</f>
        <v>26.234816852673845</v>
      </c>
      <c r="W213" s="276">
        <f>IF(W$119=0,0,W$119/NMM!W$11*1000)</f>
        <v>24.702224837249165</v>
      </c>
      <c r="X213" s="276">
        <f>IF(X$119=0,0,X$119/NMM!X$11*1000)</f>
        <v>27.549595341146016</v>
      </c>
      <c r="Y213" s="276">
        <f>IF(Y$119=0,0,Y$119/NMM!Y$11*1000)</f>
        <v>27.678120434872969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SK: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756.72888380621885</v>
      </c>
      <c r="C3" s="203">
        <f t="shared" si="0"/>
        <v>862.0122313232863</v>
      </c>
      <c r="D3" s="203">
        <f t="shared" si="0"/>
        <v>734.31100418334916</v>
      </c>
      <c r="E3" s="203">
        <f t="shared" si="0"/>
        <v>638.28212962962971</v>
      </c>
      <c r="F3" s="203">
        <f t="shared" si="0"/>
        <v>558.18678829159978</v>
      </c>
      <c r="G3" s="203">
        <f t="shared" si="0"/>
        <v>564.37330408369883</v>
      </c>
      <c r="H3" s="203">
        <f t="shared" si="0"/>
        <v>653.15968804342083</v>
      </c>
      <c r="I3" s="203">
        <f t="shared" si="0"/>
        <v>671.84122159090907</v>
      </c>
      <c r="J3" s="203">
        <f t="shared" si="0"/>
        <v>630.49286405650037</v>
      </c>
      <c r="K3" s="203">
        <f t="shared" si="0"/>
        <v>582.62615456383151</v>
      </c>
      <c r="L3" s="203">
        <f t="shared" si="0"/>
        <v>602.91468782566517</v>
      </c>
      <c r="M3" s="203">
        <f t="shared" si="0"/>
        <v>609.32879870129841</v>
      </c>
      <c r="N3" s="203">
        <f t="shared" si="0"/>
        <v>658.1354383647988</v>
      </c>
      <c r="O3" s="203">
        <f t="shared" si="0"/>
        <v>603.49204851886134</v>
      </c>
      <c r="P3" s="203">
        <f t="shared" si="0"/>
        <v>611.10225211291481</v>
      </c>
      <c r="Q3" s="203">
        <f t="shared" si="0"/>
        <v>659.26420399999984</v>
      </c>
      <c r="R3" s="203">
        <f t="shared" si="0"/>
        <v>675.90856637914578</v>
      </c>
      <c r="S3" s="203">
        <f t="shared" si="0"/>
        <v>615.94443650793653</v>
      </c>
      <c r="T3" s="203">
        <f t="shared" si="0"/>
        <v>653.89075237087582</v>
      </c>
      <c r="U3" s="203">
        <f t="shared" si="0"/>
        <v>614.11326609775028</v>
      </c>
      <c r="V3" s="203">
        <f t="shared" si="0"/>
        <v>517.7335756390504</v>
      </c>
      <c r="W3" s="203">
        <f t="shared" si="0"/>
        <v>479.32065384788586</v>
      </c>
      <c r="X3" s="203">
        <f t="shared" si="0"/>
        <v>534.49838650286222</v>
      </c>
      <c r="Y3" s="203">
        <f t="shared" si="0"/>
        <v>548.6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556.68608158999939</v>
      </c>
      <c r="C4" s="241">
        <f t="shared" si="1"/>
        <v>652.90280697086598</v>
      </c>
      <c r="D4" s="241">
        <f t="shared" si="1"/>
        <v>544.81139020054934</v>
      </c>
      <c r="E4" s="241">
        <f t="shared" si="1"/>
        <v>440.42775793650787</v>
      </c>
      <c r="F4" s="241">
        <f t="shared" si="1"/>
        <v>374.69772703404192</v>
      </c>
      <c r="G4" s="241">
        <f t="shared" si="1"/>
        <v>380.70151873101582</v>
      </c>
      <c r="H4" s="241">
        <f t="shared" si="1"/>
        <v>433.29619539442479</v>
      </c>
      <c r="I4" s="241">
        <f t="shared" si="1"/>
        <v>446.80096117424239</v>
      </c>
      <c r="J4" s="241">
        <f t="shared" si="1"/>
        <v>394.74213812395624</v>
      </c>
      <c r="K4" s="241">
        <f t="shared" si="1"/>
        <v>398.67493909708185</v>
      </c>
      <c r="L4" s="241">
        <f t="shared" si="1"/>
        <v>381.02465821269737</v>
      </c>
      <c r="M4" s="241">
        <f t="shared" si="1"/>
        <v>401.57873376623365</v>
      </c>
      <c r="N4" s="241">
        <f t="shared" si="1"/>
        <v>436.90900541265216</v>
      </c>
      <c r="O4" s="241">
        <f t="shared" si="1"/>
        <v>400.6651581639253</v>
      </c>
      <c r="P4" s="241">
        <f t="shared" si="1"/>
        <v>404.15422533103163</v>
      </c>
      <c r="Q4" s="241">
        <f t="shared" si="1"/>
        <v>458.72756399999986</v>
      </c>
      <c r="R4" s="241">
        <f t="shared" si="1"/>
        <v>484.4762107503991</v>
      </c>
      <c r="S4" s="241">
        <f t="shared" si="1"/>
        <v>417.39201190476183</v>
      </c>
      <c r="T4" s="241">
        <f t="shared" si="1"/>
        <v>429.90819735782026</v>
      </c>
      <c r="U4" s="241">
        <f t="shared" si="1"/>
        <v>434.37279797157942</v>
      </c>
      <c r="V4" s="241">
        <f t="shared" si="1"/>
        <v>357.81304945435079</v>
      </c>
      <c r="W4" s="241">
        <f t="shared" si="1"/>
        <v>311.54654298194265</v>
      </c>
      <c r="X4" s="241">
        <f t="shared" si="1"/>
        <v>386.65840725738963</v>
      </c>
      <c r="Y4" s="241">
        <f t="shared" si="1"/>
        <v>409.19999999999993</v>
      </c>
      <c r="DA4" s="83"/>
    </row>
    <row r="5" spans="1:105" ht="12" customHeight="1" x14ac:dyDescent="0.25">
      <c r="A5" s="99" t="s">
        <v>54</v>
      </c>
      <c r="B5" s="282">
        <v>41.180097134059253</v>
      </c>
      <c r="C5" s="282">
        <v>49.903300323172779</v>
      </c>
      <c r="D5" s="282">
        <v>39.120211040817161</v>
      </c>
      <c r="E5" s="282">
        <v>35.226172419002701</v>
      </c>
      <c r="F5" s="282">
        <v>27.478730704097519</v>
      </c>
      <c r="G5" s="282">
        <v>30.41093487535602</v>
      </c>
      <c r="H5" s="282">
        <v>34.376479633687516</v>
      </c>
      <c r="I5" s="282">
        <v>36.490199777984913</v>
      </c>
      <c r="J5" s="282">
        <v>33.423101672582042</v>
      </c>
      <c r="K5" s="282">
        <v>33.629864924061742</v>
      </c>
      <c r="L5" s="282">
        <v>28.31137470341471</v>
      </c>
      <c r="M5" s="282">
        <v>32.671521972265673</v>
      </c>
      <c r="N5" s="282">
        <v>35.72859886691537</v>
      </c>
      <c r="O5" s="282">
        <v>32.830657612263202</v>
      </c>
      <c r="P5" s="282">
        <v>31.901074543090541</v>
      </c>
      <c r="Q5" s="282">
        <v>35.397094085965499</v>
      </c>
      <c r="R5" s="282">
        <v>35.906736965935288</v>
      </c>
      <c r="S5" s="282">
        <v>32.27908399970412</v>
      </c>
      <c r="T5" s="282">
        <v>31.95441805399933</v>
      </c>
      <c r="U5" s="282">
        <v>32.124654166044188</v>
      </c>
      <c r="V5" s="282">
        <v>24.971189690013791</v>
      </c>
      <c r="W5" s="282">
        <v>22.075984860477028</v>
      </c>
      <c r="X5" s="282">
        <v>26.533297908883831</v>
      </c>
      <c r="Y5" s="282">
        <v>26.979296661519669</v>
      </c>
      <c r="DA5" s="94" t="s">
        <v>1810</v>
      </c>
    </row>
    <row r="6" spans="1:105" ht="12" customHeight="1" x14ac:dyDescent="0.25">
      <c r="A6" s="99" t="s">
        <v>61</v>
      </c>
      <c r="B6" s="282">
        <v>515.50598445594017</v>
      </c>
      <c r="C6" s="282">
        <v>602.99950664769324</v>
      </c>
      <c r="D6" s="282">
        <v>505.6911791597322</v>
      </c>
      <c r="E6" s="282">
        <v>405.20158551750518</v>
      </c>
      <c r="F6" s="282">
        <v>347.21899632994439</v>
      </c>
      <c r="G6" s="282">
        <v>350.2905838556598</v>
      </c>
      <c r="H6" s="282">
        <v>398.91971576073729</v>
      </c>
      <c r="I6" s="282">
        <v>410.31076139625748</v>
      </c>
      <c r="J6" s="282">
        <v>361.31903645137419</v>
      </c>
      <c r="K6" s="282">
        <v>365.04507417302011</v>
      </c>
      <c r="L6" s="282">
        <v>352.71328350928269</v>
      </c>
      <c r="M6" s="282">
        <v>368.90721179396797</v>
      </c>
      <c r="N6" s="282">
        <v>401.18040654573679</v>
      </c>
      <c r="O6" s="282">
        <v>367.83450055166207</v>
      </c>
      <c r="P6" s="282">
        <v>372.25315078794108</v>
      </c>
      <c r="Q6" s="282">
        <v>423.33046991403438</v>
      </c>
      <c r="R6" s="282">
        <v>448.56947378446381</v>
      </c>
      <c r="S6" s="282">
        <v>385.11292790505769</v>
      </c>
      <c r="T6" s="282">
        <v>397.95377930382091</v>
      </c>
      <c r="U6" s="282">
        <v>402.24814380553522</v>
      </c>
      <c r="V6" s="282">
        <v>332.84185976433702</v>
      </c>
      <c r="W6" s="282">
        <v>289.47055812146561</v>
      </c>
      <c r="X6" s="282">
        <v>360.12510934850582</v>
      </c>
      <c r="Y6" s="282">
        <v>382.22070333848029</v>
      </c>
      <c r="DA6" s="94" t="s">
        <v>1811</v>
      </c>
    </row>
    <row r="7" spans="1:105" ht="12" customHeight="1" x14ac:dyDescent="0.25">
      <c r="A7" s="49" t="s">
        <v>62</v>
      </c>
      <c r="B7" s="242">
        <v>200.04280221621951</v>
      </c>
      <c r="C7" s="242">
        <v>209.10942435242029</v>
      </c>
      <c r="D7" s="242">
        <v>189.49961398279979</v>
      </c>
      <c r="E7" s="242">
        <v>197.85437169312181</v>
      </c>
      <c r="F7" s="242">
        <v>183.48906125755789</v>
      </c>
      <c r="G7" s="242">
        <v>183.671785352683</v>
      </c>
      <c r="H7" s="242">
        <v>219.8634926489961</v>
      </c>
      <c r="I7" s="242">
        <v>225.04026041666671</v>
      </c>
      <c r="J7" s="242">
        <v>235.7507259325441</v>
      </c>
      <c r="K7" s="242">
        <v>183.9512154667496</v>
      </c>
      <c r="L7" s="242">
        <v>221.89002961296779</v>
      </c>
      <c r="M7" s="242">
        <v>207.75006493506481</v>
      </c>
      <c r="N7" s="242">
        <v>221.22643295214661</v>
      </c>
      <c r="O7" s="242">
        <v>202.82689035493601</v>
      </c>
      <c r="P7" s="242">
        <v>206.94802678188319</v>
      </c>
      <c r="Q7" s="242">
        <v>200.53664000000001</v>
      </c>
      <c r="R7" s="242">
        <v>191.43235562874671</v>
      </c>
      <c r="S7" s="242">
        <v>198.5524246031747</v>
      </c>
      <c r="T7" s="242">
        <v>223.9825550130555</v>
      </c>
      <c r="U7" s="242">
        <v>179.74046812617081</v>
      </c>
      <c r="V7" s="242">
        <v>159.92052618469961</v>
      </c>
      <c r="W7" s="242">
        <v>167.77411086594319</v>
      </c>
      <c r="X7" s="242">
        <v>147.83997924547259</v>
      </c>
      <c r="Y7" s="242">
        <v>139.40000000000009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608</v>
      </c>
      <c r="C10" s="241">
        <v>671</v>
      </c>
      <c r="D10" s="241">
        <v>453</v>
      </c>
      <c r="E10" s="241">
        <v>479</v>
      </c>
      <c r="F10" s="241">
        <v>520</v>
      </c>
      <c r="G10" s="241">
        <v>609</v>
      </c>
      <c r="H10" s="241">
        <v>626</v>
      </c>
      <c r="I10" s="241">
        <v>664</v>
      </c>
      <c r="J10" s="241">
        <v>693.25</v>
      </c>
      <c r="K10" s="241">
        <v>688.72</v>
      </c>
      <c r="L10" s="241">
        <v>637.36</v>
      </c>
      <c r="M10" s="241">
        <v>716.25</v>
      </c>
      <c r="N10" s="241">
        <v>711</v>
      </c>
      <c r="O10" s="241">
        <v>701</v>
      </c>
      <c r="P10" s="241">
        <v>719</v>
      </c>
      <c r="Q10" s="241">
        <v>707.74</v>
      </c>
      <c r="R10" s="241">
        <v>698.5</v>
      </c>
      <c r="S10" s="241">
        <v>728.13</v>
      </c>
      <c r="T10" s="241">
        <v>685.86</v>
      </c>
      <c r="U10" s="241">
        <v>653</v>
      </c>
      <c r="V10" s="241">
        <v>686.69</v>
      </c>
      <c r="W10" s="241">
        <v>768.69</v>
      </c>
      <c r="X10" s="241">
        <v>692.48</v>
      </c>
      <c r="Y10" s="241">
        <v>594.16</v>
      </c>
      <c r="DA10" s="83" t="s">
        <v>1814</v>
      </c>
    </row>
    <row r="11" spans="1:105" ht="12" customHeight="1" x14ac:dyDescent="0.25">
      <c r="A11" s="107" t="s">
        <v>1815</v>
      </c>
      <c r="B11" s="282">
        <v>925</v>
      </c>
      <c r="C11" s="282">
        <v>988</v>
      </c>
      <c r="D11" s="282">
        <v>710</v>
      </c>
      <c r="E11" s="282">
        <v>674</v>
      </c>
      <c r="F11" s="282">
        <v>798</v>
      </c>
      <c r="G11" s="282">
        <v>858</v>
      </c>
      <c r="H11" s="282">
        <v>888</v>
      </c>
      <c r="I11" s="282">
        <v>915</v>
      </c>
      <c r="J11" s="282">
        <v>921.45</v>
      </c>
      <c r="K11" s="282">
        <v>920.98</v>
      </c>
      <c r="L11" s="282">
        <v>780.36</v>
      </c>
      <c r="M11" s="282">
        <v>748.36</v>
      </c>
      <c r="N11" s="282">
        <v>736</v>
      </c>
      <c r="O11" s="282">
        <v>723</v>
      </c>
      <c r="P11" s="282">
        <v>793</v>
      </c>
      <c r="Q11" s="282">
        <v>812.21</v>
      </c>
      <c r="R11" s="282">
        <v>858.9</v>
      </c>
      <c r="S11" s="282">
        <v>832.39</v>
      </c>
      <c r="T11" s="282">
        <v>839.26</v>
      </c>
      <c r="U11" s="282">
        <v>805.85</v>
      </c>
      <c r="V11" s="282">
        <v>932.74</v>
      </c>
      <c r="W11" s="282">
        <v>1018.51</v>
      </c>
      <c r="X11" s="282">
        <v>966.55</v>
      </c>
      <c r="Y11" s="282">
        <v>883.67</v>
      </c>
      <c r="DA11" s="94" t="s">
        <v>1816</v>
      </c>
    </row>
    <row r="12" spans="1:105" ht="12" customHeight="1" x14ac:dyDescent="0.25">
      <c r="A12" s="49" t="s">
        <v>1817</v>
      </c>
      <c r="B12" s="242">
        <v>60.926923076923131</v>
      </c>
      <c r="C12" s="242">
        <v>65.934615384615455</v>
      </c>
      <c r="D12" s="242">
        <v>65.381088082901613</v>
      </c>
      <c r="E12" s="242">
        <v>80.300365726227881</v>
      </c>
      <c r="F12" s="242">
        <v>85.120833333333408</v>
      </c>
      <c r="G12" s="242">
        <v>82.471243523316147</v>
      </c>
      <c r="H12" s="242">
        <v>85.113471502590755</v>
      </c>
      <c r="I12" s="242">
        <v>88.767616580310957</v>
      </c>
      <c r="J12" s="242">
        <v>90.77458549222807</v>
      </c>
      <c r="K12" s="242">
        <v>112.1071107628005</v>
      </c>
      <c r="L12" s="242">
        <v>103.5455183246074</v>
      </c>
      <c r="M12" s="242">
        <v>94.589395833333427</v>
      </c>
      <c r="N12" s="242">
        <v>81.346891191709929</v>
      </c>
      <c r="O12" s="242">
        <v>87.186694386694469</v>
      </c>
      <c r="P12" s="242">
        <v>97.650000000000091</v>
      </c>
      <c r="Q12" s="242">
        <v>98.163437500000114</v>
      </c>
      <c r="R12" s="242">
        <v>268.2188888888889</v>
      </c>
      <c r="S12" s="242">
        <v>283.77053631284912</v>
      </c>
      <c r="T12" s="242">
        <v>233.79586813186799</v>
      </c>
      <c r="U12" s="242">
        <v>223.63689560439551</v>
      </c>
      <c r="V12" s="242">
        <v>248.25328021978009</v>
      </c>
      <c r="W12" s="242">
        <v>240.88347826086951</v>
      </c>
      <c r="X12" s="242">
        <v>193.55349999999979</v>
      </c>
      <c r="Y12" s="242">
        <v>146.21084042553201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777.77777777777771</v>
      </c>
      <c r="C15" s="241">
        <v>777.77777777777771</v>
      </c>
      <c r="D15" s="241">
        <v>720.27126563598154</v>
      </c>
      <c r="E15" s="241">
        <v>720.27126563598154</v>
      </c>
      <c r="F15" s="241">
        <v>720.27126563598154</v>
      </c>
      <c r="G15" s="241">
        <v>662.76475349418536</v>
      </c>
      <c r="H15" s="241">
        <v>662.76475349418536</v>
      </c>
      <c r="I15" s="241">
        <v>720.27126563598154</v>
      </c>
      <c r="J15" s="241">
        <v>777.77777777777771</v>
      </c>
      <c r="K15" s="241">
        <v>777.77777777777771</v>
      </c>
      <c r="L15" s="241">
        <v>777.77777777777771</v>
      </c>
      <c r="M15" s="241">
        <v>777.77777777777771</v>
      </c>
      <c r="N15" s="241">
        <v>777.77777777777771</v>
      </c>
      <c r="O15" s="241">
        <v>777.77777777777771</v>
      </c>
      <c r="P15" s="241">
        <v>777.77777777777771</v>
      </c>
      <c r="Q15" s="241">
        <v>777.77777777777771</v>
      </c>
      <c r="R15" s="241">
        <v>777.77777777777771</v>
      </c>
      <c r="S15" s="241">
        <v>777.77777777777771</v>
      </c>
      <c r="T15" s="241">
        <v>777.77777777777771</v>
      </c>
      <c r="U15" s="241">
        <v>777.77777777777771</v>
      </c>
      <c r="V15" s="241">
        <v>777.77777777777771</v>
      </c>
      <c r="W15" s="241">
        <v>835.28428991957389</v>
      </c>
      <c r="X15" s="241">
        <v>835.28428991957389</v>
      </c>
      <c r="Y15" s="241">
        <v>777.77777777777771</v>
      </c>
      <c r="DA15" s="83" t="s">
        <v>1819</v>
      </c>
    </row>
    <row r="16" spans="1:105" ht="12" customHeight="1" x14ac:dyDescent="0.25">
      <c r="A16" s="107" t="s">
        <v>1815</v>
      </c>
      <c r="B16" s="282">
        <v>1000</v>
      </c>
      <c r="C16" s="282">
        <v>1099.4243505407039</v>
      </c>
      <c r="D16" s="282">
        <v>1099.4243505407039</v>
      </c>
      <c r="E16" s="282">
        <v>1099.4243505407039</v>
      </c>
      <c r="F16" s="282">
        <v>999.99999999999989</v>
      </c>
      <c r="G16" s="282">
        <v>999.99999999999989</v>
      </c>
      <c r="H16" s="282">
        <v>999.99999999999989</v>
      </c>
      <c r="I16" s="282">
        <v>999.99999999999989</v>
      </c>
      <c r="J16" s="282">
        <v>999.99999999999989</v>
      </c>
      <c r="K16" s="282">
        <v>999.99999999999989</v>
      </c>
      <c r="L16" s="282">
        <v>999.99999999999989</v>
      </c>
      <c r="M16" s="282">
        <v>900.57564945929562</v>
      </c>
      <c r="N16" s="282">
        <v>900.57564945929562</v>
      </c>
      <c r="O16" s="282">
        <v>900.57564945929562</v>
      </c>
      <c r="P16" s="282">
        <v>900.57564945929562</v>
      </c>
      <c r="Q16" s="282">
        <v>900.57564945929562</v>
      </c>
      <c r="R16" s="282">
        <v>999.99999999999989</v>
      </c>
      <c r="S16" s="282">
        <v>999.99999999999989</v>
      </c>
      <c r="T16" s="282">
        <v>999.99999999999989</v>
      </c>
      <c r="U16" s="282">
        <v>900.57564945929562</v>
      </c>
      <c r="V16" s="282">
        <v>999.99999999999989</v>
      </c>
      <c r="W16" s="282">
        <v>1099.4243505407039</v>
      </c>
      <c r="X16" s="282">
        <v>1099.4243505407039</v>
      </c>
      <c r="Y16" s="282">
        <v>1099.4243505407039</v>
      </c>
      <c r="DA16" s="94" t="s">
        <v>1820</v>
      </c>
    </row>
    <row r="17" spans="1:105" ht="12" customHeight="1" x14ac:dyDescent="0.25">
      <c r="A17" s="49" t="s">
        <v>1817</v>
      </c>
      <c r="B17" s="242">
        <v>67.696581196581249</v>
      </c>
      <c r="C17" s="242">
        <v>73.272554724581397</v>
      </c>
      <c r="D17" s="242">
        <v>73.272554724581397</v>
      </c>
      <c r="E17" s="242">
        <v>90.000475308581827</v>
      </c>
      <c r="F17" s="242">
        <v>90.000475308581827</v>
      </c>
      <c r="G17" s="242">
        <v>90.000475308581827</v>
      </c>
      <c r="H17" s="242">
        <v>90.000475308581827</v>
      </c>
      <c r="I17" s="242">
        <v>95.576448836581974</v>
      </c>
      <c r="J17" s="242">
        <v>95.576448836581974</v>
      </c>
      <c r="K17" s="242">
        <v>123.4563164765827</v>
      </c>
      <c r="L17" s="242">
        <v>123.4563164765827</v>
      </c>
      <c r="M17" s="242">
        <v>117.88034294858259</v>
      </c>
      <c r="N17" s="242">
        <v>112.3043694205824</v>
      </c>
      <c r="O17" s="242">
        <v>112.3043694205824</v>
      </c>
      <c r="P17" s="242">
        <v>106.7283958925823</v>
      </c>
      <c r="Q17" s="242">
        <v>106.7283958925823</v>
      </c>
      <c r="R17" s="242">
        <v>285.1595487885869</v>
      </c>
      <c r="S17" s="242">
        <v>301.88746937258742</v>
      </c>
      <c r="T17" s="242">
        <v>301.88746937258742</v>
      </c>
      <c r="U17" s="242">
        <v>296.31149584458723</v>
      </c>
      <c r="V17" s="242">
        <v>290.73552231658709</v>
      </c>
      <c r="W17" s="242">
        <v>290.73552231658709</v>
      </c>
      <c r="X17" s="242">
        <v>285.15954878858702</v>
      </c>
      <c r="Y17" s="242">
        <v>285.15954878858702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57.506512141796222</v>
      </c>
      <c r="J19" s="241">
        <v>115.0130242835924</v>
      </c>
      <c r="K19" s="241">
        <v>0</v>
      </c>
      <c r="L19" s="241">
        <v>0</v>
      </c>
      <c r="M19" s="241">
        <v>57.506512141796222</v>
      </c>
      <c r="N19" s="241">
        <v>0</v>
      </c>
      <c r="O19" s="241">
        <v>0</v>
      </c>
      <c r="P19" s="241">
        <v>57.506512141796222</v>
      </c>
      <c r="Q19" s="241">
        <v>0</v>
      </c>
      <c r="R19" s="241">
        <v>0</v>
      </c>
      <c r="S19" s="241">
        <v>57.506512141796222</v>
      </c>
      <c r="T19" s="241">
        <v>0</v>
      </c>
      <c r="U19" s="241">
        <v>0</v>
      </c>
      <c r="V19" s="241">
        <v>57.506512141796222</v>
      </c>
      <c r="W19" s="241">
        <v>57.506512141796222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198.84870108140851</v>
      </c>
      <c r="D20" s="282">
        <v>0</v>
      </c>
      <c r="E20" s="282">
        <v>0</v>
      </c>
      <c r="F20" s="282">
        <v>0</v>
      </c>
      <c r="G20" s="282">
        <v>0</v>
      </c>
      <c r="H20" s="282">
        <v>99.424350540704239</v>
      </c>
      <c r="I20" s="282">
        <v>0</v>
      </c>
      <c r="J20" s="282">
        <v>0</v>
      </c>
      <c r="K20" s="282">
        <v>99.424350540704239</v>
      </c>
      <c r="L20" s="282">
        <v>0</v>
      </c>
      <c r="M20" s="282">
        <v>0</v>
      </c>
      <c r="N20" s="282">
        <v>0</v>
      </c>
      <c r="O20" s="282">
        <v>0</v>
      </c>
      <c r="P20" s="282">
        <v>99.424350540704239</v>
      </c>
      <c r="Q20" s="282">
        <v>0</v>
      </c>
      <c r="R20" s="282">
        <v>198.84870108140851</v>
      </c>
      <c r="S20" s="282">
        <v>0</v>
      </c>
      <c r="T20" s="282">
        <v>0</v>
      </c>
      <c r="U20" s="282">
        <v>0</v>
      </c>
      <c r="V20" s="282">
        <v>99.424350540704239</v>
      </c>
      <c r="W20" s="282">
        <v>198.84870108140851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11.15194705600029</v>
      </c>
      <c r="D21" s="242">
        <v>5.5759735280001443</v>
      </c>
      <c r="E21" s="242">
        <v>16.727920584000429</v>
      </c>
      <c r="F21" s="242">
        <v>5.5759735280001443</v>
      </c>
      <c r="G21" s="242">
        <v>0</v>
      </c>
      <c r="H21" s="242">
        <v>5.5759735280001443</v>
      </c>
      <c r="I21" s="242">
        <v>11.15194705600029</v>
      </c>
      <c r="J21" s="242">
        <v>0</v>
      </c>
      <c r="K21" s="242">
        <v>33.455841168000873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184.00712642400481</v>
      </c>
      <c r="S21" s="242">
        <v>22.303894112000581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57.506512141796179</v>
      </c>
      <c r="E23" s="241">
        <f t="shared" si="2"/>
        <v>0</v>
      </c>
      <c r="F23" s="241">
        <f t="shared" si="2"/>
        <v>0</v>
      </c>
      <c r="G23" s="241">
        <f t="shared" si="2"/>
        <v>57.506512141796179</v>
      </c>
      <c r="H23" s="241">
        <f t="shared" si="2"/>
        <v>0</v>
      </c>
      <c r="I23" s="241">
        <f t="shared" si="2"/>
        <v>0</v>
      </c>
      <c r="J23" s="241">
        <f t="shared" si="2"/>
        <v>57.506512141796179</v>
      </c>
      <c r="K23" s="241">
        <f t="shared" si="2"/>
        <v>0</v>
      </c>
      <c r="L23" s="241">
        <f t="shared" si="2"/>
        <v>0</v>
      </c>
      <c r="M23" s="241">
        <f t="shared" si="2"/>
        <v>57.506512141796179</v>
      </c>
      <c r="N23" s="241">
        <f t="shared" si="2"/>
        <v>0</v>
      </c>
      <c r="O23" s="241">
        <f t="shared" si="2"/>
        <v>0</v>
      </c>
      <c r="P23" s="241">
        <f t="shared" si="2"/>
        <v>57.506512141796179</v>
      </c>
      <c r="Q23" s="241">
        <f t="shared" si="2"/>
        <v>0</v>
      </c>
      <c r="R23" s="241">
        <f t="shared" si="2"/>
        <v>0</v>
      </c>
      <c r="S23" s="241">
        <f t="shared" si="2"/>
        <v>57.506512141796179</v>
      </c>
      <c r="T23" s="241">
        <f t="shared" si="2"/>
        <v>0</v>
      </c>
      <c r="U23" s="241">
        <f t="shared" si="2"/>
        <v>0</v>
      </c>
      <c r="V23" s="241">
        <f t="shared" si="2"/>
        <v>57.506512141796179</v>
      </c>
      <c r="W23" s="241">
        <f t="shared" si="2"/>
        <v>0</v>
      </c>
      <c r="X23" s="241">
        <f t="shared" si="2"/>
        <v>0</v>
      </c>
      <c r="Y23" s="241">
        <f t="shared" si="2"/>
        <v>57.506512141796179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99.424350540704609</v>
      </c>
      <c r="D24" s="282">
        <f t="shared" si="3"/>
        <v>0</v>
      </c>
      <c r="E24" s="282">
        <f t="shared" si="3"/>
        <v>0</v>
      </c>
      <c r="F24" s="282">
        <f t="shared" si="3"/>
        <v>99.42435054070404</v>
      </c>
      <c r="G24" s="282">
        <f t="shared" si="3"/>
        <v>0</v>
      </c>
      <c r="H24" s="282">
        <f t="shared" si="3"/>
        <v>99.424350540704268</v>
      </c>
      <c r="I24" s="282">
        <f t="shared" si="3"/>
        <v>0</v>
      </c>
      <c r="J24" s="282">
        <f t="shared" si="3"/>
        <v>0</v>
      </c>
      <c r="K24" s="282">
        <f t="shared" si="3"/>
        <v>99.424350540704268</v>
      </c>
      <c r="L24" s="282">
        <f t="shared" si="3"/>
        <v>0</v>
      </c>
      <c r="M24" s="282">
        <f t="shared" si="3"/>
        <v>99.424350540704268</v>
      </c>
      <c r="N24" s="282">
        <f t="shared" si="3"/>
        <v>0</v>
      </c>
      <c r="O24" s="282">
        <f t="shared" si="3"/>
        <v>0</v>
      </c>
      <c r="P24" s="282">
        <f t="shared" si="3"/>
        <v>99.424350540704268</v>
      </c>
      <c r="Q24" s="282">
        <f t="shared" si="3"/>
        <v>0</v>
      </c>
      <c r="R24" s="282">
        <f t="shared" si="3"/>
        <v>99.424350540704268</v>
      </c>
      <c r="S24" s="282">
        <f t="shared" si="3"/>
        <v>0</v>
      </c>
      <c r="T24" s="282">
        <f t="shared" si="3"/>
        <v>0</v>
      </c>
      <c r="U24" s="282">
        <f t="shared" si="3"/>
        <v>99.424350540704268</v>
      </c>
      <c r="V24" s="282">
        <f t="shared" si="3"/>
        <v>0</v>
      </c>
      <c r="W24" s="282">
        <f t="shared" si="3"/>
        <v>99.424350540704381</v>
      </c>
      <c r="X24" s="282">
        <f t="shared" si="3"/>
        <v>0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5.5759735280001479</v>
      </c>
      <c r="D25" s="242">
        <f t="shared" si="4"/>
        <v>5.5759735280001479</v>
      </c>
      <c r="E25" s="242">
        <f t="shared" si="4"/>
        <v>0</v>
      </c>
      <c r="F25" s="242">
        <f t="shared" si="4"/>
        <v>5.5759735280001479</v>
      </c>
      <c r="G25" s="242">
        <f t="shared" si="4"/>
        <v>0</v>
      </c>
      <c r="H25" s="242">
        <f t="shared" si="4"/>
        <v>5.5759735280001479</v>
      </c>
      <c r="I25" s="242">
        <f t="shared" si="4"/>
        <v>5.5759735280001479</v>
      </c>
      <c r="J25" s="242">
        <f t="shared" si="4"/>
        <v>0</v>
      </c>
      <c r="K25" s="242">
        <f t="shared" si="4"/>
        <v>5.5759735280001479</v>
      </c>
      <c r="L25" s="242">
        <f t="shared" si="4"/>
        <v>0</v>
      </c>
      <c r="M25" s="242">
        <f t="shared" si="4"/>
        <v>5.5759735280001053</v>
      </c>
      <c r="N25" s="242">
        <f t="shared" si="4"/>
        <v>5.5759735280001905</v>
      </c>
      <c r="O25" s="242">
        <f t="shared" si="4"/>
        <v>0</v>
      </c>
      <c r="P25" s="242">
        <f t="shared" si="4"/>
        <v>5.5759735280001053</v>
      </c>
      <c r="Q25" s="242">
        <f t="shared" si="4"/>
        <v>0</v>
      </c>
      <c r="R25" s="242">
        <f t="shared" si="4"/>
        <v>5.5759735280001905</v>
      </c>
      <c r="S25" s="242">
        <f t="shared" si="4"/>
        <v>5.5759735280000768</v>
      </c>
      <c r="T25" s="242">
        <f t="shared" si="4"/>
        <v>0</v>
      </c>
      <c r="U25" s="242">
        <f t="shared" si="4"/>
        <v>5.5759735280001905</v>
      </c>
      <c r="V25" s="242">
        <f t="shared" si="4"/>
        <v>5.5759735280001337</v>
      </c>
      <c r="W25" s="242">
        <f t="shared" si="4"/>
        <v>0</v>
      </c>
      <c r="X25" s="242">
        <f t="shared" si="4"/>
        <v>5.5759735280000768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169.77777777777771</v>
      </c>
      <c r="C27" s="241">
        <f t="shared" si="5"/>
        <v>106.77777777777771</v>
      </c>
      <c r="D27" s="241">
        <f t="shared" si="5"/>
        <v>267.27126563598154</v>
      </c>
      <c r="E27" s="241">
        <f t="shared" si="5"/>
        <v>241.27126563598154</v>
      </c>
      <c r="F27" s="241">
        <f t="shared" si="5"/>
        <v>200.27126563598154</v>
      </c>
      <c r="G27" s="241">
        <f t="shared" si="5"/>
        <v>53.764753494185356</v>
      </c>
      <c r="H27" s="241">
        <f t="shared" si="5"/>
        <v>36.764753494185356</v>
      </c>
      <c r="I27" s="241">
        <f t="shared" si="5"/>
        <v>56.271265635981536</v>
      </c>
      <c r="J27" s="241">
        <f t="shared" si="5"/>
        <v>84.527777777777715</v>
      </c>
      <c r="K27" s="241">
        <f t="shared" si="5"/>
        <v>89.057777777777687</v>
      </c>
      <c r="L27" s="241">
        <f t="shared" si="5"/>
        <v>140.4177777777777</v>
      </c>
      <c r="M27" s="241">
        <f t="shared" si="5"/>
        <v>61.527777777777715</v>
      </c>
      <c r="N27" s="241">
        <f t="shared" si="5"/>
        <v>66.777777777777715</v>
      </c>
      <c r="O27" s="241">
        <f t="shared" si="5"/>
        <v>76.777777777777715</v>
      </c>
      <c r="P27" s="241">
        <f t="shared" si="5"/>
        <v>58.777777777777715</v>
      </c>
      <c r="Q27" s="241">
        <f t="shared" si="5"/>
        <v>70.037777777777706</v>
      </c>
      <c r="R27" s="241">
        <f t="shared" si="5"/>
        <v>79.277777777777715</v>
      </c>
      <c r="S27" s="241">
        <f t="shared" si="5"/>
        <v>49.647777777777719</v>
      </c>
      <c r="T27" s="241">
        <f t="shared" si="5"/>
        <v>91.917777777777701</v>
      </c>
      <c r="U27" s="241">
        <f t="shared" si="5"/>
        <v>124.77777777777771</v>
      </c>
      <c r="V27" s="241">
        <f t="shared" si="5"/>
        <v>91.08777777777766</v>
      </c>
      <c r="W27" s="241">
        <f t="shared" si="5"/>
        <v>66.594289919573839</v>
      </c>
      <c r="X27" s="241">
        <f t="shared" si="5"/>
        <v>142.80428991957388</v>
      </c>
      <c r="Y27" s="241">
        <f t="shared" si="5"/>
        <v>183.61777777777775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75</v>
      </c>
      <c r="C28" s="282">
        <f t="shared" si="6"/>
        <v>111.42435054070393</v>
      </c>
      <c r="D28" s="282">
        <f t="shared" si="6"/>
        <v>389.42435054070393</v>
      </c>
      <c r="E28" s="282">
        <f t="shared" si="6"/>
        <v>425.42435054070393</v>
      </c>
      <c r="F28" s="282">
        <f t="shared" si="6"/>
        <v>201.99999999999989</v>
      </c>
      <c r="G28" s="282">
        <f t="shared" si="6"/>
        <v>141.99999999999989</v>
      </c>
      <c r="H28" s="282">
        <f t="shared" si="6"/>
        <v>111.99999999999989</v>
      </c>
      <c r="I28" s="282">
        <f t="shared" si="6"/>
        <v>84.999999999999886</v>
      </c>
      <c r="J28" s="282">
        <f t="shared" si="6"/>
        <v>78.549999999999841</v>
      </c>
      <c r="K28" s="282">
        <f t="shared" si="6"/>
        <v>79.019999999999868</v>
      </c>
      <c r="L28" s="282">
        <f t="shared" si="6"/>
        <v>219.63999999999987</v>
      </c>
      <c r="M28" s="282">
        <f t="shared" si="6"/>
        <v>152.21564945929561</v>
      </c>
      <c r="N28" s="282">
        <f t="shared" si="6"/>
        <v>164.57564945929562</v>
      </c>
      <c r="O28" s="282">
        <f t="shared" si="6"/>
        <v>177.57564945929562</v>
      </c>
      <c r="P28" s="282">
        <f t="shared" si="6"/>
        <v>107.57564945929562</v>
      </c>
      <c r="Q28" s="282">
        <f t="shared" si="6"/>
        <v>88.365649459295582</v>
      </c>
      <c r="R28" s="282">
        <f t="shared" si="6"/>
        <v>141.09999999999991</v>
      </c>
      <c r="S28" s="282">
        <f t="shared" si="6"/>
        <v>167.6099999999999</v>
      </c>
      <c r="T28" s="282">
        <f t="shared" si="6"/>
        <v>160.7399999999999</v>
      </c>
      <c r="U28" s="282">
        <f t="shared" si="6"/>
        <v>94.725649459295596</v>
      </c>
      <c r="V28" s="282">
        <f t="shared" si="6"/>
        <v>67.259999999999877</v>
      </c>
      <c r="W28" s="282">
        <f t="shared" si="6"/>
        <v>80.914350540703936</v>
      </c>
      <c r="X28" s="282">
        <f t="shared" si="6"/>
        <v>132.87435054070397</v>
      </c>
      <c r="Y28" s="282">
        <f t="shared" si="6"/>
        <v>215.75435054070397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6.7696581196581178</v>
      </c>
      <c r="C29" s="242">
        <f t="shared" si="7"/>
        <v>7.3379393399659421</v>
      </c>
      <c r="D29" s="242">
        <f t="shared" si="7"/>
        <v>7.8914666416797843</v>
      </c>
      <c r="E29" s="242">
        <f t="shared" si="7"/>
        <v>9.7001095823539458</v>
      </c>
      <c r="F29" s="242">
        <f t="shared" si="7"/>
        <v>4.8796419752484184</v>
      </c>
      <c r="G29" s="242">
        <f t="shared" si="7"/>
        <v>7.5292317852656794</v>
      </c>
      <c r="H29" s="242">
        <f t="shared" si="7"/>
        <v>4.8870038059910712</v>
      </c>
      <c r="I29" s="242">
        <f t="shared" si="7"/>
        <v>6.8088322562710175</v>
      </c>
      <c r="J29" s="242">
        <f t="shared" si="7"/>
        <v>4.8018633443539045</v>
      </c>
      <c r="K29" s="242">
        <f t="shared" si="7"/>
        <v>11.349205713782197</v>
      </c>
      <c r="L29" s="242">
        <f t="shared" si="7"/>
        <v>19.9107981519753</v>
      </c>
      <c r="M29" s="242">
        <f t="shared" si="7"/>
        <v>23.290947115249168</v>
      </c>
      <c r="N29" s="242">
        <f t="shared" si="7"/>
        <v>30.957478228872475</v>
      </c>
      <c r="O29" s="242">
        <f t="shared" si="7"/>
        <v>25.117675033887934</v>
      </c>
      <c r="P29" s="242">
        <f t="shared" si="7"/>
        <v>9.0783958925822077</v>
      </c>
      <c r="Q29" s="242">
        <f t="shared" si="7"/>
        <v>8.5649583925821844</v>
      </c>
      <c r="R29" s="242">
        <f t="shared" si="7"/>
        <v>16.940659899698005</v>
      </c>
      <c r="S29" s="242">
        <f t="shared" si="7"/>
        <v>18.116933059738301</v>
      </c>
      <c r="T29" s="242">
        <f t="shared" si="7"/>
        <v>68.091601240719427</v>
      </c>
      <c r="U29" s="242">
        <f t="shared" si="7"/>
        <v>72.674600240191722</v>
      </c>
      <c r="V29" s="242">
        <f t="shared" si="7"/>
        <v>42.482242096806999</v>
      </c>
      <c r="W29" s="242">
        <f t="shared" si="7"/>
        <v>49.852044055717585</v>
      </c>
      <c r="X29" s="242">
        <f t="shared" si="7"/>
        <v>91.606048788587231</v>
      </c>
      <c r="Y29" s="242">
        <f t="shared" si="7"/>
        <v>138.948708363055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227.01229578675839</v>
      </c>
      <c r="C32" s="210">
        <v>435.92708512467749</v>
      </c>
      <c r="D32" s="210">
        <v>425.49647463456569</v>
      </c>
      <c r="E32" s="210">
        <v>480.54522785898541</v>
      </c>
      <c r="F32" s="210">
        <v>488.12037833190021</v>
      </c>
      <c r="G32" s="210">
        <v>486.0705073086844</v>
      </c>
      <c r="H32" s="210">
        <v>513.97282889079963</v>
      </c>
      <c r="I32" s="210">
        <v>565.18529664660355</v>
      </c>
      <c r="J32" s="210">
        <v>552.91616509028381</v>
      </c>
      <c r="K32" s="210">
        <v>632.09105760963018</v>
      </c>
      <c r="L32" s="210">
        <v>530.41874462596729</v>
      </c>
      <c r="M32" s="210">
        <v>500.61874462596728</v>
      </c>
      <c r="N32" s="210">
        <v>427.5119518486672</v>
      </c>
      <c r="O32" s="210">
        <v>431.11478933791909</v>
      </c>
      <c r="P32" s="210">
        <v>443.19767841788467</v>
      </c>
      <c r="Q32" s="210">
        <v>527.50541702493547</v>
      </c>
      <c r="R32" s="210">
        <v>459.26001719690458</v>
      </c>
      <c r="S32" s="210">
        <v>478.25064488392093</v>
      </c>
      <c r="T32" s="210">
        <v>474.22519346517618</v>
      </c>
      <c r="U32" s="210">
        <v>508.3576929131753</v>
      </c>
      <c r="V32" s="210">
        <v>396.12381453588131</v>
      </c>
      <c r="W32" s="210">
        <v>432.66930958440179</v>
      </c>
      <c r="X32" s="210">
        <v>418.65283583093839</v>
      </c>
      <c r="Y32" s="210">
        <v>367.18503611514171</v>
      </c>
      <c r="DA32" s="109" t="s">
        <v>1825</v>
      </c>
    </row>
    <row r="33" spans="1:105" ht="12" customHeight="1" x14ac:dyDescent="0.25">
      <c r="A33" s="24" t="s">
        <v>28</v>
      </c>
      <c r="B33" s="213">
        <v>108.7453998280309</v>
      </c>
      <c r="C33" s="213">
        <v>89.872828890799667</v>
      </c>
      <c r="D33" s="213">
        <v>87.066208082545131</v>
      </c>
      <c r="E33" s="213">
        <v>87.538693035253658</v>
      </c>
      <c r="F33" s="213">
        <v>75.487790197764411</v>
      </c>
      <c r="G33" s="213">
        <v>76.069905417024927</v>
      </c>
      <c r="H33" s="213">
        <v>75.566380051590727</v>
      </c>
      <c r="I33" s="213">
        <v>71.861478933791915</v>
      </c>
      <c r="J33" s="213">
        <v>78.188048151332751</v>
      </c>
      <c r="K33" s="213">
        <v>93.146689595872729</v>
      </c>
      <c r="L33" s="213">
        <v>8.8103181427343085</v>
      </c>
      <c r="M33" s="213">
        <v>0.26491831470335342</v>
      </c>
      <c r="N33" s="213">
        <v>0.26655202063628552</v>
      </c>
      <c r="O33" s="213">
        <v>0.26061908856405852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1.026999140154772</v>
      </c>
      <c r="C34" s="204">
        <f t="shared" si="8"/>
        <v>14.536113499570071</v>
      </c>
      <c r="D34" s="204">
        <f t="shared" si="8"/>
        <v>6.816595012897678</v>
      </c>
      <c r="E34" s="204">
        <f t="shared" si="8"/>
        <v>7.7195184866723991</v>
      </c>
      <c r="F34" s="204">
        <f t="shared" si="8"/>
        <v>7.7195184866723991</v>
      </c>
      <c r="G34" s="204">
        <f t="shared" si="8"/>
        <v>4.8246775580395527</v>
      </c>
      <c r="H34" s="204">
        <f t="shared" si="8"/>
        <v>7.7195184866723991</v>
      </c>
      <c r="I34" s="204">
        <f t="shared" si="8"/>
        <v>6.7517626827171098</v>
      </c>
      <c r="J34" s="204">
        <f t="shared" si="8"/>
        <v>5.8043852106620797</v>
      </c>
      <c r="K34" s="204">
        <f t="shared" si="8"/>
        <v>6.7670679277729997</v>
      </c>
      <c r="L34" s="204">
        <f t="shared" si="8"/>
        <v>0</v>
      </c>
      <c r="M34" s="204">
        <f t="shared" si="8"/>
        <v>6.7548581255374023</v>
      </c>
      <c r="N34" s="204">
        <f t="shared" si="8"/>
        <v>1.930094582975064</v>
      </c>
      <c r="O34" s="204">
        <f t="shared" si="8"/>
        <v>0</v>
      </c>
      <c r="P34" s="204">
        <f t="shared" si="8"/>
        <v>0</v>
      </c>
      <c r="Q34" s="204">
        <f t="shared" si="8"/>
        <v>0.96491831470335332</v>
      </c>
      <c r="R34" s="204">
        <f t="shared" si="8"/>
        <v>0.96491831470335332</v>
      </c>
      <c r="S34" s="204">
        <f t="shared" si="8"/>
        <v>0.96491831470335332</v>
      </c>
      <c r="T34" s="204">
        <f t="shared" si="8"/>
        <v>0.96491831470335332</v>
      </c>
      <c r="U34" s="204">
        <f t="shared" si="8"/>
        <v>0.96491831470335332</v>
      </c>
      <c r="V34" s="204">
        <f t="shared" si="8"/>
        <v>0.96491831470335332</v>
      </c>
      <c r="W34" s="204">
        <f t="shared" si="8"/>
        <v>0</v>
      </c>
      <c r="X34" s="204">
        <f t="shared" si="8"/>
        <v>0</v>
      </c>
      <c r="Y34" s="204">
        <f t="shared" si="8"/>
        <v>0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1828</v>
      </c>
    </row>
    <row r="37" spans="1:105" ht="12" customHeight="1" x14ac:dyDescent="0.25">
      <c r="A37" s="18" t="s">
        <v>71</v>
      </c>
      <c r="B37" s="204">
        <v>1.026999140154772</v>
      </c>
      <c r="C37" s="204">
        <v>1.026999140154772</v>
      </c>
      <c r="D37" s="204">
        <v>1.026999140154772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1829</v>
      </c>
    </row>
    <row r="38" spans="1:105" ht="12" customHeight="1" x14ac:dyDescent="0.25">
      <c r="A38" s="18" t="s">
        <v>32</v>
      </c>
      <c r="B38" s="204">
        <v>0</v>
      </c>
      <c r="C38" s="204">
        <v>13.5091143594153</v>
      </c>
      <c r="D38" s="204">
        <v>5.7895958727429058</v>
      </c>
      <c r="E38" s="204">
        <v>7.7195184866723991</v>
      </c>
      <c r="F38" s="204">
        <v>7.7195184866723991</v>
      </c>
      <c r="G38" s="204">
        <v>4.8246775580395527</v>
      </c>
      <c r="H38" s="204">
        <v>7.7195184866723991</v>
      </c>
      <c r="I38" s="204">
        <v>6.7517626827171098</v>
      </c>
      <c r="J38" s="204">
        <v>5.8043852106620797</v>
      </c>
      <c r="K38" s="204">
        <v>6.7670679277729997</v>
      </c>
      <c r="L38" s="204">
        <v>0</v>
      </c>
      <c r="M38" s="204">
        <v>6.7548581255374023</v>
      </c>
      <c r="N38" s="204">
        <v>1.930094582975064</v>
      </c>
      <c r="O38" s="204">
        <v>0</v>
      </c>
      <c r="P38" s="204">
        <v>0</v>
      </c>
      <c r="Q38" s="204">
        <v>0.96491831470335332</v>
      </c>
      <c r="R38" s="204">
        <v>0.96491831470335332</v>
      </c>
      <c r="S38" s="204">
        <v>0.96491831470335332</v>
      </c>
      <c r="T38" s="204">
        <v>0.96491831470335332</v>
      </c>
      <c r="U38" s="204">
        <v>0.96491831470335332</v>
      </c>
      <c r="V38" s="204">
        <v>0.96491831470335332</v>
      </c>
      <c r="W38" s="204">
        <v>0</v>
      </c>
      <c r="X38" s="204">
        <v>0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58.512467755803947</v>
      </c>
      <c r="C40" s="204">
        <f t="shared" si="9"/>
        <v>72.484952708512466</v>
      </c>
      <c r="D40" s="204">
        <f t="shared" si="9"/>
        <v>63.972484952708513</v>
      </c>
      <c r="E40" s="204">
        <f t="shared" si="9"/>
        <v>44.368013757523642</v>
      </c>
      <c r="F40" s="204">
        <f t="shared" si="9"/>
        <v>60.554600171969042</v>
      </c>
      <c r="G40" s="204">
        <f t="shared" si="9"/>
        <v>55.438521066208082</v>
      </c>
      <c r="H40" s="204">
        <f t="shared" si="9"/>
        <v>102.9664660361135</v>
      </c>
      <c r="I40" s="204">
        <f t="shared" si="9"/>
        <v>97.46345657781599</v>
      </c>
      <c r="J40" s="204">
        <f t="shared" si="9"/>
        <v>100.9673258813414</v>
      </c>
      <c r="K40" s="204">
        <f t="shared" si="9"/>
        <v>75.924333619948399</v>
      </c>
      <c r="L40" s="204">
        <f t="shared" si="9"/>
        <v>94.389509888220118</v>
      </c>
      <c r="M40" s="204">
        <f t="shared" si="9"/>
        <v>83.361994840928631</v>
      </c>
      <c r="N40" s="204">
        <f t="shared" si="9"/>
        <v>54.277730008598454</v>
      </c>
      <c r="O40" s="204">
        <f t="shared" si="9"/>
        <v>61.435941530524502</v>
      </c>
      <c r="P40" s="204">
        <f t="shared" si="9"/>
        <v>43.680137575236458</v>
      </c>
      <c r="Q40" s="204">
        <f t="shared" si="9"/>
        <v>52.020636285468612</v>
      </c>
      <c r="R40" s="204">
        <f t="shared" si="9"/>
        <v>45.808254514187453</v>
      </c>
      <c r="S40" s="204">
        <f t="shared" si="9"/>
        <v>45.829750644883923</v>
      </c>
      <c r="T40" s="204">
        <f t="shared" si="9"/>
        <v>45.16242476354256</v>
      </c>
      <c r="U40" s="204">
        <f t="shared" si="9"/>
        <v>62.66173688736027</v>
      </c>
      <c r="V40" s="204">
        <f t="shared" si="9"/>
        <v>44.690971625107473</v>
      </c>
      <c r="W40" s="204">
        <f t="shared" si="9"/>
        <v>47.570679277730001</v>
      </c>
      <c r="X40" s="204">
        <f t="shared" si="9"/>
        <v>33.469389509888217</v>
      </c>
      <c r="Y40" s="204">
        <f t="shared" si="9"/>
        <v>34.501289767841783</v>
      </c>
      <c r="DA40" s="71"/>
    </row>
    <row r="41" spans="1:105" ht="12" customHeight="1" x14ac:dyDescent="0.25">
      <c r="A41" s="18" t="s">
        <v>73</v>
      </c>
      <c r="B41" s="204">
        <v>58.512467755803947</v>
      </c>
      <c r="C41" s="204">
        <v>72.484952708512466</v>
      </c>
      <c r="D41" s="204">
        <v>63.972484952708513</v>
      </c>
      <c r="E41" s="204">
        <v>44.368013757523642</v>
      </c>
      <c r="F41" s="204">
        <v>60.554600171969042</v>
      </c>
      <c r="G41" s="204">
        <v>55.438521066208082</v>
      </c>
      <c r="H41" s="204">
        <v>102.9664660361135</v>
      </c>
      <c r="I41" s="204">
        <v>97.46345657781599</v>
      </c>
      <c r="J41" s="204">
        <v>100.9673258813414</v>
      </c>
      <c r="K41" s="204">
        <v>75.924333619948399</v>
      </c>
      <c r="L41" s="204">
        <v>94.389509888220118</v>
      </c>
      <c r="M41" s="204">
        <v>83.361994840928631</v>
      </c>
      <c r="N41" s="204">
        <v>54.277730008598454</v>
      </c>
      <c r="O41" s="204">
        <v>61.435941530524502</v>
      </c>
      <c r="P41" s="204">
        <v>43.680137575236458</v>
      </c>
      <c r="Q41" s="204">
        <v>52.020636285468612</v>
      </c>
      <c r="R41" s="204">
        <v>45.808254514187453</v>
      </c>
      <c r="S41" s="204">
        <v>45.829750644883923</v>
      </c>
      <c r="T41" s="204">
        <v>45.16242476354256</v>
      </c>
      <c r="U41" s="204">
        <v>62.66173688736027</v>
      </c>
      <c r="V41" s="204">
        <v>44.690971625107473</v>
      </c>
      <c r="W41" s="204">
        <v>47.570679277730001</v>
      </c>
      <c r="X41" s="204">
        <v>33.469389509888217</v>
      </c>
      <c r="Y41" s="204">
        <v>34.501289767841783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196.09251934651761</v>
      </c>
      <c r="D43" s="204">
        <f t="shared" si="10"/>
        <v>192.84419604471191</v>
      </c>
      <c r="E43" s="204">
        <f t="shared" si="10"/>
        <v>209.92158211521931</v>
      </c>
      <c r="F43" s="204">
        <f t="shared" si="10"/>
        <v>233.68684436801368</v>
      </c>
      <c r="G43" s="204">
        <f t="shared" si="10"/>
        <v>237.65176268271705</v>
      </c>
      <c r="H43" s="204">
        <f t="shared" si="10"/>
        <v>201.01272570937229</v>
      </c>
      <c r="I43" s="204">
        <f t="shared" si="10"/>
        <v>276.58349097162511</v>
      </c>
      <c r="J43" s="204">
        <f t="shared" si="10"/>
        <v>242.76294067067923</v>
      </c>
      <c r="K43" s="204">
        <f t="shared" si="10"/>
        <v>334.14539982803092</v>
      </c>
      <c r="L43" s="204">
        <f t="shared" si="10"/>
        <v>317.18736027515052</v>
      </c>
      <c r="M43" s="204">
        <f t="shared" si="10"/>
        <v>307.39466895958725</v>
      </c>
      <c r="N43" s="204">
        <f t="shared" si="10"/>
        <v>211.54582975064486</v>
      </c>
      <c r="O43" s="204">
        <f t="shared" si="10"/>
        <v>207.67652622527945</v>
      </c>
      <c r="P43" s="204">
        <f t="shared" si="10"/>
        <v>286.59122957867584</v>
      </c>
      <c r="Q43" s="204">
        <f t="shared" si="10"/>
        <v>347.13860705073085</v>
      </c>
      <c r="R43" s="204">
        <f t="shared" si="10"/>
        <v>304.55236457437667</v>
      </c>
      <c r="S43" s="204">
        <f t="shared" si="10"/>
        <v>308.68443680137574</v>
      </c>
      <c r="T43" s="204">
        <f t="shared" si="10"/>
        <v>328.60421324161643</v>
      </c>
      <c r="U43" s="204">
        <f t="shared" si="10"/>
        <v>344.7310377111117</v>
      </c>
      <c r="V43" s="204">
        <f t="shared" si="10"/>
        <v>249.19251616958721</v>
      </c>
      <c r="W43" s="204">
        <f t="shared" si="10"/>
        <v>278.41574122670619</v>
      </c>
      <c r="X43" s="204">
        <f t="shared" si="10"/>
        <v>277.17252628665636</v>
      </c>
      <c r="Y43" s="204">
        <f t="shared" si="10"/>
        <v>236.24728890963866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196.09251934651761</v>
      </c>
      <c r="D44" s="204">
        <v>192.84419604471191</v>
      </c>
      <c r="E44" s="204">
        <v>209.92158211521931</v>
      </c>
      <c r="F44" s="204">
        <v>233.51969045571789</v>
      </c>
      <c r="G44" s="204">
        <v>237.2934651762682</v>
      </c>
      <c r="H44" s="204">
        <v>200.60670679277729</v>
      </c>
      <c r="I44" s="204">
        <v>276.17747205503008</v>
      </c>
      <c r="J44" s="204">
        <v>242.3808254514187</v>
      </c>
      <c r="K44" s="204">
        <v>333.64385210662078</v>
      </c>
      <c r="L44" s="204">
        <v>317.04402407566641</v>
      </c>
      <c r="M44" s="204">
        <v>307.3468615649183</v>
      </c>
      <c r="N44" s="204">
        <v>211.49802235597591</v>
      </c>
      <c r="O44" s="204">
        <v>207.6287188306105</v>
      </c>
      <c r="P44" s="204">
        <v>286.54342218400689</v>
      </c>
      <c r="Q44" s="204">
        <v>347.0669819432502</v>
      </c>
      <c r="R44" s="204">
        <v>304.45683576956151</v>
      </c>
      <c r="S44" s="204">
        <v>308.61281169389508</v>
      </c>
      <c r="T44" s="204">
        <v>328.55640584694748</v>
      </c>
      <c r="U44" s="204">
        <v>344.53516766981937</v>
      </c>
      <c r="V44" s="204">
        <v>248.9730008598452</v>
      </c>
      <c r="W44" s="204">
        <v>278.13602751504732</v>
      </c>
      <c r="X44" s="204">
        <v>276.87016337059327</v>
      </c>
      <c r="Y44" s="204">
        <v>235.88417884780739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0.16715391229578669</v>
      </c>
      <c r="G45" s="204">
        <v>0.35829750644883918</v>
      </c>
      <c r="H45" s="204">
        <v>0.40601891659501288</v>
      </c>
      <c r="I45" s="204">
        <v>0.40601891659501288</v>
      </c>
      <c r="J45" s="204">
        <v>0.3821152192605331</v>
      </c>
      <c r="K45" s="204">
        <v>0.50154772141014614</v>
      </c>
      <c r="L45" s="204">
        <v>0.14333619948409279</v>
      </c>
      <c r="M45" s="204">
        <v>4.7807394668959592E-2</v>
      </c>
      <c r="N45" s="204">
        <v>4.7807394668959592E-2</v>
      </c>
      <c r="O45" s="204">
        <v>4.7807394668959592E-2</v>
      </c>
      <c r="P45" s="204">
        <v>4.7807394668959592E-2</v>
      </c>
      <c r="Q45" s="204">
        <v>7.1625107480653469E-2</v>
      </c>
      <c r="R45" s="204">
        <v>9.5528804815133275E-2</v>
      </c>
      <c r="S45" s="204">
        <v>7.1625107480653469E-2</v>
      </c>
      <c r="T45" s="204">
        <v>4.7807394668959592E-2</v>
      </c>
      <c r="U45" s="204">
        <v>4.7807394668959592E-2</v>
      </c>
      <c r="V45" s="204">
        <v>7.1625107480653469E-2</v>
      </c>
      <c r="W45" s="204">
        <v>7.1625107480653469E-2</v>
      </c>
      <c r="X45" s="204">
        <v>2.3903697334479789E-2</v>
      </c>
      <c r="Y45" s="204">
        <v>7.1625107480653469E-2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0.14806264662337831</v>
      </c>
      <c r="V49" s="204">
        <v>0.1478902022613581</v>
      </c>
      <c r="W49" s="204">
        <v>0.2080886041782187</v>
      </c>
      <c r="X49" s="204">
        <v>0.27845921872856499</v>
      </c>
      <c r="Y49" s="204">
        <v>0.29148495435059513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5.9233877901977641</v>
      </c>
      <c r="E50" s="204">
        <v>52.665520206362849</v>
      </c>
      <c r="F50" s="204">
        <v>21.591659501289769</v>
      </c>
      <c r="G50" s="204">
        <v>24.123473774720551</v>
      </c>
      <c r="H50" s="204">
        <v>18.367239896818571</v>
      </c>
      <c r="I50" s="204">
        <v>14.33078245915735</v>
      </c>
      <c r="J50" s="204">
        <v>17.19690455717971</v>
      </c>
      <c r="K50" s="204">
        <v>19.871969045571799</v>
      </c>
      <c r="L50" s="204">
        <v>18.630008598452282</v>
      </c>
      <c r="M50" s="204">
        <v>16.169905417024939</v>
      </c>
      <c r="N50" s="204">
        <v>73.421238177128117</v>
      </c>
      <c r="O50" s="204">
        <v>59.162166809974202</v>
      </c>
      <c r="P50" s="204">
        <v>48.007996560619077</v>
      </c>
      <c r="Q50" s="204">
        <v>65.300429922613915</v>
      </c>
      <c r="R50" s="204">
        <v>44.305932932072217</v>
      </c>
      <c r="S50" s="204">
        <v>54.241874462596734</v>
      </c>
      <c r="T50" s="204">
        <v>31.4798796216681</v>
      </c>
      <c r="U50" s="204">
        <v>33.104041272570932</v>
      </c>
      <c r="V50" s="204">
        <v>31.02605331040413</v>
      </c>
      <c r="W50" s="204">
        <v>30.930524505588991</v>
      </c>
      <c r="X50" s="204">
        <v>27.873344797936369</v>
      </c>
      <c r="Y50" s="204">
        <v>23.263628546861561</v>
      </c>
      <c r="DA50" s="71" t="s">
        <v>1840</v>
      </c>
    </row>
    <row r="51" spans="1:105" ht="12" customHeight="1" x14ac:dyDescent="0.25">
      <c r="A51" s="21" t="s">
        <v>40</v>
      </c>
      <c r="B51" s="207">
        <v>58.727429062768699</v>
      </c>
      <c r="C51" s="207">
        <v>62.940670679277723</v>
      </c>
      <c r="D51" s="207">
        <v>68.87360275150472</v>
      </c>
      <c r="E51" s="207">
        <v>78.331900257953563</v>
      </c>
      <c r="F51" s="207">
        <v>89.079965606190882</v>
      </c>
      <c r="G51" s="207">
        <v>87.962166809974192</v>
      </c>
      <c r="H51" s="207">
        <v>108.3404987102322</v>
      </c>
      <c r="I51" s="207">
        <v>98.194325021496127</v>
      </c>
      <c r="J51" s="207">
        <v>107.9965606190886</v>
      </c>
      <c r="K51" s="207">
        <v>102.23559759243339</v>
      </c>
      <c r="L51" s="207">
        <v>91.40154772141014</v>
      </c>
      <c r="M51" s="207">
        <v>86.672398968185718</v>
      </c>
      <c r="N51" s="207">
        <v>86.070507308684427</v>
      </c>
      <c r="O51" s="207">
        <v>102.57953568357691</v>
      </c>
      <c r="P51" s="207">
        <v>64.918314703353388</v>
      </c>
      <c r="Q51" s="207">
        <v>62.08082545141874</v>
      </c>
      <c r="R51" s="207">
        <v>63.628546861564907</v>
      </c>
      <c r="S51" s="207">
        <v>68.529664660361135</v>
      </c>
      <c r="T51" s="207">
        <v>68.013757523645737</v>
      </c>
      <c r="U51" s="207">
        <v>66.895958727429061</v>
      </c>
      <c r="V51" s="207">
        <v>70.249355116079101</v>
      </c>
      <c r="W51" s="207">
        <v>75.752364574376614</v>
      </c>
      <c r="X51" s="207">
        <v>80.137575236457437</v>
      </c>
      <c r="Y51" s="207">
        <v>73.17282889079965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227.01229578675836</v>
      </c>
      <c r="C52" s="284">
        <f t="shared" si="11"/>
        <v>435.92708512467755</v>
      </c>
      <c r="D52" s="284">
        <f t="shared" si="11"/>
        <v>425.49647463456569</v>
      </c>
      <c r="E52" s="284">
        <f t="shared" si="11"/>
        <v>480.54522785898541</v>
      </c>
      <c r="F52" s="284">
        <f t="shared" si="11"/>
        <v>488.12037833190016</v>
      </c>
      <c r="G52" s="284">
        <f t="shared" si="11"/>
        <v>486.07050730868457</v>
      </c>
      <c r="H52" s="284">
        <f t="shared" si="11"/>
        <v>513.97282889079963</v>
      </c>
      <c r="I52" s="284">
        <f t="shared" si="11"/>
        <v>565.18529664660343</v>
      </c>
      <c r="J52" s="284">
        <f t="shared" si="11"/>
        <v>552.91616509028381</v>
      </c>
      <c r="K52" s="284">
        <f t="shared" si="11"/>
        <v>632.09105760963018</v>
      </c>
      <c r="L52" s="284">
        <f t="shared" si="11"/>
        <v>530.41874462596741</v>
      </c>
      <c r="M52" s="284">
        <f t="shared" si="11"/>
        <v>500.61874462596745</v>
      </c>
      <c r="N52" s="284">
        <f t="shared" si="11"/>
        <v>427.51195184866714</v>
      </c>
      <c r="O52" s="284">
        <f t="shared" si="11"/>
        <v>431.11478933791921</v>
      </c>
      <c r="P52" s="284">
        <f t="shared" si="11"/>
        <v>443.19767841788479</v>
      </c>
      <c r="Q52" s="284">
        <f t="shared" si="11"/>
        <v>527.50541702493547</v>
      </c>
      <c r="R52" s="284">
        <f t="shared" si="11"/>
        <v>459.26001719690464</v>
      </c>
      <c r="S52" s="284">
        <f t="shared" si="11"/>
        <v>478.25064488392076</v>
      </c>
      <c r="T52" s="284">
        <f t="shared" si="11"/>
        <v>474.22519346517623</v>
      </c>
      <c r="U52" s="284">
        <f t="shared" si="11"/>
        <v>508.35769291317536</v>
      </c>
      <c r="V52" s="284">
        <f t="shared" si="11"/>
        <v>396.12381453588142</v>
      </c>
      <c r="W52" s="284">
        <f t="shared" si="11"/>
        <v>432.66930958440184</v>
      </c>
      <c r="X52" s="284">
        <f t="shared" si="11"/>
        <v>418.6528358309385</v>
      </c>
      <c r="Y52" s="284">
        <f t="shared" si="11"/>
        <v>367.18503611514166</v>
      </c>
      <c r="DA52" s="118"/>
    </row>
    <row r="53" spans="1:105" ht="12" customHeight="1" x14ac:dyDescent="0.25">
      <c r="A53" s="51" t="s">
        <v>54</v>
      </c>
      <c r="B53" s="241">
        <f>PPA_fec!B5</f>
        <v>114.23442930626589</v>
      </c>
      <c r="C53" s="241">
        <f>PPA_fec!C5</f>
        <v>227.2986175262289</v>
      </c>
      <c r="D53" s="241">
        <f>PPA_fec!D5</f>
        <v>211.85232874330899</v>
      </c>
      <c r="E53" s="241">
        <f>PPA_fec!E5</f>
        <v>250.33239509797659</v>
      </c>
      <c r="F53" s="241">
        <f>PPA_fec!F5</f>
        <v>246.19831695287451</v>
      </c>
      <c r="G53" s="241">
        <f>PPA_fec!G5</f>
        <v>257.05117270018201</v>
      </c>
      <c r="H53" s="241">
        <f>PPA_fec!H5</f>
        <v>279.89265205222199</v>
      </c>
      <c r="I53" s="241">
        <f>PPA_fec!I5</f>
        <v>304.43282111983558</v>
      </c>
      <c r="J53" s="241">
        <f>PPA_fec!J5</f>
        <v>285.93708358503471</v>
      </c>
      <c r="K53" s="241">
        <f>PPA_fec!K5</f>
        <v>336.24724774079181</v>
      </c>
      <c r="L53" s="241">
        <f>PPA_fec!L5</f>
        <v>292.33056617266868</v>
      </c>
      <c r="M53" s="241">
        <f>PPA_fec!M5</f>
        <v>289.06593753902621</v>
      </c>
      <c r="N53" s="241">
        <f>PPA_fec!N5</f>
        <v>249.4859642818322</v>
      </c>
      <c r="O53" s="241">
        <f>PPA_fec!O5</f>
        <v>250.90529471543181</v>
      </c>
      <c r="P53" s="241">
        <f>PPA_fec!P5</f>
        <v>252.81676607115551</v>
      </c>
      <c r="Q53" s="241">
        <f>PPA_fec!Q5</f>
        <v>296.08209537809557</v>
      </c>
      <c r="R53" s="241">
        <f>PPA_fec!R5</f>
        <v>259.26685342132993</v>
      </c>
      <c r="S53" s="241">
        <f>PPA_fec!S5</f>
        <v>270.51066256672658</v>
      </c>
      <c r="T53" s="241">
        <f>PPA_fec!T5</f>
        <v>265.11790553039702</v>
      </c>
      <c r="U53" s="241">
        <f>PPA_fec!U5</f>
        <v>283.22723459480432</v>
      </c>
      <c r="V53" s="241">
        <f>PPA_fec!V5</f>
        <v>212.07010278151901</v>
      </c>
      <c r="W53" s="241">
        <f>PPA_fec!W5</f>
        <v>242.3248829800076</v>
      </c>
      <c r="X53" s="241">
        <f>PPA_fec!X5</f>
        <v>232.2308958372532</v>
      </c>
      <c r="Y53" s="241">
        <f>PPA_fec!Y5</f>
        <v>200.63834420979401</v>
      </c>
      <c r="DA53" s="83"/>
    </row>
    <row r="54" spans="1:105" ht="12" customHeight="1" x14ac:dyDescent="0.25">
      <c r="A54" s="99" t="s">
        <v>61</v>
      </c>
      <c r="B54" s="282">
        <f>PPA_fec!B32</f>
        <v>107.6102104552462</v>
      </c>
      <c r="C54" s="282">
        <f>PPA_fec!C32</f>
        <v>198.7051230491796</v>
      </c>
      <c r="D54" s="282">
        <f>PPA_fec!D32</f>
        <v>203.95824137561851</v>
      </c>
      <c r="E54" s="282">
        <f>PPA_fec!E32</f>
        <v>219.2738110065155</v>
      </c>
      <c r="F54" s="282">
        <f>PPA_fec!F32</f>
        <v>230.8106006302134</v>
      </c>
      <c r="G54" s="282">
        <f>PPA_fec!G32</f>
        <v>217.95453665523351</v>
      </c>
      <c r="H54" s="282">
        <f>PPA_fec!H32</f>
        <v>222.3802168129528</v>
      </c>
      <c r="I54" s="282">
        <f>PPA_fec!I32</f>
        <v>247.88672658804111</v>
      </c>
      <c r="J54" s="282">
        <f>PPA_fec!J32</f>
        <v>254.39262427357201</v>
      </c>
      <c r="K54" s="282">
        <f>PPA_fec!K32</f>
        <v>281.45503347661622</v>
      </c>
      <c r="L54" s="282">
        <f>PPA_fec!L32</f>
        <v>226.0138473600407</v>
      </c>
      <c r="M54" s="282">
        <f>PPA_fec!M32</f>
        <v>200.15683638389311</v>
      </c>
      <c r="N54" s="282">
        <f>PPA_fec!N32</f>
        <v>168.29420318846471</v>
      </c>
      <c r="O54" s="282">
        <f>PPA_fec!O32</f>
        <v>170.3956960748194</v>
      </c>
      <c r="P54" s="282">
        <f>PPA_fec!P32</f>
        <v>180.29206167318381</v>
      </c>
      <c r="Q54" s="282">
        <f>PPA_fec!Q32</f>
        <v>221.28431333500271</v>
      </c>
      <c r="R54" s="282">
        <f>PPA_fec!R32</f>
        <v>171.71380961487921</v>
      </c>
      <c r="S54" s="282">
        <f>PPA_fec!S32</f>
        <v>176.10723176784859</v>
      </c>
      <c r="T54" s="282">
        <f>PPA_fec!T32</f>
        <v>182.81990855195701</v>
      </c>
      <c r="U54" s="282">
        <f>PPA_fec!U32</f>
        <v>197.45060735821059</v>
      </c>
      <c r="V54" s="282">
        <f>PPA_fec!V32</f>
        <v>157.41761736246411</v>
      </c>
      <c r="W54" s="282">
        <f>PPA_fec!W32</f>
        <v>162.5069373524596</v>
      </c>
      <c r="X54" s="282">
        <f>PPA_fec!X32</f>
        <v>169.72661181942331</v>
      </c>
      <c r="Y54" s="282">
        <f>PPA_fec!Y32</f>
        <v>151.9038323473724</v>
      </c>
      <c r="DA54" s="94"/>
    </row>
    <row r="55" spans="1:105" ht="12" customHeight="1" x14ac:dyDescent="0.25">
      <c r="A55" s="52" t="s">
        <v>62</v>
      </c>
      <c r="B55" s="242">
        <f>PPA_fec!B83</f>
        <v>5.1676560252462487</v>
      </c>
      <c r="C55" s="242">
        <f>PPA_fec!C83</f>
        <v>9.9233445492690144</v>
      </c>
      <c r="D55" s="242">
        <f>PPA_fec!D83</f>
        <v>9.6859045156381693</v>
      </c>
      <c r="E55" s="242">
        <f>PPA_fec!E83</f>
        <v>10.9390217544933</v>
      </c>
      <c r="F55" s="242">
        <f>PPA_fec!F83</f>
        <v>11.111460748812251</v>
      </c>
      <c r="G55" s="242">
        <f>PPA_fec!G83</f>
        <v>11.064797953269011</v>
      </c>
      <c r="H55" s="242">
        <f>PPA_fec!H83</f>
        <v>11.699960025624859</v>
      </c>
      <c r="I55" s="242">
        <f>PPA_fec!I83</f>
        <v>12.86574893872675</v>
      </c>
      <c r="J55" s="242">
        <f>PPA_fec!J83</f>
        <v>12.58645723167705</v>
      </c>
      <c r="K55" s="242">
        <f>PPA_fec!K83</f>
        <v>14.38877639222223</v>
      </c>
      <c r="L55" s="242">
        <f>PPA_fec!L83</f>
        <v>12.074331093257969</v>
      </c>
      <c r="M55" s="242">
        <f>PPA_fec!M83</f>
        <v>11.395970703048119</v>
      </c>
      <c r="N55" s="242">
        <f>PPA_fec!N83</f>
        <v>9.731784378370282</v>
      </c>
      <c r="O55" s="242">
        <f>PPA_fec!O83</f>
        <v>9.8137985476679859</v>
      </c>
      <c r="P55" s="242">
        <f>PPA_fec!P83</f>
        <v>10.08885067354543</v>
      </c>
      <c r="Q55" s="242">
        <f>PPA_fec!Q83</f>
        <v>10.1390083118372</v>
      </c>
      <c r="R55" s="242">
        <f>PPA_fec!R83</f>
        <v>28.279354160695519</v>
      </c>
      <c r="S55" s="242">
        <f>PPA_fec!S83</f>
        <v>31.63275054934557</v>
      </c>
      <c r="T55" s="242">
        <f>PPA_fec!T83</f>
        <v>26.287379382822191</v>
      </c>
      <c r="U55" s="242">
        <f>PPA_fec!U83</f>
        <v>27.679850960160501</v>
      </c>
      <c r="V55" s="242">
        <f>PPA_fec!V83</f>
        <v>26.63609439189835</v>
      </c>
      <c r="W55" s="242">
        <f>PPA_fec!W83</f>
        <v>27.837489251934649</v>
      </c>
      <c r="X55" s="242">
        <f>PPA_fec!X83</f>
        <v>16.69532817426197</v>
      </c>
      <c r="Y55" s="242">
        <f>PPA_fec!Y83</f>
        <v>14.642859557975299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595.52703698005212</v>
      </c>
      <c r="C57" s="203">
        <f t="shared" si="12"/>
        <v>598.57141328712578</v>
      </c>
      <c r="D57" s="203">
        <f t="shared" si="12"/>
        <v>541.4610182430622</v>
      </c>
      <c r="E57" s="203">
        <f t="shared" si="12"/>
        <v>506.41503471750735</v>
      </c>
      <c r="F57" s="203">
        <f t="shared" si="12"/>
        <v>488.29496181766274</v>
      </c>
      <c r="G57" s="203">
        <f t="shared" si="12"/>
        <v>475.68696641203729</v>
      </c>
      <c r="H57" s="203">
        <f t="shared" si="12"/>
        <v>587.29133184776958</v>
      </c>
      <c r="I57" s="203">
        <f t="shared" si="12"/>
        <v>554.90655738560713</v>
      </c>
      <c r="J57" s="203">
        <f t="shared" si="12"/>
        <v>589.346660492713</v>
      </c>
      <c r="K57" s="203">
        <f t="shared" si="12"/>
        <v>595.03819488887825</v>
      </c>
      <c r="L57" s="203">
        <f t="shared" si="12"/>
        <v>257.93058021863777</v>
      </c>
      <c r="M57" s="203">
        <f t="shared" si="12"/>
        <v>218.84810289854468</v>
      </c>
      <c r="N57" s="203">
        <f t="shared" si="12"/>
        <v>134.89182580953224</v>
      </c>
      <c r="O57" s="203">
        <f t="shared" si="12"/>
        <v>145.4247682077814</v>
      </c>
      <c r="P57" s="203">
        <f t="shared" si="12"/>
        <v>102.59567999980415</v>
      </c>
      <c r="Q57" s="203">
        <f t="shared" si="12"/>
        <v>125.31269807980998</v>
      </c>
      <c r="R57" s="203">
        <f t="shared" si="12"/>
        <v>110.72108807989626</v>
      </c>
      <c r="S57" s="203">
        <f t="shared" si="12"/>
        <v>110.77157807993734</v>
      </c>
      <c r="T57" s="203">
        <f t="shared" si="12"/>
        <v>109.20416651989792</v>
      </c>
      <c r="U57" s="203">
        <f t="shared" si="12"/>
        <v>150.30645983978988</v>
      </c>
      <c r="V57" s="203">
        <f t="shared" si="12"/>
        <v>108.09681983986202</v>
      </c>
      <c r="W57" s="203">
        <f t="shared" si="12"/>
        <v>111.73376411987039</v>
      </c>
      <c r="X57" s="203">
        <f t="shared" si="12"/>
        <v>78.612728039880039</v>
      </c>
      <c r="Y57" s="203">
        <f t="shared" si="12"/>
        <v>81.036449999845061</v>
      </c>
      <c r="DA57" s="112"/>
    </row>
    <row r="58" spans="1:105" ht="12" customHeight="1" x14ac:dyDescent="0.25">
      <c r="A58" s="51" t="s">
        <v>54</v>
      </c>
      <c r="B58" s="241">
        <f>PPA_emi!B5</f>
        <v>274.24567184565842</v>
      </c>
      <c r="C58" s="241">
        <f>PPA_emi!C5</f>
        <v>304.75933530259141</v>
      </c>
      <c r="D58" s="241">
        <f>PPA_emi!D5</f>
        <v>260.3314760934652</v>
      </c>
      <c r="E58" s="241">
        <f>PPA_emi!E5</f>
        <v>255.25470411652751</v>
      </c>
      <c r="F58" s="241">
        <f>PPA_emi!F5</f>
        <v>235.18107150869599</v>
      </c>
      <c r="G58" s="241">
        <f>PPA_emi!G5</f>
        <v>241.32010792970709</v>
      </c>
      <c r="H58" s="241">
        <f>PPA_emi!H5</f>
        <v>303.19177911921531</v>
      </c>
      <c r="I58" s="241">
        <f>PPA_emi!I5</f>
        <v>287.42958316775952</v>
      </c>
      <c r="J58" s="241">
        <f>PPA_emi!J5</f>
        <v>289.51931461249092</v>
      </c>
      <c r="K58" s="241">
        <f>PPA_emi!K5</f>
        <v>305.86924532169547</v>
      </c>
      <c r="L58" s="241">
        <f>PPA_emi!L5</f>
        <v>134.67961801850171</v>
      </c>
      <c r="M58" s="241">
        <f>PPA_emi!M5</f>
        <v>119.6217950763244</v>
      </c>
      <c r="N58" s="241">
        <f>PPA_emi!N5</f>
        <v>73.595462817458895</v>
      </c>
      <c r="O58" s="241">
        <f>PPA_emi!O5</f>
        <v>78.619277335216495</v>
      </c>
      <c r="P58" s="241">
        <f>PPA_emi!P5</f>
        <v>53.48290281527003</v>
      </c>
      <c r="Q58" s="241">
        <f>PPA_emi!Q5</f>
        <v>64.442978505802969</v>
      </c>
      <c r="R58" s="241">
        <f>PPA_emi!R5</f>
        <v>47.287222305840388</v>
      </c>
      <c r="S58" s="241">
        <f>PPA_emi!S5</f>
        <v>46.08387986120858</v>
      </c>
      <c r="T58" s="241">
        <f>PPA_emi!T5</f>
        <v>47.931819136762769</v>
      </c>
      <c r="U58" s="241">
        <f>PPA_emi!U5</f>
        <v>68.698260024876348</v>
      </c>
      <c r="V58" s="241">
        <f>PPA_emi!V5</f>
        <v>48.307783733772752</v>
      </c>
      <c r="W58" s="241">
        <f>PPA_emi!W5</f>
        <v>51.901095708848267</v>
      </c>
      <c r="X58" s="241">
        <f>PPA_emi!X5</f>
        <v>38.407660379356109</v>
      </c>
      <c r="Y58" s="241">
        <f>PPA_emi!Y5</f>
        <v>39.715313631904117</v>
      </c>
      <c r="DA58" s="83"/>
    </row>
    <row r="59" spans="1:105" ht="12" customHeight="1" x14ac:dyDescent="0.25">
      <c r="A59" s="99" t="s">
        <v>61</v>
      </c>
      <c r="B59" s="282">
        <f>PPA_emi!B32</f>
        <v>319.09590728725442</v>
      </c>
      <c r="C59" s="282">
        <f>PPA_emi!C32</f>
        <v>283.65127292507191</v>
      </c>
      <c r="D59" s="282">
        <f>PPA_emi!D32</f>
        <v>272.84014884019842</v>
      </c>
      <c r="E59" s="282">
        <f>PPA_emi!E32</f>
        <v>242.78624271184239</v>
      </c>
      <c r="F59" s="282">
        <f>PPA_emi!F32</f>
        <v>245.64041114661481</v>
      </c>
      <c r="G59" s="282">
        <f>PPA_emi!G32</f>
        <v>226.86558603506171</v>
      </c>
      <c r="H59" s="282">
        <f>PPA_emi!H32</f>
        <v>276.96749308111112</v>
      </c>
      <c r="I59" s="282">
        <f>PPA_emi!I32</f>
        <v>257.1556096688866</v>
      </c>
      <c r="J59" s="282">
        <f>PPA_emi!J32</f>
        <v>291.45430737121512</v>
      </c>
      <c r="K59" s="282">
        <f>PPA_emi!K32</f>
        <v>277.29375817869061</v>
      </c>
      <c r="L59" s="282">
        <f>PPA_emi!L32</f>
        <v>113.2957313279348</v>
      </c>
      <c r="M59" s="282">
        <f>PPA_emi!M32</f>
        <v>89.856939873542061</v>
      </c>
      <c r="N59" s="282">
        <f>PPA_emi!N32</f>
        <v>55.416678358278453</v>
      </c>
      <c r="O59" s="282">
        <f>PPA_emi!O32</f>
        <v>62.432755912409753</v>
      </c>
      <c r="P59" s="282">
        <f>PPA_emi!P32</f>
        <v>39.650036452189561</v>
      </c>
      <c r="Q59" s="282">
        <f>PPA_emi!Q32</f>
        <v>48.527885701274229</v>
      </c>
      <c r="R59" s="282">
        <f>PPA_emi!R32</f>
        <v>31.603216584395639</v>
      </c>
      <c r="S59" s="282">
        <f>PPA_emi!S32</f>
        <v>30.31007917008618</v>
      </c>
      <c r="T59" s="282">
        <f>PPA_emi!T32</f>
        <v>33.600829247234998</v>
      </c>
      <c r="U59" s="282">
        <f>PPA_emi!U32</f>
        <v>48.442455467612326</v>
      </c>
      <c r="V59" s="282">
        <f>PPA_emi!V32</f>
        <v>37.803437735803669</v>
      </c>
      <c r="W59" s="282">
        <f>PPA_emi!W32</f>
        <v>36.55814613207221</v>
      </c>
      <c r="X59" s="282">
        <f>PPA_emi!X32</f>
        <v>30.384992360580529</v>
      </c>
      <c r="Y59" s="282">
        <f>PPA_emi!Y32</f>
        <v>33.008216102101123</v>
      </c>
      <c r="DA59" s="94"/>
    </row>
    <row r="60" spans="1:105" ht="12" customHeight="1" x14ac:dyDescent="0.25">
      <c r="A60" s="52" t="s">
        <v>62</v>
      </c>
      <c r="B60" s="242">
        <f>PPA_emi!B83</f>
        <v>2.1854578471393871</v>
      </c>
      <c r="C60" s="242">
        <f>PPA_emi!C83</f>
        <v>10.160805059462501</v>
      </c>
      <c r="D60" s="242">
        <f>PPA_emi!D83</f>
        <v>8.2893933093984771</v>
      </c>
      <c r="E60" s="242">
        <f>PPA_emi!E83</f>
        <v>8.3740878891374617</v>
      </c>
      <c r="F60" s="242">
        <f>PPA_emi!F83</f>
        <v>7.4734791623519499</v>
      </c>
      <c r="G60" s="242">
        <f>PPA_emi!G83</f>
        <v>7.5012724472684811</v>
      </c>
      <c r="H60" s="242">
        <f>PPA_emi!H83</f>
        <v>7.1320596474431452</v>
      </c>
      <c r="I60" s="242">
        <f>PPA_emi!I83</f>
        <v>10.32136454896097</v>
      </c>
      <c r="J60" s="242">
        <f>PPA_emi!J83</f>
        <v>8.3730385090069497</v>
      </c>
      <c r="K60" s="242">
        <f>PPA_emi!K83</f>
        <v>11.875191388492111</v>
      </c>
      <c r="L60" s="242">
        <f>PPA_emi!L83</f>
        <v>9.9552308722012484</v>
      </c>
      <c r="M60" s="242">
        <f>PPA_emi!M83</f>
        <v>9.3693679486782138</v>
      </c>
      <c r="N60" s="242">
        <f>PPA_emi!N83</f>
        <v>5.8796846337948834</v>
      </c>
      <c r="O60" s="242">
        <f>PPA_emi!O83</f>
        <v>4.3727349601551628</v>
      </c>
      <c r="P60" s="242">
        <f>PPA_emi!P83</f>
        <v>9.4627407323445585</v>
      </c>
      <c r="Q60" s="242">
        <f>PPA_emi!Q83</f>
        <v>12.34183387273278</v>
      </c>
      <c r="R60" s="242">
        <f>PPA_emi!R83</f>
        <v>31.830649189660239</v>
      </c>
      <c r="S60" s="242">
        <f>PPA_emi!S83</f>
        <v>34.377619048642593</v>
      </c>
      <c r="T60" s="242">
        <f>PPA_emi!T83</f>
        <v>27.671518135900161</v>
      </c>
      <c r="U60" s="242">
        <f>PPA_emi!U83</f>
        <v>33.165744347301199</v>
      </c>
      <c r="V60" s="242">
        <f>PPA_emi!V83</f>
        <v>21.985598370285601</v>
      </c>
      <c r="W60" s="242">
        <f>PPA_emi!W83</f>
        <v>23.27452227894991</v>
      </c>
      <c r="X60" s="242">
        <f>PPA_emi!X83</f>
        <v>9.8200752999434009</v>
      </c>
      <c r="Y60" s="242">
        <f>PPA_emi!Y83</f>
        <v>8.3129202658398267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67.730422917860622</v>
      </c>
      <c r="C63" s="287">
        <f t="shared" si="13"/>
        <v>74.371535503983267</v>
      </c>
      <c r="D63" s="287">
        <f t="shared" si="13"/>
        <v>86.358081767808301</v>
      </c>
      <c r="E63" s="287">
        <f t="shared" si="13"/>
        <v>73.541069768272862</v>
      </c>
      <c r="F63" s="287">
        <f t="shared" si="13"/>
        <v>52.843712892495233</v>
      </c>
      <c r="G63" s="287">
        <f t="shared" si="13"/>
        <v>49.935853654114972</v>
      </c>
      <c r="H63" s="287">
        <f t="shared" si="13"/>
        <v>54.914504207168555</v>
      </c>
      <c r="I63" s="287">
        <f t="shared" si="13"/>
        <v>54.955120147567641</v>
      </c>
      <c r="J63" s="287">
        <f t="shared" si="13"/>
        <v>48.212191377687766</v>
      </c>
      <c r="K63" s="287">
        <f t="shared" si="13"/>
        <v>48.829516964893919</v>
      </c>
      <c r="L63" s="287">
        <f t="shared" si="13"/>
        <v>44.419754461238085</v>
      </c>
      <c r="M63" s="287">
        <f t="shared" si="13"/>
        <v>45.614690362674587</v>
      </c>
      <c r="N63" s="287">
        <f t="shared" si="13"/>
        <v>50.251193905647497</v>
      </c>
      <c r="O63" s="287">
        <f t="shared" si="13"/>
        <v>46.834033683685021</v>
      </c>
      <c r="P63" s="287">
        <f t="shared" si="13"/>
        <v>44.368671130863063</v>
      </c>
      <c r="Q63" s="287">
        <f t="shared" si="13"/>
        <v>50.014262421179389</v>
      </c>
      <c r="R63" s="287">
        <f t="shared" si="13"/>
        <v>51.405493150945297</v>
      </c>
      <c r="S63" s="287">
        <f t="shared" si="13"/>
        <v>44.331484761930035</v>
      </c>
      <c r="T63" s="287">
        <f t="shared" si="13"/>
        <v>46.590292558247057</v>
      </c>
      <c r="U63" s="287">
        <f t="shared" si="13"/>
        <v>49.195488768827239</v>
      </c>
      <c r="V63" s="287">
        <f t="shared" si="13"/>
        <v>36.364574538749345</v>
      </c>
      <c r="W63" s="287">
        <f t="shared" si="13"/>
        <v>28.718969754357449</v>
      </c>
      <c r="X63" s="287">
        <f t="shared" si="13"/>
        <v>38.316338246424202</v>
      </c>
      <c r="Y63" s="287">
        <f t="shared" si="13"/>
        <v>45.407460383599819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557.30376697939482</v>
      </c>
      <c r="C64" s="288">
        <f t="shared" si="14"/>
        <v>610.3233872952361</v>
      </c>
      <c r="D64" s="288">
        <f t="shared" si="14"/>
        <v>712.24109740807353</v>
      </c>
      <c r="E64" s="288">
        <f t="shared" si="14"/>
        <v>601.18929602003732</v>
      </c>
      <c r="F64" s="288">
        <f t="shared" si="14"/>
        <v>435.11152422298795</v>
      </c>
      <c r="G64" s="288">
        <f t="shared" si="14"/>
        <v>408.26408374785524</v>
      </c>
      <c r="H64" s="288">
        <f t="shared" si="14"/>
        <v>449.23391414497445</v>
      </c>
      <c r="I64" s="288">
        <f t="shared" si="14"/>
        <v>448.42706163525406</v>
      </c>
      <c r="J64" s="288">
        <f t="shared" si="14"/>
        <v>392.12006777510902</v>
      </c>
      <c r="K64" s="288">
        <f t="shared" si="14"/>
        <v>396.36590824232894</v>
      </c>
      <c r="L64" s="288">
        <f t="shared" si="14"/>
        <v>451.98790751612421</v>
      </c>
      <c r="M64" s="288">
        <f t="shared" si="14"/>
        <v>492.95420892881498</v>
      </c>
      <c r="N64" s="288">
        <f t="shared" si="14"/>
        <v>545.08207411105548</v>
      </c>
      <c r="O64" s="288">
        <f t="shared" si="14"/>
        <v>508.76141155139987</v>
      </c>
      <c r="P64" s="288">
        <f t="shared" si="14"/>
        <v>469.42389758882859</v>
      </c>
      <c r="Q64" s="288">
        <f t="shared" si="14"/>
        <v>521.20814803318649</v>
      </c>
      <c r="R64" s="288">
        <f t="shared" si="14"/>
        <v>522.26041888981695</v>
      </c>
      <c r="S64" s="288">
        <f t="shared" si="14"/>
        <v>462.65924374999423</v>
      </c>
      <c r="T64" s="288">
        <f t="shared" si="14"/>
        <v>474.17222231944919</v>
      </c>
      <c r="U64" s="288">
        <f t="shared" si="14"/>
        <v>499.16007173237603</v>
      </c>
      <c r="V64" s="288">
        <f t="shared" si="14"/>
        <v>356.84312859353838</v>
      </c>
      <c r="W64" s="288">
        <f t="shared" si="14"/>
        <v>284.20983409241501</v>
      </c>
      <c r="X64" s="288">
        <f t="shared" si="14"/>
        <v>372.58818410688099</v>
      </c>
      <c r="Y64" s="288">
        <f t="shared" si="14"/>
        <v>432.53782898421389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3283.3235639301197</v>
      </c>
      <c r="C65" s="289">
        <f t="shared" si="15"/>
        <v>3171.4665071241452</v>
      </c>
      <c r="D65" s="289">
        <f t="shared" si="15"/>
        <v>2898.3857494466738</v>
      </c>
      <c r="E65" s="289">
        <f t="shared" si="15"/>
        <v>2463.9286496860645</v>
      </c>
      <c r="F65" s="289">
        <f t="shared" si="15"/>
        <v>2155.6304616874963</v>
      </c>
      <c r="G65" s="289">
        <f t="shared" si="15"/>
        <v>2227.1009567202123</v>
      </c>
      <c r="H65" s="289">
        <f t="shared" si="15"/>
        <v>2583.1808850882521</v>
      </c>
      <c r="I65" s="289">
        <f t="shared" si="15"/>
        <v>2535.1616849266811</v>
      </c>
      <c r="J65" s="289">
        <f t="shared" si="15"/>
        <v>2597.1005502716239</v>
      </c>
      <c r="K65" s="289">
        <f t="shared" si="15"/>
        <v>1640.8523439334635</v>
      </c>
      <c r="L65" s="289">
        <f t="shared" si="15"/>
        <v>2142.922583258111</v>
      </c>
      <c r="M65" s="289">
        <f t="shared" si="15"/>
        <v>2196.3356791190481</v>
      </c>
      <c r="N65" s="289">
        <f t="shared" si="15"/>
        <v>2719.5437921626663</v>
      </c>
      <c r="O65" s="289">
        <f t="shared" si="15"/>
        <v>2326.3514207265248</v>
      </c>
      <c r="P65" s="289">
        <f t="shared" si="15"/>
        <v>2119.2834283858983</v>
      </c>
      <c r="Q65" s="289">
        <f t="shared" si="15"/>
        <v>2042.8852646893074</v>
      </c>
      <c r="R65" s="289">
        <f t="shared" si="15"/>
        <v>713.71690644818295</v>
      </c>
      <c r="S65" s="289">
        <f t="shared" si="15"/>
        <v>699.69358758330065</v>
      </c>
      <c r="T65" s="289">
        <f t="shared" si="15"/>
        <v>958.02614820687302</v>
      </c>
      <c r="U65" s="289">
        <f t="shared" si="15"/>
        <v>803.71562858806772</v>
      </c>
      <c r="V65" s="289">
        <f t="shared" si="15"/>
        <v>644.18293302356778</v>
      </c>
      <c r="W65" s="289">
        <f t="shared" si="15"/>
        <v>696.49488656191238</v>
      </c>
      <c r="X65" s="289">
        <f t="shared" si="15"/>
        <v>763.81971519746605</v>
      </c>
      <c r="Y65" s="289">
        <f t="shared" si="15"/>
        <v>953.41767815772312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0.1878855745168847</v>
      </c>
      <c r="C67" s="252">
        <f t="shared" si="16"/>
        <v>0.33874607679020702</v>
      </c>
      <c r="D67" s="252">
        <f t="shared" si="16"/>
        <v>0.46766518486381675</v>
      </c>
      <c r="E67" s="252">
        <f t="shared" si="16"/>
        <v>0.52261460354483635</v>
      </c>
      <c r="F67" s="252">
        <f t="shared" si="16"/>
        <v>0.47345830183245097</v>
      </c>
      <c r="G67" s="252">
        <f t="shared" si="16"/>
        <v>0.42208731149455175</v>
      </c>
      <c r="H67" s="252">
        <f t="shared" si="16"/>
        <v>0.44711286270323003</v>
      </c>
      <c r="I67" s="252">
        <f t="shared" si="16"/>
        <v>0.45848316433710179</v>
      </c>
      <c r="J67" s="252">
        <f t="shared" si="16"/>
        <v>0.41245882954927476</v>
      </c>
      <c r="K67" s="252">
        <f t="shared" si="16"/>
        <v>0.48822053627133205</v>
      </c>
      <c r="L67" s="252">
        <f t="shared" si="16"/>
        <v>0.45865847585770786</v>
      </c>
      <c r="M67" s="252">
        <f t="shared" si="16"/>
        <v>0.40358246078747112</v>
      </c>
      <c r="N67" s="252">
        <f t="shared" si="16"/>
        <v>0.35089446453140954</v>
      </c>
      <c r="O67" s="252">
        <f t="shared" si="16"/>
        <v>0.35792481414469585</v>
      </c>
      <c r="P67" s="252">
        <f t="shared" si="16"/>
        <v>0.35162276226864464</v>
      </c>
      <c r="Q67" s="252">
        <f t="shared" si="16"/>
        <v>0.41834868084055665</v>
      </c>
      <c r="R67" s="252">
        <f t="shared" si="16"/>
        <v>0.37117659759675009</v>
      </c>
      <c r="S67" s="252">
        <f t="shared" si="16"/>
        <v>0.37151423862047517</v>
      </c>
      <c r="T67" s="252">
        <f t="shared" si="16"/>
        <v>0.38654813741929406</v>
      </c>
      <c r="U67" s="252">
        <f t="shared" si="16"/>
        <v>0.43373236538254872</v>
      </c>
      <c r="V67" s="252">
        <f t="shared" si="16"/>
        <v>0.30882946130207078</v>
      </c>
      <c r="W67" s="252">
        <f t="shared" si="16"/>
        <v>0.31524396438096969</v>
      </c>
      <c r="X67" s="252">
        <f t="shared" si="16"/>
        <v>0.33536115965407404</v>
      </c>
      <c r="Y67" s="252">
        <f t="shared" si="16"/>
        <v>0.33768403159047061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0.11633536265432022</v>
      </c>
      <c r="C68" s="291">
        <f t="shared" si="17"/>
        <v>0.20111854559633563</v>
      </c>
      <c r="D68" s="291">
        <f t="shared" si="17"/>
        <v>0.28726512869805426</v>
      </c>
      <c r="E68" s="291">
        <f t="shared" si="17"/>
        <v>0.32533206380788648</v>
      </c>
      <c r="F68" s="291">
        <f t="shared" si="17"/>
        <v>0.28923634164187145</v>
      </c>
      <c r="G68" s="291">
        <f t="shared" si="17"/>
        <v>0.25402626649794113</v>
      </c>
      <c r="H68" s="291">
        <f t="shared" si="17"/>
        <v>0.25042817208665857</v>
      </c>
      <c r="I68" s="291">
        <f t="shared" si="17"/>
        <v>0.27091445528747665</v>
      </c>
      <c r="J68" s="291">
        <f t="shared" si="17"/>
        <v>0.27607859815895819</v>
      </c>
      <c r="K68" s="291">
        <f t="shared" si="17"/>
        <v>0.30560384967818649</v>
      </c>
      <c r="L68" s="291">
        <f t="shared" si="17"/>
        <v>0.2896276684607626</v>
      </c>
      <c r="M68" s="291">
        <f t="shared" si="17"/>
        <v>0.26746062908746204</v>
      </c>
      <c r="N68" s="291">
        <f t="shared" si="17"/>
        <v>0.22866060215824008</v>
      </c>
      <c r="O68" s="291">
        <f t="shared" si="17"/>
        <v>0.23567869443266859</v>
      </c>
      <c r="P68" s="291">
        <f t="shared" si="17"/>
        <v>0.22735442833944994</v>
      </c>
      <c r="Q68" s="291">
        <f t="shared" si="17"/>
        <v>0.27244716678568681</v>
      </c>
      <c r="R68" s="291">
        <f t="shared" si="17"/>
        <v>0.19992293586550147</v>
      </c>
      <c r="S68" s="291">
        <f t="shared" si="17"/>
        <v>0.21156817329358665</v>
      </c>
      <c r="T68" s="291">
        <f t="shared" si="17"/>
        <v>0.21783465022991327</v>
      </c>
      <c r="U68" s="291">
        <f t="shared" si="17"/>
        <v>0.24502153919241867</v>
      </c>
      <c r="V68" s="291">
        <f t="shared" si="17"/>
        <v>0.16876902176647737</v>
      </c>
      <c r="W68" s="291">
        <f t="shared" si="17"/>
        <v>0.15955360021252576</v>
      </c>
      <c r="X68" s="291">
        <f t="shared" si="17"/>
        <v>0.17560044676366801</v>
      </c>
      <c r="Y68" s="291">
        <f t="shared" si="17"/>
        <v>0.17190108563985698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8.4817282151633325E-2</v>
      </c>
      <c r="C69" s="253">
        <f t="shared" si="18"/>
        <v>0.15050280480720649</v>
      </c>
      <c r="D69" s="253">
        <f t="shared" si="18"/>
        <v>0.14814535517299254</v>
      </c>
      <c r="E69" s="253">
        <f t="shared" si="18"/>
        <v>0.13622630053502202</v>
      </c>
      <c r="F69" s="253">
        <f t="shared" si="18"/>
        <v>0.13053749961892103</v>
      </c>
      <c r="G69" s="253">
        <f t="shared" si="18"/>
        <v>0.13416552825641326</v>
      </c>
      <c r="H69" s="253">
        <f t="shared" si="18"/>
        <v>0.13746308097970986</v>
      </c>
      <c r="I69" s="253">
        <f t="shared" si="18"/>
        <v>0.1449374156293437</v>
      </c>
      <c r="J69" s="253">
        <f t="shared" si="18"/>
        <v>0.13865617962810392</v>
      </c>
      <c r="K69" s="253">
        <f t="shared" si="18"/>
        <v>0.12834847222730075</v>
      </c>
      <c r="L69" s="253">
        <f t="shared" si="18"/>
        <v>0.11660892029538016</v>
      </c>
      <c r="M69" s="253">
        <f t="shared" si="18"/>
        <v>0.12047831157657278</v>
      </c>
      <c r="N69" s="253">
        <f t="shared" si="18"/>
        <v>0.11963314437469307</v>
      </c>
      <c r="O69" s="253">
        <f t="shared" si="18"/>
        <v>0.112560736666324</v>
      </c>
      <c r="P69" s="253">
        <f t="shared" si="18"/>
        <v>0.10331644314946667</v>
      </c>
      <c r="Q69" s="253">
        <f t="shared" si="18"/>
        <v>0.10328701367896971</v>
      </c>
      <c r="R69" s="253">
        <f t="shared" si="18"/>
        <v>0.10543386514590473</v>
      </c>
      <c r="S69" s="253">
        <f t="shared" si="18"/>
        <v>0.11147299138368383</v>
      </c>
      <c r="T69" s="253">
        <f t="shared" si="18"/>
        <v>0.11243731376807442</v>
      </c>
      <c r="U69" s="253">
        <f t="shared" si="18"/>
        <v>0.12377139686791674</v>
      </c>
      <c r="V69" s="253">
        <f t="shared" si="18"/>
        <v>0.107294027971422</v>
      </c>
      <c r="W69" s="253">
        <f t="shared" si="18"/>
        <v>0.11556412856919764</v>
      </c>
      <c r="X69" s="253">
        <f t="shared" si="18"/>
        <v>8.6256916946797602E-2</v>
      </c>
      <c r="Y69" s="253">
        <f t="shared" si="18"/>
        <v>0.10014893229092127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9.880109324755125E-2</v>
      </c>
      <c r="C71" s="252">
        <f>IF(PPA_ued!C$5=0,"",PPA_ued!C$5/C$10)</f>
        <v>0.17426331687878213</v>
      </c>
      <c r="D71" s="252">
        <f>IF(PPA_ued!D$5=0,"",PPA_ued!D$5/D$10)</f>
        <v>0.24093773234818697</v>
      </c>
      <c r="E71" s="252">
        <f>IF(PPA_ued!E$5=0,"",PPA_ued!E$5/E$10)</f>
        <v>0.27119612590292569</v>
      </c>
      <c r="F71" s="252">
        <f>IF(PPA_ued!F$5=0,"",PPA_ued!F$5/F$10)</f>
        <v>0.24481878821840675</v>
      </c>
      <c r="G71" s="252">
        <f>IF(PPA_ued!G$5=0,"",PPA_ued!G$5/G$10)</f>
        <v>0.21801223361907457</v>
      </c>
      <c r="H71" s="252">
        <f>IF(PPA_ued!H$5=0,"",PPA_ued!H$5/H$10)</f>
        <v>0.23450394852953022</v>
      </c>
      <c r="I71" s="252">
        <f>IF(PPA_ued!I$5=0,"",PPA_ued!I$5/I$10)</f>
        <v>0.24025196921268163</v>
      </c>
      <c r="J71" s="252">
        <f>IF(PPA_ued!J$5=0,"",PPA_ued!J$5/J$10)</f>
        <v>0.22095730262396482</v>
      </c>
      <c r="K71" s="252">
        <f>IF(PPA_ued!K$5=0,"",PPA_ued!K$5/K$10)</f>
        <v>0.25782904304321957</v>
      </c>
      <c r="L71" s="252">
        <f>IF(PPA_ued!L$5=0,"",PPA_ued!L$5/L$10)</f>
        <v>0.24559582879482772</v>
      </c>
      <c r="M71" s="252">
        <f>IF(PPA_ued!M$5=0,"",PPA_ued!M$5/M$10)</f>
        <v>0.21804314612449913</v>
      </c>
      <c r="N71" s="252">
        <f>IF(PPA_ued!N$5=0,"",PPA_ued!N$5/N$10)</f>
        <v>0.19343868512898776</v>
      </c>
      <c r="O71" s="252">
        <f>IF(PPA_ued!O$5=0,"",PPA_ued!O$5/O$10)</f>
        <v>0.19725808394033795</v>
      </c>
      <c r="P71" s="252">
        <f>IF(PPA_ued!P$5=0,"",PPA_ued!P$5/P$10)</f>
        <v>0.19247060351635176</v>
      </c>
      <c r="Q71" s="252">
        <f>IF(PPA_ued!Q$5=0,"",PPA_ued!Q$5/Q$10)</f>
        <v>0.22908521964969483</v>
      </c>
      <c r="R71" s="252">
        <f>IF(PPA_ued!R$5=0,"",PPA_ued!R$5/R$10)</f>
        <v>0.20189999132194758</v>
      </c>
      <c r="S71" s="252">
        <f>IF(PPA_ued!S$5=0,"",PPA_ued!S$5/S$10)</f>
        <v>0.20603713170218177</v>
      </c>
      <c r="T71" s="252">
        <f>IF(PPA_ued!T$5=0,"",PPA_ued!T$5/T$10)</f>
        <v>0.21266181039932189</v>
      </c>
      <c r="U71" s="252">
        <f>IF(PPA_ued!U$5=0,"",PPA_ued!U$5/U$10)</f>
        <v>0.2395126780440715</v>
      </c>
      <c r="V71" s="252">
        <f>IF(PPA_ued!V$5=0,"",PPA_ued!V$5/V$10)</f>
        <v>0.17469994242286971</v>
      </c>
      <c r="W71" s="252">
        <f>IF(PPA_ued!W$5=0,"",PPA_ued!W$5/W$10)</f>
        <v>0.18115324141361444</v>
      </c>
      <c r="X71" s="252">
        <f>IF(PPA_ued!X$5=0,"",PPA_ued!X$5/X$10)</f>
        <v>0.19229672669878839</v>
      </c>
      <c r="Y71" s="252">
        <f>IF(PPA_ued!Y$5=0,"",PPA_ued!Y$5/Y$10)</f>
        <v>0.19417207031481135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7.3838354305937964E-2</v>
      </c>
      <c r="C72" s="291">
        <f>IF(PPA_ued!C$32=0,"",PPA_ued!C$32/C$11)</f>
        <v>0.1261253858532492</v>
      </c>
      <c r="D72" s="291">
        <f>IF(PPA_ued!D$32=0,"",PPA_ued!D$32/D$11)</f>
        <v>0.18007595827430281</v>
      </c>
      <c r="E72" s="291">
        <f>IF(PPA_ued!E$32=0,"",PPA_ued!E$32/E$11)</f>
        <v>0.20528865259696319</v>
      </c>
      <c r="F72" s="291">
        <f>IF(PPA_ued!F$32=0,"",PPA_ued!F$32/F$11)</f>
        <v>0.18161999269664034</v>
      </c>
      <c r="G72" s="291">
        <f>IF(PPA_ued!G$32=0,"",PPA_ued!G$32/G$11)</f>
        <v>0.15935834801750023</v>
      </c>
      <c r="H72" s="291">
        <f>IF(PPA_ued!H$32=0,"",PPA_ued!H$32/H$11)</f>
        <v>0.16096547557852003</v>
      </c>
      <c r="I72" s="291">
        <f>IF(PPA_ued!I$32=0,"",PPA_ued!I$32/I$11)</f>
        <v>0.17275387448994262</v>
      </c>
      <c r="J72" s="291">
        <f>IF(PPA_ued!J$32=0,"",PPA_ued!J$32/J$11)</f>
        <v>0.17660788798177077</v>
      </c>
      <c r="K72" s="291">
        <f>IF(PPA_ued!K$32=0,"",PPA_ued!K$32/K$11)</f>
        <v>0.19554958244538739</v>
      </c>
      <c r="L72" s="291">
        <f>IF(PPA_ued!L$32=0,"",PPA_ued!L$32/L$11)</f>
        <v>0.18800881666467015</v>
      </c>
      <c r="M72" s="291">
        <f>IF(PPA_ued!M$32=0,"",PPA_ued!M$32/M$11)</f>
        <v>0.17324046476359492</v>
      </c>
      <c r="N72" s="291">
        <f>IF(PPA_ued!N$32=0,"",PPA_ued!N$32/N$11)</f>
        <v>0.15088363224075205</v>
      </c>
      <c r="O72" s="291">
        <f>IF(PPA_ued!O$32=0,"",PPA_ued!O$32/O$11)</f>
        <v>0.15519827089484522</v>
      </c>
      <c r="P72" s="291">
        <f>IF(PPA_ued!P$32=0,"",PPA_ued!P$32/P$11)</f>
        <v>0.15053194080721854</v>
      </c>
      <c r="Q72" s="291">
        <f>IF(PPA_ued!Q$32=0,"",PPA_ued!Q$32/Q$11)</f>
        <v>0.18083523839935875</v>
      </c>
      <c r="R72" s="291">
        <f>IF(PPA_ued!R$32=0,"",PPA_ued!R$32/R$11)</f>
        <v>0.1355174043674657</v>
      </c>
      <c r="S72" s="291">
        <f>IF(PPA_ued!S$32=0,"",PPA_ued!S$32/S$11)</f>
        <v>0.14557652250825071</v>
      </c>
      <c r="T72" s="291">
        <f>IF(PPA_ued!T$32=0,"",PPA_ued!T$32/T$11)</f>
        <v>0.14891820769267761</v>
      </c>
      <c r="U72" s="291">
        <f>IF(PPA_ued!U$32=0,"",PPA_ued!U$32/U$11)</f>
        <v>0.16826471252578878</v>
      </c>
      <c r="V72" s="291">
        <f>IF(PPA_ued!V$32=0,"",PPA_ued!V$32/V$11)</f>
        <v>0.11866866514694717</v>
      </c>
      <c r="W72" s="291">
        <f>IF(PPA_ued!W$32=0,"",PPA_ued!W$32/W$11)</f>
        <v>0.11428532669609597</v>
      </c>
      <c r="X72" s="291">
        <f>IF(PPA_ued!X$32=0,"",PPA_ued!X$32/X$11)</f>
        <v>0.12733747338969978</v>
      </c>
      <c r="Y72" s="291">
        <f>IF(PPA_ued!Y$32=0,"",PPA_ued!Y$32/Y$11)</f>
        <v>0.12520502474783346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5.208836297031421E-2</v>
      </c>
      <c r="C73" s="253">
        <f>IF(PPA_ued!C$83=0,"",PPA_ued!C$83/C$12)</f>
        <v>9.2895579578660056E-2</v>
      </c>
      <c r="D73" s="253">
        <f>IF(PPA_ued!D$83=0,"",PPA_ued!D$83/D$12)</f>
        <v>9.1422622645155507E-2</v>
      </c>
      <c r="E73" s="253">
        <f>IF(PPA_ued!E$83=0,"",PPA_ued!E$83/E$12)</f>
        <v>8.4847117228095709E-2</v>
      </c>
      <c r="F73" s="253">
        <f>IF(PPA_ued!F$83=0,"",PPA_ued!F$83/F$12)</f>
        <v>8.1475322288823496E-2</v>
      </c>
      <c r="G73" s="253">
        <f>IF(PPA_ued!G$83=0,"",PPA_ued!G$83/G$12)</f>
        <v>8.3765511738859183E-2</v>
      </c>
      <c r="H73" s="253">
        <f>IF(PPA_ued!H$83=0,"",PPA_ued!H$83/H$12)</f>
        <v>8.6074495279738622E-2</v>
      </c>
      <c r="I73" s="253">
        <f>IF(PPA_ued!I$83=0,"",PPA_ued!I$83/I$12)</f>
        <v>9.1786900099867549E-2</v>
      </c>
      <c r="J73" s="253">
        <f>IF(PPA_ued!J$83=0,"",PPA_ued!J$83/J$12)</f>
        <v>8.7741857338764412E-2</v>
      </c>
      <c r="K73" s="253">
        <f>IF(PPA_ued!K$83=0,"",PPA_ued!K$83/K$12)</f>
        <v>8.3190122582444972E-2</v>
      </c>
      <c r="L73" s="253">
        <f>IF(PPA_ued!L$83=0,"",PPA_ued!L$83/L$12)</f>
        <v>7.6044412562730854E-2</v>
      </c>
      <c r="M73" s="253">
        <f>IF(PPA_ued!M$83=0,"",PPA_ued!M$83/M$12)</f>
        <v>7.8624120049320317E-2</v>
      </c>
      <c r="N73" s="253">
        <f>IF(PPA_ued!N$83=0,"",PPA_ued!N$83/N$12)</f>
        <v>7.8140283659166365E-2</v>
      </c>
      <c r="O73" s="253">
        <f>IF(PPA_ued!O$83=0,"",PPA_ued!O$83/O$12)</f>
        <v>7.3666923304602394E-2</v>
      </c>
      <c r="P73" s="253">
        <f>IF(PPA_ued!P$83=0,"",PPA_ued!P$83/P$12)</f>
        <v>6.7598021840146114E-2</v>
      </c>
      <c r="Q73" s="253">
        <f>IF(PPA_ued!Q$83=0,"",PPA_ued!Q$83/Q$12)</f>
        <v>6.7943399879247107E-2</v>
      </c>
      <c r="R73" s="253">
        <f>IF(PPA_ued!R$83=0,"",PPA_ued!R$83/R$12)</f>
        <v>7.4344758679240286E-2</v>
      </c>
      <c r="S73" s="253">
        <f>IF(PPA_ued!S$83=0,"",PPA_ued!S$83/S$12)</f>
        <v>7.9111277372473074E-2</v>
      </c>
      <c r="T73" s="253">
        <f>IF(PPA_ued!T$83=0,"",PPA_ued!T$83/T$12)</f>
        <v>8.0049297853047596E-2</v>
      </c>
      <c r="U73" s="253">
        <f>IF(PPA_ued!U$83=0,"",PPA_ued!U$83/U$12)</f>
        <v>8.9405023231167849E-2</v>
      </c>
      <c r="V73" s="253">
        <f>IF(PPA_ued!V$83=0,"",PPA_ued!V$83/V$12)</f>
        <v>7.6508983847191459E-2</v>
      </c>
      <c r="W73" s="253">
        <f>IF(PPA_ued!W$83=0,"",PPA_ued!W$83/W$12)</f>
        <v>8.2799563270400514E-2</v>
      </c>
      <c r="X73" s="253">
        <f>IF(PPA_ued!X$83=0,"",PPA_ued!X$83/X$12)</f>
        <v>6.1895678829529427E-2</v>
      </c>
      <c r="Y73" s="253">
        <f>IF(PPA_ued!Y$83=0,"",PPA_ued!Y$83/Y$12)</f>
        <v>7.2094205164879688E-2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2.6233250270260879</v>
      </c>
      <c r="C74" s="254">
        <f t="shared" si="19"/>
        <v>1.3730998456219601</v>
      </c>
      <c r="D74" s="254">
        <f t="shared" si="19"/>
        <v>1.2725393758152561</v>
      </c>
      <c r="E74" s="254">
        <f t="shared" si="19"/>
        <v>1.0538342810598327</v>
      </c>
      <c r="F74" s="254">
        <f t="shared" si="19"/>
        <v>1.0003576648169437</v>
      </c>
      <c r="G74" s="254">
        <f t="shared" si="19"/>
        <v>0.97863778867362328</v>
      </c>
      <c r="H74" s="254">
        <f t="shared" si="19"/>
        <v>1.1426505426662301</v>
      </c>
      <c r="I74" s="254">
        <f t="shared" si="19"/>
        <v>0.98181350554944935</v>
      </c>
      <c r="J74" s="254">
        <f t="shared" si="19"/>
        <v>1.065887918824874</v>
      </c>
      <c r="K74" s="254">
        <f t="shared" si="19"/>
        <v>0.94138049846666993</v>
      </c>
      <c r="L74" s="254">
        <f t="shared" si="19"/>
        <v>0.48627727212114519</v>
      </c>
      <c r="M74" s="254">
        <f t="shared" si="19"/>
        <v>0.43715523089742669</v>
      </c>
      <c r="N74" s="254">
        <f t="shared" si="19"/>
        <v>0.31552761326607759</v>
      </c>
      <c r="O74" s="254">
        <f t="shared" si="19"/>
        <v>0.33732261523924106</v>
      </c>
      <c r="P74" s="254">
        <f t="shared" si="19"/>
        <v>0.23148966024832859</v>
      </c>
      <c r="Q74" s="254">
        <f t="shared" si="19"/>
        <v>0.23755717768086232</v>
      </c>
      <c r="R74" s="254">
        <f t="shared" si="19"/>
        <v>0.24108584229840618</v>
      </c>
      <c r="S74" s="254">
        <f t="shared" si="19"/>
        <v>0.2316182513602745</v>
      </c>
      <c r="T74" s="254">
        <f t="shared" si="19"/>
        <v>0.2302791332572193</v>
      </c>
      <c r="U74" s="254">
        <f t="shared" si="19"/>
        <v>0.29567067034719069</v>
      </c>
      <c r="V74" s="254">
        <f t="shared" si="19"/>
        <v>0.27288644578593108</v>
      </c>
      <c r="W74" s="254">
        <f t="shared" si="19"/>
        <v>0.25824286965765064</v>
      </c>
      <c r="X74" s="254">
        <f t="shared" si="19"/>
        <v>0.1877754581163894</v>
      </c>
      <c r="Y74" s="254">
        <f t="shared" si="19"/>
        <v>0.22069649367310737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2.4007269394273214</v>
      </c>
      <c r="C75" s="255">
        <f t="shared" si="20"/>
        <v>1.3407883365917261</v>
      </c>
      <c r="D75" s="255">
        <f t="shared" si="20"/>
        <v>1.228834620972687</v>
      </c>
      <c r="E75" s="255">
        <f t="shared" si="20"/>
        <v>1.0196630924120884</v>
      </c>
      <c r="F75" s="255">
        <f t="shared" si="20"/>
        <v>0.95525052494047979</v>
      </c>
      <c r="G75" s="255">
        <f t="shared" si="20"/>
        <v>0.93880181675411678</v>
      </c>
      <c r="H75" s="255">
        <f t="shared" si="20"/>
        <v>1.0832430822894421</v>
      </c>
      <c r="I75" s="255">
        <f t="shared" si="20"/>
        <v>0.94414781596303976</v>
      </c>
      <c r="J75" s="255">
        <f t="shared" si="20"/>
        <v>1.0125280393243952</v>
      </c>
      <c r="K75" s="255">
        <f t="shared" si="20"/>
        <v>0.90965575890002737</v>
      </c>
      <c r="L75" s="255">
        <f t="shared" si="20"/>
        <v>0.46071000984191135</v>
      </c>
      <c r="M75" s="255">
        <f t="shared" si="20"/>
        <v>0.41382182935398437</v>
      </c>
      <c r="N75" s="255">
        <f t="shared" si="20"/>
        <v>0.29498838954451828</v>
      </c>
      <c r="O75" s="255">
        <f t="shared" si="20"/>
        <v>0.31334244031949898</v>
      </c>
      <c r="P75" s="255">
        <f t="shared" si="20"/>
        <v>0.21154808538377246</v>
      </c>
      <c r="Q75" s="255">
        <f t="shared" si="20"/>
        <v>0.21765239949247711</v>
      </c>
      <c r="R75" s="255">
        <f t="shared" si="20"/>
        <v>0.18238822927740311</v>
      </c>
      <c r="S75" s="255">
        <f t="shared" si="20"/>
        <v>0.17035882957050211</v>
      </c>
      <c r="T75" s="255">
        <f t="shared" si="20"/>
        <v>0.18079434899302627</v>
      </c>
      <c r="U75" s="255">
        <f t="shared" si="20"/>
        <v>0.24255527588354522</v>
      </c>
      <c r="V75" s="255">
        <f t="shared" si="20"/>
        <v>0.22779157976615347</v>
      </c>
      <c r="W75" s="255">
        <f t="shared" si="20"/>
        <v>0.21417980304206</v>
      </c>
      <c r="X75" s="255">
        <f t="shared" si="20"/>
        <v>0.16538566171777633</v>
      </c>
      <c r="Y75" s="255">
        <f t="shared" si="20"/>
        <v>0.1979447836270842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2.9652939617654832</v>
      </c>
      <c r="C76" s="293">
        <f t="shared" si="21"/>
        <v>1.4274985394053887</v>
      </c>
      <c r="D76" s="293">
        <f t="shared" si="21"/>
        <v>1.3377255412676556</v>
      </c>
      <c r="E76" s="293">
        <f t="shared" si="21"/>
        <v>1.1072286361850492</v>
      </c>
      <c r="F76" s="293">
        <f t="shared" si="21"/>
        <v>1.0642509940007503</v>
      </c>
      <c r="G76" s="293">
        <f t="shared" si="21"/>
        <v>1.0408848997436742</v>
      </c>
      <c r="H76" s="293">
        <f t="shared" si="21"/>
        <v>1.2454682212765016</v>
      </c>
      <c r="I76" s="293">
        <f t="shared" si="21"/>
        <v>1.0373916070796694</v>
      </c>
      <c r="J76" s="293">
        <f t="shared" si="21"/>
        <v>1.1456869404271219</v>
      </c>
      <c r="K76" s="293">
        <f t="shared" si="21"/>
        <v>0.9852151327815164</v>
      </c>
      <c r="L76" s="293">
        <f t="shared" si="21"/>
        <v>0.50127783165185624</v>
      </c>
      <c r="M76" s="293">
        <f t="shared" si="21"/>
        <v>0.4489326544969961</v>
      </c>
      <c r="N76" s="293">
        <f t="shared" si="21"/>
        <v>0.32928453451376422</v>
      </c>
      <c r="O76" s="293">
        <f t="shared" si="21"/>
        <v>0.36639866704729457</v>
      </c>
      <c r="P76" s="293">
        <f t="shared" si="21"/>
        <v>0.21992114397173709</v>
      </c>
      <c r="Q76" s="293">
        <f t="shared" si="21"/>
        <v>0.21930106553828685</v>
      </c>
      <c r="R76" s="293">
        <f t="shared" si="21"/>
        <v>0.18404586477509019</v>
      </c>
      <c r="S76" s="293">
        <f t="shared" si="21"/>
        <v>0.17211149630721642</v>
      </c>
      <c r="T76" s="293">
        <f t="shared" si="21"/>
        <v>0.18379195960316169</v>
      </c>
      <c r="U76" s="293">
        <f t="shared" si="21"/>
        <v>0.24533961235038937</v>
      </c>
      <c r="V76" s="293">
        <f t="shared" si="21"/>
        <v>0.24014743946199388</v>
      </c>
      <c r="W76" s="293">
        <f t="shared" si="21"/>
        <v>0.22496360295549492</v>
      </c>
      <c r="X76" s="293">
        <f t="shared" si="21"/>
        <v>0.1790231480783222</v>
      </c>
      <c r="Y76" s="293">
        <f t="shared" si="21"/>
        <v>0.21729679621655767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0.42291085870701811</v>
      </c>
      <c r="C77" s="256">
        <f t="shared" si="22"/>
        <v>1.0239294835541086</v>
      </c>
      <c r="D77" s="256">
        <f t="shared" si="22"/>
        <v>0.85582025881165924</v>
      </c>
      <c r="E77" s="256">
        <f t="shared" si="22"/>
        <v>0.7655243839055107</v>
      </c>
      <c r="F77" s="256">
        <f t="shared" si="22"/>
        <v>0.67259195989607579</v>
      </c>
      <c r="G77" s="256">
        <f t="shared" si="22"/>
        <v>0.6779403003063682</v>
      </c>
      <c r="H77" s="256">
        <f t="shared" si="22"/>
        <v>0.60957983034324459</v>
      </c>
      <c r="I77" s="256">
        <f t="shared" si="22"/>
        <v>0.80223581216426387</v>
      </c>
      <c r="J77" s="256">
        <f t="shared" si="22"/>
        <v>0.66524188299262232</v>
      </c>
      <c r="K77" s="256">
        <f t="shared" si="22"/>
        <v>0.82530932893718312</v>
      </c>
      <c r="L77" s="256">
        <f t="shared" si="22"/>
        <v>0.82449543542499193</v>
      </c>
      <c r="M77" s="256">
        <f t="shared" si="22"/>
        <v>0.82216497328938876</v>
      </c>
      <c r="N77" s="256">
        <f t="shared" si="22"/>
        <v>0.6041733360701026</v>
      </c>
      <c r="O77" s="256">
        <f t="shared" si="22"/>
        <v>0.44557007553351891</v>
      </c>
      <c r="P77" s="256">
        <f t="shared" si="22"/>
        <v>0.9379404095213113</v>
      </c>
      <c r="Q77" s="256">
        <f t="shared" si="22"/>
        <v>1.2172624277587187</v>
      </c>
      <c r="R77" s="256">
        <f t="shared" si="22"/>
        <v>1.1255790711762625</v>
      </c>
      <c r="S77" s="256">
        <f t="shared" si="22"/>
        <v>1.086772994811664</v>
      </c>
      <c r="T77" s="256">
        <f t="shared" si="22"/>
        <v>1.0526541171305366</v>
      </c>
      <c r="U77" s="256">
        <f t="shared" si="22"/>
        <v>1.1981908571341848</v>
      </c>
      <c r="V77" s="256">
        <f t="shared" si="22"/>
        <v>0.8254062343679317</v>
      </c>
      <c r="W77" s="256">
        <f t="shared" si="22"/>
        <v>0.83608554163455595</v>
      </c>
      <c r="X77" s="256">
        <f t="shared" si="22"/>
        <v>0.58819300809446384</v>
      </c>
      <c r="Y77" s="256">
        <f t="shared" si="22"/>
        <v>0.56771153427556831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SK: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114.23442930626589</v>
      </c>
      <c r="C5" s="223">
        <v>227.2986175262289</v>
      </c>
      <c r="D5" s="223">
        <v>211.85232874330899</v>
      </c>
      <c r="E5" s="223">
        <v>250.33239509797659</v>
      </c>
      <c r="F5" s="223">
        <v>246.19831695287451</v>
      </c>
      <c r="G5" s="223">
        <v>257.05117270018201</v>
      </c>
      <c r="H5" s="223">
        <v>279.89265205222199</v>
      </c>
      <c r="I5" s="223">
        <v>304.43282111983558</v>
      </c>
      <c r="J5" s="223">
        <v>285.93708358503471</v>
      </c>
      <c r="K5" s="223">
        <v>336.24724774079181</v>
      </c>
      <c r="L5" s="223">
        <v>292.33056617266868</v>
      </c>
      <c r="M5" s="223">
        <v>289.06593753902621</v>
      </c>
      <c r="N5" s="223">
        <v>249.4859642818322</v>
      </c>
      <c r="O5" s="223">
        <v>250.90529471543181</v>
      </c>
      <c r="P5" s="223">
        <v>252.81676607115551</v>
      </c>
      <c r="Q5" s="223">
        <v>296.08209537809557</v>
      </c>
      <c r="R5" s="223">
        <v>259.26685342132993</v>
      </c>
      <c r="S5" s="223">
        <v>270.51066256672658</v>
      </c>
      <c r="T5" s="223">
        <v>265.11790553039702</v>
      </c>
      <c r="U5" s="223">
        <v>283.22723459480432</v>
      </c>
      <c r="V5" s="223">
        <v>212.07010278151901</v>
      </c>
      <c r="W5" s="223">
        <v>242.3248829800076</v>
      </c>
      <c r="X5" s="223">
        <v>232.2308958372532</v>
      </c>
      <c r="Y5" s="223">
        <v>200.63834420979401</v>
      </c>
      <c r="DA5" s="89" t="s">
        <v>1842</v>
      </c>
    </row>
    <row r="6" spans="1:105" ht="12" customHeight="1" x14ac:dyDescent="0.25">
      <c r="A6" s="55" t="s">
        <v>91</v>
      </c>
      <c r="B6" s="259">
        <v>0.57117214653140869</v>
      </c>
      <c r="C6" s="259">
        <v>1.1364930876305659</v>
      </c>
      <c r="D6" s="259">
        <v>1.0592616437161539</v>
      </c>
      <c r="E6" s="259">
        <v>1.251661975489424</v>
      </c>
      <c r="F6" s="259">
        <v>1.230991584764116</v>
      </c>
      <c r="G6" s="259">
        <v>1.285255863500566</v>
      </c>
      <c r="H6" s="259">
        <v>1.399463260260889</v>
      </c>
      <c r="I6" s="259">
        <v>1.5221641055988171</v>
      </c>
      <c r="J6" s="259">
        <v>1.4296854179249769</v>
      </c>
      <c r="K6" s="259">
        <v>1.6812362387034721</v>
      </c>
      <c r="L6" s="259">
        <v>1.461652830862924</v>
      </c>
      <c r="M6" s="259">
        <v>1.4453296876946331</v>
      </c>
      <c r="N6" s="259">
        <v>1.247429821408838</v>
      </c>
      <c r="O6" s="259">
        <v>1.2545264735770141</v>
      </c>
      <c r="P6" s="259">
        <v>1.2640838303550539</v>
      </c>
      <c r="Q6" s="259">
        <v>1.4804104768896349</v>
      </c>
      <c r="R6" s="259">
        <v>1.29633426710551</v>
      </c>
      <c r="S6" s="259">
        <v>1.352553312832643</v>
      </c>
      <c r="T6" s="259">
        <v>1.325589527651003</v>
      </c>
      <c r="U6" s="259">
        <v>1.4161361729729189</v>
      </c>
      <c r="V6" s="259">
        <v>1.0603505139068801</v>
      </c>
      <c r="W6" s="259">
        <v>1.2116244148992541</v>
      </c>
      <c r="X6" s="259">
        <v>1.1611544791857189</v>
      </c>
      <c r="Y6" s="259">
        <v>1.0031917210485291</v>
      </c>
      <c r="DA6" s="67" t="s">
        <v>1843</v>
      </c>
    </row>
    <row r="7" spans="1:105" ht="12" customHeight="1" x14ac:dyDescent="0.25">
      <c r="A7" s="173" t="s">
        <v>92</v>
      </c>
      <c r="B7" s="224">
        <v>0.79964100514397241</v>
      </c>
      <c r="C7" s="224">
        <v>1.5910903226827919</v>
      </c>
      <c r="D7" s="224">
        <v>1.4829663012026151</v>
      </c>
      <c r="E7" s="224">
        <v>1.752326765685194</v>
      </c>
      <c r="F7" s="224">
        <v>1.723388218669762</v>
      </c>
      <c r="G7" s="224">
        <v>1.7993582089007929</v>
      </c>
      <c r="H7" s="224">
        <v>1.9592485643652451</v>
      </c>
      <c r="I7" s="224">
        <v>2.131029747838344</v>
      </c>
      <c r="J7" s="224">
        <v>2.001559585094967</v>
      </c>
      <c r="K7" s="224">
        <v>2.353730734184861</v>
      </c>
      <c r="L7" s="224">
        <v>2.0463139632080929</v>
      </c>
      <c r="M7" s="224">
        <v>2.0234615627724861</v>
      </c>
      <c r="N7" s="224">
        <v>1.746401749972373</v>
      </c>
      <c r="O7" s="224">
        <v>1.7563370630078201</v>
      </c>
      <c r="P7" s="224">
        <v>1.769717362497075</v>
      </c>
      <c r="Q7" s="224">
        <v>2.072574667645489</v>
      </c>
      <c r="R7" s="224">
        <v>1.814867973947714</v>
      </c>
      <c r="S7" s="224">
        <v>1.893574637965701</v>
      </c>
      <c r="T7" s="224">
        <v>1.855825338711403</v>
      </c>
      <c r="U7" s="224">
        <v>1.9825906421620869</v>
      </c>
      <c r="V7" s="224">
        <v>1.484490719469632</v>
      </c>
      <c r="W7" s="224">
        <v>1.6962741808589561</v>
      </c>
      <c r="X7" s="224">
        <v>1.625616270860007</v>
      </c>
      <c r="Y7" s="224">
        <v>1.40446840946794</v>
      </c>
      <c r="DA7" s="177" t="s">
        <v>1844</v>
      </c>
    </row>
    <row r="8" spans="1:105" ht="12" customHeight="1" x14ac:dyDescent="0.25">
      <c r="A8" s="173" t="s">
        <v>93</v>
      </c>
      <c r="B8" s="224">
        <v>4.5693771722512686</v>
      </c>
      <c r="C8" s="224">
        <v>9.0919447010445271</v>
      </c>
      <c r="D8" s="224">
        <v>8.4740931497292316</v>
      </c>
      <c r="E8" s="224">
        <v>10.013295803915391</v>
      </c>
      <c r="F8" s="224">
        <v>9.8479326781129242</v>
      </c>
      <c r="G8" s="224">
        <v>10.28204690800453</v>
      </c>
      <c r="H8" s="224">
        <v>11.195706082087121</v>
      </c>
      <c r="I8" s="224">
        <v>12.17731284479053</v>
      </c>
      <c r="J8" s="224">
        <v>11.43748334339981</v>
      </c>
      <c r="K8" s="224">
        <v>13.44988990962778</v>
      </c>
      <c r="L8" s="224">
        <v>11.69322264690339</v>
      </c>
      <c r="M8" s="224">
        <v>11.562637501557059</v>
      </c>
      <c r="N8" s="224">
        <v>9.9794385712707001</v>
      </c>
      <c r="O8" s="224">
        <v>10.036211788616111</v>
      </c>
      <c r="P8" s="224">
        <v>10.112670642840429</v>
      </c>
      <c r="Q8" s="224">
        <v>11.843283815117079</v>
      </c>
      <c r="R8" s="224">
        <v>10.37067413684408</v>
      </c>
      <c r="S8" s="224">
        <v>10.820426502661149</v>
      </c>
      <c r="T8" s="224">
        <v>10.604716221208021</v>
      </c>
      <c r="U8" s="224">
        <v>11.32908938378336</v>
      </c>
      <c r="V8" s="224">
        <v>8.4828041112550423</v>
      </c>
      <c r="W8" s="224">
        <v>9.6929953191940346</v>
      </c>
      <c r="X8" s="224">
        <v>9.2892358334857548</v>
      </c>
      <c r="Y8" s="224">
        <v>8.0255337683882342</v>
      </c>
      <c r="DA8" s="177" t="s">
        <v>1845</v>
      </c>
    </row>
    <row r="9" spans="1:105" ht="12" customHeight="1" x14ac:dyDescent="0.25">
      <c r="A9" s="173" t="s">
        <v>94</v>
      </c>
      <c r="B9" s="224">
        <v>2.2846885861256352</v>
      </c>
      <c r="C9" s="224">
        <v>4.5459723505222636</v>
      </c>
      <c r="D9" s="224">
        <v>4.2370465748646158</v>
      </c>
      <c r="E9" s="224">
        <v>5.006647901957697</v>
      </c>
      <c r="F9" s="224">
        <v>4.9239663390564621</v>
      </c>
      <c r="G9" s="224">
        <v>5.1410234540022639</v>
      </c>
      <c r="H9" s="224">
        <v>5.5978530410435576</v>
      </c>
      <c r="I9" s="224">
        <v>6.0886564223952666</v>
      </c>
      <c r="J9" s="224">
        <v>5.7187416716999069</v>
      </c>
      <c r="K9" s="224">
        <v>6.7249449548138882</v>
      </c>
      <c r="L9" s="224">
        <v>5.8466113234516959</v>
      </c>
      <c r="M9" s="224">
        <v>5.7813187507785306</v>
      </c>
      <c r="N9" s="224">
        <v>4.9897192856353501</v>
      </c>
      <c r="O9" s="224">
        <v>5.0181058943080563</v>
      </c>
      <c r="P9" s="224">
        <v>5.0563353214202156</v>
      </c>
      <c r="Q9" s="224">
        <v>5.9216419075585396</v>
      </c>
      <c r="R9" s="224">
        <v>5.1853370684220392</v>
      </c>
      <c r="S9" s="224">
        <v>5.410213251330573</v>
      </c>
      <c r="T9" s="224">
        <v>5.3023581106040103</v>
      </c>
      <c r="U9" s="224">
        <v>5.6645446918916784</v>
      </c>
      <c r="V9" s="224">
        <v>4.2414020556275212</v>
      </c>
      <c r="W9" s="224">
        <v>4.8464976595970173</v>
      </c>
      <c r="X9" s="224">
        <v>4.6446179167428774</v>
      </c>
      <c r="Y9" s="224">
        <v>4.0127668841941171</v>
      </c>
      <c r="DA9" s="177" t="s">
        <v>1846</v>
      </c>
    </row>
    <row r="10" spans="1:105" ht="12" customHeight="1" x14ac:dyDescent="0.25">
      <c r="A10" s="56" t="s">
        <v>95</v>
      </c>
      <c r="B10" s="260">
        <v>1.3233979049828839</v>
      </c>
      <c r="C10" s="260">
        <v>2.8231564617310112</v>
      </c>
      <c r="D10" s="260">
        <v>2.463524493390854</v>
      </c>
      <c r="E10" s="260">
        <v>2.4959203399694649</v>
      </c>
      <c r="F10" s="260">
        <v>2.6148142875997742</v>
      </c>
      <c r="G10" s="260">
        <v>2.6745467953244519</v>
      </c>
      <c r="H10" s="260">
        <v>3.2248207042224548</v>
      </c>
      <c r="I10" s="260">
        <v>3.5835428196294838</v>
      </c>
      <c r="J10" s="260">
        <v>3.2904396365461941</v>
      </c>
      <c r="K10" s="260">
        <v>3.660508896724032</v>
      </c>
      <c r="L10" s="260">
        <v>3.4777056603812349</v>
      </c>
      <c r="M10" s="260">
        <v>3.3792445597500009</v>
      </c>
      <c r="N10" s="260">
        <v>2.6088736365661491</v>
      </c>
      <c r="O10" s="260">
        <v>2.640656504588565</v>
      </c>
      <c r="P10" s="260">
        <v>2.65389218527792</v>
      </c>
      <c r="Q10" s="260">
        <v>3.3496413668882798</v>
      </c>
      <c r="R10" s="260">
        <v>2.5164254332391609</v>
      </c>
      <c r="S10" s="260">
        <v>2.5222989841315151</v>
      </c>
      <c r="T10" s="260">
        <v>2.5537336706333771</v>
      </c>
      <c r="U10" s="260">
        <v>3.1308289416205781</v>
      </c>
      <c r="V10" s="260">
        <v>2.085436659731041</v>
      </c>
      <c r="W10" s="260">
        <v>2.3782903138383951</v>
      </c>
      <c r="X10" s="260">
        <v>2.123423780179623</v>
      </c>
      <c r="Y10" s="260">
        <v>1.9343975838022229</v>
      </c>
      <c r="DA10" s="68" t="s">
        <v>1847</v>
      </c>
    </row>
    <row r="11" spans="1:105" ht="12" customHeight="1" x14ac:dyDescent="0.25">
      <c r="A11" s="37" t="s">
        <v>159</v>
      </c>
      <c r="B11" s="226">
        <v>1.681821027507811E-2</v>
      </c>
      <c r="C11" s="226">
        <v>3.8374216943926849E-2</v>
      </c>
      <c r="D11" s="226">
        <v>3.6678147555252262E-2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1848</v>
      </c>
    </row>
    <row r="12" spans="1:105" ht="12" customHeight="1" x14ac:dyDescent="0.25">
      <c r="A12" s="37" t="s">
        <v>35</v>
      </c>
      <c r="B12" s="226">
        <v>0.95820429438970611</v>
      </c>
      <c r="C12" s="226">
        <v>2.7084280713103088</v>
      </c>
      <c r="D12" s="226">
        <v>2.284707114962131</v>
      </c>
      <c r="E12" s="226">
        <v>2.263044835126331</v>
      </c>
      <c r="F12" s="226">
        <v>2.294954575956873</v>
      </c>
      <c r="G12" s="226">
        <v>2.350054806146459</v>
      </c>
      <c r="H12" s="226">
        <v>2.780241565181488</v>
      </c>
      <c r="I12" s="226">
        <v>3.3428845393349671</v>
      </c>
      <c r="J12" s="226">
        <v>2.9164250214834149</v>
      </c>
      <c r="K12" s="226">
        <v>3.412212427333559</v>
      </c>
      <c r="L12" s="226">
        <v>3.2643895355519779</v>
      </c>
      <c r="M12" s="226">
        <v>3.1634551811342928</v>
      </c>
      <c r="N12" s="226">
        <v>2.195265605279435</v>
      </c>
      <c r="O12" s="226">
        <v>1.926592880390857</v>
      </c>
      <c r="P12" s="226">
        <v>2.5302236428395601</v>
      </c>
      <c r="Q12" s="226">
        <v>3.3064639077627338</v>
      </c>
      <c r="R12" s="226">
        <v>2.4639363054369809</v>
      </c>
      <c r="S12" s="226">
        <v>2.458132612581867</v>
      </c>
      <c r="T12" s="226">
        <v>2.4783265187119738</v>
      </c>
      <c r="U12" s="226">
        <v>3.0663892328836688</v>
      </c>
      <c r="V12" s="226">
        <v>1.9172129271266369</v>
      </c>
      <c r="W12" s="226">
        <v>2.1859531091274009</v>
      </c>
      <c r="X12" s="226">
        <v>1.698499667607418</v>
      </c>
      <c r="Y12" s="226">
        <v>1.5260801222466309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2.4030678957740099E-2</v>
      </c>
      <c r="V14" s="226">
        <v>2.2744970352436888E-2</v>
      </c>
      <c r="W14" s="226">
        <v>3.4160256167899167E-2</v>
      </c>
      <c r="X14" s="226">
        <v>6.8189991867838196E-2</v>
      </c>
      <c r="Y14" s="226">
        <v>7.3357423284413734E-2</v>
      </c>
      <c r="DA14" s="69" t="s">
        <v>1851</v>
      </c>
    </row>
    <row r="15" spans="1:105" ht="12" customHeight="1" x14ac:dyDescent="0.25">
      <c r="A15" s="37" t="s">
        <v>40</v>
      </c>
      <c r="B15" s="226">
        <v>0.34837540031809999</v>
      </c>
      <c r="C15" s="226">
        <v>7.6354173476774381E-2</v>
      </c>
      <c r="D15" s="226">
        <v>0.14213923087347111</v>
      </c>
      <c r="E15" s="226">
        <v>0.2328755048431346</v>
      </c>
      <c r="F15" s="226">
        <v>0.31985971164290139</v>
      </c>
      <c r="G15" s="226">
        <v>0.32449198917799282</v>
      </c>
      <c r="H15" s="226">
        <v>0.44457913904096752</v>
      </c>
      <c r="I15" s="226">
        <v>0.24065828029451691</v>
      </c>
      <c r="J15" s="226">
        <v>0.37401461506277839</v>
      </c>
      <c r="K15" s="226">
        <v>0.24829646939047281</v>
      </c>
      <c r="L15" s="226">
        <v>0.2133161248292568</v>
      </c>
      <c r="M15" s="226">
        <v>0.21578937861570799</v>
      </c>
      <c r="N15" s="226">
        <v>0.41360803128671458</v>
      </c>
      <c r="O15" s="226">
        <v>0.7140636241977083</v>
      </c>
      <c r="P15" s="226">
        <v>0.1236685424383598</v>
      </c>
      <c r="Q15" s="226">
        <v>4.3177459125546699E-2</v>
      </c>
      <c r="R15" s="226">
        <v>5.2489127802180069E-2</v>
      </c>
      <c r="S15" s="226">
        <v>6.4166371549647008E-2</v>
      </c>
      <c r="T15" s="226">
        <v>7.5407151921403376E-2</v>
      </c>
      <c r="U15" s="226">
        <v>4.0409029779168597E-2</v>
      </c>
      <c r="V15" s="226">
        <v>0.14547876225196629</v>
      </c>
      <c r="W15" s="226">
        <v>0.15817694854309461</v>
      </c>
      <c r="X15" s="226">
        <v>0.35673412070436672</v>
      </c>
      <c r="Y15" s="226">
        <v>0.33496003827117832</v>
      </c>
      <c r="DA15" s="69" t="s">
        <v>1852</v>
      </c>
    </row>
    <row r="16" spans="1:105" ht="12" customHeight="1" x14ac:dyDescent="0.25">
      <c r="A16" s="57" t="s">
        <v>1853</v>
      </c>
      <c r="B16" s="261">
        <v>2.4460543601127269</v>
      </c>
      <c r="C16" s="261">
        <v>1.7353822946839501</v>
      </c>
      <c r="D16" s="261">
        <v>2.09431353159408</v>
      </c>
      <c r="E16" s="261">
        <v>2.422234027291633</v>
      </c>
      <c r="F16" s="261">
        <v>3.0106107801340669</v>
      </c>
      <c r="G16" s="261">
        <v>3.0233099139684332</v>
      </c>
      <c r="H16" s="261">
        <v>4.2490485751362312</v>
      </c>
      <c r="I16" s="261">
        <v>3.3311811879180961</v>
      </c>
      <c r="J16" s="261">
        <v>3.9208900277415548</v>
      </c>
      <c r="K16" s="261">
        <v>3.199310827045323</v>
      </c>
      <c r="L16" s="261">
        <v>3.118511737211457</v>
      </c>
      <c r="M16" s="261">
        <v>3.0366861379639789</v>
      </c>
      <c r="N16" s="261">
        <v>3.3678853327983931</v>
      </c>
      <c r="O16" s="261">
        <v>4.4084486388011053</v>
      </c>
      <c r="P16" s="261">
        <v>1.8813996900173739</v>
      </c>
      <c r="Q16" s="261">
        <v>1.309232761977364</v>
      </c>
      <c r="R16" s="261">
        <v>1.21048081288219</v>
      </c>
      <c r="S16" s="261">
        <v>1.319686217849207</v>
      </c>
      <c r="T16" s="261">
        <v>1.4373116670623289</v>
      </c>
      <c r="U16" s="261">
        <v>1.2575192120578049</v>
      </c>
      <c r="V16" s="261">
        <v>1.7902500633892611</v>
      </c>
      <c r="W16" s="261">
        <v>1.9888684162473349</v>
      </c>
      <c r="X16" s="261">
        <v>2.634136322279089</v>
      </c>
      <c r="Y16" s="261">
        <v>2.4829455869555339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96.80442177531198</v>
      </c>
      <c r="C17" s="294">
        <f t="shared" si="0"/>
        <v>202.51817320863609</v>
      </c>
      <c r="D17" s="294">
        <f t="shared" si="0"/>
        <v>187.38709297860242</v>
      </c>
      <c r="E17" s="294">
        <f t="shared" si="0"/>
        <v>222.00756600079751</v>
      </c>
      <c r="F17" s="294">
        <f t="shared" si="0"/>
        <v>216.15636688646168</v>
      </c>
      <c r="G17" s="294">
        <f t="shared" si="0"/>
        <v>226.12716508099547</v>
      </c>
      <c r="H17" s="294">
        <f t="shared" si="0"/>
        <v>242.82418165813721</v>
      </c>
      <c r="I17" s="294">
        <f t="shared" si="0"/>
        <v>268.19630912962486</v>
      </c>
      <c r="J17" s="294">
        <f t="shared" si="0"/>
        <v>249.42519495209052</v>
      </c>
      <c r="K17" s="294">
        <f t="shared" si="0"/>
        <v>298.06804656403619</v>
      </c>
      <c r="L17" s="294">
        <f t="shared" si="0"/>
        <v>257.75652192795781</v>
      </c>
      <c r="M17" s="294">
        <f t="shared" si="0"/>
        <v>255.08906792081177</v>
      </c>
      <c r="N17" s="294">
        <f t="shared" si="0"/>
        <v>218.06202625573965</v>
      </c>
      <c r="O17" s="294">
        <f t="shared" si="0"/>
        <v>215.99445582186397</v>
      </c>
      <c r="P17" s="294">
        <f t="shared" si="0"/>
        <v>225.8977788387088</v>
      </c>
      <c r="Q17" s="294">
        <f t="shared" si="0"/>
        <v>267.19590424429174</v>
      </c>
      <c r="R17" s="294">
        <f t="shared" si="0"/>
        <v>234.18277636692875</v>
      </c>
      <c r="S17" s="294">
        <f t="shared" si="0"/>
        <v>244.25927362029094</v>
      </c>
      <c r="T17" s="294">
        <f t="shared" si="0"/>
        <v>238.84434506772166</v>
      </c>
      <c r="U17" s="294">
        <f t="shared" si="0"/>
        <v>255.65203841240964</v>
      </c>
      <c r="V17" s="294">
        <f t="shared" si="0"/>
        <v>188.94703518394127</v>
      </c>
      <c r="W17" s="294">
        <f t="shared" si="0"/>
        <v>216.09062508371193</v>
      </c>
      <c r="X17" s="294">
        <f t="shared" si="0"/>
        <v>204.8990749627888</v>
      </c>
      <c r="Y17" s="294">
        <f t="shared" si="0"/>
        <v>176.25738339603618</v>
      </c>
      <c r="DA17" s="70"/>
    </row>
    <row r="18" spans="1:105" ht="12" customHeight="1" x14ac:dyDescent="0.25">
      <c r="A18" s="60" t="s">
        <v>1856</v>
      </c>
      <c r="B18" s="329">
        <v>76.420635441039337</v>
      </c>
      <c r="C18" s="329">
        <v>188.0566540862699</v>
      </c>
      <c r="D18" s="329">
        <v>169.9344802153185</v>
      </c>
      <c r="E18" s="329">
        <v>201.822282440034</v>
      </c>
      <c r="F18" s="329">
        <v>191.0679437186779</v>
      </c>
      <c r="G18" s="329">
        <v>200.93291579792529</v>
      </c>
      <c r="H18" s="329">
        <v>207.41544353200209</v>
      </c>
      <c r="I18" s="329">
        <v>240.4364658969742</v>
      </c>
      <c r="J18" s="329">
        <v>216.75111138757771</v>
      </c>
      <c r="K18" s="329">
        <v>271.40712300532527</v>
      </c>
      <c r="L18" s="329">
        <v>231.76892411786241</v>
      </c>
      <c r="M18" s="329">
        <v>229.78335010444539</v>
      </c>
      <c r="N18" s="329">
        <v>189.99631514908651</v>
      </c>
      <c r="O18" s="329">
        <v>179.2573838318549</v>
      </c>
      <c r="P18" s="329">
        <v>210.21944808856409</v>
      </c>
      <c r="Q18" s="329">
        <v>256.28563122781372</v>
      </c>
      <c r="R18" s="329">
        <v>224.09543625957721</v>
      </c>
      <c r="S18" s="329">
        <v>233.26188847154759</v>
      </c>
      <c r="T18" s="329">
        <v>226.8667478422023</v>
      </c>
      <c r="U18" s="329">
        <v>245.1727116452613</v>
      </c>
      <c r="V18" s="329">
        <v>174.02828465569749</v>
      </c>
      <c r="W18" s="329">
        <v>199.51672161498419</v>
      </c>
      <c r="X18" s="329">
        <v>182.94793894379649</v>
      </c>
      <c r="Y18" s="329">
        <v>155.56617017140681</v>
      </c>
      <c r="DA18" s="72" t="s">
        <v>1857</v>
      </c>
    </row>
    <row r="19" spans="1:105" ht="12" customHeight="1" x14ac:dyDescent="0.25">
      <c r="A19" s="64" t="s">
        <v>28</v>
      </c>
      <c r="B19" s="229">
        <v>50.209308759799939</v>
      </c>
      <c r="C19" s="229">
        <v>46.435968480202312</v>
      </c>
      <c r="D19" s="229">
        <v>42.40387675477006</v>
      </c>
      <c r="E19" s="229">
        <v>44.75778981197324</v>
      </c>
      <c r="F19" s="229">
        <v>36.821238350569367</v>
      </c>
      <c r="G19" s="229">
        <v>39.107450042582308</v>
      </c>
      <c r="H19" s="229">
        <v>39.39573826662879</v>
      </c>
      <c r="I19" s="229">
        <v>37.813250872253072</v>
      </c>
      <c r="J19" s="229">
        <v>38.855219035429677</v>
      </c>
      <c r="K19" s="229">
        <v>48.712880333970517</v>
      </c>
      <c r="L19" s="229">
        <v>4.7556087622407928</v>
      </c>
      <c r="M19" s="229">
        <v>0.15032542206971061</v>
      </c>
      <c r="N19" s="229">
        <v>0.15097074094157781</v>
      </c>
      <c r="O19" s="229">
        <v>0.14438749166146261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1860</v>
      </c>
    </row>
    <row r="22" spans="1:105" ht="12" customHeight="1" x14ac:dyDescent="0.25">
      <c r="A22" s="64" t="s">
        <v>159</v>
      </c>
      <c r="B22" s="229">
        <v>0.45212043989221279</v>
      </c>
      <c r="C22" s="229">
        <v>0.46553364387321611</v>
      </c>
      <c r="D22" s="229">
        <v>0.440903234325288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1861</v>
      </c>
    </row>
    <row r="23" spans="1:105" ht="12" customHeight="1" x14ac:dyDescent="0.25">
      <c r="A23" s="64" t="s">
        <v>32</v>
      </c>
      <c r="B23" s="229">
        <v>0</v>
      </c>
      <c r="C23" s="229">
        <v>6.979960643627579</v>
      </c>
      <c r="D23" s="229">
        <v>2.8197083030762329</v>
      </c>
      <c r="E23" s="229">
        <v>3.9469241988452062</v>
      </c>
      <c r="F23" s="229">
        <v>3.765406689011924</v>
      </c>
      <c r="G23" s="229">
        <v>2.4803611301766111</v>
      </c>
      <c r="H23" s="229">
        <v>4.0244898543204242</v>
      </c>
      <c r="I23" s="229">
        <v>3.5527531570386892</v>
      </c>
      <c r="J23" s="229">
        <v>2.8844646216231138</v>
      </c>
      <c r="K23" s="229">
        <v>3.538970323128503</v>
      </c>
      <c r="L23" s="229">
        <v>0</v>
      </c>
      <c r="M23" s="229">
        <v>3.832981120536965</v>
      </c>
      <c r="N23" s="229">
        <v>1.093174265134063</v>
      </c>
      <c r="O23" s="229">
        <v>0</v>
      </c>
      <c r="P23" s="229">
        <v>0</v>
      </c>
      <c r="Q23" s="229">
        <v>0.54362875699354818</v>
      </c>
      <c r="R23" s="229">
        <v>0.57160778449680083</v>
      </c>
      <c r="S23" s="229">
        <v>0.57516406903145623</v>
      </c>
      <c r="T23" s="229">
        <v>0.56048093112073505</v>
      </c>
      <c r="U23" s="229">
        <v>0.56003836353041814</v>
      </c>
      <c r="V23" s="229">
        <v>0.53604907028918003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25.75920624134719</v>
      </c>
      <c r="C25" s="229">
        <v>32.857071482344367</v>
      </c>
      <c r="D25" s="229">
        <v>27.464166639150559</v>
      </c>
      <c r="E25" s="229">
        <v>18.859014576790841</v>
      </c>
      <c r="F25" s="229">
        <v>26.043746618118568</v>
      </c>
      <c r="G25" s="229">
        <v>24.950959867592761</v>
      </c>
      <c r="H25" s="229">
        <v>49.835449055903119</v>
      </c>
      <c r="I25" s="229">
        <v>46.206066764901799</v>
      </c>
      <c r="J25" s="229">
        <v>46.015375332818351</v>
      </c>
      <c r="K25" s="229">
        <v>34.277270063160323</v>
      </c>
      <c r="L25" s="229">
        <v>45.824129541916818</v>
      </c>
      <c r="M25" s="229">
        <v>42.223477337468069</v>
      </c>
      <c r="N25" s="229">
        <v>27.378522445538991</v>
      </c>
      <c r="O25" s="229">
        <v>31.30622213947764</v>
      </c>
      <c r="P25" s="229">
        <v>20.26505809940268</v>
      </c>
      <c r="Q25" s="229">
        <v>23.41686144973308</v>
      </c>
      <c r="R25" s="229">
        <v>16.92031551989384</v>
      </c>
      <c r="S25" s="229">
        <v>16.39797272609977</v>
      </c>
      <c r="T25" s="229">
        <v>17.176157717602109</v>
      </c>
      <c r="U25" s="229">
        <v>25.430964987555289</v>
      </c>
      <c r="V25" s="229">
        <v>17.942039902828309</v>
      </c>
      <c r="W25" s="229">
        <v>19.944222305273559</v>
      </c>
      <c r="X25" s="229">
        <v>14.66525035814737</v>
      </c>
      <c r="Y25" s="229">
        <v>15.417827927063939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101.31811983622249</v>
      </c>
      <c r="D27" s="229">
        <v>93.920956270427695</v>
      </c>
      <c r="E27" s="229">
        <v>107.3311209424391</v>
      </c>
      <c r="F27" s="229">
        <v>113.9056284373233</v>
      </c>
      <c r="G27" s="229">
        <v>121.99229490214729</v>
      </c>
      <c r="H27" s="229">
        <v>104.5841988188798</v>
      </c>
      <c r="I27" s="229">
        <v>145.32358909149519</v>
      </c>
      <c r="J27" s="229">
        <v>120.45012358762401</v>
      </c>
      <c r="K27" s="229">
        <v>174.48556800407141</v>
      </c>
      <c r="L27" s="229">
        <v>171.13313213935649</v>
      </c>
      <c r="M27" s="229">
        <v>174.40110450001441</v>
      </c>
      <c r="N27" s="229">
        <v>119.78904930654831</v>
      </c>
      <c r="O27" s="229">
        <v>115.0299084921644</v>
      </c>
      <c r="P27" s="229">
        <v>162.69600999037499</v>
      </c>
      <c r="Q27" s="229">
        <v>195.53529984070849</v>
      </c>
      <c r="R27" s="229">
        <v>180.35712942462669</v>
      </c>
      <c r="S27" s="229">
        <v>183.9565047365376</v>
      </c>
      <c r="T27" s="229">
        <v>190.8447559432974</v>
      </c>
      <c r="U27" s="229">
        <v>199.9681305041907</v>
      </c>
      <c r="V27" s="229">
        <v>138.3140350891336</v>
      </c>
      <c r="W27" s="229">
        <v>161.60138094016921</v>
      </c>
      <c r="X27" s="229">
        <v>152.89072361595549</v>
      </c>
      <c r="Y27" s="229">
        <v>127.5672634838907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2.8848690135686601</v>
      </c>
      <c r="E28" s="229">
        <v>26.927432909985601</v>
      </c>
      <c r="F28" s="229">
        <v>10.53192362365472</v>
      </c>
      <c r="G28" s="229">
        <v>12.40184985542637</v>
      </c>
      <c r="H28" s="229">
        <v>9.5755675362699115</v>
      </c>
      <c r="I28" s="229">
        <v>7.5408060112854489</v>
      </c>
      <c r="J28" s="229">
        <v>8.5459288100825574</v>
      </c>
      <c r="K28" s="229">
        <v>10.392434280994539</v>
      </c>
      <c r="L28" s="229">
        <v>10.05605367434832</v>
      </c>
      <c r="M28" s="229">
        <v>9.1754617243562162</v>
      </c>
      <c r="N28" s="229">
        <v>41.584598390923539</v>
      </c>
      <c r="O28" s="229">
        <v>32.776865708551412</v>
      </c>
      <c r="P28" s="229">
        <v>27.258379998786499</v>
      </c>
      <c r="Q28" s="229">
        <v>36.789841180378559</v>
      </c>
      <c r="R28" s="229">
        <v>26.246383530559839</v>
      </c>
      <c r="S28" s="229">
        <v>32.332246939878878</v>
      </c>
      <c r="T28" s="229">
        <v>18.285353250182091</v>
      </c>
      <c r="U28" s="229">
        <v>19.213577789984939</v>
      </c>
      <c r="V28" s="229">
        <v>17.236160593446421</v>
      </c>
      <c r="W28" s="229">
        <v>17.971118369541351</v>
      </c>
      <c r="X28" s="229">
        <v>15.39196496969361</v>
      </c>
      <c r="Y28" s="229">
        <v>12.58107876045217</v>
      </c>
      <c r="DA28" s="73" t="s">
        <v>1867</v>
      </c>
    </row>
    <row r="29" spans="1:105" ht="12" customHeight="1" x14ac:dyDescent="0.25">
      <c r="A29" s="60" t="s">
        <v>1868</v>
      </c>
      <c r="B29" s="262">
        <v>20.383786334272639</v>
      </c>
      <c r="C29" s="262">
        <v>14.461519122366189</v>
      </c>
      <c r="D29" s="262">
        <v>17.452612763283931</v>
      </c>
      <c r="E29" s="262">
        <v>20.185283560763519</v>
      </c>
      <c r="F29" s="262">
        <v>25.08842316778378</v>
      </c>
      <c r="G29" s="262">
        <v>25.194249283070171</v>
      </c>
      <c r="H29" s="262">
        <v>35.408738126135113</v>
      </c>
      <c r="I29" s="262">
        <v>27.75984323265067</v>
      </c>
      <c r="J29" s="262">
        <v>32.674083564512827</v>
      </c>
      <c r="K29" s="262">
        <v>26.660923558710909</v>
      </c>
      <c r="L29" s="262">
        <v>25.98759781009538</v>
      </c>
      <c r="M29" s="262">
        <v>25.305717816366379</v>
      </c>
      <c r="N29" s="262">
        <v>28.065711106653151</v>
      </c>
      <c r="O29" s="262">
        <v>36.737071990009063</v>
      </c>
      <c r="P29" s="262">
        <v>15.67833075014472</v>
      </c>
      <c r="Q29" s="262">
        <v>10.910273016477991</v>
      </c>
      <c r="R29" s="262">
        <v>10.08734010735154</v>
      </c>
      <c r="S29" s="262">
        <v>10.99738514874335</v>
      </c>
      <c r="T29" s="262">
        <v>11.97759722551935</v>
      </c>
      <c r="U29" s="262">
        <v>10.479326767148329</v>
      </c>
      <c r="V29" s="262">
        <v>14.91875052824378</v>
      </c>
      <c r="W29" s="262">
        <v>16.573903468727721</v>
      </c>
      <c r="X29" s="262">
        <v>21.951136018992319</v>
      </c>
      <c r="Y29" s="262">
        <v>20.691213224629362</v>
      </c>
      <c r="DA29" s="72" t="s">
        <v>1869</v>
      </c>
    </row>
    <row r="30" spans="1:105" ht="12" customHeight="1" x14ac:dyDescent="0.25">
      <c r="A30" s="132" t="s">
        <v>1870</v>
      </c>
      <c r="B30" s="316">
        <v>5.4356763558060406</v>
      </c>
      <c r="C30" s="316">
        <v>3.8564050992976528</v>
      </c>
      <c r="D30" s="316">
        <v>4.6540300702090507</v>
      </c>
      <c r="E30" s="316">
        <v>5.3827422828702751</v>
      </c>
      <c r="F30" s="316">
        <v>6.6902461780756806</v>
      </c>
      <c r="G30" s="316">
        <v>6.7184664754853811</v>
      </c>
      <c r="H30" s="316">
        <v>9.4423301669693664</v>
      </c>
      <c r="I30" s="316">
        <v>7.4026248620401853</v>
      </c>
      <c r="J30" s="316">
        <v>8.7130889505367577</v>
      </c>
      <c r="K30" s="316">
        <v>7.1095796156562479</v>
      </c>
      <c r="L30" s="316">
        <v>6.9300260826921027</v>
      </c>
      <c r="M30" s="316">
        <v>6.7481914176977096</v>
      </c>
      <c r="N30" s="316">
        <v>7.4841896284408449</v>
      </c>
      <c r="O30" s="316">
        <v>9.7965525306690857</v>
      </c>
      <c r="P30" s="316">
        <v>4.180888200038595</v>
      </c>
      <c r="Q30" s="316">
        <v>2.9094061377274651</v>
      </c>
      <c r="R30" s="316">
        <v>2.6899573619604111</v>
      </c>
      <c r="S30" s="316">
        <v>2.9326360396648949</v>
      </c>
      <c r="T30" s="316">
        <v>3.1940259268051632</v>
      </c>
      <c r="U30" s="316">
        <v>2.7944871379062239</v>
      </c>
      <c r="V30" s="316">
        <v>3.9783334741983429</v>
      </c>
      <c r="W30" s="316">
        <v>4.4197075916607256</v>
      </c>
      <c r="X30" s="316">
        <v>5.8536362717312898</v>
      </c>
      <c r="Y30" s="316">
        <v>5.5176568599011659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107.6102104552462</v>
      </c>
      <c r="C32" s="223">
        <v>198.7051230491796</v>
      </c>
      <c r="D32" s="223">
        <v>203.95824137561851</v>
      </c>
      <c r="E32" s="223">
        <v>219.2738110065155</v>
      </c>
      <c r="F32" s="223">
        <v>230.8106006302134</v>
      </c>
      <c r="G32" s="223">
        <v>217.95453665523351</v>
      </c>
      <c r="H32" s="223">
        <v>222.3802168129528</v>
      </c>
      <c r="I32" s="223">
        <v>247.88672658804111</v>
      </c>
      <c r="J32" s="223">
        <v>254.39262427357201</v>
      </c>
      <c r="K32" s="223">
        <v>281.45503347661622</v>
      </c>
      <c r="L32" s="223">
        <v>226.0138473600407</v>
      </c>
      <c r="M32" s="223">
        <v>200.15683638389311</v>
      </c>
      <c r="N32" s="223">
        <v>168.29420318846471</v>
      </c>
      <c r="O32" s="223">
        <v>170.3956960748194</v>
      </c>
      <c r="P32" s="223">
        <v>180.29206167318381</v>
      </c>
      <c r="Q32" s="223">
        <v>221.28431333500271</v>
      </c>
      <c r="R32" s="223">
        <v>171.71380961487921</v>
      </c>
      <c r="S32" s="223">
        <v>176.10723176784859</v>
      </c>
      <c r="T32" s="223">
        <v>182.81990855195701</v>
      </c>
      <c r="U32" s="223">
        <v>197.45060735821059</v>
      </c>
      <c r="V32" s="223">
        <v>157.41761736246411</v>
      </c>
      <c r="W32" s="223">
        <v>162.5069373524596</v>
      </c>
      <c r="X32" s="223">
        <v>169.72661181942331</v>
      </c>
      <c r="Y32" s="223">
        <v>151.9038323473724</v>
      </c>
      <c r="DA32" s="89" t="s">
        <v>1872</v>
      </c>
    </row>
    <row r="33" spans="1:105" ht="12" customHeight="1" x14ac:dyDescent="0.25">
      <c r="A33" s="55" t="s">
        <v>91</v>
      </c>
      <c r="B33" s="259">
        <v>0.56797983211403646</v>
      </c>
      <c r="C33" s="259">
        <v>1.048789905273035</v>
      </c>
      <c r="D33" s="259">
        <v>1.0765165053094641</v>
      </c>
      <c r="E33" s="259">
        <v>1.157353952154945</v>
      </c>
      <c r="F33" s="259">
        <v>1.218246536658838</v>
      </c>
      <c r="G33" s="259">
        <v>1.150390661019455</v>
      </c>
      <c r="H33" s="259">
        <v>1.173749941354743</v>
      </c>
      <c r="I33" s="259">
        <v>1.3083764147966159</v>
      </c>
      <c r="J33" s="259">
        <v>1.342715337279462</v>
      </c>
      <c r="K33" s="259">
        <v>1.485554037907739</v>
      </c>
      <c r="L33" s="259">
        <v>1.1929286871205571</v>
      </c>
      <c r="M33" s="259">
        <v>1.0564522255366271</v>
      </c>
      <c r="N33" s="259">
        <v>0.8882773564743176</v>
      </c>
      <c r="O33" s="259">
        <v>0.89936929256231779</v>
      </c>
      <c r="P33" s="259">
        <v>0.95160351873205684</v>
      </c>
      <c r="Q33" s="259">
        <v>1.1679656289669551</v>
      </c>
      <c r="R33" s="259">
        <v>0.90632645679431123</v>
      </c>
      <c r="S33" s="259">
        <v>0.92951547544148638</v>
      </c>
      <c r="T33" s="259">
        <v>0.96494580325831558</v>
      </c>
      <c r="U33" s="259">
        <v>1.0421684182549951</v>
      </c>
      <c r="V33" s="259">
        <v>0.83086940823865563</v>
      </c>
      <c r="W33" s="259">
        <v>0.85773146065238681</v>
      </c>
      <c r="X33" s="259">
        <v>0.89583778415371984</v>
      </c>
      <c r="Y33" s="259">
        <v>0.80176697758684889</v>
      </c>
      <c r="DA33" s="67" t="s">
        <v>1873</v>
      </c>
    </row>
    <row r="34" spans="1:105" ht="12" customHeight="1" x14ac:dyDescent="0.25">
      <c r="A34" s="173" t="s">
        <v>92</v>
      </c>
      <c r="B34" s="224">
        <v>0.80600606201737068</v>
      </c>
      <c r="C34" s="224">
        <v>1.488311685797618</v>
      </c>
      <c r="D34" s="224">
        <v>1.527657814735532</v>
      </c>
      <c r="E34" s="224">
        <v>1.6423722262542531</v>
      </c>
      <c r="F34" s="224">
        <v>1.7287833793745431</v>
      </c>
      <c r="G34" s="224">
        <v>1.6324907928837999</v>
      </c>
      <c r="H34" s="224">
        <v>1.665639366988144</v>
      </c>
      <c r="I34" s="224">
        <v>1.85668444916702</v>
      </c>
      <c r="J34" s="224">
        <v>1.905413960532419</v>
      </c>
      <c r="K34" s="224">
        <v>2.108112810187984</v>
      </c>
      <c r="L34" s="224">
        <v>1.692855448396527</v>
      </c>
      <c r="M34" s="224">
        <v>1.49918509402866</v>
      </c>
      <c r="N34" s="224">
        <v>1.2605323175054539</v>
      </c>
      <c r="O34" s="224">
        <v>1.2762726083062059</v>
      </c>
      <c r="P34" s="224">
        <v>1.350396900327095</v>
      </c>
      <c r="Q34" s="224">
        <v>1.657430993053798</v>
      </c>
      <c r="R34" s="224">
        <v>1.2861453471401989</v>
      </c>
      <c r="S34" s="224">
        <v>1.319052307114976</v>
      </c>
      <c r="T34" s="224">
        <v>1.3693306046618039</v>
      </c>
      <c r="U34" s="224">
        <v>1.478915298154337</v>
      </c>
      <c r="V34" s="224">
        <v>1.179066125099113</v>
      </c>
      <c r="W34" s="224">
        <v>1.2171853959948951</v>
      </c>
      <c r="X34" s="224">
        <v>1.2712611325029179</v>
      </c>
      <c r="Y34" s="224">
        <v>1.137767589132634</v>
      </c>
      <c r="DA34" s="177" t="s">
        <v>1874</v>
      </c>
    </row>
    <row r="35" spans="1:105" ht="12" customHeight="1" x14ac:dyDescent="0.25">
      <c r="A35" s="173" t="s">
        <v>93</v>
      </c>
      <c r="B35" s="224">
        <v>2.868089817668773</v>
      </c>
      <c r="C35" s="224">
        <v>5.2960043264061714</v>
      </c>
      <c r="D35" s="224">
        <v>5.4360134864974254</v>
      </c>
      <c r="E35" s="224">
        <v>5.844212941962093</v>
      </c>
      <c r="F35" s="224">
        <v>6.1516981583598591</v>
      </c>
      <c r="G35" s="224">
        <v>5.8090508758569861</v>
      </c>
      <c r="H35" s="224">
        <v>5.9270066733865336</v>
      </c>
      <c r="I35" s="224">
        <v>6.606820983394937</v>
      </c>
      <c r="J35" s="224">
        <v>6.780219946446489</v>
      </c>
      <c r="K35" s="224">
        <v>7.5015029915084597</v>
      </c>
      <c r="L35" s="224">
        <v>6.0238523047566712</v>
      </c>
      <c r="M35" s="224">
        <v>5.334696233204923</v>
      </c>
      <c r="N35" s="224">
        <v>4.4854748308355754</v>
      </c>
      <c r="O35" s="224">
        <v>4.5414850395674913</v>
      </c>
      <c r="P35" s="224">
        <v>4.8052487222560654</v>
      </c>
      <c r="Q35" s="224">
        <v>5.8977980175089497</v>
      </c>
      <c r="R35" s="224">
        <v>4.576616167057284</v>
      </c>
      <c r="S35" s="224">
        <v>4.6937122055137017</v>
      </c>
      <c r="T35" s="224">
        <v>4.8726223651753422</v>
      </c>
      <c r="U35" s="224">
        <v>5.2625682457207343</v>
      </c>
      <c r="V35" s="224">
        <v>4.1955857494308324</v>
      </c>
      <c r="W35" s="224">
        <v>4.3312292611427727</v>
      </c>
      <c r="X35" s="224">
        <v>4.5236522174582774</v>
      </c>
      <c r="Y35" s="224">
        <v>4.0486291493853921</v>
      </c>
      <c r="DA35" s="177" t="s">
        <v>1875</v>
      </c>
    </row>
    <row r="36" spans="1:105" ht="12" customHeight="1" x14ac:dyDescent="0.25">
      <c r="A36" s="173" t="s">
        <v>94</v>
      </c>
      <c r="B36" s="224">
        <v>2.271919328456145</v>
      </c>
      <c r="C36" s="224">
        <v>4.1951596210921398</v>
      </c>
      <c r="D36" s="224">
        <v>4.3060660212378554</v>
      </c>
      <c r="E36" s="224">
        <v>4.6294158086197772</v>
      </c>
      <c r="F36" s="224">
        <v>4.8729861466353501</v>
      </c>
      <c r="G36" s="224">
        <v>4.601562644077819</v>
      </c>
      <c r="H36" s="224">
        <v>4.6949997654189701</v>
      </c>
      <c r="I36" s="224">
        <v>5.2335056591864628</v>
      </c>
      <c r="J36" s="224">
        <v>5.3708613491178463</v>
      </c>
      <c r="K36" s="224">
        <v>5.9422161516309542</v>
      </c>
      <c r="L36" s="224">
        <v>4.771714748482224</v>
      </c>
      <c r="M36" s="224">
        <v>4.2258089021465084</v>
      </c>
      <c r="N36" s="224">
        <v>3.5531094258972691</v>
      </c>
      <c r="O36" s="224">
        <v>3.5974771702492712</v>
      </c>
      <c r="P36" s="224">
        <v>3.8064140749282269</v>
      </c>
      <c r="Q36" s="224">
        <v>4.6718625158678204</v>
      </c>
      <c r="R36" s="224">
        <v>3.6253058271772449</v>
      </c>
      <c r="S36" s="224">
        <v>3.718061901765946</v>
      </c>
      <c r="T36" s="224">
        <v>3.859783213033261</v>
      </c>
      <c r="U36" s="224">
        <v>4.1686736730199776</v>
      </c>
      <c r="V36" s="224">
        <v>3.323477632954623</v>
      </c>
      <c r="W36" s="224">
        <v>3.4309258426095459</v>
      </c>
      <c r="X36" s="224">
        <v>3.5833511366148789</v>
      </c>
      <c r="Y36" s="224">
        <v>3.2070679103473951</v>
      </c>
      <c r="DA36" s="177" t="s">
        <v>1876</v>
      </c>
    </row>
    <row r="37" spans="1:105" ht="12" customHeight="1" x14ac:dyDescent="0.25">
      <c r="A37" s="56" t="s">
        <v>95</v>
      </c>
      <c r="B37" s="260">
        <v>1.180212639986612</v>
      </c>
      <c r="C37" s="260">
        <v>2.0200829855565479</v>
      </c>
      <c r="D37" s="260">
        <v>1.9848288027882091</v>
      </c>
      <c r="E37" s="260">
        <v>1.8249139070369871</v>
      </c>
      <c r="F37" s="260">
        <v>2.100430168203578</v>
      </c>
      <c r="G37" s="260">
        <v>1.9336677696779541</v>
      </c>
      <c r="H37" s="260">
        <v>2.2648679603141799</v>
      </c>
      <c r="I37" s="260">
        <v>2.4682744117343489</v>
      </c>
      <c r="J37" s="260">
        <v>2.5479452713634099</v>
      </c>
      <c r="K37" s="260">
        <v>2.5541214656046618</v>
      </c>
      <c r="L37" s="260">
        <v>2.2681761471490929</v>
      </c>
      <c r="M37" s="260">
        <v>1.970494455724249</v>
      </c>
      <c r="N37" s="260">
        <v>1.527840787041211</v>
      </c>
      <c r="O37" s="260">
        <v>1.6260612048758329</v>
      </c>
      <c r="P37" s="260">
        <v>1.5453386019030579</v>
      </c>
      <c r="Q37" s="260">
        <v>1.985669327627035</v>
      </c>
      <c r="R37" s="260">
        <v>1.32449965291324</v>
      </c>
      <c r="S37" s="260">
        <v>1.307452788773849</v>
      </c>
      <c r="T37" s="260">
        <v>1.409601641617565</v>
      </c>
      <c r="U37" s="260">
        <v>1.7314030465743719</v>
      </c>
      <c r="V37" s="260">
        <v>1.2762851109255899</v>
      </c>
      <c r="W37" s="260">
        <v>1.311913515827271</v>
      </c>
      <c r="X37" s="260">
        <v>1.317150962578749</v>
      </c>
      <c r="Y37" s="260">
        <v>1.256415047113524</v>
      </c>
      <c r="DA37" s="68" t="s">
        <v>1877</v>
      </c>
    </row>
    <row r="38" spans="1:105" ht="12" customHeight="1" x14ac:dyDescent="0.25">
      <c r="A38" s="37" t="s">
        <v>159</v>
      </c>
      <c r="B38" s="226">
        <v>1.49985611083891E-2</v>
      </c>
      <c r="C38" s="226">
        <v>2.745830908888125E-2</v>
      </c>
      <c r="D38" s="226">
        <v>2.9551093928998112E-2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</v>
      </c>
      <c r="DA38" s="69" t="s">
        <v>1878</v>
      </c>
    </row>
    <row r="39" spans="1:105" ht="12" customHeight="1" x14ac:dyDescent="0.25">
      <c r="A39" s="37" t="s">
        <v>35</v>
      </c>
      <c r="B39" s="226">
        <v>0.85453121519246333</v>
      </c>
      <c r="C39" s="226">
        <v>1.937990167609418</v>
      </c>
      <c r="D39" s="226">
        <v>1.840758027727277</v>
      </c>
      <c r="E39" s="226">
        <v>1.6546449522987541</v>
      </c>
      <c r="F39" s="226">
        <v>1.8434929963693389</v>
      </c>
      <c r="G39" s="226">
        <v>1.6990636483034189</v>
      </c>
      <c r="H39" s="226">
        <v>1.9526295011280499</v>
      </c>
      <c r="I39" s="226">
        <v>2.3025136813283522</v>
      </c>
      <c r="J39" s="226">
        <v>2.2583278113481589</v>
      </c>
      <c r="K39" s="226">
        <v>2.3808725102827348</v>
      </c>
      <c r="L39" s="226">
        <v>2.1290503575079538</v>
      </c>
      <c r="M39" s="226">
        <v>1.8446640321937631</v>
      </c>
      <c r="N39" s="226">
        <v>1.28561854553801</v>
      </c>
      <c r="O39" s="226">
        <v>1.186355716826436</v>
      </c>
      <c r="P39" s="226">
        <v>1.4733274729162671</v>
      </c>
      <c r="Q39" s="226">
        <v>1.9600737050395001</v>
      </c>
      <c r="R39" s="226">
        <v>1.2968724358944479</v>
      </c>
      <c r="S39" s="226">
        <v>1.2741916639207329</v>
      </c>
      <c r="T39" s="226">
        <v>1.367978646095189</v>
      </c>
      <c r="U39" s="226">
        <v>1.695766762986902</v>
      </c>
      <c r="V39" s="226">
        <v>1.1733323579731141</v>
      </c>
      <c r="W39" s="226">
        <v>1.2058163850486709</v>
      </c>
      <c r="X39" s="226">
        <v>1.0535722981964299</v>
      </c>
      <c r="Y39" s="226">
        <v>0.99120782860094403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1.328938486723755E-2</v>
      </c>
      <c r="V41" s="226">
        <v>1.391989868107673E-2</v>
      </c>
      <c r="W41" s="226">
        <v>1.8843495056101889E-2</v>
      </c>
      <c r="X41" s="226">
        <v>4.2297969093744628E-2</v>
      </c>
      <c r="Y41" s="226">
        <v>4.7646549604787369E-2</v>
      </c>
      <c r="DA41" s="69" t="s">
        <v>1881</v>
      </c>
    </row>
    <row r="42" spans="1:105" ht="12" customHeight="1" x14ac:dyDescent="0.25">
      <c r="A42" s="37" t="s">
        <v>40</v>
      </c>
      <c r="B42" s="226">
        <v>0.31068286368575998</v>
      </c>
      <c r="C42" s="226">
        <v>5.4634508858248713E-2</v>
      </c>
      <c r="D42" s="226">
        <v>0.1145196811319335</v>
      </c>
      <c r="E42" s="226">
        <v>0.17026895473823281</v>
      </c>
      <c r="F42" s="226">
        <v>0.25693717183423942</v>
      </c>
      <c r="G42" s="226">
        <v>0.23460412137453521</v>
      </c>
      <c r="H42" s="226">
        <v>0.31223845918613008</v>
      </c>
      <c r="I42" s="226">
        <v>0.16576073040599679</v>
      </c>
      <c r="J42" s="226">
        <v>0.28961746001525041</v>
      </c>
      <c r="K42" s="226">
        <v>0.17324895532192691</v>
      </c>
      <c r="L42" s="226">
        <v>0.1391257896411392</v>
      </c>
      <c r="M42" s="226">
        <v>0.1258304235304861</v>
      </c>
      <c r="N42" s="226">
        <v>0.2422222415032009</v>
      </c>
      <c r="O42" s="226">
        <v>0.43970548804939691</v>
      </c>
      <c r="P42" s="226">
        <v>7.2011128986790587E-2</v>
      </c>
      <c r="Q42" s="226">
        <v>2.5595622587535241E-2</v>
      </c>
      <c r="R42" s="226">
        <v>2.7627217018792088E-2</v>
      </c>
      <c r="S42" s="226">
        <v>3.3261124853115567E-2</v>
      </c>
      <c r="T42" s="226">
        <v>4.1622995522376589E-2</v>
      </c>
      <c r="U42" s="226">
        <v>2.234689872023227E-2</v>
      </c>
      <c r="V42" s="226">
        <v>8.9032854271399745E-2</v>
      </c>
      <c r="W42" s="226">
        <v>8.7253635722497877E-2</v>
      </c>
      <c r="X42" s="226">
        <v>0.22128069528857441</v>
      </c>
      <c r="Y42" s="226">
        <v>0.21756066890779319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5.5602290746249032</v>
      </c>
      <c r="C43" s="261">
        <f t="shared" si="1"/>
        <v>6.7939317338431291</v>
      </c>
      <c r="D43" s="261">
        <f t="shared" si="1"/>
        <v>7.4913572419550558</v>
      </c>
      <c r="E43" s="261">
        <f t="shared" si="1"/>
        <v>8.0091422812841699</v>
      </c>
      <c r="F43" s="261">
        <f t="shared" si="1"/>
        <v>9.1170078296822119</v>
      </c>
      <c r="G43" s="261">
        <f t="shared" si="1"/>
        <v>8.4885089236975766</v>
      </c>
      <c r="H43" s="261">
        <f t="shared" si="1"/>
        <v>9.5935461104844961</v>
      </c>
      <c r="I43" s="261">
        <f t="shared" si="1"/>
        <v>9.4073660432614368</v>
      </c>
      <c r="J43" s="261">
        <f t="shared" si="1"/>
        <v>10.504424796132426</v>
      </c>
      <c r="K43" s="261">
        <f t="shared" si="1"/>
        <v>10.22311613863253</v>
      </c>
      <c r="L43" s="261">
        <f t="shared" si="1"/>
        <v>8.5042671661321236</v>
      </c>
      <c r="M43" s="261">
        <f t="shared" si="1"/>
        <v>7.4944065110175426</v>
      </c>
      <c r="N43" s="261">
        <f t="shared" si="1"/>
        <v>6.9085966437388091</v>
      </c>
      <c r="O43" s="261">
        <f t="shared" si="1"/>
        <v>7.888341780716507</v>
      </c>
      <c r="P43" s="261">
        <f t="shared" si="1"/>
        <v>6.1338270353464051</v>
      </c>
      <c r="Q43" s="261">
        <f t="shared" si="1"/>
        <v>6.8162861223006637</v>
      </c>
      <c r="R43" s="261">
        <f t="shared" si="1"/>
        <v>5.3391490763914984</v>
      </c>
      <c r="S43" s="261">
        <f t="shared" si="1"/>
        <v>5.5154776581817693</v>
      </c>
      <c r="T43" s="261">
        <f t="shared" si="1"/>
        <v>5.8280669217104171</v>
      </c>
      <c r="U43" s="261">
        <f t="shared" si="1"/>
        <v>6.0869306699920633</v>
      </c>
      <c r="V43" s="261">
        <f t="shared" si="1"/>
        <v>5.5313422661933549</v>
      </c>
      <c r="W43" s="261">
        <f t="shared" si="1"/>
        <v>5.6679550711326847</v>
      </c>
      <c r="X43" s="261">
        <f t="shared" si="1"/>
        <v>6.5305442654549584</v>
      </c>
      <c r="Y43" s="261">
        <f t="shared" si="1"/>
        <v>6.0301812900585254</v>
      </c>
      <c r="DA43" s="70"/>
    </row>
    <row r="44" spans="1:105" ht="12" customHeight="1" x14ac:dyDescent="0.25">
      <c r="A44" s="60" t="s">
        <v>1884</v>
      </c>
      <c r="B44" s="262">
        <v>2.5824446664428788</v>
      </c>
      <c r="C44" s="262">
        <v>5.0988651842227064</v>
      </c>
      <c r="D44" s="262">
        <v>5.187979339135607</v>
      </c>
      <c r="E44" s="262">
        <v>5.5915387033384478</v>
      </c>
      <c r="F44" s="262">
        <v>5.8157508011830146</v>
      </c>
      <c r="G44" s="262">
        <v>5.504695563912442</v>
      </c>
      <c r="H44" s="262">
        <v>5.5198714737246597</v>
      </c>
      <c r="I44" s="262">
        <v>6.2752602238872717</v>
      </c>
      <c r="J44" s="262">
        <v>6.3598674112474187</v>
      </c>
      <c r="K44" s="262">
        <v>7.1758257318065697</v>
      </c>
      <c r="L44" s="262">
        <v>5.7278247656621586</v>
      </c>
      <c r="M44" s="262">
        <v>5.0772051542708656</v>
      </c>
      <c r="N44" s="262">
        <v>4.2161960319677778</v>
      </c>
      <c r="O44" s="262">
        <v>4.1826602743501136</v>
      </c>
      <c r="P44" s="262">
        <v>4.6383533546155942</v>
      </c>
      <c r="Q44" s="262">
        <v>5.7568304050149273</v>
      </c>
      <c r="R44" s="262">
        <v>4.4694219389569643</v>
      </c>
      <c r="S44" s="262">
        <v>4.5816699374711911</v>
      </c>
      <c r="T44" s="262">
        <v>4.7450653833864838</v>
      </c>
      <c r="U44" s="262">
        <v>5.137614682791197</v>
      </c>
      <c r="V44" s="262">
        <v>4.0357206778169781</v>
      </c>
      <c r="W44" s="262">
        <v>4.1703278724459567</v>
      </c>
      <c r="X44" s="262">
        <v>4.3000841988026357</v>
      </c>
      <c r="Y44" s="262">
        <v>3.828715614191053</v>
      </c>
      <c r="DA44" s="72" t="s">
        <v>1885</v>
      </c>
    </row>
    <row r="45" spans="1:105" ht="12" customHeight="1" x14ac:dyDescent="0.25">
      <c r="A45" s="64" t="s">
        <v>28</v>
      </c>
      <c r="B45" s="229">
        <v>1.6966982918189359</v>
      </c>
      <c r="C45" s="229">
        <v>1.259039432184885</v>
      </c>
      <c r="D45" s="229">
        <v>1.2945603283351139</v>
      </c>
      <c r="E45" s="229">
        <v>1.2400261803792409</v>
      </c>
      <c r="F45" s="229">
        <v>1.1207696187549481</v>
      </c>
      <c r="G45" s="229">
        <v>1.0713755180949449</v>
      </c>
      <c r="H45" s="229">
        <v>1.048424399558924</v>
      </c>
      <c r="I45" s="229">
        <v>0.98690516120045224</v>
      </c>
      <c r="J45" s="229">
        <v>1.1400820033556329</v>
      </c>
      <c r="K45" s="229">
        <v>1.287936500340344</v>
      </c>
      <c r="L45" s="229">
        <v>0.11752780812975019</v>
      </c>
      <c r="M45" s="229">
        <v>3.3215331197989722E-3</v>
      </c>
      <c r="N45" s="229">
        <v>3.3501820201178581E-3</v>
      </c>
      <c r="O45" s="229">
        <v>3.369031794260392E-3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1888</v>
      </c>
    </row>
    <row r="48" spans="1:105" ht="12" customHeight="1" x14ac:dyDescent="0.25">
      <c r="A48" s="64" t="s">
        <v>159</v>
      </c>
      <c r="B48" s="229">
        <v>1.5278281996101321E-2</v>
      </c>
      <c r="C48" s="229">
        <v>1.2622224405527051E-2</v>
      </c>
      <c r="D48" s="229">
        <v>1.3460463511227219E-2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1889</v>
      </c>
    </row>
    <row r="49" spans="1:105" ht="12" customHeight="1" x14ac:dyDescent="0.25">
      <c r="A49" s="64" t="s">
        <v>32</v>
      </c>
      <c r="B49" s="229">
        <v>0</v>
      </c>
      <c r="C49" s="229">
        <v>0.1892508323407196</v>
      </c>
      <c r="D49" s="229">
        <v>8.6083697671085979E-2</v>
      </c>
      <c r="E49" s="229">
        <v>0.1093505590669523</v>
      </c>
      <c r="F49" s="229">
        <v>0.11461193616362909</v>
      </c>
      <c r="G49" s="229">
        <v>6.7951200807314482E-2</v>
      </c>
      <c r="H49" s="229">
        <v>0.1071022791980778</v>
      </c>
      <c r="I49" s="229">
        <v>9.2724913787444657E-2</v>
      </c>
      <c r="J49" s="229">
        <v>8.4635379392146104E-2</v>
      </c>
      <c r="K49" s="229">
        <v>9.3568046511097097E-2</v>
      </c>
      <c r="L49" s="229">
        <v>0</v>
      </c>
      <c r="M49" s="229">
        <v>8.4692087101034527E-2</v>
      </c>
      <c r="N49" s="229">
        <v>2.4258559937285651E-2</v>
      </c>
      <c r="O49" s="229">
        <v>0</v>
      </c>
      <c r="P49" s="229">
        <v>0</v>
      </c>
      <c r="Q49" s="229">
        <v>1.221129152776821E-2</v>
      </c>
      <c r="R49" s="229">
        <v>1.1400305223303729E-2</v>
      </c>
      <c r="S49" s="229">
        <v>1.129722451216655E-2</v>
      </c>
      <c r="T49" s="229">
        <v>1.172282271247198E-2</v>
      </c>
      <c r="U49" s="229">
        <v>1.1735650758569411E-2</v>
      </c>
      <c r="V49" s="229">
        <v>1.243099259163895E-2</v>
      </c>
      <c r="W49" s="229">
        <v>0</v>
      </c>
      <c r="X49" s="229">
        <v>0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0.87046809262784219</v>
      </c>
      <c r="C51" s="229">
        <v>0.89086865152874228</v>
      </c>
      <c r="D51" s="229">
        <v>0.83846155830149482</v>
      </c>
      <c r="E51" s="229">
        <v>0.52249389233957277</v>
      </c>
      <c r="F51" s="229">
        <v>0.79272293045211728</v>
      </c>
      <c r="G51" s="229">
        <v>0.68354872347855178</v>
      </c>
      <c r="H51" s="229">
        <v>1.3262526113755619</v>
      </c>
      <c r="I51" s="229">
        <v>1.205953064525213</v>
      </c>
      <c r="J51" s="229">
        <v>1.350173865877959</v>
      </c>
      <c r="K51" s="229">
        <v>0.90626846418648599</v>
      </c>
      <c r="L51" s="229">
        <v>1.132475309423389</v>
      </c>
      <c r="M51" s="229">
        <v>0.9329538309524571</v>
      </c>
      <c r="N51" s="229">
        <v>0.60755503392496868</v>
      </c>
      <c r="O51" s="229">
        <v>0.73047641822999687</v>
      </c>
      <c r="P51" s="229">
        <v>0.44713512984414361</v>
      </c>
      <c r="Q51" s="229">
        <v>0.52600256728405814</v>
      </c>
      <c r="R51" s="229">
        <v>0.33746349618244659</v>
      </c>
      <c r="S51" s="229">
        <v>0.32208475703825862</v>
      </c>
      <c r="T51" s="229">
        <v>0.35925049475328691</v>
      </c>
      <c r="U51" s="229">
        <v>0.53290799877702533</v>
      </c>
      <c r="V51" s="229">
        <v>0.4160763957497926</v>
      </c>
      <c r="W51" s="229">
        <v>0.41687706925359841</v>
      </c>
      <c r="X51" s="229">
        <v>0.34469812396152461</v>
      </c>
      <c r="Y51" s="229">
        <v>0.379455754784085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0</v>
      </c>
      <c r="C53" s="229">
        <v>2.747084043762833</v>
      </c>
      <c r="D53" s="229">
        <v>2.867340283298871</v>
      </c>
      <c r="E53" s="229">
        <v>2.9736365557190898</v>
      </c>
      <c r="F53" s="229">
        <v>3.4670742613893539</v>
      </c>
      <c r="G53" s="229">
        <v>3.3420629064811598</v>
      </c>
      <c r="H53" s="229">
        <v>2.7832611006789039</v>
      </c>
      <c r="I53" s="229">
        <v>3.7928661728423552</v>
      </c>
      <c r="J53" s="229">
        <v>3.534223242416819</v>
      </c>
      <c r="K53" s="229">
        <v>4.6132835971586994</v>
      </c>
      <c r="L53" s="229">
        <v>4.2293012155273466</v>
      </c>
      <c r="M53" s="229">
        <v>3.8535002047603748</v>
      </c>
      <c r="N53" s="229">
        <v>2.658231102867207</v>
      </c>
      <c r="O53" s="229">
        <v>2.6840234880567611</v>
      </c>
      <c r="P53" s="229">
        <v>3.5897800635624448</v>
      </c>
      <c r="Q53" s="229">
        <v>4.3922226696201037</v>
      </c>
      <c r="R53" s="229">
        <v>3.5970929375108018</v>
      </c>
      <c r="S53" s="229">
        <v>3.6132262885991149</v>
      </c>
      <c r="T53" s="229">
        <v>3.991642026169715</v>
      </c>
      <c r="U53" s="229">
        <v>4.1903489033278509</v>
      </c>
      <c r="V53" s="229">
        <v>3.207506254203861</v>
      </c>
      <c r="W53" s="229">
        <v>3.3778158427294991</v>
      </c>
      <c r="X53" s="229">
        <v>3.5936069493870848</v>
      </c>
      <c r="Y53" s="229">
        <v>3.1396207351652619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8.8073008017813592E-2</v>
      </c>
      <c r="E54" s="229">
        <v>0.74603151583359251</v>
      </c>
      <c r="F54" s="229">
        <v>0.32057205442296632</v>
      </c>
      <c r="G54" s="229">
        <v>0.33975721505047002</v>
      </c>
      <c r="H54" s="229">
        <v>0.25483108291319251</v>
      </c>
      <c r="I54" s="229">
        <v>0.19681091153180649</v>
      </c>
      <c r="J54" s="229">
        <v>0.25075292020486217</v>
      </c>
      <c r="K54" s="229">
        <v>0.27476912360994349</v>
      </c>
      <c r="L54" s="229">
        <v>0.24852043258167361</v>
      </c>
      <c r="M54" s="229">
        <v>0.20273749833720081</v>
      </c>
      <c r="N54" s="229">
        <v>0.92280115321819933</v>
      </c>
      <c r="O54" s="229">
        <v>0.76479133626909535</v>
      </c>
      <c r="P54" s="229">
        <v>0.6014381612090054</v>
      </c>
      <c r="Q54" s="229">
        <v>0.8263938765829979</v>
      </c>
      <c r="R54" s="229">
        <v>0.52346520004041142</v>
      </c>
      <c r="S54" s="229">
        <v>0.63506166732165059</v>
      </c>
      <c r="T54" s="229">
        <v>0.38245003975100977</v>
      </c>
      <c r="U54" s="229">
        <v>0.40262212992775098</v>
      </c>
      <c r="V54" s="229">
        <v>0.39970703527168588</v>
      </c>
      <c r="W54" s="229">
        <v>0.37563496046285899</v>
      </c>
      <c r="X54" s="229">
        <v>0.3617791254540258</v>
      </c>
      <c r="Y54" s="229">
        <v>0.30963912424170631</v>
      </c>
      <c r="DA54" s="73" t="s">
        <v>1895</v>
      </c>
    </row>
    <row r="55" spans="1:105" ht="12" customHeight="1" x14ac:dyDescent="0.25">
      <c r="A55" s="60" t="s">
        <v>1896</v>
      </c>
      <c r="B55" s="262">
        <v>2.9777844081820239</v>
      </c>
      <c r="C55" s="262">
        <v>1.6950665496204229</v>
      </c>
      <c r="D55" s="262">
        <v>2.3033779028194492</v>
      </c>
      <c r="E55" s="262">
        <v>2.417603577945723</v>
      </c>
      <c r="F55" s="262">
        <v>3.3012570284991969</v>
      </c>
      <c r="G55" s="262">
        <v>2.9838133597851351</v>
      </c>
      <c r="H55" s="262">
        <v>4.0736746367598373</v>
      </c>
      <c r="I55" s="262">
        <v>3.1321058193741651</v>
      </c>
      <c r="J55" s="262">
        <v>4.1445573848850072</v>
      </c>
      <c r="K55" s="262">
        <v>3.0472904068259599</v>
      </c>
      <c r="L55" s="262">
        <v>2.7764424004699642</v>
      </c>
      <c r="M55" s="262">
        <v>2.417201356746677</v>
      </c>
      <c r="N55" s="262">
        <v>2.6924006117710308</v>
      </c>
      <c r="O55" s="262">
        <v>3.705681506366393</v>
      </c>
      <c r="P55" s="262">
        <v>1.4954736807308111</v>
      </c>
      <c r="Q55" s="262">
        <v>1.059455717285736</v>
      </c>
      <c r="R55" s="262">
        <v>0.86972713743453445</v>
      </c>
      <c r="S55" s="262">
        <v>0.93380772071057805</v>
      </c>
      <c r="T55" s="262">
        <v>1.0830015383239331</v>
      </c>
      <c r="U55" s="262">
        <v>0.94931598720086652</v>
      </c>
      <c r="V55" s="262">
        <v>1.495621588376377</v>
      </c>
      <c r="W55" s="262">
        <v>1.497627198686728</v>
      </c>
      <c r="X55" s="262">
        <v>2.2304600666523222</v>
      </c>
      <c r="Y55" s="262">
        <v>2.2014656758674729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83.292750200925099</v>
      </c>
      <c r="C56" s="261">
        <f t="shared" si="2"/>
        <v>156.27858203999895</v>
      </c>
      <c r="D56" s="261">
        <f t="shared" si="2"/>
        <v>160.14081447632532</v>
      </c>
      <c r="E56" s="261">
        <f t="shared" si="2"/>
        <v>172.47082380604448</v>
      </c>
      <c r="F56" s="261">
        <f t="shared" si="2"/>
        <v>180.92408876156676</v>
      </c>
      <c r="G56" s="261">
        <f t="shared" si="2"/>
        <v>170.97205935558713</v>
      </c>
      <c r="H56" s="261">
        <f t="shared" si="2"/>
        <v>173.55722551051394</v>
      </c>
      <c r="I56" s="261">
        <f t="shared" si="2"/>
        <v>194.37880343034541</v>
      </c>
      <c r="J56" s="261">
        <f t="shared" si="2"/>
        <v>198.89562803267478</v>
      </c>
      <c r="K56" s="261">
        <f t="shared" si="2"/>
        <v>221.23001601095169</v>
      </c>
      <c r="L56" s="261">
        <f t="shared" si="2"/>
        <v>177.26067548593963</v>
      </c>
      <c r="M56" s="261">
        <f t="shared" si="2"/>
        <v>157.04003128310438</v>
      </c>
      <c r="N56" s="261">
        <f t="shared" si="2"/>
        <v>131.74757269203522</v>
      </c>
      <c r="O56" s="261">
        <f t="shared" si="2"/>
        <v>132.72172968228926</v>
      </c>
      <c r="P56" s="261">
        <f t="shared" si="2"/>
        <v>142.07316775883669</v>
      </c>
      <c r="Q56" s="261">
        <f t="shared" si="2"/>
        <v>174.77538017989048</v>
      </c>
      <c r="R56" s="261">
        <f t="shared" si="2"/>
        <v>135.78234434059564</v>
      </c>
      <c r="S56" s="261">
        <f t="shared" si="2"/>
        <v>139.27501539045741</v>
      </c>
      <c r="T56" s="261">
        <f t="shared" si="2"/>
        <v>144.46844454505924</v>
      </c>
      <c r="U56" s="261">
        <f t="shared" si="2"/>
        <v>155.98366517059094</v>
      </c>
      <c r="V56" s="261">
        <f t="shared" si="2"/>
        <v>123.99447650712121</v>
      </c>
      <c r="W56" s="261">
        <f t="shared" si="2"/>
        <v>128.03661186047276</v>
      </c>
      <c r="X56" s="261">
        <f t="shared" si="2"/>
        <v>133.36145874777631</v>
      </c>
      <c r="Y56" s="261">
        <f t="shared" si="2"/>
        <v>119.16373819069796</v>
      </c>
      <c r="DA56" s="70"/>
    </row>
    <row r="57" spans="1:105" ht="12" customHeight="1" x14ac:dyDescent="0.25">
      <c r="A57" s="60" t="s">
        <v>1899</v>
      </c>
      <c r="B57" s="262">
        <v>77.473339993286388</v>
      </c>
      <c r="C57" s="262">
        <v>152.9659555266812</v>
      </c>
      <c r="D57" s="262">
        <v>155.63938017406821</v>
      </c>
      <c r="E57" s="262">
        <v>167.7461611001535</v>
      </c>
      <c r="F57" s="262">
        <v>174.47252403549041</v>
      </c>
      <c r="G57" s="262">
        <v>165.14086691737319</v>
      </c>
      <c r="H57" s="262">
        <v>165.59614421173981</v>
      </c>
      <c r="I57" s="262">
        <v>188.25780671661809</v>
      </c>
      <c r="J57" s="262">
        <v>190.79602233742261</v>
      </c>
      <c r="K57" s="262">
        <v>215.27477195419709</v>
      </c>
      <c r="L57" s="262">
        <v>171.83474296986469</v>
      </c>
      <c r="M57" s="262">
        <v>152.31615462812599</v>
      </c>
      <c r="N57" s="262">
        <v>126.48588095903339</v>
      </c>
      <c r="O57" s="262">
        <v>125.47980823050349</v>
      </c>
      <c r="P57" s="262">
        <v>139.15060063846781</v>
      </c>
      <c r="Q57" s="262">
        <v>172.7049121504478</v>
      </c>
      <c r="R57" s="262">
        <v>134.08265816870889</v>
      </c>
      <c r="S57" s="262">
        <v>137.45009812413571</v>
      </c>
      <c r="T57" s="262">
        <v>142.35196150159459</v>
      </c>
      <c r="U57" s="262">
        <v>154.12844048373589</v>
      </c>
      <c r="V57" s="262">
        <v>121.0716203345093</v>
      </c>
      <c r="W57" s="262">
        <v>125.1098361733787</v>
      </c>
      <c r="X57" s="262">
        <v>129.0025259640791</v>
      </c>
      <c r="Y57" s="262">
        <v>114.8614684257317</v>
      </c>
      <c r="DA57" s="72" t="s">
        <v>1900</v>
      </c>
    </row>
    <row r="58" spans="1:105" ht="12" customHeight="1" x14ac:dyDescent="0.25">
      <c r="A58" s="64" t="s">
        <v>28</v>
      </c>
      <c r="B58" s="229">
        <v>50.900948754568077</v>
      </c>
      <c r="C58" s="229">
        <v>37.771182965546537</v>
      </c>
      <c r="D58" s="229">
        <v>38.836809850053427</v>
      </c>
      <c r="E58" s="229">
        <v>37.20078541137724</v>
      </c>
      <c r="F58" s="229">
        <v>33.623088562648462</v>
      </c>
      <c r="G58" s="229">
        <v>32.141265542848352</v>
      </c>
      <c r="H58" s="229">
        <v>31.45273198676772</v>
      </c>
      <c r="I58" s="229">
        <v>29.60715483601356</v>
      </c>
      <c r="J58" s="229">
        <v>34.202460100669001</v>
      </c>
      <c r="K58" s="229">
        <v>38.638095010210328</v>
      </c>
      <c r="L58" s="229">
        <v>3.5258342438925072</v>
      </c>
      <c r="M58" s="229">
        <v>9.9645993593969168E-2</v>
      </c>
      <c r="N58" s="229">
        <v>0.1005054606035358</v>
      </c>
      <c r="O58" s="229">
        <v>0.1010709538278118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1903</v>
      </c>
    </row>
    <row r="61" spans="1:105" ht="12" customHeight="1" x14ac:dyDescent="0.25">
      <c r="A61" s="64" t="s">
        <v>159</v>
      </c>
      <c r="B61" s="229">
        <v>0.45834845988303952</v>
      </c>
      <c r="C61" s="229">
        <v>0.37866673216581132</v>
      </c>
      <c r="D61" s="229">
        <v>0.40381390533681671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1904</v>
      </c>
    </row>
    <row r="62" spans="1:105" ht="12" customHeight="1" x14ac:dyDescent="0.25">
      <c r="A62" s="64" t="s">
        <v>32</v>
      </c>
      <c r="B62" s="229">
        <v>0</v>
      </c>
      <c r="C62" s="229">
        <v>5.6775249702215884</v>
      </c>
      <c r="D62" s="229">
        <v>2.582510930132579</v>
      </c>
      <c r="E62" s="229">
        <v>3.2805167720085691</v>
      </c>
      <c r="F62" s="229">
        <v>3.4383580849088728</v>
      </c>
      <c r="G62" s="229">
        <v>2.0385360242194341</v>
      </c>
      <c r="H62" s="229">
        <v>3.213068375942334</v>
      </c>
      <c r="I62" s="229">
        <v>2.7817474136233402</v>
      </c>
      <c r="J62" s="229">
        <v>2.539061381764383</v>
      </c>
      <c r="K62" s="229">
        <v>2.807041395332913</v>
      </c>
      <c r="L62" s="229">
        <v>0</v>
      </c>
      <c r="M62" s="229">
        <v>2.540762613031037</v>
      </c>
      <c r="N62" s="229">
        <v>0.72775679811856986</v>
      </c>
      <c r="O62" s="229">
        <v>0</v>
      </c>
      <c r="P62" s="229">
        <v>0</v>
      </c>
      <c r="Q62" s="229">
        <v>0.36633874583304638</v>
      </c>
      <c r="R62" s="229">
        <v>0.34200915669911192</v>
      </c>
      <c r="S62" s="229">
        <v>0.33891673536499639</v>
      </c>
      <c r="T62" s="229">
        <v>0.35168468137415959</v>
      </c>
      <c r="U62" s="229">
        <v>0.35206952275708242</v>
      </c>
      <c r="V62" s="229">
        <v>0.37292977774916852</v>
      </c>
      <c r="W62" s="229">
        <v>0</v>
      </c>
      <c r="X62" s="229">
        <v>0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26.11404277883527</v>
      </c>
      <c r="C64" s="229">
        <v>26.72605954586227</v>
      </c>
      <c r="D64" s="229">
        <v>25.153846749044849</v>
      </c>
      <c r="E64" s="229">
        <v>15.67481677018718</v>
      </c>
      <c r="F64" s="229">
        <v>23.78168791356352</v>
      </c>
      <c r="G64" s="229">
        <v>20.50646170435655</v>
      </c>
      <c r="H64" s="229">
        <v>39.787578341266858</v>
      </c>
      <c r="I64" s="229">
        <v>36.17859193575638</v>
      </c>
      <c r="J64" s="229">
        <v>40.505215976338761</v>
      </c>
      <c r="K64" s="229">
        <v>27.188053925594581</v>
      </c>
      <c r="L64" s="229">
        <v>33.974259282701652</v>
      </c>
      <c r="M64" s="229">
        <v>27.98861492857371</v>
      </c>
      <c r="N64" s="229">
        <v>18.226651017749059</v>
      </c>
      <c r="O64" s="229">
        <v>21.914292546899919</v>
      </c>
      <c r="P64" s="229">
        <v>13.41405389532431</v>
      </c>
      <c r="Q64" s="229">
        <v>15.780077018521739</v>
      </c>
      <c r="R64" s="229">
        <v>10.123904885473401</v>
      </c>
      <c r="S64" s="229">
        <v>9.6625427111477595</v>
      </c>
      <c r="T64" s="229">
        <v>10.77751484259861</v>
      </c>
      <c r="U64" s="229">
        <v>15.98723996331076</v>
      </c>
      <c r="V64" s="229">
        <v>12.48229187249378</v>
      </c>
      <c r="W64" s="229">
        <v>12.50631207760795</v>
      </c>
      <c r="X64" s="229">
        <v>10.34094371884574</v>
      </c>
      <c r="Y64" s="229">
        <v>11.38367264352256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0</v>
      </c>
      <c r="C66" s="229">
        <v>82.412521312884962</v>
      </c>
      <c r="D66" s="229">
        <v>86.020208498966127</v>
      </c>
      <c r="E66" s="229">
        <v>89.209096671572738</v>
      </c>
      <c r="F66" s="229">
        <v>104.0122278416806</v>
      </c>
      <c r="G66" s="229">
        <v>100.26188719443481</v>
      </c>
      <c r="H66" s="229">
        <v>83.497833020367096</v>
      </c>
      <c r="I66" s="229">
        <v>113.7859851852706</v>
      </c>
      <c r="J66" s="229">
        <v>106.02669727250461</v>
      </c>
      <c r="K66" s="229">
        <v>138.39850791476101</v>
      </c>
      <c r="L66" s="229">
        <v>126.87903646582031</v>
      </c>
      <c r="M66" s="229">
        <v>115.60500614281131</v>
      </c>
      <c r="N66" s="229">
        <v>79.746933086016199</v>
      </c>
      <c r="O66" s="229">
        <v>80.520704641702849</v>
      </c>
      <c r="P66" s="229">
        <v>107.6934019068734</v>
      </c>
      <c r="Q66" s="229">
        <v>131.7666800886031</v>
      </c>
      <c r="R66" s="229">
        <v>107.9127881253241</v>
      </c>
      <c r="S66" s="229">
        <v>108.3967886579735</v>
      </c>
      <c r="T66" s="229">
        <v>119.74926078509149</v>
      </c>
      <c r="U66" s="229">
        <v>125.7104670998356</v>
      </c>
      <c r="V66" s="229">
        <v>96.225187626115812</v>
      </c>
      <c r="W66" s="229">
        <v>101.33447528188501</v>
      </c>
      <c r="X66" s="229">
        <v>107.8082084816126</v>
      </c>
      <c r="Y66" s="229">
        <v>94.188622054957904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2.6421902405344069</v>
      </c>
      <c r="E67" s="229">
        <v>22.380945475007781</v>
      </c>
      <c r="F67" s="229">
        <v>9.6171616326889886</v>
      </c>
      <c r="G67" s="229">
        <v>10.1927164515141</v>
      </c>
      <c r="H67" s="229">
        <v>7.6449324873957742</v>
      </c>
      <c r="I67" s="229">
        <v>5.9043273459541954</v>
      </c>
      <c r="J67" s="229">
        <v>7.5225876061458674</v>
      </c>
      <c r="K67" s="229">
        <v>8.2430737082983043</v>
      </c>
      <c r="L67" s="229">
        <v>7.4556129774502056</v>
      </c>
      <c r="M67" s="229">
        <v>6.0821249501160244</v>
      </c>
      <c r="N67" s="229">
        <v>27.684034596545981</v>
      </c>
      <c r="O67" s="229">
        <v>22.943740088072872</v>
      </c>
      <c r="P67" s="229">
        <v>18.043144836270169</v>
      </c>
      <c r="Q67" s="229">
        <v>24.791816297489941</v>
      </c>
      <c r="R67" s="229">
        <v>15.703956001212349</v>
      </c>
      <c r="S67" s="229">
        <v>19.05185001964951</v>
      </c>
      <c r="T67" s="229">
        <v>11.4735011925303</v>
      </c>
      <c r="U67" s="229">
        <v>12.078663897832531</v>
      </c>
      <c r="V67" s="229">
        <v>11.991211058150579</v>
      </c>
      <c r="W67" s="229">
        <v>11.269048813885769</v>
      </c>
      <c r="X67" s="229">
        <v>10.85337376362078</v>
      </c>
      <c r="Y67" s="229">
        <v>9.2891737272511907</v>
      </c>
      <c r="DA67" s="73" t="s">
        <v>1910</v>
      </c>
    </row>
    <row r="68" spans="1:105" ht="12" customHeight="1" x14ac:dyDescent="0.25">
      <c r="A68" s="60" t="s">
        <v>1911</v>
      </c>
      <c r="B68" s="262">
        <v>5.8194102076387129</v>
      </c>
      <c r="C68" s="262">
        <v>3.312626513317765</v>
      </c>
      <c r="D68" s="262">
        <v>4.5014343022571106</v>
      </c>
      <c r="E68" s="262">
        <v>4.7246627058909656</v>
      </c>
      <c r="F68" s="262">
        <v>6.4515647260763478</v>
      </c>
      <c r="G68" s="262">
        <v>5.8311924382139377</v>
      </c>
      <c r="H68" s="262">
        <v>7.9610812987741388</v>
      </c>
      <c r="I68" s="262">
        <v>6.1209967137273242</v>
      </c>
      <c r="J68" s="262">
        <v>8.0996056952521673</v>
      </c>
      <c r="K68" s="262">
        <v>5.9552440567546006</v>
      </c>
      <c r="L68" s="262">
        <v>5.4259325160749476</v>
      </c>
      <c r="M68" s="262">
        <v>4.7238766549784099</v>
      </c>
      <c r="N68" s="262">
        <v>5.2616917330018138</v>
      </c>
      <c r="O68" s="262">
        <v>7.2419214517857693</v>
      </c>
      <c r="P68" s="262">
        <v>2.9225671203688912</v>
      </c>
      <c r="Q68" s="262">
        <v>2.07046802944269</v>
      </c>
      <c r="R68" s="262">
        <v>1.6996861718867411</v>
      </c>
      <c r="S68" s="262">
        <v>1.824917266321719</v>
      </c>
      <c r="T68" s="262">
        <v>2.116483043464668</v>
      </c>
      <c r="U68" s="262">
        <v>1.855224686855049</v>
      </c>
      <c r="V68" s="262">
        <v>2.9228561726119051</v>
      </c>
      <c r="W68" s="262">
        <v>2.9267756870940582</v>
      </c>
      <c r="X68" s="262">
        <v>4.3589327836972176</v>
      </c>
      <c r="Y68" s="262">
        <v>4.3022697649662476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11.063023499453276</v>
      </c>
      <c r="C69" s="261">
        <f t="shared" si="3"/>
        <v>21.584260751212014</v>
      </c>
      <c r="D69" s="261">
        <f t="shared" si="3"/>
        <v>21.99498702676965</v>
      </c>
      <c r="E69" s="261">
        <f t="shared" si="3"/>
        <v>23.695576083158819</v>
      </c>
      <c r="F69" s="261">
        <f t="shared" si="3"/>
        <v>24.697359649732164</v>
      </c>
      <c r="G69" s="261">
        <f t="shared" si="3"/>
        <v>23.366805632432776</v>
      </c>
      <c r="H69" s="261">
        <f t="shared" si="3"/>
        <v>23.503181484491826</v>
      </c>
      <c r="I69" s="261">
        <f t="shared" si="3"/>
        <v>26.626895196154898</v>
      </c>
      <c r="J69" s="261">
        <f t="shared" si="3"/>
        <v>27.045415580025207</v>
      </c>
      <c r="K69" s="261">
        <f t="shared" si="3"/>
        <v>30.410393870192141</v>
      </c>
      <c r="L69" s="261">
        <f t="shared" si="3"/>
        <v>24.299377372063852</v>
      </c>
      <c r="M69" s="261">
        <f t="shared" si="3"/>
        <v>21.535761679130108</v>
      </c>
      <c r="N69" s="261">
        <f t="shared" si="3"/>
        <v>17.922799134936906</v>
      </c>
      <c r="O69" s="261">
        <f t="shared" si="3"/>
        <v>17.844959296252593</v>
      </c>
      <c r="P69" s="261">
        <f t="shared" si="3"/>
        <v>19.626065060854152</v>
      </c>
      <c r="Q69" s="261">
        <f t="shared" si="3"/>
        <v>24.311920549786976</v>
      </c>
      <c r="R69" s="261">
        <f t="shared" si="3"/>
        <v>18.873422746809812</v>
      </c>
      <c r="S69" s="261">
        <f t="shared" si="3"/>
        <v>19.348944040599438</v>
      </c>
      <c r="T69" s="261">
        <f t="shared" si="3"/>
        <v>20.047113457441082</v>
      </c>
      <c r="U69" s="261">
        <f t="shared" si="3"/>
        <v>21.69628283590313</v>
      </c>
      <c r="V69" s="261">
        <f t="shared" si="3"/>
        <v>17.086514562500653</v>
      </c>
      <c r="W69" s="261">
        <f t="shared" si="3"/>
        <v>17.653384944627295</v>
      </c>
      <c r="X69" s="261">
        <f t="shared" si="3"/>
        <v>18.243355572883452</v>
      </c>
      <c r="Y69" s="261">
        <f t="shared" si="3"/>
        <v>16.258266193050215</v>
      </c>
      <c r="DA69" s="70"/>
    </row>
    <row r="70" spans="1:105" ht="12" customHeight="1" x14ac:dyDescent="0.25">
      <c r="A70" s="60" t="s">
        <v>1914</v>
      </c>
      <c r="B70" s="262">
        <v>9.0385563325500584</v>
      </c>
      <c r="C70" s="262">
        <v>17.846028144779432</v>
      </c>
      <c r="D70" s="262">
        <v>18.15792768697457</v>
      </c>
      <c r="E70" s="262">
        <v>19.570385461684531</v>
      </c>
      <c r="F70" s="262">
        <v>20.355127804140501</v>
      </c>
      <c r="G70" s="262">
        <v>19.26643447369349</v>
      </c>
      <c r="H70" s="262">
        <v>19.319550158036261</v>
      </c>
      <c r="I70" s="262">
        <v>21.96341078360539</v>
      </c>
      <c r="J70" s="262">
        <v>22.259535939365911</v>
      </c>
      <c r="K70" s="262">
        <v>25.11539006132293</v>
      </c>
      <c r="L70" s="262">
        <v>20.0473866798175</v>
      </c>
      <c r="M70" s="262">
        <v>17.770218039947991</v>
      </c>
      <c r="N70" s="262">
        <v>14.756686111887189</v>
      </c>
      <c r="O70" s="262">
        <v>14.639310960225361</v>
      </c>
      <c r="P70" s="262">
        <v>16.23423674115454</v>
      </c>
      <c r="Q70" s="262">
        <v>20.148906417552201</v>
      </c>
      <c r="R70" s="262">
        <v>15.64297678634933</v>
      </c>
      <c r="S70" s="262">
        <v>16.03584478114913</v>
      </c>
      <c r="T70" s="262">
        <v>16.607728841852659</v>
      </c>
      <c r="U70" s="262">
        <v>17.981651389769151</v>
      </c>
      <c r="V70" s="262">
        <v>14.125022372359391</v>
      </c>
      <c r="W70" s="262">
        <v>14.59614755356081</v>
      </c>
      <c r="X70" s="262">
        <v>15.050294695809191</v>
      </c>
      <c r="Y70" s="262">
        <v>13.40050464966866</v>
      </c>
      <c r="DA70" s="72" t="s">
        <v>1915</v>
      </c>
    </row>
    <row r="71" spans="1:105" ht="12" customHeight="1" x14ac:dyDescent="0.25">
      <c r="A71" s="64" t="s">
        <v>28</v>
      </c>
      <c r="B71" s="229">
        <v>5.9384440213662621</v>
      </c>
      <c r="C71" s="229">
        <v>4.406638012647087</v>
      </c>
      <c r="D71" s="229">
        <v>4.5309611491728869</v>
      </c>
      <c r="E71" s="229">
        <v>4.3400916313273328</v>
      </c>
      <c r="F71" s="229">
        <v>3.922693665642309</v>
      </c>
      <c r="G71" s="229">
        <v>3.7498143133322981</v>
      </c>
      <c r="H71" s="229">
        <v>3.669485398456227</v>
      </c>
      <c r="I71" s="229">
        <v>3.4541680642015731</v>
      </c>
      <c r="J71" s="229">
        <v>3.990287011744706</v>
      </c>
      <c r="K71" s="229">
        <v>4.5077777511911954</v>
      </c>
      <c r="L71" s="229">
        <v>0.41134732845412469</v>
      </c>
      <c r="M71" s="229">
        <v>1.1625365919296381E-2</v>
      </c>
      <c r="N71" s="229">
        <v>1.172563707041248E-2</v>
      </c>
      <c r="O71" s="229">
        <v>1.1791611279911339E-2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1918</v>
      </c>
    </row>
    <row r="74" spans="1:105" ht="12" customHeight="1" x14ac:dyDescent="0.25">
      <c r="A74" s="64" t="s">
        <v>159</v>
      </c>
      <c r="B74" s="229">
        <v>5.3473986986354492E-2</v>
      </c>
      <c r="C74" s="229">
        <v>4.4177785419344563E-2</v>
      </c>
      <c r="D74" s="229">
        <v>4.7111622289295149E-2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1919</v>
      </c>
    </row>
    <row r="75" spans="1:105" ht="12" customHeight="1" x14ac:dyDescent="0.25">
      <c r="A75" s="64" t="s">
        <v>32</v>
      </c>
      <c r="B75" s="229">
        <v>0</v>
      </c>
      <c r="C75" s="229">
        <v>0.66237791319251715</v>
      </c>
      <c r="D75" s="229">
        <v>0.30129294184880012</v>
      </c>
      <c r="E75" s="229">
        <v>0.3827269567343321</v>
      </c>
      <c r="F75" s="229">
        <v>0.40114177657270078</v>
      </c>
      <c r="G75" s="229">
        <v>0.23782920282560011</v>
      </c>
      <c r="H75" s="229">
        <v>0.37485797719327141</v>
      </c>
      <c r="I75" s="229">
        <v>0.32453719825605548</v>
      </c>
      <c r="J75" s="229">
        <v>0.29622382787251039</v>
      </c>
      <c r="K75" s="229">
        <v>0.32748816278883908</v>
      </c>
      <c r="L75" s="229">
        <v>0</v>
      </c>
      <c r="M75" s="229">
        <v>0.29642230485362009</v>
      </c>
      <c r="N75" s="229">
        <v>8.4904959780499598E-2</v>
      </c>
      <c r="O75" s="229">
        <v>0</v>
      </c>
      <c r="P75" s="229">
        <v>0</v>
      </c>
      <c r="Q75" s="229">
        <v>4.2739520347188642E-2</v>
      </c>
      <c r="R75" s="229">
        <v>3.9901068281562938E-2</v>
      </c>
      <c r="S75" s="229">
        <v>3.9540285792582827E-2</v>
      </c>
      <c r="T75" s="229">
        <v>4.1029879493651861E-2</v>
      </c>
      <c r="U75" s="229">
        <v>4.1074777654992838E-2</v>
      </c>
      <c r="V75" s="229">
        <v>4.3508474070736228E-2</v>
      </c>
      <c r="W75" s="229">
        <v>0</v>
      </c>
      <c r="X75" s="229">
        <v>0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3.0466383241974411</v>
      </c>
      <c r="C77" s="229">
        <v>3.1180402803505909</v>
      </c>
      <c r="D77" s="229">
        <v>2.9346154540552241</v>
      </c>
      <c r="E77" s="229">
        <v>1.8287286231885</v>
      </c>
      <c r="F77" s="229">
        <v>2.7745302565824042</v>
      </c>
      <c r="G77" s="229">
        <v>2.392420532174925</v>
      </c>
      <c r="H77" s="229">
        <v>4.6418841398144561</v>
      </c>
      <c r="I77" s="229">
        <v>4.2208357258382323</v>
      </c>
      <c r="J77" s="229">
        <v>4.7256085305728419</v>
      </c>
      <c r="K77" s="229">
        <v>3.1719396246526932</v>
      </c>
      <c r="L77" s="229">
        <v>3.963663582981849</v>
      </c>
      <c r="M77" s="229">
        <v>3.2653384083335921</v>
      </c>
      <c r="N77" s="229">
        <v>2.1264426187373848</v>
      </c>
      <c r="O77" s="229">
        <v>2.556667463804982</v>
      </c>
      <c r="P77" s="229">
        <v>1.564972954454499</v>
      </c>
      <c r="Q77" s="229">
        <v>1.8410089854941989</v>
      </c>
      <c r="R77" s="229">
        <v>1.1811222366385601</v>
      </c>
      <c r="S77" s="229">
        <v>1.127296649633903</v>
      </c>
      <c r="T77" s="229">
        <v>1.2573767316365021</v>
      </c>
      <c r="U77" s="229">
        <v>1.865177995719584</v>
      </c>
      <c r="V77" s="229">
        <v>1.4562673851242709</v>
      </c>
      <c r="W77" s="229">
        <v>1.4590697423875909</v>
      </c>
      <c r="X77" s="229">
        <v>1.206443433865334</v>
      </c>
      <c r="Y77" s="229">
        <v>1.328095141744295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0</v>
      </c>
      <c r="C79" s="229">
        <v>9.6147941531698908</v>
      </c>
      <c r="D79" s="229">
        <v>10.035690991546019</v>
      </c>
      <c r="E79" s="229">
        <v>10.40772794501679</v>
      </c>
      <c r="F79" s="229">
        <v>12.134759914862711</v>
      </c>
      <c r="G79" s="229">
        <v>11.69722017268403</v>
      </c>
      <c r="H79" s="229">
        <v>9.7414138523761373</v>
      </c>
      <c r="I79" s="229">
        <v>13.2750316049482</v>
      </c>
      <c r="J79" s="229">
        <v>12.369781348458829</v>
      </c>
      <c r="K79" s="229">
        <v>16.146492590055409</v>
      </c>
      <c r="L79" s="229">
        <v>14.802554254345671</v>
      </c>
      <c r="M79" s="229">
        <v>13.487250716661279</v>
      </c>
      <c r="N79" s="229">
        <v>9.3038088600351987</v>
      </c>
      <c r="O79" s="229">
        <v>9.3940822081986379</v>
      </c>
      <c r="P79" s="229">
        <v>12.564230222468529</v>
      </c>
      <c r="Q79" s="229">
        <v>15.372779343670331</v>
      </c>
      <c r="R79" s="229">
        <v>12.589825281287769</v>
      </c>
      <c r="S79" s="229">
        <v>12.64629201009687</v>
      </c>
      <c r="T79" s="229">
        <v>13.970747091593971</v>
      </c>
      <c r="U79" s="229">
        <v>14.66622116164744</v>
      </c>
      <c r="V79" s="229">
        <v>11.226271889713489</v>
      </c>
      <c r="W79" s="229">
        <v>11.822355449553219</v>
      </c>
      <c r="X79" s="229">
        <v>12.577624322854771</v>
      </c>
      <c r="Y79" s="229">
        <v>10.9886725730784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0.30825552806234668</v>
      </c>
      <c r="E80" s="229">
        <v>2.6111103054175682</v>
      </c>
      <c r="F80" s="229">
        <v>1.122002190480379</v>
      </c>
      <c r="G80" s="229">
        <v>1.189150252676642</v>
      </c>
      <c r="H80" s="229">
        <v>0.89190879019617153</v>
      </c>
      <c r="I80" s="229">
        <v>0.68883819036132077</v>
      </c>
      <c r="J80" s="229">
        <v>0.8776352207170155</v>
      </c>
      <c r="K80" s="229">
        <v>0.96169193263479991</v>
      </c>
      <c r="L80" s="229">
        <v>0.86982151403585517</v>
      </c>
      <c r="M80" s="229">
        <v>0.70958124418020097</v>
      </c>
      <c r="N80" s="229">
        <v>3.2298040362636899</v>
      </c>
      <c r="O80" s="229">
        <v>2.6767696769418272</v>
      </c>
      <c r="P80" s="229">
        <v>2.1050335642315141</v>
      </c>
      <c r="Q80" s="229">
        <v>2.8923785680404861</v>
      </c>
      <c r="R80" s="229">
        <v>1.832128200141435</v>
      </c>
      <c r="S80" s="229">
        <v>2.2227158356257721</v>
      </c>
      <c r="T80" s="229">
        <v>1.3385751391285321</v>
      </c>
      <c r="U80" s="229">
        <v>1.409177454747125</v>
      </c>
      <c r="V80" s="229">
        <v>1.398974623450898</v>
      </c>
      <c r="W80" s="229">
        <v>1.3147223616200041</v>
      </c>
      <c r="X80" s="229">
        <v>1.266226939089087</v>
      </c>
      <c r="Y80" s="229">
        <v>1.08373693484597</v>
      </c>
      <c r="DA80" s="73" t="s">
        <v>1925</v>
      </c>
    </row>
    <row r="81" spans="1:105" ht="12" customHeight="1" x14ac:dyDescent="0.25">
      <c r="A81" s="61" t="s">
        <v>1926</v>
      </c>
      <c r="B81" s="263">
        <v>2.0244671669032188</v>
      </c>
      <c r="C81" s="263">
        <v>3.7382326064325828</v>
      </c>
      <c r="D81" s="263">
        <v>3.8370593397950792</v>
      </c>
      <c r="E81" s="263">
        <v>4.1251906214742879</v>
      </c>
      <c r="F81" s="263">
        <v>4.3422318455916624</v>
      </c>
      <c r="G81" s="263">
        <v>4.1003711587392848</v>
      </c>
      <c r="H81" s="263">
        <v>4.1836313264555631</v>
      </c>
      <c r="I81" s="263">
        <v>4.6634844125495079</v>
      </c>
      <c r="J81" s="263">
        <v>4.7858796406592967</v>
      </c>
      <c r="K81" s="263">
        <v>5.2950038088692102</v>
      </c>
      <c r="L81" s="263">
        <v>4.251990692246352</v>
      </c>
      <c r="M81" s="263">
        <v>3.7655436391821162</v>
      </c>
      <c r="N81" s="263">
        <v>3.1661130230497161</v>
      </c>
      <c r="O81" s="263">
        <v>3.2056483360272332</v>
      </c>
      <c r="P81" s="263">
        <v>3.3918283196996142</v>
      </c>
      <c r="Q81" s="263">
        <v>4.1630141322347747</v>
      </c>
      <c r="R81" s="263">
        <v>3.2304459604604818</v>
      </c>
      <c r="S81" s="263">
        <v>3.313099259450309</v>
      </c>
      <c r="T81" s="263">
        <v>3.439384615588422</v>
      </c>
      <c r="U81" s="263">
        <v>3.714631446133978</v>
      </c>
      <c r="V81" s="263">
        <v>2.961492190141263</v>
      </c>
      <c r="W81" s="263">
        <v>3.0572373910664852</v>
      </c>
      <c r="X81" s="263">
        <v>3.193060877074263</v>
      </c>
      <c r="Y81" s="263">
        <v>2.857761543381554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5.1676560252462487</v>
      </c>
      <c r="C83" s="223">
        <v>9.9233445492690144</v>
      </c>
      <c r="D83" s="223">
        <v>9.6859045156381693</v>
      </c>
      <c r="E83" s="223">
        <v>10.9390217544933</v>
      </c>
      <c r="F83" s="223">
        <v>11.111460748812251</v>
      </c>
      <c r="G83" s="223">
        <v>11.064797953269011</v>
      </c>
      <c r="H83" s="223">
        <v>11.699960025624859</v>
      </c>
      <c r="I83" s="223">
        <v>12.86574893872675</v>
      </c>
      <c r="J83" s="223">
        <v>12.58645723167705</v>
      </c>
      <c r="K83" s="223">
        <v>14.38877639222223</v>
      </c>
      <c r="L83" s="223">
        <v>12.074331093257969</v>
      </c>
      <c r="M83" s="223">
        <v>11.395970703048119</v>
      </c>
      <c r="N83" s="223">
        <v>9.731784378370282</v>
      </c>
      <c r="O83" s="223">
        <v>9.8137985476679859</v>
      </c>
      <c r="P83" s="223">
        <v>10.08885067354543</v>
      </c>
      <c r="Q83" s="223">
        <v>10.1390083118372</v>
      </c>
      <c r="R83" s="223">
        <v>28.279354160695519</v>
      </c>
      <c r="S83" s="223">
        <v>31.63275054934557</v>
      </c>
      <c r="T83" s="223">
        <v>26.287379382822191</v>
      </c>
      <c r="U83" s="223">
        <v>27.679850960160501</v>
      </c>
      <c r="V83" s="223">
        <v>26.63609439189835</v>
      </c>
      <c r="W83" s="223">
        <v>27.837489251934649</v>
      </c>
      <c r="X83" s="223">
        <v>16.69532817426197</v>
      </c>
      <c r="Y83" s="223">
        <v>14.642859557975299</v>
      </c>
      <c r="DA83" s="89" t="s">
        <v>1928</v>
      </c>
    </row>
    <row r="84" spans="1:105" ht="12" customHeight="1" x14ac:dyDescent="0.25">
      <c r="A84" s="55" t="s">
        <v>91</v>
      </c>
      <c r="B84" s="259">
        <v>0.19134671677103879</v>
      </c>
      <c r="C84" s="259">
        <v>0.36743920059848117</v>
      </c>
      <c r="D84" s="259">
        <v>0.35864732849201553</v>
      </c>
      <c r="E84" s="259">
        <v>0.40504745036784012</v>
      </c>
      <c r="F84" s="259">
        <v>0.4114324797204098</v>
      </c>
      <c r="G84" s="259">
        <v>0.40970466101920788</v>
      </c>
      <c r="H84" s="259">
        <v>0.43322328853013531</v>
      </c>
      <c r="I84" s="259">
        <v>0.47638983829220177</v>
      </c>
      <c r="J84" s="259">
        <v>0.46604829255003821</v>
      </c>
      <c r="K84" s="259">
        <v>0.53278413027952476</v>
      </c>
      <c r="L84" s="259">
        <v>0.44708540982725048</v>
      </c>
      <c r="M84" s="259">
        <v>0.42196724545661901</v>
      </c>
      <c r="N84" s="259">
        <v>0.36034615694679339</v>
      </c>
      <c r="O84" s="259">
        <v>0.36338295776071222</v>
      </c>
      <c r="P84" s="259">
        <v>0.37356752131722282</v>
      </c>
      <c r="Q84" s="259">
        <v>0.37542474620952149</v>
      </c>
      <c r="R84" s="259">
        <v>1.047121082479431</v>
      </c>
      <c r="S84" s="259">
        <v>1.1712898324622381</v>
      </c>
      <c r="T84" s="259">
        <v>0.97336272244667033</v>
      </c>
      <c r="U84" s="259">
        <v>1.024922823044397</v>
      </c>
      <c r="V84" s="259">
        <v>0.98627485741700716</v>
      </c>
      <c r="W84" s="259">
        <v>1.030759815566078</v>
      </c>
      <c r="X84" s="259">
        <v>0.61819057149858181</v>
      </c>
      <c r="Y84" s="259">
        <v>0.54219226025606104</v>
      </c>
      <c r="DA84" s="67" t="s">
        <v>1929</v>
      </c>
    </row>
    <row r="85" spans="1:105" ht="12" customHeight="1" x14ac:dyDescent="0.25">
      <c r="A85" s="173" t="s">
        <v>92</v>
      </c>
      <c r="B85" s="224">
        <v>8.4371859042888755E-2</v>
      </c>
      <c r="C85" s="224">
        <v>0.16201756143442231</v>
      </c>
      <c r="D85" s="224">
        <v>0.15814089918169369</v>
      </c>
      <c r="E85" s="224">
        <v>0.17860043258024369</v>
      </c>
      <c r="F85" s="224">
        <v>0.1814158286612976</v>
      </c>
      <c r="G85" s="224">
        <v>0.18065396936018441</v>
      </c>
      <c r="H85" s="224">
        <v>0.19102420386809371</v>
      </c>
      <c r="I85" s="224">
        <v>0.21005793548027979</v>
      </c>
      <c r="J85" s="224">
        <v>0.20549796468816281</v>
      </c>
      <c r="K85" s="224">
        <v>0.234924268881084</v>
      </c>
      <c r="L85" s="224">
        <v>0.19713652690060821</v>
      </c>
      <c r="M85" s="224">
        <v>0.1860609973098345</v>
      </c>
      <c r="N85" s="224">
        <v>0.15888997560873319</v>
      </c>
      <c r="O85" s="224">
        <v>0.1602290136363356</v>
      </c>
      <c r="P85" s="224">
        <v>0.16471976516478459</v>
      </c>
      <c r="Q85" s="224">
        <v>0.16553868445155481</v>
      </c>
      <c r="R85" s="224">
        <v>0.46171449326463437</v>
      </c>
      <c r="S85" s="224">
        <v>0.51646509702658339</v>
      </c>
      <c r="T85" s="224">
        <v>0.4291916987221745</v>
      </c>
      <c r="U85" s="224">
        <v>0.45192645797636111</v>
      </c>
      <c r="V85" s="224">
        <v>0.43488513757518371</v>
      </c>
      <c r="W85" s="224">
        <v>0.45450020430754517</v>
      </c>
      <c r="X85" s="224">
        <v>0.27258313411529378</v>
      </c>
      <c r="Y85" s="224">
        <v>0.23907266206823921</v>
      </c>
      <c r="DA85" s="177" t="s">
        <v>1930</v>
      </c>
    </row>
    <row r="86" spans="1:105" ht="12" customHeight="1" x14ac:dyDescent="0.25">
      <c r="A86" s="173" t="s">
        <v>93</v>
      </c>
      <c r="B86" s="224">
        <v>0.65444213219126068</v>
      </c>
      <c r="C86" s="224">
        <v>1.256711889015899</v>
      </c>
      <c r="D86" s="224">
        <v>1.2266420157282729</v>
      </c>
      <c r="E86" s="224">
        <v>1.385339249769058</v>
      </c>
      <c r="F86" s="224">
        <v>1.407177263475869</v>
      </c>
      <c r="G86" s="224">
        <v>1.4012677951874351</v>
      </c>
      <c r="H86" s="224">
        <v>1.481705970423441</v>
      </c>
      <c r="I86" s="224">
        <v>1.629343773372683</v>
      </c>
      <c r="J86" s="224">
        <v>1.593973721772826</v>
      </c>
      <c r="K86" s="224">
        <v>1.822222968346078</v>
      </c>
      <c r="L86" s="224">
        <v>1.529117059421814</v>
      </c>
      <c r="M86" s="224">
        <v>1.4432081641721679</v>
      </c>
      <c r="N86" s="224">
        <v>1.23245233186504</v>
      </c>
      <c r="O86" s="224">
        <v>1.242838767719485</v>
      </c>
      <c r="P86" s="224">
        <v>1.277671910413728</v>
      </c>
      <c r="Q86" s="224">
        <v>1.2840239724662419</v>
      </c>
      <c r="R86" s="224">
        <v>3.581353082218028</v>
      </c>
      <c r="S86" s="224">
        <v>4.0060338024391484</v>
      </c>
      <c r="T86" s="224">
        <v>3.329085474906373</v>
      </c>
      <c r="U86" s="224">
        <v>3.5054308167057262</v>
      </c>
      <c r="V86" s="224">
        <v>3.3732474301451458</v>
      </c>
      <c r="W86" s="224">
        <v>3.5253944403096971</v>
      </c>
      <c r="X86" s="224">
        <v>2.1143292267521119</v>
      </c>
      <c r="Y86" s="224">
        <v>1.8544005606543079</v>
      </c>
      <c r="DA86" s="177" t="s">
        <v>1931</v>
      </c>
    </row>
    <row r="87" spans="1:105" ht="12" customHeight="1" x14ac:dyDescent="0.25">
      <c r="A87" s="173" t="s">
        <v>94</v>
      </c>
      <c r="B87" s="224">
        <v>0.28897283246051197</v>
      </c>
      <c r="C87" s="224">
        <v>0.55490864095160797</v>
      </c>
      <c r="D87" s="224">
        <v>0.54163110879370835</v>
      </c>
      <c r="E87" s="224">
        <v>0.61170482038508223</v>
      </c>
      <c r="F87" s="224">
        <v>0.621347525776068</v>
      </c>
      <c r="G87" s="224">
        <v>0.61873816475597798</v>
      </c>
      <c r="H87" s="224">
        <v>0.65425612148971501</v>
      </c>
      <c r="I87" s="224">
        <v>0.71944647522449101</v>
      </c>
      <c r="J87" s="224">
        <v>0.70382861767479088</v>
      </c>
      <c r="K87" s="224">
        <v>0.80461343583496137</v>
      </c>
      <c r="L87" s="224">
        <v>0.67519077102400415</v>
      </c>
      <c r="M87" s="224">
        <v>0.6372571851915626</v>
      </c>
      <c r="N87" s="224">
        <v>0.54419668858899251</v>
      </c>
      <c r="O87" s="224">
        <v>0.5487828813788409</v>
      </c>
      <c r="P87" s="224">
        <v>0.56416366359430237</v>
      </c>
      <c r="Q87" s="224">
        <v>0.5669684545345407</v>
      </c>
      <c r="R87" s="224">
        <v>1.581367844922422</v>
      </c>
      <c r="S87" s="224">
        <v>1.768888153559584</v>
      </c>
      <c r="T87" s="224">
        <v>1.4699775761162259</v>
      </c>
      <c r="U87" s="224">
        <v>1.547843915100775</v>
      </c>
      <c r="V87" s="224">
        <v>1.489477551231845</v>
      </c>
      <c r="W87" s="224">
        <v>1.5566589723460951</v>
      </c>
      <c r="X87" s="224">
        <v>0.93359469898866843</v>
      </c>
      <c r="Y87" s="224">
        <v>0.81882164391584267</v>
      </c>
      <c r="DA87" s="177" t="s">
        <v>1932</v>
      </c>
    </row>
    <row r="88" spans="1:105" ht="12" customHeight="1" x14ac:dyDescent="0.25">
      <c r="A88" s="56" t="s">
        <v>95</v>
      </c>
      <c r="B88" s="260">
        <v>1.2559611461596121</v>
      </c>
      <c r="C88" s="260">
        <v>4.4263750404804458</v>
      </c>
      <c r="D88" s="260">
        <v>3.7264149490174989</v>
      </c>
      <c r="E88" s="260">
        <v>3.9321493064217279</v>
      </c>
      <c r="F88" s="260">
        <v>3.635311868020815</v>
      </c>
      <c r="G88" s="260">
        <v>3.658136222874885</v>
      </c>
      <c r="H88" s="260">
        <v>3.535917149579233</v>
      </c>
      <c r="I88" s="260">
        <v>4.7303003100998202</v>
      </c>
      <c r="J88" s="260">
        <v>4.0372126765238718</v>
      </c>
      <c r="K88" s="260">
        <v>5.4595948347257046</v>
      </c>
      <c r="L88" s="260">
        <v>4.5222660310336504</v>
      </c>
      <c r="M88" s="260">
        <v>4.2635577325743146</v>
      </c>
      <c r="N88" s="260">
        <v>2.97753778713553</v>
      </c>
      <c r="O88" s="260">
        <v>2.553688148704889</v>
      </c>
      <c r="P88" s="260">
        <v>4.2303012991514013</v>
      </c>
      <c r="Q88" s="260">
        <v>5.3304846319638299</v>
      </c>
      <c r="R88" s="260">
        <v>13.86946617624657</v>
      </c>
      <c r="S88" s="260">
        <v>15.04181289775044</v>
      </c>
      <c r="T88" s="260">
        <v>12.15246767100253</v>
      </c>
      <c r="U88" s="260">
        <v>14.4280602268961</v>
      </c>
      <c r="V88" s="260">
        <v>10.19800790288163</v>
      </c>
      <c r="W88" s="260">
        <v>10.79724934708987</v>
      </c>
      <c r="X88" s="260">
        <v>5.230594011837157</v>
      </c>
      <c r="Y88" s="260">
        <v>4.4954959411055277</v>
      </c>
      <c r="DA88" s="68" t="s">
        <v>1933</v>
      </c>
    </row>
    <row r="89" spans="1:105" ht="12" customHeight="1" x14ac:dyDescent="0.25">
      <c r="A89" s="37" t="s">
        <v>159</v>
      </c>
      <c r="B89" s="226">
        <v>1.5961200009390709E-2</v>
      </c>
      <c r="C89" s="226">
        <v>6.016622825588322E-2</v>
      </c>
      <c r="D89" s="226">
        <v>5.5480673205743063E-2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0</v>
      </c>
      <c r="T89" s="226">
        <v>0</v>
      </c>
      <c r="U89" s="226">
        <v>0</v>
      </c>
      <c r="V89" s="226">
        <v>0</v>
      </c>
      <c r="W89" s="226">
        <v>0</v>
      </c>
      <c r="X89" s="226">
        <v>0</v>
      </c>
      <c r="Y89" s="226">
        <v>0</v>
      </c>
      <c r="DA89" s="69" t="s">
        <v>1934</v>
      </c>
    </row>
    <row r="90" spans="1:105" ht="12" customHeight="1" x14ac:dyDescent="0.25">
      <c r="A90" s="37" t="s">
        <v>35</v>
      </c>
      <c r="B90" s="226">
        <v>0.90937680897441209</v>
      </c>
      <c r="C90" s="226">
        <v>4.2464945093527762</v>
      </c>
      <c r="D90" s="226">
        <v>3.4559294093329571</v>
      </c>
      <c r="E90" s="226">
        <v>3.5652701075195932</v>
      </c>
      <c r="F90" s="226">
        <v>3.1906187931238899</v>
      </c>
      <c r="G90" s="226">
        <v>3.214309290506427</v>
      </c>
      <c r="H90" s="226">
        <v>3.0484497378183821</v>
      </c>
      <c r="I90" s="226">
        <v>4.4126297825789731</v>
      </c>
      <c r="J90" s="226">
        <v>3.5783145620088179</v>
      </c>
      <c r="K90" s="226">
        <v>5.0892643260420503</v>
      </c>
      <c r="L90" s="226">
        <v>4.2448784774586503</v>
      </c>
      <c r="M90" s="226">
        <v>3.9912985167830581</v>
      </c>
      <c r="N90" s="226">
        <v>2.5054821363912119</v>
      </c>
      <c r="O90" s="226">
        <v>1.863141759439064</v>
      </c>
      <c r="P90" s="226">
        <v>4.0331737750404821</v>
      </c>
      <c r="Q90" s="226">
        <v>5.2617737590354299</v>
      </c>
      <c r="R90" s="226">
        <v>13.580168439442209</v>
      </c>
      <c r="S90" s="226">
        <v>14.65915463191854</v>
      </c>
      <c r="T90" s="226">
        <v>11.793627206773561</v>
      </c>
      <c r="U90" s="226">
        <v>14.13109734070963</v>
      </c>
      <c r="V90" s="226">
        <v>9.3753758912370309</v>
      </c>
      <c r="W90" s="226">
        <v>9.9240536964566246</v>
      </c>
      <c r="X90" s="226">
        <v>4.1838856065477623</v>
      </c>
      <c r="Y90" s="226">
        <v>3.5465754572938861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0.110742582798539</v>
      </c>
      <c r="V92" s="226">
        <v>0.1112253332282338</v>
      </c>
      <c r="W92" s="226">
        <v>0.1550848529547241</v>
      </c>
      <c r="X92" s="226">
        <v>0.1679712577679465</v>
      </c>
      <c r="Y92" s="226">
        <v>0.17048098146237101</v>
      </c>
      <c r="DA92" s="69" t="s">
        <v>1937</v>
      </c>
    </row>
    <row r="93" spans="1:105" ht="12" customHeight="1" x14ac:dyDescent="0.25">
      <c r="A93" s="37" t="s">
        <v>40</v>
      </c>
      <c r="B93" s="226">
        <v>0.33062313717580899</v>
      </c>
      <c r="C93" s="226">
        <v>0.1197143028717868</v>
      </c>
      <c r="D93" s="226">
        <v>0.21500486647879949</v>
      </c>
      <c r="E93" s="226">
        <v>0.36687919890213472</v>
      </c>
      <c r="F93" s="226">
        <v>0.44469307489692461</v>
      </c>
      <c r="G93" s="226">
        <v>0.44382693236845749</v>
      </c>
      <c r="H93" s="226">
        <v>0.4874674117608519</v>
      </c>
      <c r="I93" s="226">
        <v>0.31767052752084729</v>
      </c>
      <c r="J93" s="226">
        <v>0.45889811451505319</v>
      </c>
      <c r="K93" s="226">
        <v>0.3703305086836548</v>
      </c>
      <c r="L93" s="226">
        <v>0.2773875535750005</v>
      </c>
      <c r="M93" s="226">
        <v>0.27225921579125739</v>
      </c>
      <c r="N93" s="226">
        <v>0.47205565074431738</v>
      </c>
      <c r="O93" s="226">
        <v>0.69054638926582546</v>
      </c>
      <c r="P93" s="226">
        <v>0.19712752411091941</v>
      </c>
      <c r="Q93" s="226">
        <v>6.8710872928400127E-2</v>
      </c>
      <c r="R93" s="226">
        <v>0.28929773680435977</v>
      </c>
      <c r="S93" s="226">
        <v>0.3826582658318996</v>
      </c>
      <c r="T93" s="226">
        <v>0.35884046422896942</v>
      </c>
      <c r="U93" s="226">
        <v>0.18622030338792581</v>
      </c>
      <c r="V93" s="226">
        <v>0.71140667841637095</v>
      </c>
      <c r="W93" s="226">
        <v>0.7181107976785237</v>
      </c>
      <c r="X93" s="226">
        <v>0.87873714752144882</v>
      </c>
      <c r="Y93" s="226">
        <v>0.77843950234927073</v>
      </c>
      <c r="DA93" s="69" t="s">
        <v>1938</v>
      </c>
    </row>
    <row r="94" spans="1:105" ht="12" customHeight="1" x14ac:dyDescent="0.25">
      <c r="A94" s="132" t="s">
        <v>1939</v>
      </c>
      <c r="B94" s="316">
        <v>2.6925613386209371</v>
      </c>
      <c r="C94" s="316">
        <v>3.1558922167881569</v>
      </c>
      <c r="D94" s="316">
        <v>3.6744282144249789</v>
      </c>
      <c r="E94" s="316">
        <v>4.4261804949693486</v>
      </c>
      <c r="F94" s="316">
        <v>4.8547757831577893</v>
      </c>
      <c r="G94" s="316">
        <v>4.7962971400713217</v>
      </c>
      <c r="H94" s="316">
        <v>5.4038332917342409</v>
      </c>
      <c r="I94" s="316">
        <v>5.100210606257269</v>
      </c>
      <c r="J94" s="316">
        <v>5.5798959584673602</v>
      </c>
      <c r="K94" s="316">
        <v>5.5346367541548762</v>
      </c>
      <c r="L94" s="316">
        <v>4.7035352950506386</v>
      </c>
      <c r="M94" s="316">
        <v>4.4439193783436233</v>
      </c>
      <c r="N94" s="316">
        <v>4.4583614382251913</v>
      </c>
      <c r="O94" s="316">
        <v>4.944876778467723</v>
      </c>
      <c r="P94" s="316">
        <v>3.4784265139039898</v>
      </c>
      <c r="Q94" s="316">
        <v>2.4165678222115101</v>
      </c>
      <c r="R94" s="316">
        <v>7.7383314815644297</v>
      </c>
      <c r="S94" s="316">
        <v>9.1282607661075712</v>
      </c>
      <c r="T94" s="316">
        <v>7.9332942396282196</v>
      </c>
      <c r="U94" s="316">
        <v>6.7216667204371463</v>
      </c>
      <c r="V94" s="316">
        <v>10.15420151264753</v>
      </c>
      <c r="W94" s="316">
        <v>10.472926472315359</v>
      </c>
      <c r="X94" s="316">
        <v>7.5260365310701536</v>
      </c>
      <c r="Y94" s="316">
        <v>6.6928764899753226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0.99999999999999978</v>
      </c>
      <c r="D98" s="232">
        <f t="shared" si="4"/>
        <v>1.0000000000000002</v>
      </c>
      <c r="E98" s="232">
        <f t="shared" si="4"/>
        <v>1</v>
      </c>
      <c r="F98" s="232">
        <f t="shared" si="4"/>
        <v>0.99999999999999978</v>
      </c>
      <c r="G98" s="232">
        <f t="shared" si="4"/>
        <v>0.99999999999999956</v>
      </c>
      <c r="H98" s="232">
        <f t="shared" si="4"/>
        <v>1.0000000000000002</v>
      </c>
      <c r="I98" s="232">
        <f t="shared" si="4"/>
        <v>1</v>
      </c>
      <c r="J98" s="232">
        <f t="shared" si="4"/>
        <v>1</v>
      </c>
      <c r="K98" s="232">
        <f t="shared" si="4"/>
        <v>1</v>
      </c>
      <c r="L98" s="232">
        <f t="shared" si="4"/>
        <v>1</v>
      </c>
      <c r="M98" s="232">
        <f t="shared" si="4"/>
        <v>0.99999999999999989</v>
      </c>
      <c r="N98" s="232">
        <f t="shared" si="4"/>
        <v>1.0000000000000004</v>
      </c>
      <c r="O98" s="232">
        <f t="shared" si="4"/>
        <v>0.99999999999999967</v>
      </c>
      <c r="P98" s="232">
        <f t="shared" si="4"/>
        <v>0.99999999999999989</v>
      </c>
      <c r="Q98" s="232">
        <f t="shared" si="4"/>
        <v>1</v>
      </c>
      <c r="R98" s="232">
        <f t="shared" si="4"/>
        <v>0.99999999999999967</v>
      </c>
      <c r="S98" s="232">
        <f t="shared" si="4"/>
        <v>1.0000000000000002</v>
      </c>
      <c r="T98" s="232">
        <f t="shared" si="4"/>
        <v>0.99999999999999989</v>
      </c>
      <c r="U98" s="232">
        <f t="shared" si="4"/>
        <v>1</v>
      </c>
      <c r="V98" s="232">
        <f t="shared" si="4"/>
        <v>0.99999999999999989</v>
      </c>
      <c r="W98" s="232">
        <f t="shared" si="4"/>
        <v>1.0000000000000002</v>
      </c>
      <c r="X98" s="232">
        <f t="shared" si="4"/>
        <v>1</v>
      </c>
      <c r="Y98" s="232">
        <f t="shared" si="4"/>
        <v>0.99999999999999933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5.0000000000006931E-3</v>
      </c>
      <c r="C99" s="266">
        <f t="shared" si="5"/>
        <v>4.9999999999974544E-3</v>
      </c>
      <c r="D99" s="266">
        <f t="shared" si="5"/>
        <v>4.9999999999981544E-3</v>
      </c>
      <c r="E99" s="266">
        <f t="shared" si="5"/>
        <v>4.9999999999981665E-3</v>
      </c>
      <c r="F99" s="266">
        <f t="shared" si="5"/>
        <v>4.9999999999989575E-3</v>
      </c>
      <c r="G99" s="266">
        <f t="shared" si="5"/>
        <v>4.9999999999986618E-3</v>
      </c>
      <c r="H99" s="266">
        <f t="shared" si="5"/>
        <v>4.9999999999992108E-3</v>
      </c>
      <c r="I99" s="266">
        <f t="shared" si="5"/>
        <v>4.9999999999988144E-3</v>
      </c>
      <c r="J99" s="266">
        <f t="shared" si="5"/>
        <v>4.9999999999993123E-3</v>
      </c>
      <c r="K99" s="266">
        <f t="shared" si="5"/>
        <v>4.9999999999985516E-3</v>
      </c>
      <c r="L99" s="266">
        <f t="shared" si="5"/>
        <v>4.9999999999985655E-3</v>
      </c>
      <c r="M99" s="266">
        <f t="shared" si="5"/>
        <v>4.9999999999982775E-3</v>
      </c>
      <c r="N99" s="266">
        <f t="shared" si="5"/>
        <v>4.9999999999987051E-3</v>
      </c>
      <c r="O99" s="266">
        <f t="shared" si="5"/>
        <v>4.9999999999994224E-3</v>
      </c>
      <c r="P99" s="266">
        <f t="shared" si="5"/>
        <v>4.9999999999971378E-3</v>
      </c>
      <c r="Q99" s="266">
        <f t="shared" si="5"/>
        <v>4.9999999999971526E-3</v>
      </c>
      <c r="R99" s="266">
        <f t="shared" si="5"/>
        <v>4.9999999999956043E-3</v>
      </c>
      <c r="S99" s="266">
        <f t="shared" si="5"/>
        <v>4.9999999999963407E-3</v>
      </c>
      <c r="T99" s="266">
        <f t="shared" si="5"/>
        <v>4.9999999999962956E-3</v>
      </c>
      <c r="U99" s="266">
        <f t="shared" si="5"/>
        <v>4.9999999999961065E-3</v>
      </c>
      <c r="V99" s="266">
        <f t="shared" si="5"/>
        <v>4.9999999999966287E-3</v>
      </c>
      <c r="W99" s="266">
        <f t="shared" si="5"/>
        <v>4.9999999999967648E-3</v>
      </c>
      <c r="X99" s="266">
        <f t="shared" si="5"/>
        <v>4.9999999999976443E-3</v>
      </c>
      <c r="Y99" s="266">
        <f t="shared" si="5"/>
        <v>4.9999999999978022E-3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7.0000000000009733E-3</v>
      </c>
      <c r="C100" s="267">
        <f t="shared" si="6"/>
        <v>6.9999999999964353E-3</v>
      </c>
      <c r="D100" s="267">
        <f t="shared" si="6"/>
        <v>6.9999999999974137E-3</v>
      </c>
      <c r="E100" s="267">
        <f t="shared" si="6"/>
        <v>6.9999999999974345E-3</v>
      </c>
      <c r="F100" s="267">
        <f t="shared" si="6"/>
        <v>6.9999999999985395E-3</v>
      </c>
      <c r="G100" s="267">
        <f t="shared" si="6"/>
        <v>6.9999999999981284E-3</v>
      </c>
      <c r="H100" s="267">
        <f t="shared" si="6"/>
        <v>6.9999999999988969E-3</v>
      </c>
      <c r="I100" s="267">
        <f t="shared" si="6"/>
        <v>6.9999999999983409E-3</v>
      </c>
      <c r="J100" s="267">
        <f t="shared" si="6"/>
        <v>6.9999999999990348E-3</v>
      </c>
      <c r="K100" s="267">
        <f t="shared" si="6"/>
        <v>6.9999999999979731E-3</v>
      </c>
      <c r="L100" s="267">
        <f t="shared" si="6"/>
        <v>6.9999999999979887E-3</v>
      </c>
      <c r="M100" s="267">
        <f t="shared" si="6"/>
        <v>6.999999999997588E-3</v>
      </c>
      <c r="N100" s="267">
        <f t="shared" si="6"/>
        <v>6.9999999999981865E-3</v>
      </c>
      <c r="O100" s="267">
        <f t="shared" si="6"/>
        <v>6.9999999999991926E-3</v>
      </c>
      <c r="P100" s="267">
        <f t="shared" si="6"/>
        <v>6.9999999999959912E-3</v>
      </c>
      <c r="Q100" s="267">
        <f t="shared" si="6"/>
        <v>6.9999999999960146E-3</v>
      </c>
      <c r="R100" s="267">
        <f t="shared" si="6"/>
        <v>6.9999999999938462E-3</v>
      </c>
      <c r="S100" s="267">
        <f t="shared" si="6"/>
        <v>6.9999999999948801E-3</v>
      </c>
      <c r="T100" s="267">
        <f t="shared" si="6"/>
        <v>6.999999999994809E-3</v>
      </c>
      <c r="U100" s="267">
        <f t="shared" si="6"/>
        <v>6.9999999999945514E-3</v>
      </c>
      <c r="V100" s="267">
        <f t="shared" si="6"/>
        <v>6.9999999999952791E-3</v>
      </c>
      <c r="W100" s="267">
        <f t="shared" si="6"/>
        <v>6.9999999999954725E-3</v>
      </c>
      <c r="X100" s="267">
        <f t="shared" si="6"/>
        <v>6.9999999999967042E-3</v>
      </c>
      <c r="Y100" s="267">
        <f t="shared" si="6"/>
        <v>6.9999999999969193E-3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4.0000000000005538E-2</v>
      </c>
      <c r="C101" s="267">
        <f t="shared" si="7"/>
        <v>3.9999999999979635E-2</v>
      </c>
      <c r="D101" s="267">
        <f t="shared" si="7"/>
        <v>3.9999999999985235E-2</v>
      </c>
      <c r="E101" s="267">
        <f t="shared" si="7"/>
        <v>3.9999999999985325E-2</v>
      </c>
      <c r="F101" s="267">
        <f t="shared" si="7"/>
        <v>3.9999999999991646E-2</v>
      </c>
      <c r="G101" s="267">
        <f t="shared" si="7"/>
        <v>3.9999999999989301E-2</v>
      </c>
      <c r="H101" s="267">
        <f t="shared" si="7"/>
        <v>3.9999999999993714E-2</v>
      </c>
      <c r="I101" s="267">
        <f t="shared" si="7"/>
        <v>3.9999999999990495E-2</v>
      </c>
      <c r="J101" s="267">
        <f t="shared" si="7"/>
        <v>3.9999999999994477E-2</v>
      </c>
      <c r="K101" s="267">
        <f t="shared" si="7"/>
        <v>3.9999999999988427E-2</v>
      </c>
      <c r="L101" s="267">
        <f t="shared" si="7"/>
        <v>3.9999999999988517E-2</v>
      </c>
      <c r="M101" s="267">
        <f t="shared" si="7"/>
        <v>3.9999999999986199E-2</v>
      </c>
      <c r="N101" s="267">
        <f t="shared" si="7"/>
        <v>3.9999999999989627E-2</v>
      </c>
      <c r="O101" s="267">
        <f t="shared" si="7"/>
        <v>3.9999999999995373E-2</v>
      </c>
      <c r="P101" s="267">
        <f t="shared" si="7"/>
        <v>3.9999999999977096E-2</v>
      </c>
      <c r="Q101" s="267">
        <f t="shared" si="7"/>
        <v>3.999999999997722E-2</v>
      </c>
      <c r="R101" s="267">
        <f t="shared" si="7"/>
        <v>3.9999999999964835E-2</v>
      </c>
      <c r="S101" s="267">
        <f t="shared" si="7"/>
        <v>3.9999999999970746E-2</v>
      </c>
      <c r="T101" s="267">
        <f t="shared" si="7"/>
        <v>3.9999999999970351E-2</v>
      </c>
      <c r="U101" s="267">
        <f t="shared" si="7"/>
        <v>3.9999999999968887E-2</v>
      </c>
      <c r="V101" s="267">
        <f t="shared" si="7"/>
        <v>3.9999999999973036E-2</v>
      </c>
      <c r="W101" s="267">
        <f t="shared" si="7"/>
        <v>3.9999999999974126E-2</v>
      </c>
      <c r="X101" s="267">
        <f t="shared" si="7"/>
        <v>3.9999999999981169E-2</v>
      </c>
      <c r="Y101" s="267">
        <f t="shared" si="7"/>
        <v>3.9999999999982425E-2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2.0000000000002776E-2</v>
      </c>
      <c r="C102" s="267">
        <f t="shared" si="8"/>
        <v>1.9999999999989818E-2</v>
      </c>
      <c r="D102" s="267">
        <f t="shared" si="8"/>
        <v>1.9999999999992617E-2</v>
      </c>
      <c r="E102" s="267">
        <f t="shared" si="8"/>
        <v>1.9999999999992669E-2</v>
      </c>
      <c r="F102" s="267">
        <f t="shared" si="8"/>
        <v>1.9999999999995823E-2</v>
      </c>
      <c r="G102" s="267">
        <f t="shared" si="8"/>
        <v>1.9999999999994647E-2</v>
      </c>
      <c r="H102" s="267">
        <f t="shared" si="8"/>
        <v>1.9999999999996847E-2</v>
      </c>
      <c r="I102" s="267">
        <f t="shared" si="8"/>
        <v>1.9999999999995254E-2</v>
      </c>
      <c r="J102" s="267">
        <f t="shared" si="8"/>
        <v>1.9999999999997246E-2</v>
      </c>
      <c r="K102" s="267">
        <f t="shared" si="8"/>
        <v>1.9999999999994206E-2</v>
      </c>
      <c r="L102" s="267">
        <f t="shared" si="8"/>
        <v>1.9999999999994262E-2</v>
      </c>
      <c r="M102" s="267">
        <f t="shared" si="8"/>
        <v>1.9999999999993103E-2</v>
      </c>
      <c r="N102" s="267">
        <f t="shared" si="8"/>
        <v>1.9999999999994814E-2</v>
      </c>
      <c r="O102" s="267">
        <f t="shared" si="8"/>
        <v>1.999999999999769E-2</v>
      </c>
      <c r="P102" s="267">
        <f t="shared" si="8"/>
        <v>1.9999999999988551E-2</v>
      </c>
      <c r="Q102" s="267">
        <f t="shared" si="8"/>
        <v>1.999999999998861E-2</v>
      </c>
      <c r="R102" s="267">
        <f t="shared" si="8"/>
        <v>1.9999999999982414E-2</v>
      </c>
      <c r="S102" s="267">
        <f t="shared" si="8"/>
        <v>1.9999999999985366E-2</v>
      </c>
      <c r="T102" s="267">
        <f t="shared" si="8"/>
        <v>1.9999999999985175E-2</v>
      </c>
      <c r="U102" s="267">
        <f t="shared" si="8"/>
        <v>1.9999999999984436E-2</v>
      </c>
      <c r="V102" s="267">
        <f t="shared" si="8"/>
        <v>1.9999999999986518E-2</v>
      </c>
      <c r="W102" s="267">
        <f t="shared" si="8"/>
        <v>1.9999999999987063E-2</v>
      </c>
      <c r="X102" s="267">
        <f t="shared" si="8"/>
        <v>1.9999999999990584E-2</v>
      </c>
      <c r="Y102" s="267">
        <f t="shared" si="8"/>
        <v>1.9999999999991212E-2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1.1584930331597446E-2</v>
      </c>
      <c r="C103" s="268">
        <f t="shared" si="9"/>
        <v>1.2420473527100252E-2</v>
      </c>
      <c r="D103" s="268">
        <f t="shared" si="9"/>
        <v>1.1628498530104831E-2</v>
      </c>
      <c r="E103" s="268">
        <f t="shared" si="9"/>
        <v>9.9704248784604835E-3</v>
      </c>
      <c r="F103" s="268">
        <f t="shared" si="9"/>
        <v>1.0620764268263796E-2</v>
      </c>
      <c r="G103" s="268">
        <f t="shared" si="9"/>
        <v>1.0404725126245488E-2</v>
      </c>
      <c r="H103" s="268">
        <f t="shared" si="9"/>
        <v>1.1521634028537384E-2</v>
      </c>
      <c r="I103" s="268">
        <f t="shared" si="9"/>
        <v>1.177121049710627E-2</v>
      </c>
      <c r="J103" s="268">
        <f t="shared" si="9"/>
        <v>1.1507565214316288E-2</v>
      </c>
      <c r="K103" s="268">
        <f t="shared" si="9"/>
        <v>1.0886360918397363E-2</v>
      </c>
      <c r="L103" s="268">
        <f t="shared" si="9"/>
        <v>1.1896483169423634E-2</v>
      </c>
      <c r="M103" s="268">
        <f t="shared" si="9"/>
        <v>1.169022053763694E-2</v>
      </c>
      <c r="N103" s="268">
        <f t="shared" si="9"/>
        <v>1.0456995623284967E-2</v>
      </c>
      <c r="O103" s="268">
        <f t="shared" si="9"/>
        <v>1.0524514867585825E-2</v>
      </c>
      <c r="P103" s="268">
        <f t="shared" si="9"/>
        <v>1.0497295043047025E-2</v>
      </c>
      <c r="Q103" s="268">
        <f t="shared" si="9"/>
        <v>1.131321825661495E-2</v>
      </c>
      <c r="R103" s="268">
        <f t="shared" si="9"/>
        <v>9.7059280815575879E-3</v>
      </c>
      <c r="S103" s="268">
        <f t="shared" si="9"/>
        <v>9.3242128062487831E-3</v>
      </c>
      <c r="T103" s="268">
        <f t="shared" si="9"/>
        <v>9.6324451022059675E-3</v>
      </c>
      <c r="U103" s="268">
        <f t="shared" si="9"/>
        <v>1.1054123894898954E-2</v>
      </c>
      <c r="V103" s="268">
        <f t="shared" si="9"/>
        <v>9.8337136276088876E-3</v>
      </c>
      <c r="W103" s="268">
        <f t="shared" si="9"/>
        <v>9.8144700807907114E-3</v>
      </c>
      <c r="X103" s="268">
        <f t="shared" si="9"/>
        <v>9.1435886363187124E-3</v>
      </c>
      <c r="Y103" s="268">
        <f t="shared" si="9"/>
        <v>9.6412158474531353E-3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2.1412584410561396E-2</v>
      </c>
      <c r="C104" s="269">
        <f t="shared" si="10"/>
        <v>7.6348123608085622E-3</v>
      </c>
      <c r="D104" s="269">
        <f t="shared" si="10"/>
        <v>9.8857234377237192E-3</v>
      </c>
      <c r="E104" s="269">
        <f t="shared" si="10"/>
        <v>9.6760709949010176E-3</v>
      </c>
      <c r="F104" s="269">
        <f t="shared" si="10"/>
        <v>1.2228397080026897E-2</v>
      </c>
      <c r="G104" s="269">
        <f t="shared" si="10"/>
        <v>1.1761509905635582E-2</v>
      </c>
      <c r="H104" s="269">
        <f t="shared" si="10"/>
        <v>1.5180993655894367E-2</v>
      </c>
      <c r="I104" s="269">
        <f t="shared" si="10"/>
        <v>1.0942253780865581E-2</v>
      </c>
      <c r="J104" s="269">
        <f t="shared" si="10"/>
        <v>1.371242225241317E-2</v>
      </c>
      <c r="K104" s="269">
        <f t="shared" si="10"/>
        <v>9.51475691932392E-3</v>
      </c>
      <c r="L104" s="269">
        <f t="shared" si="10"/>
        <v>1.0667758004373272E-2</v>
      </c>
      <c r="M104" s="269">
        <f t="shared" si="10"/>
        <v>1.050516765765251E-2</v>
      </c>
      <c r="N104" s="269">
        <f t="shared" si="10"/>
        <v>1.3499297816184386E-2</v>
      </c>
      <c r="O104" s="269">
        <f t="shared" si="10"/>
        <v>1.7570169827627657E-2</v>
      </c>
      <c r="P104" s="269">
        <f t="shared" si="10"/>
        <v>7.4417520612056727E-3</v>
      </c>
      <c r="Q104" s="269">
        <f t="shared" si="10"/>
        <v>4.4218572565337981E-3</v>
      </c>
      <c r="R104" s="269">
        <f t="shared" si="10"/>
        <v>4.668860661933746E-3</v>
      </c>
      <c r="S104" s="269">
        <f t="shared" si="10"/>
        <v>4.8784998170771973E-3</v>
      </c>
      <c r="T104" s="269">
        <f t="shared" si="10"/>
        <v>5.4214054844271328E-3</v>
      </c>
      <c r="U104" s="269">
        <f t="shared" si="10"/>
        <v>4.4399657181868821E-3</v>
      </c>
      <c r="V104" s="269">
        <f t="shared" si="10"/>
        <v>8.4417842963636913E-3</v>
      </c>
      <c r="W104" s="269">
        <f t="shared" si="10"/>
        <v>8.2074461020638211E-3</v>
      </c>
      <c r="X104" s="269">
        <f t="shared" si="10"/>
        <v>1.1342747108572001E-2</v>
      </c>
      <c r="Y104" s="269">
        <f t="shared" si="10"/>
        <v>1.2375229653805778E-2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0.84741896434547292</v>
      </c>
      <c r="C105" s="269">
        <f t="shared" si="11"/>
        <v>0.89097846442144202</v>
      </c>
      <c r="D105" s="269">
        <f t="shared" si="11"/>
        <v>0.88451750372614557</v>
      </c>
      <c r="E105" s="269">
        <f t="shared" si="11"/>
        <v>0.88685112413799605</v>
      </c>
      <c r="F105" s="269">
        <f t="shared" si="11"/>
        <v>0.87797662291833123</v>
      </c>
      <c r="G105" s="269">
        <f t="shared" si="11"/>
        <v>0.87969707628894767</v>
      </c>
      <c r="H105" s="269">
        <f t="shared" si="11"/>
        <v>0.86756183085803695</v>
      </c>
      <c r="I105" s="269">
        <f t="shared" si="11"/>
        <v>0.88097041620901073</v>
      </c>
      <c r="J105" s="269">
        <f t="shared" si="11"/>
        <v>0.87230796308347347</v>
      </c>
      <c r="K105" s="269">
        <f t="shared" si="11"/>
        <v>0.88645497789713534</v>
      </c>
      <c r="L105" s="269">
        <f t="shared" si="11"/>
        <v>0.88172962992761661</v>
      </c>
      <c r="M105" s="269">
        <f t="shared" si="11"/>
        <v>0.88245979478772973</v>
      </c>
      <c r="N105" s="269">
        <f t="shared" si="11"/>
        <v>0.87404526696902896</v>
      </c>
      <c r="O105" s="269">
        <f t="shared" si="11"/>
        <v>0.8608604934656221</v>
      </c>
      <c r="P105" s="269">
        <f t="shared" si="11"/>
        <v>0.89352372609310915</v>
      </c>
      <c r="Q105" s="269">
        <f t="shared" si="11"/>
        <v>0.90243857502792835</v>
      </c>
      <c r="R105" s="269">
        <f t="shared" si="11"/>
        <v>0.90324996534116342</v>
      </c>
      <c r="S105" s="269">
        <f t="shared" si="11"/>
        <v>0.90295617667211092</v>
      </c>
      <c r="T105" s="269">
        <f t="shared" si="11"/>
        <v>0.90089858167024872</v>
      </c>
      <c r="U105" s="269">
        <f t="shared" si="11"/>
        <v>0.90263931990211044</v>
      </c>
      <c r="V105" s="269">
        <f t="shared" si="11"/>
        <v>0.89096498141748992</v>
      </c>
      <c r="W105" s="269">
        <f t="shared" si="11"/>
        <v>0.89173931470149492</v>
      </c>
      <c r="X105" s="269">
        <f t="shared" si="11"/>
        <v>0.88230755956942752</v>
      </c>
      <c r="Y105" s="269">
        <f t="shared" si="11"/>
        <v>0.87848304415698175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0.66898076092412861</v>
      </c>
      <c r="C106" s="318">
        <f t="shared" si="12"/>
        <v>0.82735502808137096</v>
      </c>
      <c r="D106" s="318">
        <f t="shared" si="12"/>
        <v>0.80213647507844832</v>
      </c>
      <c r="E106" s="318">
        <f t="shared" si="12"/>
        <v>0.80621719918048795</v>
      </c>
      <c r="F106" s="318">
        <f t="shared" si="12"/>
        <v>0.77607331391810741</v>
      </c>
      <c r="G106" s="318">
        <f t="shared" si="12"/>
        <v>0.7816844937419849</v>
      </c>
      <c r="H106" s="318">
        <f t="shared" si="12"/>
        <v>0.74105355039225107</v>
      </c>
      <c r="I106" s="318">
        <f t="shared" si="12"/>
        <v>0.78978496803513132</v>
      </c>
      <c r="J106" s="318">
        <f t="shared" si="12"/>
        <v>0.75803777764669755</v>
      </c>
      <c r="K106" s="318">
        <f t="shared" si="12"/>
        <v>0.8071653369027697</v>
      </c>
      <c r="L106" s="318">
        <f t="shared" si="12"/>
        <v>0.79283164655783966</v>
      </c>
      <c r="M106" s="318">
        <f t="shared" si="12"/>
        <v>0.79491673097395921</v>
      </c>
      <c r="N106" s="318">
        <f t="shared" si="12"/>
        <v>0.76155111850082635</v>
      </c>
      <c r="O106" s="318">
        <f t="shared" si="12"/>
        <v>0.71444241156872546</v>
      </c>
      <c r="P106" s="318">
        <f t="shared" si="12"/>
        <v>0.83150912558306211</v>
      </c>
      <c r="Q106" s="318">
        <f t="shared" si="12"/>
        <v>0.86558976455681347</v>
      </c>
      <c r="R106" s="318">
        <f t="shared" si="12"/>
        <v>0.86434279315838236</v>
      </c>
      <c r="S106" s="318">
        <f t="shared" si="12"/>
        <v>0.86230201152980113</v>
      </c>
      <c r="T106" s="318">
        <f t="shared" si="12"/>
        <v>0.85572020263335613</v>
      </c>
      <c r="U106" s="318">
        <f t="shared" si="12"/>
        <v>0.86563960558388653</v>
      </c>
      <c r="V106" s="318">
        <f t="shared" si="12"/>
        <v>0.82061677894779284</v>
      </c>
      <c r="W106" s="318">
        <f t="shared" si="12"/>
        <v>0.82334393051763</v>
      </c>
      <c r="X106" s="318">
        <f t="shared" si="12"/>
        <v>0.78778466699799465</v>
      </c>
      <c r="Y106" s="318">
        <f t="shared" si="12"/>
        <v>0.77535613037526729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0.1784382034213442</v>
      </c>
      <c r="C107" s="318">
        <f t="shared" si="13"/>
        <v>6.3623436340071088E-2</v>
      </c>
      <c r="D107" s="318">
        <f t="shared" si="13"/>
        <v>8.2381028647697335E-2</v>
      </c>
      <c r="E107" s="318">
        <f t="shared" si="13"/>
        <v>8.0633924957508124E-2</v>
      </c>
      <c r="F107" s="318">
        <f t="shared" si="13"/>
        <v>0.10190330900022368</v>
      </c>
      <c r="G107" s="318">
        <f t="shared" si="13"/>
        <v>9.8012582546962768E-2</v>
      </c>
      <c r="H107" s="318">
        <f t="shared" si="13"/>
        <v>0.12650828046578586</v>
      </c>
      <c r="I107" s="318">
        <f t="shared" si="13"/>
        <v>9.1185448173879413E-2</v>
      </c>
      <c r="J107" s="318">
        <f t="shared" si="13"/>
        <v>0.11427018543677597</v>
      </c>
      <c r="K107" s="318">
        <f t="shared" si="13"/>
        <v>7.9289640994365654E-2</v>
      </c>
      <c r="L107" s="318">
        <f t="shared" si="13"/>
        <v>8.8897983369776945E-2</v>
      </c>
      <c r="M107" s="318">
        <f t="shared" si="13"/>
        <v>8.7543063813770527E-2</v>
      </c>
      <c r="N107" s="318">
        <f t="shared" si="13"/>
        <v>0.11249414846820271</v>
      </c>
      <c r="O107" s="318">
        <f t="shared" si="13"/>
        <v>0.14641808189689656</v>
      </c>
      <c r="P107" s="318">
        <f t="shared" si="13"/>
        <v>6.2014600510047029E-2</v>
      </c>
      <c r="Q107" s="318">
        <f t="shared" si="13"/>
        <v>3.6848810471114837E-2</v>
      </c>
      <c r="R107" s="318">
        <f t="shared" si="13"/>
        <v>3.8907172182781051E-2</v>
      </c>
      <c r="S107" s="318">
        <f t="shared" si="13"/>
        <v>4.0654165142309823E-2</v>
      </c>
      <c r="T107" s="318">
        <f t="shared" si="13"/>
        <v>4.5178379036892556E-2</v>
      </c>
      <c r="U107" s="318">
        <f t="shared" si="13"/>
        <v>3.699971431822386E-2</v>
      </c>
      <c r="V107" s="318">
        <f t="shared" si="13"/>
        <v>7.0348202469697127E-2</v>
      </c>
      <c r="W107" s="318">
        <f t="shared" si="13"/>
        <v>6.8395384183864885E-2</v>
      </c>
      <c r="X107" s="318">
        <f t="shared" si="13"/>
        <v>9.452289257143294E-2</v>
      </c>
      <c r="Y107" s="318">
        <f t="shared" si="13"/>
        <v>0.10312691378171439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4.7583520912358492E-2</v>
      </c>
      <c r="C108" s="319">
        <f t="shared" si="14"/>
        <v>1.6966249690685633E-2</v>
      </c>
      <c r="D108" s="319">
        <f t="shared" si="14"/>
        <v>2.1968274306052634E-2</v>
      </c>
      <c r="E108" s="319">
        <f t="shared" si="14"/>
        <v>2.1502379988668847E-2</v>
      </c>
      <c r="F108" s="319">
        <f t="shared" si="14"/>
        <v>2.7174215733393008E-2</v>
      </c>
      <c r="G108" s="319">
        <f t="shared" si="14"/>
        <v>2.6136688679190081E-2</v>
      </c>
      <c r="H108" s="319">
        <f t="shared" si="14"/>
        <v>3.3735541457542907E-2</v>
      </c>
      <c r="I108" s="319">
        <f t="shared" si="14"/>
        <v>2.4316119513034532E-2</v>
      </c>
      <c r="J108" s="319">
        <f t="shared" si="14"/>
        <v>3.0472049449806939E-2</v>
      </c>
      <c r="K108" s="319">
        <f t="shared" si="14"/>
        <v>2.1143904265164191E-2</v>
      </c>
      <c r="L108" s="319">
        <f t="shared" si="14"/>
        <v>2.3706128898607192E-2</v>
      </c>
      <c r="M108" s="319">
        <f t="shared" si="14"/>
        <v>2.3344817017005505E-2</v>
      </c>
      <c r="N108" s="319">
        <f t="shared" si="14"/>
        <v>2.9998439591520744E-2</v>
      </c>
      <c r="O108" s="319">
        <f t="shared" si="14"/>
        <v>3.9044821839172426E-2</v>
      </c>
      <c r="P108" s="319">
        <f t="shared" si="14"/>
        <v>1.6537226802679217E-2</v>
      </c>
      <c r="Q108" s="319">
        <f t="shared" si="14"/>
        <v>9.8263494589639604E-3</v>
      </c>
      <c r="R108" s="319">
        <f t="shared" si="14"/>
        <v>1.0375245915408282E-2</v>
      </c>
      <c r="S108" s="319">
        <f t="shared" si="14"/>
        <v>1.0841110704615959E-2</v>
      </c>
      <c r="T108" s="319">
        <f t="shared" si="14"/>
        <v>1.204756774317136E-2</v>
      </c>
      <c r="U108" s="319">
        <f t="shared" si="14"/>
        <v>9.8665904848597059E-3</v>
      </c>
      <c r="V108" s="319">
        <f t="shared" si="14"/>
        <v>1.875952065858591E-2</v>
      </c>
      <c r="W108" s="319">
        <f t="shared" si="14"/>
        <v>1.8238769115697304E-2</v>
      </c>
      <c r="X108" s="319">
        <f t="shared" si="14"/>
        <v>2.5206104685715474E-2</v>
      </c>
      <c r="Y108" s="319">
        <f t="shared" si="14"/>
        <v>2.7500510341790518E-2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1.0000000000000002</v>
      </c>
      <c r="D110" s="232">
        <f t="shared" si="15"/>
        <v>1</v>
      </c>
      <c r="E110" s="232">
        <f t="shared" si="15"/>
        <v>1.0000000000000002</v>
      </c>
      <c r="F110" s="232">
        <f t="shared" si="15"/>
        <v>0.99999999999999944</v>
      </c>
      <c r="G110" s="232">
        <f t="shared" si="15"/>
        <v>0.99999999999999989</v>
      </c>
      <c r="H110" s="232">
        <f t="shared" si="15"/>
        <v>1</v>
      </c>
      <c r="I110" s="232">
        <f t="shared" si="15"/>
        <v>1</v>
      </c>
      <c r="J110" s="232">
        <f t="shared" si="15"/>
        <v>1.0000000000000002</v>
      </c>
      <c r="K110" s="232">
        <f t="shared" si="15"/>
        <v>0.99999999999999989</v>
      </c>
      <c r="L110" s="232">
        <f t="shared" si="15"/>
        <v>1</v>
      </c>
      <c r="M110" s="232">
        <f t="shared" si="15"/>
        <v>0.99999999999999956</v>
      </c>
      <c r="N110" s="232">
        <f t="shared" si="15"/>
        <v>1.0000000000000002</v>
      </c>
      <c r="O110" s="232">
        <f t="shared" si="15"/>
        <v>1.0000000000000004</v>
      </c>
      <c r="P110" s="232">
        <f t="shared" si="15"/>
        <v>0.99999999999999978</v>
      </c>
      <c r="Q110" s="232">
        <f t="shared" si="15"/>
        <v>0.99999999999999989</v>
      </c>
      <c r="R110" s="232">
        <f t="shared" si="15"/>
        <v>1</v>
      </c>
      <c r="S110" s="232">
        <f t="shared" si="15"/>
        <v>1</v>
      </c>
      <c r="T110" s="232">
        <f t="shared" si="15"/>
        <v>1.0000000000000002</v>
      </c>
      <c r="U110" s="232">
        <f t="shared" si="15"/>
        <v>0.99999999999999978</v>
      </c>
      <c r="V110" s="232">
        <f t="shared" si="15"/>
        <v>0.99999999999999956</v>
      </c>
      <c r="W110" s="232">
        <f t="shared" si="15"/>
        <v>0.99999999999999989</v>
      </c>
      <c r="X110" s="232">
        <f t="shared" si="15"/>
        <v>0.99999999999999967</v>
      </c>
      <c r="Y110" s="232">
        <f t="shared" si="15"/>
        <v>1.0000000000000007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5.278122119743019E-3</v>
      </c>
      <c r="C111" s="299">
        <f t="shared" si="16"/>
        <v>5.278122119747557E-3</v>
      </c>
      <c r="D111" s="299">
        <f t="shared" si="16"/>
        <v>5.2781221197475596E-3</v>
      </c>
      <c r="E111" s="299">
        <f t="shared" si="16"/>
        <v>5.2781221197480592E-3</v>
      </c>
      <c r="F111" s="299">
        <f t="shared" si="16"/>
        <v>5.2781221197488104E-3</v>
      </c>
      <c r="G111" s="299">
        <f t="shared" si="16"/>
        <v>5.2781221197481867E-3</v>
      </c>
      <c r="H111" s="299">
        <f t="shared" si="16"/>
        <v>5.2781221197477331E-3</v>
      </c>
      <c r="I111" s="299">
        <f t="shared" si="16"/>
        <v>5.2781221197494175E-3</v>
      </c>
      <c r="J111" s="299">
        <f t="shared" si="16"/>
        <v>5.2781221197494921E-3</v>
      </c>
      <c r="K111" s="299">
        <f t="shared" si="16"/>
        <v>5.2781221197494106E-3</v>
      </c>
      <c r="L111" s="299">
        <f t="shared" si="16"/>
        <v>5.2781221197487887E-3</v>
      </c>
      <c r="M111" s="299">
        <f t="shared" si="16"/>
        <v>5.2781221197480983E-3</v>
      </c>
      <c r="N111" s="299">
        <f t="shared" si="16"/>
        <v>5.2781221197475111E-3</v>
      </c>
      <c r="O111" s="299">
        <f t="shared" si="16"/>
        <v>5.2781221197477418E-3</v>
      </c>
      <c r="P111" s="299">
        <f t="shared" si="16"/>
        <v>5.2781221197471945E-3</v>
      </c>
      <c r="Q111" s="299">
        <f t="shared" si="16"/>
        <v>5.2781221197490394E-3</v>
      </c>
      <c r="R111" s="299">
        <f t="shared" si="16"/>
        <v>5.2781221197469542E-3</v>
      </c>
      <c r="S111" s="299">
        <f t="shared" si="16"/>
        <v>5.2781221197480965E-3</v>
      </c>
      <c r="T111" s="299">
        <f t="shared" si="16"/>
        <v>5.2781221197475883E-3</v>
      </c>
      <c r="U111" s="299">
        <f t="shared" si="16"/>
        <v>5.2781221197477296E-3</v>
      </c>
      <c r="V111" s="299">
        <f t="shared" si="16"/>
        <v>5.2781221197467738E-3</v>
      </c>
      <c r="W111" s="299">
        <f t="shared" si="16"/>
        <v>5.2781221197471832E-3</v>
      </c>
      <c r="X111" s="299">
        <f t="shared" si="16"/>
        <v>5.2781221197464642E-3</v>
      </c>
      <c r="Y111" s="299">
        <f t="shared" si="16"/>
        <v>5.2781221197459646E-3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7.49005190685487E-3</v>
      </c>
      <c r="C112" s="233">
        <f t="shared" si="17"/>
        <v>7.490051906861305E-3</v>
      </c>
      <c r="D112" s="233">
        <f t="shared" si="17"/>
        <v>7.4900519068613162E-3</v>
      </c>
      <c r="E112" s="233">
        <f t="shared" si="17"/>
        <v>7.4900519068620171E-3</v>
      </c>
      <c r="F112" s="233">
        <f t="shared" si="17"/>
        <v>7.4900519068630813E-3</v>
      </c>
      <c r="G112" s="233">
        <f t="shared" si="17"/>
        <v>7.4900519068622044E-3</v>
      </c>
      <c r="H112" s="233">
        <f t="shared" si="17"/>
        <v>7.4900519068615591E-3</v>
      </c>
      <c r="I112" s="233">
        <f t="shared" si="17"/>
        <v>7.4900519068639504E-3</v>
      </c>
      <c r="J112" s="233">
        <f t="shared" si="17"/>
        <v>7.4900519068640545E-3</v>
      </c>
      <c r="K112" s="233">
        <f t="shared" si="17"/>
        <v>7.4900519068639426E-3</v>
      </c>
      <c r="L112" s="233">
        <f t="shared" si="17"/>
        <v>7.4900519068630492E-3</v>
      </c>
      <c r="M112" s="233">
        <f t="shared" si="17"/>
        <v>7.4900519068620804E-3</v>
      </c>
      <c r="N112" s="233">
        <f t="shared" si="17"/>
        <v>7.4900519068612451E-3</v>
      </c>
      <c r="O112" s="233">
        <f t="shared" si="17"/>
        <v>7.4900519068615721E-3</v>
      </c>
      <c r="P112" s="233">
        <f t="shared" si="17"/>
        <v>7.4900519068607984E-3</v>
      </c>
      <c r="Q112" s="233">
        <f t="shared" si="17"/>
        <v>7.4900519068634135E-3</v>
      </c>
      <c r="R112" s="233">
        <f t="shared" si="17"/>
        <v>7.4900519068604532E-3</v>
      </c>
      <c r="S112" s="233">
        <f t="shared" si="17"/>
        <v>7.4900519068620769E-3</v>
      </c>
      <c r="T112" s="233">
        <f t="shared" si="17"/>
        <v>7.4900519068613535E-3</v>
      </c>
      <c r="U112" s="233">
        <f t="shared" si="17"/>
        <v>7.490051906861553E-3</v>
      </c>
      <c r="V112" s="233">
        <f t="shared" si="17"/>
        <v>7.4900519068601956E-3</v>
      </c>
      <c r="W112" s="233">
        <f t="shared" si="17"/>
        <v>7.4900519068607785E-3</v>
      </c>
      <c r="X112" s="233">
        <f t="shared" si="17"/>
        <v>7.4900519068597602E-3</v>
      </c>
      <c r="Y112" s="233">
        <f t="shared" si="17"/>
        <v>7.490051906859049E-3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2.6652580694111524E-2</v>
      </c>
      <c r="C113" s="233">
        <f t="shared" si="18"/>
        <v>2.6652580694134433E-2</v>
      </c>
      <c r="D113" s="233">
        <f t="shared" si="18"/>
        <v>2.6652580694134457E-2</v>
      </c>
      <c r="E113" s="233">
        <f t="shared" si="18"/>
        <v>2.6652580694136965E-2</v>
      </c>
      <c r="F113" s="233">
        <f t="shared" si="18"/>
        <v>2.6652580694140761E-2</v>
      </c>
      <c r="G113" s="233">
        <f t="shared" si="18"/>
        <v>2.6652580694137618E-2</v>
      </c>
      <c r="H113" s="233">
        <f t="shared" si="18"/>
        <v>2.6652580694135324E-2</v>
      </c>
      <c r="I113" s="233">
        <f t="shared" si="18"/>
        <v>2.6652580694143838E-2</v>
      </c>
      <c r="J113" s="233">
        <f t="shared" si="18"/>
        <v>2.6652580694144216E-2</v>
      </c>
      <c r="K113" s="233">
        <f t="shared" si="18"/>
        <v>2.6652580694143804E-2</v>
      </c>
      <c r="L113" s="233">
        <f t="shared" si="18"/>
        <v>2.6652580694140643E-2</v>
      </c>
      <c r="M113" s="233">
        <f t="shared" si="18"/>
        <v>2.6652580694137177E-2</v>
      </c>
      <c r="N113" s="233">
        <f t="shared" si="18"/>
        <v>2.6652580694134214E-2</v>
      </c>
      <c r="O113" s="233">
        <f t="shared" si="18"/>
        <v>2.665258069413538E-2</v>
      </c>
      <c r="P113" s="233">
        <f t="shared" si="18"/>
        <v>2.6652580694132615E-2</v>
      </c>
      <c r="Q113" s="233">
        <f t="shared" si="18"/>
        <v>2.6652580694141944E-2</v>
      </c>
      <c r="R113" s="233">
        <f t="shared" si="18"/>
        <v>2.6652580694131397E-2</v>
      </c>
      <c r="S113" s="233">
        <f t="shared" si="18"/>
        <v>2.665258069413717E-2</v>
      </c>
      <c r="T113" s="233">
        <f t="shared" si="18"/>
        <v>2.6652580694134599E-2</v>
      </c>
      <c r="U113" s="233">
        <f t="shared" si="18"/>
        <v>2.6652580694135307E-2</v>
      </c>
      <c r="V113" s="233">
        <f t="shared" si="18"/>
        <v>2.6652580694130495E-2</v>
      </c>
      <c r="W113" s="233">
        <f t="shared" si="18"/>
        <v>2.6652580694132552E-2</v>
      </c>
      <c r="X113" s="233">
        <f t="shared" si="18"/>
        <v>2.6652580694128934E-2</v>
      </c>
      <c r="Y113" s="233">
        <f t="shared" si="18"/>
        <v>2.6652580694126408E-2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2.1112488478972066E-2</v>
      </c>
      <c r="C114" s="233">
        <f t="shared" si="19"/>
        <v>2.1112488478990228E-2</v>
      </c>
      <c r="D114" s="233">
        <f t="shared" si="19"/>
        <v>2.1112488478990235E-2</v>
      </c>
      <c r="E114" s="233">
        <f t="shared" si="19"/>
        <v>2.1112488478992227E-2</v>
      </c>
      <c r="F114" s="233">
        <f t="shared" si="19"/>
        <v>2.1112488478995231E-2</v>
      </c>
      <c r="G114" s="233">
        <f t="shared" si="19"/>
        <v>2.1112488478992743E-2</v>
      </c>
      <c r="H114" s="233">
        <f t="shared" si="19"/>
        <v>2.1112488478990925E-2</v>
      </c>
      <c r="I114" s="233">
        <f t="shared" si="19"/>
        <v>2.1112488478997667E-2</v>
      </c>
      <c r="J114" s="233">
        <f t="shared" si="19"/>
        <v>2.1112488478997962E-2</v>
      </c>
      <c r="K114" s="233">
        <f t="shared" si="19"/>
        <v>2.1112488478997635E-2</v>
      </c>
      <c r="L114" s="233">
        <f t="shared" si="19"/>
        <v>2.1112488478995134E-2</v>
      </c>
      <c r="M114" s="233">
        <f t="shared" si="19"/>
        <v>2.1112488478992393E-2</v>
      </c>
      <c r="N114" s="233">
        <f t="shared" si="19"/>
        <v>2.1112488478990034E-2</v>
      </c>
      <c r="O114" s="233">
        <f t="shared" si="19"/>
        <v>2.1112488478990967E-2</v>
      </c>
      <c r="P114" s="233">
        <f t="shared" si="19"/>
        <v>2.1112488478988774E-2</v>
      </c>
      <c r="Q114" s="233">
        <f t="shared" si="19"/>
        <v>2.1112488478996157E-2</v>
      </c>
      <c r="R114" s="233">
        <f t="shared" si="19"/>
        <v>2.1112488478987817E-2</v>
      </c>
      <c r="S114" s="233">
        <f t="shared" si="19"/>
        <v>2.111248847899239E-2</v>
      </c>
      <c r="T114" s="233">
        <f t="shared" si="19"/>
        <v>2.1112488478990346E-2</v>
      </c>
      <c r="U114" s="233">
        <f t="shared" si="19"/>
        <v>2.1112488478990905E-2</v>
      </c>
      <c r="V114" s="233">
        <f t="shared" si="19"/>
        <v>2.1112488478987099E-2</v>
      </c>
      <c r="W114" s="233">
        <f t="shared" si="19"/>
        <v>2.1112488478988726E-2</v>
      </c>
      <c r="X114" s="233">
        <f t="shared" si="19"/>
        <v>2.1112488478985853E-2</v>
      </c>
      <c r="Y114" s="233">
        <f t="shared" si="19"/>
        <v>2.1112488478983858E-2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1.0967478225288372E-2</v>
      </c>
      <c r="C115" s="300">
        <f t="shared" si="20"/>
        <v>1.0166235044964474E-2</v>
      </c>
      <c r="D115" s="300">
        <f t="shared" si="20"/>
        <v>9.7315449937267328E-3</v>
      </c>
      <c r="E115" s="300">
        <f t="shared" si="20"/>
        <v>8.3225347279742481E-3</v>
      </c>
      <c r="F115" s="300">
        <f t="shared" si="20"/>
        <v>9.100232668986994E-3</v>
      </c>
      <c r="G115" s="300">
        <f t="shared" si="20"/>
        <v>8.8718858499223768E-3</v>
      </c>
      <c r="H115" s="300">
        <f t="shared" si="20"/>
        <v>1.018466477267262E-2</v>
      </c>
      <c r="I115" s="300">
        <f t="shared" si="20"/>
        <v>9.9572673604114894E-3</v>
      </c>
      <c r="J115" s="300">
        <f t="shared" si="20"/>
        <v>1.0015798526545988E-2</v>
      </c>
      <c r="K115" s="300">
        <f t="shared" si="20"/>
        <v>9.0747052346351539E-3</v>
      </c>
      <c r="L115" s="300">
        <f t="shared" si="20"/>
        <v>1.0035562748223483E-2</v>
      </c>
      <c r="M115" s="300">
        <f t="shared" si="20"/>
        <v>9.8447522019428635E-3</v>
      </c>
      <c r="N115" s="300">
        <f t="shared" si="20"/>
        <v>9.0783922327393202E-3</v>
      </c>
      <c r="O115" s="300">
        <f t="shared" si="20"/>
        <v>9.5428537359408556E-3</v>
      </c>
      <c r="P115" s="300">
        <f t="shared" si="20"/>
        <v>8.57130695362672E-3</v>
      </c>
      <c r="Q115" s="300">
        <f t="shared" si="20"/>
        <v>8.9733849530532553E-3</v>
      </c>
      <c r="R115" s="300">
        <f t="shared" si="20"/>
        <v>7.7134137078656399E-3</v>
      </c>
      <c r="S115" s="300">
        <f t="shared" si="20"/>
        <v>7.4241856830580596E-3</v>
      </c>
      <c r="T115" s="300">
        <f t="shared" si="20"/>
        <v>7.7103289941585287E-3</v>
      </c>
      <c r="U115" s="300">
        <f t="shared" si="20"/>
        <v>8.7687906851220687E-3</v>
      </c>
      <c r="V115" s="300">
        <f t="shared" si="20"/>
        <v>8.107638346392082E-3</v>
      </c>
      <c r="W115" s="300">
        <f t="shared" si="20"/>
        <v>8.07296929719299E-3</v>
      </c>
      <c r="X115" s="300">
        <f t="shared" si="20"/>
        <v>7.7604268915713766E-3</v>
      </c>
      <c r="Y115" s="300">
        <f t="shared" si="20"/>
        <v>8.2711214568988931E-3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5.1670088285324337E-2</v>
      </c>
      <c r="C116" s="301">
        <f t="shared" si="21"/>
        <v>3.4191024517076132E-2</v>
      </c>
      <c r="D116" s="301">
        <f t="shared" si="21"/>
        <v>3.6729857991659384E-2</v>
      </c>
      <c r="E116" s="301">
        <f t="shared" si="21"/>
        <v>3.6525758568797743E-2</v>
      </c>
      <c r="F116" s="301">
        <f t="shared" si="21"/>
        <v>3.9499952795880311E-2</v>
      </c>
      <c r="G116" s="301">
        <f t="shared" si="21"/>
        <v>3.8946236467309388E-2</v>
      </c>
      <c r="H116" s="301">
        <f t="shared" si="21"/>
        <v>4.3140285804081961E-2</v>
      </c>
      <c r="I116" s="301">
        <f t="shared" si="21"/>
        <v>3.7950261285653202E-2</v>
      </c>
      <c r="J116" s="301">
        <f t="shared" si="21"/>
        <v>4.1292175141194515E-2</v>
      </c>
      <c r="K116" s="301">
        <f t="shared" si="21"/>
        <v>3.6322378080624676E-2</v>
      </c>
      <c r="L116" s="301">
        <f t="shared" si="21"/>
        <v>3.7627195260230235E-2</v>
      </c>
      <c r="M116" s="301">
        <f t="shared" si="21"/>
        <v>3.7442670689716337E-2</v>
      </c>
      <c r="N116" s="301">
        <f t="shared" si="21"/>
        <v>4.105071067719545E-2</v>
      </c>
      <c r="O116" s="301">
        <f t="shared" si="21"/>
        <v>4.6294254857545222E-2</v>
      </c>
      <c r="P116" s="301">
        <f t="shared" si="21"/>
        <v>3.4021614587031679E-2</v>
      </c>
      <c r="Q116" s="301">
        <f t="shared" si="21"/>
        <v>3.0803295631631495E-2</v>
      </c>
      <c r="R116" s="301">
        <f t="shared" si="21"/>
        <v>3.1093300465269362E-2</v>
      </c>
      <c r="S116" s="301">
        <f t="shared" si="21"/>
        <v>3.13188595540045E-2</v>
      </c>
      <c r="T116" s="301">
        <f t="shared" si="21"/>
        <v>3.1878732288360669E-2</v>
      </c>
      <c r="U116" s="301">
        <f t="shared" si="21"/>
        <v>3.0827611783180216E-2</v>
      </c>
      <c r="V116" s="301">
        <f t="shared" si="21"/>
        <v>3.5138012878552762E-2</v>
      </c>
      <c r="W116" s="301">
        <f t="shared" si="21"/>
        <v>3.4878234514010412E-2</v>
      </c>
      <c r="X116" s="301">
        <f t="shared" si="21"/>
        <v>3.8476843409818252E-2</v>
      </c>
      <c r="Y116" s="301">
        <f t="shared" si="21"/>
        <v>3.9697361132198149E-2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2.3998137867380965E-2</v>
      </c>
      <c r="C117" s="302">
        <f t="shared" si="22"/>
        <v>2.5660461622626283E-2</v>
      </c>
      <c r="D117" s="302">
        <f t="shared" si="22"/>
        <v>2.5436478095441091E-2</v>
      </c>
      <c r="E117" s="302">
        <f t="shared" si="22"/>
        <v>2.5500257772107134E-2</v>
      </c>
      <c r="F117" s="302">
        <f t="shared" si="22"/>
        <v>2.5197069741612749E-2</v>
      </c>
      <c r="G117" s="302">
        <f t="shared" si="22"/>
        <v>2.5256164190883171E-2</v>
      </c>
      <c r="H117" s="302">
        <f t="shared" si="22"/>
        <v>2.4821773954683671E-2</v>
      </c>
      <c r="I117" s="302">
        <f t="shared" si="22"/>
        <v>2.5315031225193529E-2</v>
      </c>
      <c r="J117" s="302">
        <f t="shared" si="22"/>
        <v>2.500020363958376E-2</v>
      </c>
      <c r="K117" s="302">
        <f t="shared" si="22"/>
        <v>2.5495460653762833E-2</v>
      </c>
      <c r="L117" s="302">
        <f t="shared" si="22"/>
        <v>2.5342804578419115E-2</v>
      </c>
      <c r="M117" s="302">
        <f t="shared" si="22"/>
        <v>2.5366134107620394E-2</v>
      </c>
      <c r="N117" s="302">
        <f t="shared" si="22"/>
        <v>2.5052532720014484E-2</v>
      </c>
      <c r="O117" s="302">
        <f t="shared" si="22"/>
        <v>2.4546748366892676E-2</v>
      </c>
      <c r="P117" s="302">
        <f t="shared" si="22"/>
        <v>2.5726886206579397E-2</v>
      </c>
      <c r="Q117" s="302">
        <f t="shared" si="22"/>
        <v>2.6015537740805204E-2</v>
      </c>
      <c r="R117" s="302">
        <f t="shared" si="22"/>
        <v>2.6028319731424113E-2</v>
      </c>
      <c r="S117" s="302">
        <f t="shared" si="22"/>
        <v>2.6016364526761326E-2</v>
      </c>
      <c r="T117" s="302">
        <f t="shared" si="22"/>
        <v>2.5954861376806491E-2</v>
      </c>
      <c r="U117" s="302">
        <f t="shared" si="22"/>
        <v>2.601974616097609E-2</v>
      </c>
      <c r="V117" s="302">
        <f t="shared" si="22"/>
        <v>2.5637033169702179E-2</v>
      </c>
      <c r="W117" s="302">
        <f t="shared" si="22"/>
        <v>2.5662460571766091E-2</v>
      </c>
      <c r="X117" s="302">
        <f t="shared" si="22"/>
        <v>2.5335356386997288E-2</v>
      </c>
      <c r="Y117" s="302">
        <f t="shared" si="22"/>
        <v>2.5204865177038974E-2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2.7671950417943368E-2</v>
      </c>
      <c r="C118" s="302">
        <f t="shared" si="23"/>
        <v>8.5305628944498495E-3</v>
      </c>
      <c r="D118" s="302">
        <f t="shared" si="23"/>
        <v>1.1293379896218298E-2</v>
      </c>
      <c r="E118" s="302">
        <f t="shared" si="23"/>
        <v>1.102550079669061E-2</v>
      </c>
      <c r="F118" s="302">
        <f t="shared" si="23"/>
        <v>1.4302883054267562E-2</v>
      </c>
      <c r="G118" s="302">
        <f t="shared" si="23"/>
        <v>1.3690072276426222E-2</v>
      </c>
      <c r="H118" s="302">
        <f t="shared" si="23"/>
        <v>1.8318511849398294E-2</v>
      </c>
      <c r="I118" s="302">
        <f t="shared" si="23"/>
        <v>1.2635230060459673E-2</v>
      </c>
      <c r="J118" s="302">
        <f t="shared" si="23"/>
        <v>1.6291971501610755E-2</v>
      </c>
      <c r="K118" s="302">
        <f t="shared" si="23"/>
        <v>1.0826917426861845E-2</v>
      </c>
      <c r="L118" s="302">
        <f t="shared" si="23"/>
        <v>1.2284390681811117E-2</v>
      </c>
      <c r="M118" s="302">
        <f t="shared" si="23"/>
        <v>1.2076536582095941E-2</v>
      </c>
      <c r="N118" s="302">
        <f t="shared" si="23"/>
        <v>1.5998177957180965E-2</v>
      </c>
      <c r="O118" s="302">
        <f t="shared" si="23"/>
        <v>2.1747506490652543E-2</v>
      </c>
      <c r="P118" s="302">
        <f t="shared" si="23"/>
        <v>8.2947283804522837E-3</v>
      </c>
      <c r="Q118" s="302">
        <f t="shared" si="23"/>
        <v>4.7877578908262879E-3</v>
      </c>
      <c r="R118" s="302">
        <f t="shared" si="23"/>
        <v>5.0649807338452504E-3</v>
      </c>
      <c r="S118" s="302">
        <f t="shared" si="23"/>
        <v>5.3024950272431729E-3</v>
      </c>
      <c r="T118" s="302">
        <f t="shared" si="23"/>
        <v>5.923870911554178E-3</v>
      </c>
      <c r="U118" s="302">
        <f t="shared" si="23"/>
        <v>4.8078656222041299E-3</v>
      </c>
      <c r="V118" s="302">
        <f t="shared" si="23"/>
        <v>9.5009797088505855E-3</v>
      </c>
      <c r="W118" s="302">
        <f t="shared" si="23"/>
        <v>9.2157739422443243E-3</v>
      </c>
      <c r="X118" s="302">
        <f t="shared" si="23"/>
        <v>1.3141487022820961E-2</v>
      </c>
      <c r="Y118" s="302">
        <f t="shared" si="23"/>
        <v>1.449249595515918E-2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0.77402274234530521</v>
      </c>
      <c r="C119" s="301">
        <f t="shared" si="24"/>
        <v>0.78648491615045035</v>
      </c>
      <c r="D119" s="301">
        <f t="shared" si="24"/>
        <v>0.78516471507225305</v>
      </c>
      <c r="E119" s="301">
        <f t="shared" si="24"/>
        <v>0.78655459589252852</v>
      </c>
      <c r="F119" s="301">
        <f t="shared" si="24"/>
        <v>0.78386386183115186</v>
      </c>
      <c r="G119" s="301">
        <f t="shared" si="24"/>
        <v>0.78443909440635062</v>
      </c>
      <c r="H119" s="301">
        <f t="shared" si="24"/>
        <v>0.7804526319735331</v>
      </c>
      <c r="I119" s="301">
        <f t="shared" si="24"/>
        <v>0.7841436534574131</v>
      </c>
      <c r="J119" s="301">
        <f t="shared" si="24"/>
        <v>0.7818451049853703</v>
      </c>
      <c r="K119" s="301">
        <f t="shared" si="24"/>
        <v>0.78602259578822509</v>
      </c>
      <c r="L119" s="301">
        <f t="shared" si="24"/>
        <v>0.78429121735874385</v>
      </c>
      <c r="M119" s="301">
        <f t="shared" si="24"/>
        <v>0.78458489912334373</v>
      </c>
      <c r="N119" s="301">
        <f t="shared" si="24"/>
        <v>0.78284082396169852</v>
      </c>
      <c r="O119" s="301">
        <f t="shared" si="24"/>
        <v>0.77890306351407024</v>
      </c>
      <c r="P119" s="301">
        <f t="shared" si="24"/>
        <v>0.78801676812800181</v>
      </c>
      <c r="Q119" s="301">
        <f t="shared" si="24"/>
        <v>0.78982272871415748</v>
      </c>
      <c r="R119" s="301">
        <f t="shared" si="24"/>
        <v>0.79074795815857279</v>
      </c>
      <c r="S119" s="301">
        <f t="shared" si="24"/>
        <v>0.79085347031094755</v>
      </c>
      <c r="T119" s="301">
        <f t="shared" si="24"/>
        <v>0.7902227152903406</v>
      </c>
      <c r="U119" s="301">
        <f t="shared" si="24"/>
        <v>0.78998827735996158</v>
      </c>
      <c r="V119" s="301">
        <f t="shared" si="24"/>
        <v>0.78767852407279171</v>
      </c>
      <c r="W119" s="301">
        <f t="shared" si="24"/>
        <v>0.78788397557930401</v>
      </c>
      <c r="X119" s="301">
        <f t="shared" si="24"/>
        <v>0.78574277373581902</v>
      </c>
      <c r="Y119" s="301">
        <f t="shared" si="24"/>
        <v>0.78446828068297403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0.71994413602142915</v>
      </c>
      <c r="C120" s="302">
        <f t="shared" si="25"/>
        <v>0.76981384867878855</v>
      </c>
      <c r="D120" s="302">
        <f t="shared" si="25"/>
        <v>0.76309434286323274</v>
      </c>
      <c r="E120" s="302">
        <f t="shared" si="25"/>
        <v>0.76500773316321435</v>
      </c>
      <c r="F120" s="302">
        <f t="shared" si="25"/>
        <v>0.75591209224838229</v>
      </c>
      <c r="G120" s="302">
        <f t="shared" si="25"/>
        <v>0.75768492572649482</v>
      </c>
      <c r="H120" s="302">
        <f t="shared" si="25"/>
        <v>0.74465321864051026</v>
      </c>
      <c r="I120" s="302">
        <f t="shared" si="25"/>
        <v>0.75945093675580566</v>
      </c>
      <c r="J120" s="302">
        <f t="shared" si="25"/>
        <v>0.75000610918751298</v>
      </c>
      <c r="K120" s="302">
        <f t="shared" si="25"/>
        <v>0.76486381961288497</v>
      </c>
      <c r="L120" s="302">
        <f t="shared" si="25"/>
        <v>0.76028413735257316</v>
      </c>
      <c r="M120" s="302">
        <f t="shared" si="25"/>
        <v>0.76098402322861192</v>
      </c>
      <c r="N120" s="302">
        <f t="shared" si="25"/>
        <v>0.75157598160043482</v>
      </c>
      <c r="O120" s="302">
        <f t="shared" si="25"/>
        <v>0.7364024510067807</v>
      </c>
      <c r="P120" s="302">
        <f t="shared" si="25"/>
        <v>0.77180658619738174</v>
      </c>
      <c r="Q120" s="302">
        <f t="shared" si="25"/>
        <v>0.78046613222415606</v>
      </c>
      <c r="R120" s="302">
        <f t="shared" si="25"/>
        <v>0.78084959194272319</v>
      </c>
      <c r="S120" s="302">
        <f t="shared" si="25"/>
        <v>0.78049093580283957</v>
      </c>
      <c r="T120" s="302">
        <f t="shared" si="25"/>
        <v>0.77864584130419512</v>
      </c>
      <c r="U120" s="302">
        <f t="shared" si="25"/>
        <v>0.7805923848292825</v>
      </c>
      <c r="V120" s="302">
        <f t="shared" si="25"/>
        <v>0.76911099509106517</v>
      </c>
      <c r="W120" s="302">
        <f t="shared" si="25"/>
        <v>0.76987381715298264</v>
      </c>
      <c r="X120" s="302">
        <f t="shared" si="25"/>
        <v>0.76006069160991874</v>
      </c>
      <c r="Y120" s="302">
        <f t="shared" si="25"/>
        <v>0.7561459553111699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5.407860632387608E-2</v>
      </c>
      <c r="C121" s="302">
        <f t="shared" si="26"/>
        <v>1.6671067471661957E-2</v>
      </c>
      <c r="D121" s="302">
        <f t="shared" si="26"/>
        <v>2.2070372209020327E-2</v>
      </c>
      <c r="E121" s="302">
        <f t="shared" si="26"/>
        <v>2.1546862729314158E-2</v>
      </c>
      <c r="F121" s="302">
        <f t="shared" si="26"/>
        <v>2.7951769582769456E-2</v>
      </c>
      <c r="G121" s="302">
        <f t="shared" si="26"/>
        <v>2.675416867985583E-2</v>
      </c>
      <c r="H121" s="302">
        <f t="shared" si="26"/>
        <v>3.5799413333022868E-2</v>
      </c>
      <c r="I121" s="302">
        <f t="shared" si="26"/>
        <v>2.4692716701607456E-2</v>
      </c>
      <c r="J121" s="302">
        <f t="shared" si="26"/>
        <v>3.1838995797857365E-2</v>
      </c>
      <c r="K121" s="302">
        <f t="shared" si="26"/>
        <v>2.1158776175340181E-2</v>
      </c>
      <c r="L121" s="302">
        <f t="shared" si="26"/>
        <v>2.4007080006170693E-2</v>
      </c>
      <c r="M121" s="302">
        <f t="shared" si="26"/>
        <v>2.3600875894731851E-2</v>
      </c>
      <c r="N121" s="302">
        <f t="shared" si="26"/>
        <v>3.1264842361263596E-2</v>
      </c>
      <c r="O121" s="302">
        <f t="shared" si="26"/>
        <v>4.2500612507289495E-2</v>
      </c>
      <c r="P121" s="302">
        <f t="shared" si="26"/>
        <v>1.6210181930620113E-2</v>
      </c>
      <c r="Q121" s="302">
        <f t="shared" si="26"/>
        <v>9.3565964900015515E-3</v>
      </c>
      <c r="R121" s="302">
        <f t="shared" si="26"/>
        <v>9.8983662158495453E-3</v>
      </c>
      <c r="S121" s="302">
        <f t="shared" si="26"/>
        <v>1.0362534508108083E-2</v>
      </c>
      <c r="T121" s="302">
        <f t="shared" si="26"/>
        <v>1.1576873986145597E-2</v>
      </c>
      <c r="U121" s="302">
        <f t="shared" si="26"/>
        <v>9.3958925306790314E-3</v>
      </c>
      <c r="V121" s="302">
        <f t="shared" si="26"/>
        <v>1.8567528981726627E-2</v>
      </c>
      <c r="W121" s="302">
        <f t="shared" si="26"/>
        <v>1.8010158426321241E-2</v>
      </c>
      <c r="X121" s="302">
        <f t="shared" si="26"/>
        <v>2.5682082125900226E-2</v>
      </c>
      <c r="Y121" s="302">
        <f t="shared" si="26"/>
        <v>2.8322325371804007E-2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0.10280644794440073</v>
      </c>
      <c r="C122" s="301">
        <f t="shared" si="27"/>
        <v>0.10862458108777548</v>
      </c>
      <c r="D122" s="301">
        <f t="shared" si="27"/>
        <v>0.10784063874262727</v>
      </c>
      <c r="E122" s="301">
        <f t="shared" si="27"/>
        <v>0.10806386761096029</v>
      </c>
      <c r="F122" s="301">
        <f t="shared" si="27"/>
        <v>0.10700270950423257</v>
      </c>
      <c r="G122" s="301">
        <f t="shared" si="27"/>
        <v>0.10720954007667678</v>
      </c>
      <c r="H122" s="301">
        <f t="shared" si="27"/>
        <v>0.10568917424997697</v>
      </c>
      <c r="I122" s="301">
        <f t="shared" si="27"/>
        <v>0.10741557469676744</v>
      </c>
      <c r="J122" s="301">
        <f t="shared" si="27"/>
        <v>0.10631367814713354</v>
      </c>
      <c r="K122" s="301">
        <f t="shared" si="27"/>
        <v>0.10804707769676</v>
      </c>
      <c r="L122" s="301">
        <f t="shared" si="27"/>
        <v>0.10751278143305473</v>
      </c>
      <c r="M122" s="301">
        <f t="shared" si="27"/>
        <v>0.10759443478525682</v>
      </c>
      <c r="N122" s="301">
        <f t="shared" si="27"/>
        <v>0.10649682992863403</v>
      </c>
      <c r="O122" s="301">
        <f t="shared" si="27"/>
        <v>0.10472658469270851</v>
      </c>
      <c r="P122" s="301">
        <f t="shared" si="27"/>
        <v>0.10885706713161007</v>
      </c>
      <c r="Q122" s="301">
        <f t="shared" si="27"/>
        <v>0.10986734750140702</v>
      </c>
      <c r="R122" s="301">
        <f t="shared" si="27"/>
        <v>0.10991208446856569</v>
      </c>
      <c r="S122" s="301">
        <f t="shared" si="27"/>
        <v>0.10987024125225005</v>
      </c>
      <c r="T122" s="301">
        <f t="shared" si="27"/>
        <v>0.10965498022740634</v>
      </c>
      <c r="U122" s="301">
        <f t="shared" si="27"/>
        <v>0.10988207697200043</v>
      </c>
      <c r="V122" s="301">
        <f t="shared" si="27"/>
        <v>0.10854258150253833</v>
      </c>
      <c r="W122" s="301">
        <f t="shared" si="27"/>
        <v>0.10863157740976345</v>
      </c>
      <c r="X122" s="301">
        <f t="shared" si="27"/>
        <v>0.10748671276307011</v>
      </c>
      <c r="Y122" s="301">
        <f t="shared" si="27"/>
        <v>0.10702999352821428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8.3993482535833205E-2</v>
      </c>
      <c r="C123" s="302">
        <f t="shared" si="28"/>
        <v>8.9811615679191784E-2</v>
      </c>
      <c r="D123" s="302">
        <f t="shared" si="28"/>
        <v>8.9027673334043558E-2</v>
      </c>
      <c r="E123" s="302">
        <f t="shared" si="28"/>
        <v>8.9250902202374804E-2</v>
      </c>
      <c r="F123" s="302">
        <f t="shared" si="28"/>
        <v>8.818974409564441E-2</v>
      </c>
      <c r="G123" s="302">
        <f t="shared" si="28"/>
        <v>8.8396574668090838E-2</v>
      </c>
      <c r="H123" s="302">
        <f t="shared" si="28"/>
        <v>8.6876208841392633E-2</v>
      </c>
      <c r="I123" s="302">
        <f t="shared" si="28"/>
        <v>8.8602609288177106E-2</v>
      </c>
      <c r="J123" s="302">
        <f t="shared" si="28"/>
        <v>8.7500712738542943E-2</v>
      </c>
      <c r="K123" s="302">
        <f t="shared" si="28"/>
        <v>8.9234112288169687E-2</v>
      </c>
      <c r="L123" s="302">
        <f t="shared" si="28"/>
        <v>8.8699816024466666E-2</v>
      </c>
      <c r="M123" s="302">
        <f t="shared" si="28"/>
        <v>8.8781469376671182E-2</v>
      </c>
      <c r="N123" s="302">
        <f t="shared" si="28"/>
        <v>8.7683864520050489E-2</v>
      </c>
      <c r="O123" s="302">
        <f t="shared" si="28"/>
        <v>8.5913619284124138E-2</v>
      </c>
      <c r="P123" s="302">
        <f t="shared" si="28"/>
        <v>9.0044101723027667E-2</v>
      </c>
      <c r="Q123" s="302">
        <f t="shared" si="28"/>
        <v>9.105438209281802E-2</v>
      </c>
      <c r="R123" s="302">
        <f t="shared" si="28"/>
        <v>9.1099119059984135E-2</v>
      </c>
      <c r="S123" s="302">
        <f t="shared" si="28"/>
        <v>9.1057275843664423E-2</v>
      </c>
      <c r="T123" s="302">
        <f t="shared" si="28"/>
        <v>9.0842014818822522E-2</v>
      </c>
      <c r="U123" s="302">
        <f t="shared" si="28"/>
        <v>9.1069111563416114E-2</v>
      </c>
      <c r="V123" s="302">
        <f t="shared" si="28"/>
        <v>8.9729616093957423E-2</v>
      </c>
      <c r="W123" s="302">
        <f t="shared" si="28"/>
        <v>8.9818612001181075E-2</v>
      </c>
      <c r="X123" s="302">
        <f t="shared" si="28"/>
        <v>8.8673747354490309E-2</v>
      </c>
      <c r="Y123" s="302">
        <f t="shared" si="28"/>
        <v>8.8217028119636234E-2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1.8812965408567531E-2</v>
      </c>
      <c r="C124" s="303">
        <f t="shared" si="29"/>
        <v>1.8812965408583696E-2</v>
      </c>
      <c r="D124" s="303">
        <f t="shared" si="29"/>
        <v>1.8812965408583716E-2</v>
      </c>
      <c r="E124" s="303">
        <f t="shared" si="29"/>
        <v>1.8812965408585489E-2</v>
      </c>
      <c r="F124" s="303">
        <f t="shared" si="29"/>
        <v>1.8812965408588164E-2</v>
      </c>
      <c r="G124" s="303">
        <f t="shared" si="29"/>
        <v>1.8812965408585944E-2</v>
      </c>
      <c r="H124" s="303">
        <f t="shared" si="29"/>
        <v>1.8812965408584324E-2</v>
      </c>
      <c r="I124" s="303">
        <f t="shared" si="29"/>
        <v>1.8812965408590336E-2</v>
      </c>
      <c r="J124" s="303">
        <f t="shared" si="29"/>
        <v>1.8812965408590603E-2</v>
      </c>
      <c r="K124" s="303">
        <f t="shared" si="29"/>
        <v>1.8812965408590315E-2</v>
      </c>
      <c r="L124" s="303">
        <f t="shared" si="29"/>
        <v>1.8812965408588081E-2</v>
      </c>
      <c r="M124" s="303">
        <f t="shared" si="29"/>
        <v>1.8812965408585638E-2</v>
      </c>
      <c r="N124" s="303">
        <f t="shared" si="29"/>
        <v>1.8812965408583539E-2</v>
      </c>
      <c r="O124" s="303">
        <f t="shared" si="29"/>
        <v>1.8812965408584372E-2</v>
      </c>
      <c r="P124" s="303">
        <f t="shared" si="29"/>
        <v>1.8812965408582415E-2</v>
      </c>
      <c r="Q124" s="303">
        <f t="shared" si="29"/>
        <v>1.8812965408588997E-2</v>
      </c>
      <c r="R124" s="303">
        <f t="shared" si="29"/>
        <v>1.8812965408581558E-2</v>
      </c>
      <c r="S124" s="303">
        <f t="shared" si="29"/>
        <v>1.8812965408585635E-2</v>
      </c>
      <c r="T124" s="303">
        <f t="shared" si="29"/>
        <v>1.8812965408583807E-2</v>
      </c>
      <c r="U124" s="303">
        <f t="shared" si="29"/>
        <v>1.8812965408584306E-2</v>
      </c>
      <c r="V124" s="303">
        <f t="shared" si="29"/>
        <v>1.881296540858091E-2</v>
      </c>
      <c r="W124" s="303">
        <f t="shared" si="29"/>
        <v>1.8812965408582374E-2</v>
      </c>
      <c r="X124" s="303">
        <f t="shared" si="29"/>
        <v>1.8812965408579806E-2</v>
      </c>
      <c r="Y124" s="303">
        <f t="shared" si="29"/>
        <v>1.8812965408578033E-2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0.99999999999999989</v>
      </c>
      <c r="D126" s="232">
        <f t="shared" si="30"/>
        <v>0.99999999999999989</v>
      </c>
      <c r="E126" s="232">
        <f t="shared" si="30"/>
        <v>1</v>
      </c>
      <c r="F126" s="232">
        <f t="shared" si="30"/>
        <v>0.99999999999999978</v>
      </c>
      <c r="G126" s="232">
        <f t="shared" si="30"/>
        <v>1</v>
      </c>
      <c r="H126" s="232">
        <f t="shared" si="30"/>
        <v>1</v>
      </c>
      <c r="I126" s="232">
        <f t="shared" si="30"/>
        <v>0.99999999999999956</v>
      </c>
      <c r="J126" s="232">
        <f t="shared" si="30"/>
        <v>1</v>
      </c>
      <c r="K126" s="232">
        <f t="shared" si="30"/>
        <v>1</v>
      </c>
      <c r="L126" s="232">
        <f t="shared" si="30"/>
        <v>0.99999999999999978</v>
      </c>
      <c r="M126" s="232">
        <f t="shared" si="30"/>
        <v>1.0000000000000002</v>
      </c>
      <c r="N126" s="232">
        <f t="shared" si="30"/>
        <v>0.99999999999999978</v>
      </c>
      <c r="O126" s="232">
        <f t="shared" si="30"/>
        <v>1</v>
      </c>
      <c r="P126" s="232">
        <f t="shared" si="30"/>
        <v>1</v>
      </c>
      <c r="Q126" s="232">
        <f t="shared" si="30"/>
        <v>0.99999999999999989</v>
      </c>
      <c r="R126" s="232">
        <f t="shared" si="30"/>
        <v>1</v>
      </c>
      <c r="S126" s="232">
        <f t="shared" si="30"/>
        <v>0.99999999999999989</v>
      </c>
      <c r="T126" s="232">
        <f t="shared" si="30"/>
        <v>1</v>
      </c>
      <c r="U126" s="232">
        <f t="shared" si="30"/>
        <v>1.0000000000000002</v>
      </c>
      <c r="V126" s="232">
        <f t="shared" si="30"/>
        <v>0.99999999999999978</v>
      </c>
      <c r="W126" s="232">
        <f t="shared" si="30"/>
        <v>0.99999999999999978</v>
      </c>
      <c r="X126" s="232">
        <f t="shared" si="30"/>
        <v>0.99999999999999978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3.7027758007929866E-2</v>
      </c>
      <c r="C127" s="299">
        <f t="shared" si="31"/>
        <v>3.7027758007812793E-2</v>
      </c>
      <c r="D127" s="299">
        <f t="shared" si="31"/>
        <v>3.7027758007831812E-2</v>
      </c>
      <c r="E127" s="299">
        <f t="shared" si="31"/>
        <v>3.7027758007836788E-2</v>
      </c>
      <c r="F127" s="299">
        <f t="shared" si="31"/>
        <v>3.7027758007819947E-2</v>
      </c>
      <c r="G127" s="299">
        <f t="shared" si="31"/>
        <v>3.7027758007832735E-2</v>
      </c>
      <c r="H127" s="299">
        <f t="shared" si="31"/>
        <v>3.7027758007831153E-2</v>
      </c>
      <c r="I127" s="299">
        <f t="shared" si="31"/>
        <v>3.7027758007793628E-2</v>
      </c>
      <c r="J127" s="299">
        <f t="shared" si="31"/>
        <v>3.7027758007798103E-2</v>
      </c>
      <c r="K127" s="299">
        <f t="shared" si="31"/>
        <v>3.7027758007798228E-2</v>
      </c>
      <c r="L127" s="299">
        <f t="shared" si="31"/>
        <v>3.7027758007803245E-2</v>
      </c>
      <c r="M127" s="299">
        <f t="shared" si="31"/>
        <v>3.702775800781534E-2</v>
      </c>
      <c r="N127" s="299">
        <f t="shared" si="31"/>
        <v>3.7027758007842151E-2</v>
      </c>
      <c r="O127" s="299">
        <f t="shared" si="31"/>
        <v>3.7027758007836982E-2</v>
      </c>
      <c r="P127" s="299">
        <f t="shared" si="31"/>
        <v>3.7027758007834949E-2</v>
      </c>
      <c r="Q127" s="299">
        <f t="shared" si="31"/>
        <v>3.7027758007774442E-2</v>
      </c>
      <c r="R127" s="299">
        <f t="shared" si="31"/>
        <v>3.7027758007811502E-2</v>
      </c>
      <c r="S127" s="299">
        <f t="shared" si="31"/>
        <v>3.7027758007798985E-2</v>
      </c>
      <c r="T127" s="299">
        <f t="shared" si="31"/>
        <v>3.7027758007811384E-2</v>
      </c>
      <c r="U127" s="299">
        <f t="shared" si="31"/>
        <v>3.7027758007785676E-2</v>
      </c>
      <c r="V127" s="299">
        <f t="shared" si="31"/>
        <v>3.7027758007832902E-2</v>
      </c>
      <c r="W127" s="299">
        <f t="shared" si="31"/>
        <v>3.702775800782545E-2</v>
      </c>
      <c r="X127" s="299">
        <f t="shared" si="31"/>
        <v>3.7027758007872127E-2</v>
      </c>
      <c r="Y127" s="299">
        <f t="shared" si="31"/>
        <v>3.702775800787856E-2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1.6326910814244505E-2</v>
      </c>
      <c r="C128" s="233">
        <f t="shared" si="32"/>
        <v>1.6326910814192887E-2</v>
      </c>
      <c r="D128" s="233">
        <f t="shared" si="32"/>
        <v>1.6326910814201265E-2</v>
      </c>
      <c r="E128" s="233">
        <f t="shared" si="32"/>
        <v>1.6326910814203472E-2</v>
      </c>
      <c r="F128" s="233">
        <f t="shared" si="32"/>
        <v>1.6326910814196044E-2</v>
      </c>
      <c r="G128" s="233">
        <f t="shared" si="32"/>
        <v>1.6326910814201678E-2</v>
      </c>
      <c r="H128" s="233">
        <f t="shared" si="32"/>
        <v>1.6326910814200981E-2</v>
      </c>
      <c r="I128" s="233">
        <f t="shared" si="32"/>
        <v>1.6326910814184442E-2</v>
      </c>
      <c r="J128" s="233">
        <f t="shared" si="32"/>
        <v>1.6326910814186413E-2</v>
      </c>
      <c r="K128" s="233">
        <f t="shared" si="32"/>
        <v>1.6326910814186461E-2</v>
      </c>
      <c r="L128" s="233">
        <f t="shared" si="32"/>
        <v>1.6326910814188682E-2</v>
      </c>
      <c r="M128" s="233">
        <f t="shared" si="32"/>
        <v>1.6326910814194014E-2</v>
      </c>
      <c r="N128" s="233">
        <f t="shared" si="32"/>
        <v>1.6326910814205838E-2</v>
      </c>
      <c r="O128" s="233">
        <f t="shared" si="32"/>
        <v>1.6326910814203555E-2</v>
      </c>
      <c r="P128" s="233">
        <f t="shared" si="32"/>
        <v>1.6326910814202653E-2</v>
      </c>
      <c r="Q128" s="233">
        <f t="shared" si="32"/>
        <v>1.632691081417597E-2</v>
      </c>
      <c r="R128" s="233">
        <f t="shared" si="32"/>
        <v>1.6326910814192325E-2</v>
      </c>
      <c r="S128" s="233">
        <f t="shared" si="32"/>
        <v>1.6326910814186791E-2</v>
      </c>
      <c r="T128" s="233">
        <f t="shared" si="32"/>
        <v>1.6326910814192269E-2</v>
      </c>
      <c r="U128" s="233">
        <f t="shared" si="32"/>
        <v>1.6326910814180938E-2</v>
      </c>
      <c r="V128" s="233">
        <f t="shared" si="32"/>
        <v>1.6326910814201748E-2</v>
      </c>
      <c r="W128" s="233">
        <f t="shared" si="32"/>
        <v>1.6326910814198459E-2</v>
      </c>
      <c r="X128" s="233">
        <f t="shared" si="32"/>
        <v>1.6326910814219053E-2</v>
      </c>
      <c r="Y128" s="233">
        <f t="shared" si="32"/>
        <v>1.6326910814221884E-2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0.12664196862059435</v>
      </c>
      <c r="C129" s="233">
        <f t="shared" si="33"/>
        <v>0.12664196862019395</v>
      </c>
      <c r="D129" s="233">
        <f t="shared" si="33"/>
        <v>0.12664196862025889</v>
      </c>
      <c r="E129" s="233">
        <f t="shared" si="33"/>
        <v>0.12664196862027607</v>
      </c>
      <c r="F129" s="233">
        <f t="shared" si="33"/>
        <v>0.12664196862021837</v>
      </c>
      <c r="G129" s="233">
        <f t="shared" si="33"/>
        <v>0.12664196862026217</v>
      </c>
      <c r="H129" s="233">
        <f t="shared" si="33"/>
        <v>0.12664196862025667</v>
      </c>
      <c r="I129" s="233">
        <f t="shared" si="33"/>
        <v>0.12664196862012839</v>
      </c>
      <c r="J129" s="233">
        <f t="shared" si="33"/>
        <v>0.12664196862014374</v>
      </c>
      <c r="K129" s="233">
        <f t="shared" si="33"/>
        <v>0.1266419686201441</v>
      </c>
      <c r="L129" s="233">
        <f t="shared" si="33"/>
        <v>0.12664196862016133</v>
      </c>
      <c r="M129" s="233">
        <f t="shared" si="33"/>
        <v>0.12664196862020258</v>
      </c>
      <c r="N129" s="233">
        <f t="shared" si="33"/>
        <v>0.12664196862029434</v>
      </c>
      <c r="O129" s="233">
        <f t="shared" si="33"/>
        <v>0.12664196862027657</v>
      </c>
      <c r="P129" s="233">
        <f t="shared" si="33"/>
        <v>0.12664196862026977</v>
      </c>
      <c r="Q129" s="233">
        <f t="shared" si="33"/>
        <v>0.12664196862006272</v>
      </c>
      <c r="R129" s="233">
        <f t="shared" si="33"/>
        <v>0.12664196862018953</v>
      </c>
      <c r="S129" s="233">
        <f t="shared" si="33"/>
        <v>0.12664196862014665</v>
      </c>
      <c r="T129" s="233">
        <f t="shared" si="33"/>
        <v>0.12664196862018906</v>
      </c>
      <c r="U129" s="233">
        <f t="shared" si="33"/>
        <v>0.12664196862010127</v>
      </c>
      <c r="V129" s="233">
        <f t="shared" si="33"/>
        <v>0.1266419686202627</v>
      </c>
      <c r="W129" s="233">
        <f t="shared" si="33"/>
        <v>0.12664196862023716</v>
      </c>
      <c r="X129" s="233">
        <f t="shared" si="33"/>
        <v>0.12664196862039684</v>
      </c>
      <c r="Y129" s="233">
        <f t="shared" si="33"/>
        <v>0.12664196862041885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5.5919517678567211E-2</v>
      </c>
      <c r="C130" s="233">
        <f t="shared" si="34"/>
        <v>5.5919517678390429E-2</v>
      </c>
      <c r="D130" s="233">
        <f t="shared" si="34"/>
        <v>5.5919517678419135E-2</v>
      </c>
      <c r="E130" s="233">
        <f t="shared" si="34"/>
        <v>5.5919517678426685E-2</v>
      </c>
      <c r="F130" s="233">
        <f t="shared" si="34"/>
        <v>5.5919517678401226E-2</v>
      </c>
      <c r="G130" s="233">
        <f t="shared" si="34"/>
        <v>5.5919517678420551E-2</v>
      </c>
      <c r="H130" s="233">
        <f t="shared" si="34"/>
        <v>5.591951767841815E-2</v>
      </c>
      <c r="I130" s="233">
        <f t="shared" si="34"/>
        <v>5.5919517678361487E-2</v>
      </c>
      <c r="J130" s="233">
        <f t="shared" si="34"/>
        <v>5.5919517678368266E-2</v>
      </c>
      <c r="K130" s="233">
        <f t="shared" si="34"/>
        <v>5.5919517678368433E-2</v>
      </c>
      <c r="L130" s="233">
        <f t="shared" si="34"/>
        <v>5.591951767837601E-2</v>
      </c>
      <c r="M130" s="233">
        <f t="shared" si="34"/>
        <v>5.591951767839428E-2</v>
      </c>
      <c r="N130" s="233">
        <f t="shared" si="34"/>
        <v>5.5919517678434789E-2</v>
      </c>
      <c r="O130" s="233">
        <f t="shared" si="34"/>
        <v>5.5919517678426976E-2</v>
      </c>
      <c r="P130" s="233">
        <f t="shared" si="34"/>
        <v>5.5919517678423881E-2</v>
      </c>
      <c r="Q130" s="233">
        <f t="shared" si="34"/>
        <v>5.5919517678332524E-2</v>
      </c>
      <c r="R130" s="233">
        <f t="shared" si="34"/>
        <v>5.5919517678388486E-2</v>
      </c>
      <c r="S130" s="233">
        <f t="shared" si="34"/>
        <v>5.5919517678369557E-2</v>
      </c>
      <c r="T130" s="233">
        <f t="shared" si="34"/>
        <v>5.5919517678388313E-2</v>
      </c>
      <c r="U130" s="233">
        <f t="shared" si="34"/>
        <v>5.5919517678349517E-2</v>
      </c>
      <c r="V130" s="233">
        <f t="shared" si="34"/>
        <v>5.5919517678420801E-2</v>
      </c>
      <c r="W130" s="233">
        <f t="shared" si="34"/>
        <v>5.5919517678409539E-2</v>
      </c>
      <c r="X130" s="233">
        <f t="shared" si="34"/>
        <v>5.5919517678480059E-2</v>
      </c>
      <c r="Y130" s="233">
        <f t="shared" si="34"/>
        <v>5.5919517678489773E-2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0.24304271414809642</v>
      </c>
      <c r="C131" s="300">
        <f t="shared" si="35"/>
        <v>0.44605677234158991</v>
      </c>
      <c r="D131" s="300">
        <f t="shared" si="35"/>
        <v>0.38472555072178294</v>
      </c>
      <c r="E131" s="300">
        <f t="shared" si="35"/>
        <v>0.35946078129029796</v>
      </c>
      <c r="F131" s="300">
        <f t="shared" si="35"/>
        <v>0.3271677730049497</v>
      </c>
      <c r="G131" s="300">
        <f t="shared" si="35"/>
        <v>0.33061030470909925</v>
      </c>
      <c r="H131" s="300">
        <f t="shared" si="35"/>
        <v>0.30221617354546393</v>
      </c>
      <c r="I131" s="300">
        <f t="shared" si="35"/>
        <v>0.36766614463160441</v>
      </c>
      <c r="J131" s="300">
        <f t="shared" si="35"/>
        <v>0.3207584630219209</v>
      </c>
      <c r="K131" s="300">
        <f t="shared" si="35"/>
        <v>0.3794342677864434</v>
      </c>
      <c r="L131" s="300">
        <f t="shared" si="35"/>
        <v>0.37453553295045722</v>
      </c>
      <c r="M131" s="300">
        <f t="shared" si="35"/>
        <v>0.3741285269743565</v>
      </c>
      <c r="N131" s="300">
        <f t="shared" si="35"/>
        <v>0.30596010673575558</v>
      </c>
      <c r="O131" s="300">
        <f t="shared" si="35"/>
        <v>0.26021403805071092</v>
      </c>
      <c r="P131" s="300">
        <f t="shared" si="35"/>
        <v>0.41930458047554653</v>
      </c>
      <c r="Q131" s="300">
        <f t="shared" si="35"/>
        <v>0.5257402369165175</v>
      </c>
      <c r="R131" s="300">
        <f t="shared" si="35"/>
        <v>0.49044494076612449</v>
      </c>
      <c r="S131" s="300">
        <f t="shared" si="35"/>
        <v>0.47551390999925647</v>
      </c>
      <c r="T131" s="300">
        <f t="shared" si="35"/>
        <v>0.46229285521491381</v>
      </c>
      <c r="U131" s="300">
        <f t="shared" si="35"/>
        <v>0.52124775699342996</v>
      </c>
      <c r="V131" s="300">
        <f t="shared" si="35"/>
        <v>0.38286423500524391</v>
      </c>
      <c r="W131" s="300">
        <f t="shared" si="35"/>
        <v>0.38786721206688868</v>
      </c>
      <c r="X131" s="300">
        <f t="shared" si="35"/>
        <v>0.31329686707810878</v>
      </c>
      <c r="Y131" s="300">
        <f t="shared" si="35"/>
        <v>0.30700942826819888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0.52104113073056779</v>
      </c>
      <c r="C132" s="235">
        <f t="shared" si="36"/>
        <v>0.31802707253781992</v>
      </c>
      <c r="D132" s="235">
        <f t="shared" si="36"/>
        <v>0.37935829415750588</v>
      </c>
      <c r="E132" s="235">
        <f t="shared" si="36"/>
        <v>0.404623063588959</v>
      </c>
      <c r="F132" s="235">
        <f t="shared" si="36"/>
        <v>0.43691607187441456</v>
      </c>
      <c r="G132" s="235">
        <f t="shared" si="36"/>
        <v>0.43347354017018375</v>
      </c>
      <c r="H132" s="235">
        <f t="shared" si="36"/>
        <v>0.46186767133382906</v>
      </c>
      <c r="I132" s="235">
        <f t="shared" si="36"/>
        <v>0.39641770024792727</v>
      </c>
      <c r="J132" s="235">
        <f t="shared" si="36"/>
        <v>0.44332538185758258</v>
      </c>
      <c r="K132" s="235">
        <f t="shared" si="36"/>
        <v>0.3846495770930593</v>
      </c>
      <c r="L132" s="235">
        <f t="shared" si="36"/>
        <v>0.38954831192901324</v>
      </c>
      <c r="M132" s="235">
        <f t="shared" si="36"/>
        <v>0.38995531790503751</v>
      </c>
      <c r="N132" s="235">
        <f t="shared" si="36"/>
        <v>0.45812373814346713</v>
      </c>
      <c r="O132" s="235">
        <f t="shared" si="36"/>
        <v>0.50386980682854499</v>
      </c>
      <c r="P132" s="235">
        <f t="shared" si="36"/>
        <v>0.34477926440372214</v>
      </c>
      <c r="Q132" s="235">
        <f t="shared" si="36"/>
        <v>0.23834360796313669</v>
      </c>
      <c r="R132" s="235">
        <f t="shared" si="36"/>
        <v>0.27363890411329356</v>
      </c>
      <c r="S132" s="235">
        <f t="shared" si="36"/>
        <v>0.28856993488024141</v>
      </c>
      <c r="T132" s="235">
        <f t="shared" si="36"/>
        <v>0.30179098966450524</v>
      </c>
      <c r="U132" s="235">
        <f t="shared" si="36"/>
        <v>0.2428360878861528</v>
      </c>
      <c r="V132" s="235">
        <f t="shared" si="36"/>
        <v>0.38121960987403763</v>
      </c>
      <c r="W132" s="235">
        <f t="shared" si="36"/>
        <v>0.37621663281244061</v>
      </c>
      <c r="X132" s="235">
        <f t="shared" si="36"/>
        <v>0.45078697780092292</v>
      </c>
      <c r="Y132" s="235">
        <f t="shared" si="36"/>
        <v>0.45707441661079218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187.88557451688473</v>
      </c>
      <c r="C136" s="320">
        <f t="shared" si="37"/>
        <v>338.74607679020693</v>
      </c>
      <c r="D136" s="320">
        <f t="shared" si="37"/>
        <v>467.66518486381682</v>
      </c>
      <c r="E136" s="320">
        <f t="shared" si="37"/>
        <v>522.61460354483631</v>
      </c>
      <c r="F136" s="320">
        <f t="shared" si="37"/>
        <v>473.4583018324509</v>
      </c>
      <c r="G136" s="320">
        <f t="shared" si="37"/>
        <v>422.08731149455156</v>
      </c>
      <c r="H136" s="320">
        <f t="shared" si="37"/>
        <v>447.11286270323012</v>
      </c>
      <c r="I136" s="320">
        <f t="shared" si="37"/>
        <v>458.48316433710175</v>
      </c>
      <c r="J136" s="320">
        <f t="shared" si="37"/>
        <v>412.45882954927475</v>
      </c>
      <c r="K136" s="320">
        <f t="shared" si="37"/>
        <v>488.22053627133198</v>
      </c>
      <c r="L136" s="320">
        <f t="shared" si="37"/>
        <v>458.65847585770791</v>
      </c>
      <c r="M136" s="320">
        <f t="shared" si="37"/>
        <v>403.58246078747106</v>
      </c>
      <c r="N136" s="320">
        <f t="shared" si="37"/>
        <v>350.89446453140971</v>
      </c>
      <c r="O136" s="320">
        <f t="shared" si="37"/>
        <v>357.92481414469574</v>
      </c>
      <c r="P136" s="320">
        <f t="shared" si="37"/>
        <v>351.62276226864464</v>
      </c>
      <c r="Q136" s="320">
        <f t="shared" si="37"/>
        <v>418.34868084055671</v>
      </c>
      <c r="R136" s="320">
        <f t="shared" si="37"/>
        <v>371.17659759675001</v>
      </c>
      <c r="S136" s="320">
        <f t="shared" si="37"/>
        <v>371.51423862047523</v>
      </c>
      <c r="T136" s="320">
        <f t="shared" si="37"/>
        <v>386.54813741929399</v>
      </c>
      <c r="U136" s="320">
        <f t="shared" si="37"/>
        <v>433.73236538254866</v>
      </c>
      <c r="V136" s="320">
        <f t="shared" si="37"/>
        <v>308.82946130207074</v>
      </c>
      <c r="W136" s="320">
        <f t="shared" si="37"/>
        <v>315.24396438096977</v>
      </c>
      <c r="X136" s="320">
        <f t="shared" si="37"/>
        <v>335.36115965407396</v>
      </c>
      <c r="Y136" s="320">
        <f t="shared" si="37"/>
        <v>337.68403159047045</v>
      </c>
      <c r="DA136" s="95"/>
    </row>
    <row r="137" spans="1:105" ht="12" customHeight="1" x14ac:dyDescent="0.25">
      <c r="A137" s="55" t="s">
        <v>91</v>
      </c>
      <c r="B137" s="273">
        <f>IF(B$6=0,0,B$6/PPA!B$10*1000)</f>
        <v>0.93942787258455374</v>
      </c>
      <c r="C137" s="273">
        <f>IF(C$6=0,0,C$6/PPA!C$10*1000)</f>
        <v>1.6937303839501727</v>
      </c>
      <c r="D137" s="273">
        <f>IF(D$6=0,0,D$6/PPA!D$10*1000)</f>
        <v>2.3383259243182204</v>
      </c>
      <c r="E137" s="273">
        <f>IF(E$6=0,0,E$6/PPA!E$10*1000)</f>
        <v>2.6130730177232238</v>
      </c>
      <c r="F137" s="273">
        <f>IF(F$6=0,0,F$6/PPA!F$10*1000)</f>
        <v>2.3672915091617615</v>
      </c>
      <c r="G137" s="273">
        <f>IF(G$6=0,0,G$6/PPA!G$10*1000)</f>
        <v>2.1104365574721937</v>
      </c>
      <c r="H137" s="273">
        <f>IF(H$6=0,0,H$6/PPA!H$10*1000)</f>
        <v>2.235564313515797</v>
      </c>
      <c r="I137" s="273">
        <f>IF(I$6=0,0,I$6/PPA!I$10*1000)</f>
        <v>2.2924158216849655</v>
      </c>
      <c r="J137" s="273">
        <f>IF(J$6=0,0,J$6/PPA!J$10*1000)</f>
        <v>2.0622941477460901</v>
      </c>
      <c r="K137" s="273">
        <f>IF(K$6=0,0,K$6/PPA!K$10*1000)</f>
        <v>2.4411026813559533</v>
      </c>
      <c r="L137" s="273">
        <f>IF(L$6=0,0,L$6/PPA!L$10*1000)</f>
        <v>2.2932923792878812</v>
      </c>
      <c r="M137" s="273">
        <f>IF(M$6=0,0,M$6/PPA!M$10*1000)</f>
        <v>2.0179123039366607</v>
      </c>
      <c r="N137" s="273">
        <f>IF(N$6=0,0,N$6/PPA!N$10*1000)</f>
        <v>1.7544723226565935</v>
      </c>
      <c r="O137" s="273">
        <f>IF(O$6=0,0,O$6/PPA!O$10*1000)</f>
        <v>1.7896240707232727</v>
      </c>
      <c r="P137" s="273">
        <f>IF(P$6=0,0,P$6/PPA!P$10*1000)</f>
        <v>1.7581138113422168</v>
      </c>
      <c r="Q137" s="273">
        <f>IF(Q$6=0,0,Q$6/PPA!Q$10*1000)</f>
        <v>2.0917434042015923</v>
      </c>
      <c r="R137" s="273">
        <f>IF(R$6=0,0,R$6/PPA!R$10*1000)</f>
        <v>1.855882987982119</v>
      </c>
      <c r="S137" s="273">
        <f>IF(S$6=0,0,S$6/PPA!S$10*1000)</f>
        <v>1.8575711931010164</v>
      </c>
      <c r="T137" s="273">
        <f>IF(T$6=0,0,T$6/PPA!T$10*1000)</f>
        <v>1.9327406870950383</v>
      </c>
      <c r="U137" s="273">
        <f>IF(U$6=0,0,U$6/PPA!U$10*1000)</f>
        <v>2.1686618269110549</v>
      </c>
      <c r="V137" s="273">
        <f>IF(V$6=0,0,V$6/PPA!V$10*1000)</f>
        <v>1.5441473065093128</v>
      </c>
      <c r="W137" s="273">
        <f>IF(W$6=0,0,W$6/PPA!W$10*1000)</f>
        <v>1.5762198219038286</v>
      </c>
      <c r="X137" s="273">
        <f>IF(X$6=0,0,X$6/PPA!X$10*1000)</f>
        <v>1.6768057982695801</v>
      </c>
      <c r="Y137" s="273">
        <f>IF(Y$6=0,0,Y$6/PPA!Y$10*1000)</f>
        <v>1.6884201579516109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1.3151990216183758</v>
      </c>
      <c r="C138" s="274">
        <f>IF(C$7=0,0,C$7/PPA!C$10*1000)</f>
        <v>2.3712225375302411</v>
      </c>
      <c r="D138" s="274">
        <f>IF(D$7=0,0,D$7/PPA!D$10*1000)</f>
        <v>3.2736562940455078</v>
      </c>
      <c r="E138" s="274">
        <f>IF(E$7=0,0,E$7/PPA!E$10*1000)</f>
        <v>3.6583022248125134</v>
      </c>
      <c r="F138" s="274">
        <f>IF(F$7=0,0,F$7/PPA!F$10*1000)</f>
        <v>3.3142081128264653</v>
      </c>
      <c r="G138" s="274">
        <f>IF(G$7=0,0,G$7/PPA!G$10*1000)</f>
        <v>2.9546111804610722</v>
      </c>
      <c r="H138" s="274">
        <f>IF(H$7=0,0,H$7/PPA!H$10*1000)</f>
        <v>3.1297900389221169</v>
      </c>
      <c r="I138" s="274">
        <f>IF(I$7=0,0,I$7/PPA!I$10*1000)</f>
        <v>3.2093821503589517</v>
      </c>
      <c r="J138" s="274">
        <f>IF(J$7=0,0,J$7/PPA!J$10*1000)</f>
        <v>2.8872118068445252</v>
      </c>
      <c r="K138" s="274">
        <f>IF(K$7=0,0,K$7/PPA!K$10*1000)</f>
        <v>3.4175437538983342</v>
      </c>
      <c r="L138" s="274">
        <f>IF(L$7=0,0,L$7/PPA!L$10*1000)</f>
        <v>3.2106093310030324</v>
      </c>
      <c r="M138" s="274">
        <f>IF(M$7=0,0,M$7/PPA!M$10*1000)</f>
        <v>2.8250772255113246</v>
      </c>
      <c r="N138" s="274">
        <f>IF(N$7=0,0,N$7/PPA!N$10*1000)</f>
        <v>2.4562612517192304</v>
      </c>
      <c r="O138" s="274">
        <f>IF(O$7=0,0,O$7/PPA!O$10*1000)</f>
        <v>2.5054736990125819</v>
      </c>
      <c r="P138" s="274">
        <f>IF(P$7=0,0,P$7/PPA!P$10*1000)</f>
        <v>2.461359335879103</v>
      </c>
      <c r="Q138" s="274">
        <f>IF(Q$7=0,0,Q$7/PPA!Q$10*1000)</f>
        <v>2.9284407658822293</v>
      </c>
      <c r="R138" s="274">
        <f>IF(R$7=0,0,R$7/PPA!R$10*1000)</f>
        <v>2.5982361831749663</v>
      </c>
      <c r="S138" s="274">
        <f>IF(S$7=0,0,S$7/PPA!S$10*1000)</f>
        <v>2.600599670341424</v>
      </c>
      <c r="T138" s="274">
        <f>IF(T$7=0,0,T$7/PPA!T$10*1000)</f>
        <v>2.705836961933052</v>
      </c>
      <c r="U138" s="274">
        <f>IF(U$7=0,0,U$7/PPA!U$10*1000)</f>
        <v>3.0361265576754777</v>
      </c>
      <c r="V138" s="274">
        <f>IF(V$7=0,0,V$7/PPA!V$10*1000)</f>
        <v>2.1618062291130378</v>
      </c>
      <c r="W138" s="274">
        <f>IF(W$7=0,0,W$7/PPA!W$10*1000)</f>
        <v>2.2067077506653607</v>
      </c>
      <c r="X138" s="274">
        <f>IF(X$7=0,0,X$7/PPA!X$10*1000)</f>
        <v>2.3475281175774128</v>
      </c>
      <c r="Y138" s="274">
        <f>IF(Y$7=0,0,Y$7/PPA!Y$10*1000)</f>
        <v>2.3637882211322543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7.515422980676429</v>
      </c>
      <c r="C139" s="274">
        <f>IF(C$8=0,0,C$8/PPA!C$10*1000)</f>
        <v>13.549843071601382</v>
      </c>
      <c r="D139" s="274">
        <f>IF(D$8=0,0,D$8/PPA!D$10*1000)</f>
        <v>18.706607394545763</v>
      </c>
      <c r="E139" s="274">
        <f>IF(E$8=0,0,E$8/PPA!E$10*1000)</f>
        <v>20.904584141785786</v>
      </c>
      <c r="F139" s="274">
        <f>IF(F$8=0,0,F$8/PPA!F$10*1000)</f>
        <v>18.938332073294085</v>
      </c>
      <c r="G139" s="274">
        <f>IF(G$8=0,0,G$8/PPA!G$10*1000)</f>
        <v>16.883492459777553</v>
      </c>
      <c r="H139" s="274">
        <f>IF(H$8=0,0,H$8/PPA!H$10*1000)</f>
        <v>17.884514508126394</v>
      </c>
      <c r="I139" s="274">
        <f>IF(I$8=0,0,I$8/PPA!I$10*1000)</f>
        <v>18.339326573479713</v>
      </c>
      <c r="J139" s="274">
        <f>IF(J$8=0,0,J$8/PPA!J$10*1000)</f>
        <v>16.49835318196871</v>
      </c>
      <c r="K139" s="274">
        <f>IF(K$8=0,0,K$8/PPA!K$10*1000)</f>
        <v>19.52882145084763</v>
      </c>
      <c r="L139" s="274">
        <f>IF(L$8=0,0,L$8/PPA!L$10*1000)</f>
        <v>18.346339034303046</v>
      </c>
      <c r="M139" s="274">
        <f>IF(M$8=0,0,M$8/PPA!M$10*1000)</f>
        <v>16.143298431493275</v>
      </c>
      <c r="N139" s="274">
        <f>IF(N$8=0,0,N$8/PPA!N$10*1000)</f>
        <v>14.035778581252742</v>
      </c>
      <c r="O139" s="274">
        <f>IF(O$8=0,0,O$8/PPA!O$10*1000)</f>
        <v>14.31699256578618</v>
      </c>
      <c r="P139" s="274">
        <f>IF(P$8=0,0,P$8/PPA!P$10*1000)</f>
        <v>14.064910490737732</v>
      </c>
      <c r="Q139" s="274">
        <f>IF(Q$8=0,0,Q$8/PPA!Q$10*1000)</f>
        <v>16.733947233612739</v>
      </c>
      <c r="R139" s="274">
        <f>IF(R$8=0,0,R$8/PPA!R$10*1000)</f>
        <v>14.847063903856952</v>
      </c>
      <c r="S139" s="274">
        <f>IF(S$8=0,0,S$8/PPA!S$10*1000)</f>
        <v>14.860569544808138</v>
      </c>
      <c r="T139" s="274">
        <f>IF(T$8=0,0,T$8/PPA!T$10*1000)</f>
        <v>15.461925496760301</v>
      </c>
      <c r="U139" s="274">
        <f>IF(U$8=0,0,U$8/PPA!U$10*1000)</f>
        <v>17.349294615288454</v>
      </c>
      <c r="V139" s="274">
        <f>IF(V$8=0,0,V$8/PPA!V$10*1000)</f>
        <v>12.353178452074504</v>
      </c>
      <c r="W139" s="274">
        <f>IF(W$8=0,0,W$8/PPA!W$10*1000)</f>
        <v>12.60975857523063</v>
      </c>
      <c r="X139" s="274">
        <f>IF(X$8=0,0,X$8/PPA!X$10*1000)</f>
        <v>13.414446386156646</v>
      </c>
      <c r="Y139" s="274">
        <f>IF(Y$8=0,0,Y$8/PPA!Y$10*1000)</f>
        <v>13.507361263612889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3.7577114903382158</v>
      </c>
      <c r="C140" s="274">
        <f>IF(C$9=0,0,C$9/PPA!C$10*1000)</f>
        <v>6.7749215358006909</v>
      </c>
      <c r="D140" s="274">
        <f>IF(D$9=0,0,D$9/PPA!D$10*1000)</f>
        <v>9.3533036972728816</v>
      </c>
      <c r="E140" s="274">
        <f>IF(E$9=0,0,E$9/PPA!E$10*1000)</f>
        <v>10.452292070892895</v>
      </c>
      <c r="F140" s="274">
        <f>IF(F$9=0,0,F$9/PPA!F$10*1000)</f>
        <v>9.4691660366470423</v>
      </c>
      <c r="G140" s="274">
        <f>IF(G$9=0,0,G$9/PPA!G$10*1000)</f>
        <v>8.4417462298887749</v>
      </c>
      <c r="H140" s="274">
        <f>IF(H$9=0,0,H$9/PPA!H$10*1000)</f>
        <v>8.9422572540631915</v>
      </c>
      <c r="I140" s="274">
        <f>IF(I$9=0,0,I$9/PPA!I$10*1000)</f>
        <v>9.1696632867398584</v>
      </c>
      <c r="J140" s="274">
        <f>IF(J$9=0,0,J$9/PPA!J$10*1000)</f>
        <v>8.2491765909843586</v>
      </c>
      <c r="K140" s="274">
        <f>IF(K$9=0,0,K$9/PPA!K$10*1000)</f>
        <v>9.7644107254238133</v>
      </c>
      <c r="L140" s="274">
        <f>IF(L$9=0,0,L$9/PPA!L$10*1000)</f>
        <v>9.1731695171515248</v>
      </c>
      <c r="M140" s="274">
        <f>IF(M$9=0,0,M$9/PPA!M$10*1000)</f>
        <v>8.0716492157466391</v>
      </c>
      <c r="N140" s="274">
        <f>IF(N$9=0,0,N$9/PPA!N$10*1000)</f>
        <v>7.0178892906263712</v>
      </c>
      <c r="O140" s="274">
        <f>IF(O$9=0,0,O$9/PPA!O$10*1000)</f>
        <v>7.1584962828930907</v>
      </c>
      <c r="P140" s="274">
        <f>IF(P$9=0,0,P$9/PPA!P$10*1000)</f>
        <v>7.0324552453688671</v>
      </c>
      <c r="Q140" s="274">
        <f>IF(Q$9=0,0,Q$9/PPA!Q$10*1000)</f>
        <v>8.3669736168063693</v>
      </c>
      <c r="R140" s="274">
        <f>IF(R$9=0,0,R$9/PPA!R$10*1000)</f>
        <v>7.4235319519284744</v>
      </c>
      <c r="S140" s="274">
        <f>IF(S$9=0,0,S$9/PPA!S$10*1000)</f>
        <v>7.4302847724040664</v>
      </c>
      <c r="T140" s="274">
        <f>IF(T$9=0,0,T$9/PPA!T$10*1000)</f>
        <v>7.7309627483801506</v>
      </c>
      <c r="U140" s="274">
        <f>IF(U$9=0,0,U$9/PPA!U$10*1000)</f>
        <v>8.674647307644225</v>
      </c>
      <c r="V140" s="274">
        <f>IF(V$9=0,0,V$9/PPA!V$10*1000)</f>
        <v>6.1765892260372519</v>
      </c>
      <c r="W140" s="274">
        <f>IF(W$9=0,0,W$9/PPA!W$10*1000)</f>
        <v>6.3048792876153152</v>
      </c>
      <c r="X140" s="274">
        <f>IF(X$9=0,0,X$9/PPA!X$10*1000)</f>
        <v>6.707223193078323</v>
      </c>
      <c r="Y140" s="274">
        <f>IF(Y$9=0,0,Y$9/PPA!Y$10*1000)</f>
        <v>6.7536806318064446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2.1766412910902697</v>
      </c>
      <c r="C141" s="275">
        <f>IF(C$10=0,0,C$10/PPA!C$10*1000)</f>
        <v>4.2073866791818348</v>
      </c>
      <c r="D141" s="275">
        <f>IF(D$10=0,0,D$10/PPA!D$10*1000)</f>
        <v>5.4382439147700969</v>
      </c>
      <c r="E141" s="275">
        <f>IF(E$10=0,0,E$10/PPA!E$10*1000)</f>
        <v>5.2106896450301976</v>
      </c>
      <c r="F141" s="275">
        <f>IF(F$10=0,0,F$10/PPA!F$10*1000)</f>
        <v>5.0284890146149506</v>
      </c>
      <c r="G141" s="275">
        <f>IF(G$10=0,0,G$10/PPA!G$10*1000)</f>
        <v>4.3917024553767687</v>
      </c>
      <c r="H141" s="275">
        <f>IF(H$10=0,0,H$10/PPA!H$10*1000)</f>
        <v>5.1514707735182981</v>
      </c>
      <c r="I141" s="275">
        <f>IF(I$10=0,0,I$10/PPA!I$10*1000)</f>
        <v>5.3969018367913915</v>
      </c>
      <c r="J141" s="275">
        <f>IF(J$10=0,0,J$10/PPA!J$10*1000)</f>
        <v>4.7463968792588442</v>
      </c>
      <c r="K141" s="275">
        <f>IF(K$10=0,0,K$10/PPA!K$10*1000)</f>
        <v>5.3149449656232308</v>
      </c>
      <c r="L141" s="275">
        <f>IF(L$10=0,0,L$10/PPA!L$10*1000)</f>
        <v>5.456422838554718</v>
      </c>
      <c r="M141" s="275">
        <f>IF(M$10=0,0,M$10/PPA!M$10*1000)</f>
        <v>4.7179679717277505</v>
      </c>
      <c r="N141" s="275">
        <f>IF(N$10=0,0,N$10/PPA!N$10*1000)</f>
        <v>3.669301879839872</v>
      </c>
      <c r="O141" s="275">
        <f>IF(O$10=0,0,O$10/PPA!O$10*1000)</f>
        <v>3.7669850279437447</v>
      </c>
      <c r="P141" s="275">
        <f>IF(P$10=0,0,P$10/PPA!P$10*1000)</f>
        <v>3.691087879385146</v>
      </c>
      <c r="Q141" s="275">
        <f>IF(Q$10=0,0,Q$10/PPA!Q$10*1000)</f>
        <v>4.7328699337161666</v>
      </c>
      <c r="R141" s="275">
        <f>IF(R$10=0,0,R$10/PPA!R$10*1000)</f>
        <v>3.6026133618312968</v>
      </c>
      <c r="S141" s="275">
        <f>IF(S$10=0,0,S$10/PPA!S$10*1000)</f>
        <v>3.4640778214488002</v>
      </c>
      <c r="T141" s="275">
        <f>IF(T$10=0,0,T$10/PPA!T$10*1000)</f>
        <v>3.7234037130513182</v>
      </c>
      <c r="U141" s="275">
        <f>IF(U$10=0,0,U$10/PPA!U$10*1000)</f>
        <v>4.7945313041662754</v>
      </c>
      <c r="V141" s="275">
        <f>IF(V$10=0,0,V$10/PPA!V$10*1000)</f>
        <v>3.0369404822132848</v>
      </c>
      <c r="W141" s="275">
        <f>IF(W$10=0,0,W$10/PPA!W$10*1000)</f>
        <v>3.0939524565668797</v>
      </c>
      <c r="X141" s="275">
        <f>IF(X$10=0,0,X$10/PPA!X$10*1000)</f>
        <v>3.0664044884756572</v>
      </c>
      <c r="Y141" s="275">
        <f>IF(Y$10=0,0,Y$10/PPA!Y$10*1000)</f>
        <v>3.2556846368019103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4.0231157238696165</v>
      </c>
      <c r="C142" s="276">
        <f>IF(C$16=0,0,C$16/PPA!C$10*1000)</f>
        <v>2.5862627342532791</v>
      </c>
      <c r="D142" s="276">
        <f>IF(D$16=0,0,D$16/PPA!D$10*1000)</f>
        <v>4.6232086790156286</v>
      </c>
      <c r="E142" s="276">
        <f>IF(E$16=0,0,E$16/PPA!E$10*1000)</f>
        <v>5.0568560068718851</v>
      </c>
      <c r="F142" s="276">
        <f>IF(F$16=0,0,F$16/PPA!F$10*1000)</f>
        <v>5.7896361156424367</v>
      </c>
      <c r="G142" s="276">
        <f>IF(G$16=0,0,G$16/PPA!G$10*1000)</f>
        <v>4.9643840951862614</v>
      </c>
      <c r="H142" s="276">
        <f>IF(H$16=0,0,H$16/PPA!H$10*1000)</f>
        <v>6.7876175321665038</v>
      </c>
      <c r="I142" s="276">
        <f>IF(I$16=0,0,I$16/PPA!I$10*1000)</f>
        <v>5.0168391384308677</v>
      </c>
      <c r="J142" s="276">
        <f>IF(J$16=0,0,J$16/PPA!J$10*1000)</f>
        <v>5.6558096325157656</v>
      </c>
      <c r="K142" s="276">
        <f>IF(K$16=0,0,K$16/PPA!K$10*1000)</f>
        <v>4.6452997256436914</v>
      </c>
      <c r="L142" s="276">
        <f>IF(L$16=0,0,L$16/PPA!L$10*1000)</f>
        <v>4.892857627104708</v>
      </c>
      <c r="M142" s="276">
        <f>IF(M$16=0,0,M$16/PPA!M$10*1000)</f>
        <v>4.2397014142603542</v>
      </c>
      <c r="N142" s="276">
        <f>IF(N$16=0,0,N$16/PPA!N$10*1000)</f>
        <v>4.736828878760047</v>
      </c>
      <c r="O142" s="276">
        <f>IF(O$16=0,0,O$16/PPA!O$10*1000)</f>
        <v>6.2887997700443723</v>
      </c>
      <c r="P142" s="276">
        <f>IF(P$16=0,0,P$16/PPA!P$10*1000)</f>
        <v>2.6166894158795184</v>
      </c>
      <c r="Q142" s="276">
        <f>IF(Q$16=0,0,Q$16/PPA!Q$10*1000)</f>
        <v>1.8498781501361574</v>
      </c>
      <c r="R142" s="276">
        <f>IF(R$16=0,0,R$16/PPA!R$10*1000)</f>
        <v>1.7329718151498783</v>
      </c>
      <c r="S142" s="276">
        <f>IF(S$16=0,0,S$16/PPA!S$10*1000)</f>
        <v>1.8124321451515624</v>
      </c>
      <c r="T142" s="276">
        <f>IF(T$16=0,0,T$16/PPA!T$10*1000)</f>
        <v>2.0956341922000541</v>
      </c>
      <c r="U142" s="276">
        <f>IF(U$16=0,0,U$16/PPA!U$10*1000)</f>
        <v>1.9257568331666233</v>
      </c>
      <c r="V142" s="276">
        <f>IF(V$16=0,0,V$16/PPA!V$10*1000)</f>
        <v>2.6070716966742795</v>
      </c>
      <c r="W142" s="276">
        <f>IF(W$16=0,0,W$16/PPA!W$10*1000)</f>
        <v>2.5873478466577353</v>
      </c>
      <c r="X142" s="276">
        <f>IF(X$16=0,0,X$16/PPA!X$10*1000)</f>
        <v>3.8039168239936014</v>
      </c>
      <c r="Y142" s="276">
        <f>IF(Y$16=0,0,Y$16/PPA!Y$10*1000)</f>
        <v>4.1789174413550789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159.2177989725526</v>
      </c>
      <c r="C143" s="276">
        <f>IF(C$17=0,0,C$17/PPA!C$10*1000)</f>
        <v>301.81545932732649</v>
      </c>
      <c r="D143" s="276">
        <f>IF(D$17=0,0,D$17/PPA!D$10*1000)</f>
        <v>413.65804189536959</v>
      </c>
      <c r="E143" s="276">
        <f>IF(E$17=0,0,E$17/PPA!E$10*1000)</f>
        <v>463.48134864467124</v>
      </c>
      <c r="F143" s="276">
        <f>IF(F$17=0,0,F$17/PPA!F$10*1000)</f>
        <v>415.68532093550323</v>
      </c>
      <c r="G143" s="276">
        <f>IF(G$17=0,0,G$17/PPA!G$10*1000)</f>
        <v>371.30897386041948</v>
      </c>
      <c r="H143" s="276">
        <f>IF(H$17=0,0,H$17/PPA!H$10*1000)</f>
        <v>387.89805376699235</v>
      </c>
      <c r="I143" s="276">
        <f>IF(I$17=0,0,I$17/PPA!I$10*1000)</f>
        <v>403.91010411088081</v>
      </c>
      <c r="J143" s="276">
        <f>IF(J$17=0,0,J$17/PPA!J$10*1000)</f>
        <v>359.79112145992144</v>
      </c>
      <c r="K143" s="276">
        <f>IF(K$17=0,0,K$17/PPA!K$10*1000)</f>
        <v>432.78552468933117</v>
      </c>
      <c r="L143" s="276">
        <f>IF(L$17=0,0,L$17/PPA!L$10*1000)</f>
        <v>404.41276818118143</v>
      </c>
      <c r="M143" s="276">
        <f>IF(M$17=0,0,M$17/PPA!M$10*1000)</f>
        <v>356.14529552643876</v>
      </c>
      <c r="N143" s="276">
        <f>IF(N$17=0,0,N$17/PPA!N$10*1000)</f>
        <v>306.69764592931034</v>
      </c>
      <c r="O143" s="276">
        <f>IF(O$17=0,0,O$17/PPA!O$10*1000)</f>
        <v>308.12333212819397</v>
      </c>
      <c r="P143" s="276">
        <f>IF(P$17=0,0,P$17/PPA!P$10*1000)</f>
        <v>314.18328072143089</v>
      </c>
      <c r="Q143" s="276">
        <f>IF(Q$17=0,0,Q$17/PPA!Q$10*1000)</f>
        <v>377.53398740256557</v>
      </c>
      <c r="R143" s="276">
        <f>IF(R$17=0,0,R$17/PPA!R$10*1000)</f>
        <v>335.26524891471547</v>
      </c>
      <c r="S143" s="276">
        <f>IF(S$17=0,0,S$17/PPA!S$10*1000)</f>
        <v>335.46107648399453</v>
      </c>
      <c r="T143" s="276">
        <f>IF(T$17=0,0,T$17/PPA!T$10*1000)</f>
        <v>348.2406687483184</v>
      </c>
      <c r="U143" s="276">
        <f>IF(U$17=0,0,U$17/PPA!U$10*1000)</f>
        <v>391.50388730843741</v>
      </c>
      <c r="V143" s="276">
        <f>IF(V$17=0,0,V$17/PPA!V$10*1000)</f>
        <v>275.15623525017293</v>
      </c>
      <c r="W143" s="276">
        <f>IF(W$17=0,0,W$17/PPA!W$10*1000)</f>
        <v>281.11543676086836</v>
      </c>
      <c r="X143" s="276">
        <f>IF(X$17=0,0,X$17/PPA!X$10*1000)</f>
        <v>295.89168634875921</v>
      </c>
      <c r="Y143" s="276">
        <f>IF(Y$17=0,0,Y$17/PPA!Y$10*1000)</f>
        <v>296.64969603479904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8.9402571641546729</v>
      </c>
      <c r="C144" s="277">
        <f>IF(C$30=0,0,C$30/PPA!C$10*1000)</f>
        <v>5.7472505205628206</v>
      </c>
      <c r="D144" s="277">
        <f>IF(D$30=0,0,D$30/PPA!D$10*1000)</f>
        <v>10.27379706447914</v>
      </c>
      <c r="E144" s="277">
        <f>IF(E$30=0,0,E$30/PPA!E$10*1000)</f>
        <v>11.237457793048591</v>
      </c>
      <c r="F144" s="277">
        <f>IF(F$30=0,0,F$30/PPA!F$10*1000)</f>
        <v>12.865858034760924</v>
      </c>
      <c r="G144" s="277">
        <f>IF(G$30=0,0,G$30/PPA!G$10*1000)</f>
        <v>11.031964655969427</v>
      </c>
      <c r="H144" s="277">
        <f>IF(H$30=0,0,H$30/PPA!H$10*1000)</f>
        <v>15.083594515925506</v>
      </c>
      <c r="I144" s="277">
        <f>IF(I$30=0,0,I$30/PPA!I$10*1000)</f>
        <v>11.148531418735217</v>
      </c>
      <c r="J144" s="277">
        <f>IF(J$30=0,0,J$30/PPA!J$10*1000)</f>
        <v>12.568465850034992</v>
      </c>
      <c r="K144" s="277">
        <f>IF(K$30=0,0,K$30/PPA!K$10*1000)</f>
        <v>10.322888279208167</v>
      </c>
      <c r="L144" s="277">
        <f>IF(L$30=0,0,L$30/PPA!L$10*1000)</f>
        <v>10.873016949121535</v>
      </c>
      <c r="M144" s="277">
        <f>IF(M$30=0,0,M$30/PPA!M$10*1000)</f>
        <v>9.4215586983563142</v>
      </c>
      <c r="N144" s="277">
        <f>IF(N$30=0,0,N$30/PPA!N$10*1000)</f>
        <v>10.526286397244508</v>
      </c>
      <c r="O144" s="277">
        <f>IF(O$30=0,0,O$30/PPA!O$10*1000)</f>
        <v>13.975110600098553</v>
      </c>
      <c r="P144" s="277">
        <f>IF(P$30=0,0,P$30/PPA!P$10*1000)</f>
        <v>5.8148653686211338</v>
      </c>
      <c r="Q144" s="277">
        <f>IF(Q$30=0,0,Q$30/PPA!Q$10*1000)</f>
        <v>4.110840333635891</v>
      </c>
      <c r="R144" s="277">
        <f>IF(R$30=0,0,R$30/PPA!R$10*1000)</f>
        <v>3.8510484781108247</v>
      </c>
      <c r="S144" s="277">
        <f>IF(S$30=0,0,S$30/PPA!S$10*1000)</f>
        <v>4.0276269892256806</v>
      </c>
      <c r="T144" s="277">
        <f>IF(T$30=0,0,T$30/PPA!T$10*1000)</f>
        <v>4.6569648715556573</v>
      </c>
      <c r="U144" s="277">
        <f>IF(U$30=0,0,U$30/PPA!U$10*1000)</f>
        <v>4.2794596292591489</v>
      </c>
      <c r="V144" s="277">
        <f>IF(V$30=0,0,V$30/PPA!V$10*1000)</f>
        <v>5.7934926592761542</v>
      </c>
      <c r="W144" s="277">
        <f>IF(W$30=0,0,W$30/PPA!W$10*1000)</f>
        <v>5.7496618814616101</v>
      </c>
      <c r="X144" s="277">
        <f>IF(X$30=0,0,X$30/PPA!X$10*1000)</f>
        <v>8.4531484977635305</v>
      </c>
      <c r="Y144" s="277">
        <f>IF(Y$30=0,0,Y$30/PPA!Y$10*1000)</f>
        <v>9.2864832030112527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116.33536265432022</v>
      </c>
      <c r="C146" s="320">
        <f t="shared" si="38"/>
        <v>201.11854559633562</v>
      </c>
      <c r="D146" s="320">
        <f t="shared" si="38"/>
        <v>287.26512869805424</v>
      </c>
      <c r="E146" s="320">
        <f t="shared" si="38"/>
        <v>325.33206380788653</v>
      </c>
      <c r="F146" s="320">
        <f t="shared" si="38"/>
        <v>289.23634164187126</v>
      </c>
      <c r="G146" s="320">
        <f t="shared" si="38"/>
        <v>254.02626649794115</v>
      </c>
      <c r="H146" s="320">
        <f t="shared" si="38"/>
        <v>250.42817208665861</v>
      </c>
      <c r="I146" s="320">
        <f t="shared" si="38"/>
        <v>270.91445528747664</v>
      </c>
      <c r="J146" s="320">
        <f t="shared" si="38"/>
        <v>276.07859815895819</v>
      </c>
      <c r="K146" s="320">
        <f t="shared" si="38"/>
        <v>305.60384967818641</v>
      </c>
      <c r="L146" s="320">
        <f t="shared" si="38"/>
        <v>289.62766846076255</v>
      </c>
      <c r="M146" s="320">
        <f t="shared" si="38"/>
        <v>267.46062908746188</v>
      </c>
      <c r="N146" s="320">
        <f t="shared" si="38"/>
        <v>228.66060215824021</v>
      </c>
      <c r="O146" s="320">
        <f t="shared" si="38"/>
        <v>235.67869443266872</v>
      </c>
      <c r="P146" s="320">
        <f t="shared" si="38"/>
        <v>227.35442833944987</v>
      </c>
      <c r="Q146" s="320">
        <f t="shared" si="38"/>
        <v>272.44716678568682</v>
      </c>
      <c r="R146" s="320">
        <f t="shared" si="38"/>
        <v>199.9229358655015</v>
      </c>
      <c r="S146" s="320">
        <f t="shared" si="38"/>
        <v>211.56817329358663</v>
      </c>
      <c r="T146" s="320">
        <f t="shared" si="38"/>
        <v>217.83465022991328</v>
      </c>
      <c r="U146" s="320">
        <f t="shared" si="38"/>
        <v>245.02153919241863</v>
      </c>
      <c r="V146" s="320">
        <f t="shared" si="38"/>
        <v>168.76902176647729</v>
      </c>
      <c r="W146" s="320">
        <f t="shared" si="38"/>
        <v>159.55360021252574</v>
      </c>
      <c r="X146" s="320">
        <f t="shared" si="38"/>
        <v>175.60044676366795</v>
      </c>
      <c r="Y146" s="320">
        <f t="shared" si="38"/>
        <v>171.90108563985706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0.61403225093409353</v>
      </c>
      <c r="C147" s="273">
        <f>IF(C$33=0,0,C$33/PPA!C$11*1000)</f>
        <v>1.0615282442034766</v>
      </c>
      <c r="D147" s="273">
        <f>IF(D$33=0,0,D$33/PPA!D$11*1000)</f>
        <v>1.5162204300133295</v>
      </c>
      <c r="E147" s="273">
        <f>IF(E$33=0,0,E$33/PPA!E$11*1000)</f>
        <v>1.7171423622476929</v>
      </c>
      <c r="F147" s="273">
        <f>IF(F$33=0,0,F$33/PPA!F$11*1000)</f>
        <v>1.5266247326551856</v>
      </c>
      <c r="G147" s="273">
        <f>IF(G$33=0,0,G$33/PPA!G$11*1000)</f>
        <v>1.3407816561998309</v>
      </c>
      <c r="H147" s="273">
        <f>IF(H$33=0,0,H$33/PPA!H$11*1000)</f>
        <v>1.3217904744985844</v>
      </c>
      <c r="I147" s="273">
        <f>IF(I$33=0,0,I$33/PPA!I$11*1000)</f>
        <v>1.4299195790126951</v>
      </c>
      <c r="J147" s="273">
        <f>IF(J$33=0,0,J$33/PPA!J$11*1000)</f>
        <v>1.4571765557322287</v>
      </c>
      <c r="K147" s="273">
        <f>IF(K$33=0,0,K$33/PPA!K$11*1000)</f>
        <v>1.61301443886701</v>
      </c>
      <c r="L147" s="273">
        <f>IF(L$33=0,0,L$33/PPA!L$11*1000)</f>
        <v>1.5286902033940195</v>
      </c>
      <c r="M147" s="273">
        <f>IF(M$33=0,0,M$33/PPA!M$11*1000)</f>
        <v>1.411689862548275</v>
      </c>
      <c r="N147" s="273">
        <f>IF(N$33=0,0,N$33/PPA!N$11*1000)</f>
        <v>1.2068985821661924</v>
      </c>
      <c r="O147" s="273">
        <f>IF(O$33=0,0,O$33/PPA!O$11*1000)</f>
        <v>1.2439409302383371</v>
      </c>
      <c r="P147" s="273">
        <f>IF(P$33=0,0,P$33/PPA!P$11*1000)</f>
        <v>1.2000044372409291</v>
      </c>
      <c r="Q147" s="273">
        <f>IF(Q$33=0,0,Q$33/PPA!Q$11*1000)</f>
        <v>1.4380094174744895</v>
      </c>
      <c r="R147" s="273">
        <f>IF(R$33=0,0,R$33/PPA!R$11*1000)</f>
        <v>1.0552176700364551</v>
      </c>
      <c r="S147" s="273">
        <f>IF(S$33=0,0,S$33/PPA!S$11*1000)</f>
        <v>1.1166826552955784</v>
      </c>
      <c r="T147" s="273">
        <f>IF(T$33=0,0,T$33/PPA!T$11*1000)</f>
        <v>1.1497578858259843</v>
      </c>
      <c r="U147" s="273">
        <f>IF(U$33=0,0,U$33/PPA!U$11*1000)</f>
        <v>1.2932536058261401</v>
      </c>
      <c r="V147" s="273">
        <f>IF(V$33=0,0,V$33/PPA!V$11*1000)</f>
        <v>0.89078350691366892</v>
      </c>
      <c r="W147" s="273">
        <f>IF(W$33=0,0,W$33/PPA!W$11*1000)</f>
        <v>0.84214338656703103</v>
      </c>
      <c r="X147" s="273">
        <f>IF(X$33=0,0,X$33/PPA!X$11*1000)</f>
        <v>0.92684060230067744</v>
      </c>
      <c r="Y147" s="273">
        <f>IF(Y$33=0,0,Y$33/PPA!Y$11*1000)</f>
        <v>0.90731492252407453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0.87135790488364395</v>
      </c>
      <c r="C148" s="274">
        <f>IF(C$34=0,0,C$34/PPA!C$11*1000)</f>
        <v>1.5063883459490059</v>
      </c>
      <c r="D148" s="274">
        <f>IF(D$34=0,0,D$34/PPA!D$11*1000)</f>
        <v>2.1516307249796225</v>
      </c>
      <c r="E148" s="274">
        <f>IF(E$34=0,0,E$34/PPA!E$11*1000)</f>
        <v>2.4367540448876159</v>
      </c>
      <c r="F148" s="274">
        <f>IF(F$34=0,0,F$34/PPA!F$11*1000)</f>
        <v>2.1663952122488008</v>
      </c>
      <c r="G148" s="274">
        <f>IF(G$34=0,0,G$34/PPA!G$11*1000)</f>
        <v>1.9026699217759906</v>
      </c>
      <c r="H148" s="274">
        <f>IF(H$34=0,0,H$34/PPA!H$11*1000)</f>
        <v>1.8757200078695313</v>
      </c>
      <c r="I148" s="274">
        <f>IF(I$34=0,0,I$34/PPA!I$11*1000)</f>
        <v>2.0291633324229728</v>
      </c>
      <c r="J148" s="274">
        <f>IF(J$34=0,0,J$34/PPA!J$11*1000)</f>
        <v>2.0678430305848594</v>
      </c>
      <c r="K148" s="274">
        <f>IF(K$34=0,0,K$34/PPA!K$11*1000)</f>
        <v>2.2889886970270625</v>
      </c>
      <c r="L148" s="274">
        <f>IF(L$34=0,0,L$34/PPA!L$11*1000)</f>
        <v>2.1693262704348339</v>
      </c>
      <c r="M148" s="274">
        <f>IF(M$34=0,0,M$34/PPA!M$11*1000)</f>
        <v>2.0032939949070765</v>
      </c>
      <c r="N148" s="274">
        <f>IF(N$34=0,0,N$34/PPA!N$11*1000)</f>
        <v>1.7126797792193666</v>
      </c>
      <c r="O148" s="274">
        <f>IF(O$34=0,0,O$34/PPA!O$11*1000)</f>
        <v>1.7652456546420552</v>
      </c>
      <c r="P148" s="274">
        <f>IF(P$34=0,0,P$34/PPA!P$11*1000)</f>
        <v>1.7028964695171438</v>
      </c>
      <c r="Q148" s="274">
        <f>IF(Q$34=0,0,Q$34/PPA!Q$11*1000)</f>
        <v>2.0406434211026681</v>
      </c>
      <c r="R148" s="274">
        <f>IF(R$34=0,0,R$34/PPA!R$11*1000)</f>
        <v>1.4974331670045393</v>
      </c>
      <c r="S148" s="274">
        <f>IF(S$34=0,0,S$34/PPA!S$11*1000)</f>
        <v>1.584656599808955</v>
      </c>
      <c r="T148" s="274">
        <f>IF(T$34=0,0,T$34/PPA!T$11*1000)</f>
        <v>1.6315928373350379</v>
      </c>
      <c r="U148" s="274">
        <f>IF(U$34=0,0,U$34/PPA!U$11*1000)</f>
        <v>1.8352240468503283</v>
      </c>
      <c r="V148" s="274">
        <f>IF(V$34=0,0,V$34/PPA!V$11*1000)</f>
        <v>1.2640887333009339</v>
      </c>
      <c r="W148" s="274">
        <f>IF(W$34=0,0,W$34/PPA!W$11*1000)</f>
        <v>1.1950647475183307</v>
      </c>
      <c r="X148" s="274">
        <f>IF(X$34=0,0,X$34/PPA!X$11*1000)</f>
        <v>1.3152564611276374</v>
      </c>
      <c r="Y148" s="274">
        <f>IF(Y$34=0,0,Y$34/PPA!Y$11*1000)</f>
        <v>1.2875480542879514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3.1006376407229981</v>
      </c>
      <c r="C149" s="274">
        <f>IF(C$35=0,0,C$35/PPA!C$11*1000)</f>
        <v>5.3603282655932905</v>
      </c>
      <c r="D149" s="274">
        <f>IF(D$35=0,0,D$35/PPA!D$11*1000)</f>
        <v>7.6563570232358105</v>
      </c>
      <c r="E149" s="274">
        <f>IF(E$35=0,0,E$35/PPA!E$11*1000)</f>
        <v>8.6709390830298112</v>
      </c>
      <c r="F149" s="274">
        <f>IF(F$35=0,0,F$35/PPA!F$11*1000)</f>
        <v>7.7088949352880443</v>
      </c>
      <c r="G149" s="274">
        <f>IF(G$35=0,0,G$35/PPA!G$11*1000)</f>
        <v>6.7704555662668842</v>
      </c>
      <c r="H149" s="274">
        <f>IF(H$35=0,0,H$35/PPA!H$11*1000)</f>
        <v>6.6745570646244747</v>
      </c>
      <c r="I149" s="274">
        <f>IF(I$35=0,0,I$35/PPA!I$11*1000)</f>
        <v>7.2205693807594935</v>
      </c>
      <c r="J149" s="274">
        <f>IF(J$35=0,0,J$35/PPA!J$11*1000)</f>
        <v>7.3582071153578479</v>
      </c>
      <c r="K149" s="274">
        <f>IF(K$35=0,0,K$35/PPA!K$11*1000)</f>
        <v>8.1451312639888584</v>
      </c>
      <c r="L149" s="274">
        <f>IF(L$35=0,0,L$35/PPA!L$11*1000)</f>
        <v>7.7193248049062877</v>
      </c>
      <c r="M149" s="274">
        <f>IF(M$35=0,0,M$35/PPA!M$11*1000)</f>
        <v>7.1285159992582754</v>
      </c>
      <c r="N149" s="274">
        <f>IF(N$35=0,0,N$35/PPA!N$11*1000)</f>
        <v>6.0943951505918141</v>
      </c>
      <c r="O149" s="274">
        <f>IF(O$35=0,0,O$35/PPA!O$11*1000)</f>
        <v>6.2814454212551754</v>
      </c>
      <c r="P149" s="274">
        <f>IF(P$35=0,0,P$35/PPA!P$11*1000)</f>
        <v>6.0595822474855803</v>
      </c>
      <c r="Q149" s="274">
        <f>IF(Q$35=0,0,Q$35/PPA!Q$11*1000)</f>
        <v>7.2614200976458667</v>
      </c>
      <c r="R149" s="274">
        <f>IF(R$35=0,0,R$35/PPA!R$11*1000)</f>
        <v>5.3284621807629344</v>
      </c>
      <c r="S149" s="274">
        <f>IF(S$35=0,0,S$35/PPA!S$11*1000)</f>
        <v>5.6388378110185151</v>
      </c>
      <c r="T149" s="274">
        <f>IF(T$35=0,0,T$35/PPA!T$11*1000)</f>
        <v>5.8058555932313487</v>
      </c>
      <c r="U149" s="274">
        <f>IF(U$35=0,0,U$35/PPA!U$11*1000)</f>
        <v>6.5304563451271758</v>
      </c>
      <c r="V149" s="274">
        <f>IF(V$35=0,0,V$35/PPA!V$11*1000)</f>
        <v>4.4981299713005045</v>
      </c>
      <c r="W149" s="274">
        <f>IF(W$35=0,0,W$35/PPA!W$11*1000)</f>
        <v>4.2525152047037071</v>
      </c>
      <c r="X149" s="274">
        <f>IF(X$35=0,0,X$35/PPA!X$11*1000)</f>
        <v>4.6802050772937536</v>
      </c>
      <c r="Y149" s="274">
        <f>IF(Y$35=0,0,Y$35/PPA!Y$11*1000)</f>
        <v>4.5816075564242222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2.4561290037363728</v>
      </c>
      <c r="C150" s="274">
        <f>IF(C$36=0,0,C$36/PPA!C$11*1000)</f>
        <v>4.2461129768139063</v>
      </c>
      <c r="D150" s="274">
        <f>IF(D$36=0,0,D$36/PPA!D$11*1000)</f>
        <v>6.0648817200533172</v>
      </c>
      <c r="E150" s="274">
        <f>IF(E$36=0,0,E$36/PPA!E$11*1000)</f>
        <v>6.8685694489907672</v>
      </c>
      <c r="F150" s="274">
        <f>IF(F$36=0,0,F$36/PPA!F$11*1000)</f>
        <v>6.1064989306207398</v>
      </c>
      <c r="G150" s="274">
        <f>IF(G$36=0,0,G$36/PPA!G$11*1000)</f>
        <v>5.3631266247993228</v>
      </c>
      <c r="H150" s="274">
        <f>IF(H$36=0,0,H$36/PPA!H$11*1000)</f>
        <v>5.2871618979943351</v>
      </c>
      <c r="I150" s="274">
        <f>IF(I$36=0,0,I$36/PPA!I$11*1000)</f>
        <v>5.7196783160507794</v>
      </c>
      <c r="J150" s="274">
        <f>IF(J$36=0,0,J$36/PPA!J$11*1000)</f>
        <v>5.8287062229289122</v>
      </c>
      <c r="K150" s="274">
        <f>IF(K$36=0,0,K$36/PPA!K$11*1000)</f>
        <v>6.4520577554680383</v>
      </c>
      <c r="L150" s="274">
        <f>IF(L$36=0,0,L$36/PPA!L$11*1000)</f>
        <v>6.1147608135760727</v>
      </c>
      <c r="M150" s="274">
        <f>IF(M$36=0,0,M$36/PPA!M$11*1000)</f>
        <v>5.6467594501931</v>
      </c>
      <c r="N150" s="274">
        <f>IF(N$36=0,0,N$36/PPA!N$11*1000)</f>
        <v>4.8275943286647678</v>
      </c>
      <c r="O150" s="274">
        <f>IF(O$36=0,0,O$36/PPA!O$11*1000)</f>
        <v>4.9757637209533483</v>
      </c>
      <c r="P150" s="274">
        <f>IF(P$36=0,0,P$36/PPA!P$11*1000)</f>
        <v>4.8000177489637155</v>
      </c>
      <c r="Q150" s="274">
        <f>IF(Q$36=0,0,Q$36/PPA!Q$11*1000)</f>
        <v>5.7520376698979581</v>
      </c>
      <c r="R150" s="274">
        <f>IF(R$36=0,0,R$36/PPA!R$11*1000)</f>
        <v>4.2208706801458202</v>
      </c>
      <c r="S150" s="274">
        <f>IF(S$36=0,0,S$36/PPA!S$11*1000)</f>
        <v>4.4667306211823137</v>
      </c>
      <c r="T150" s="274">
        <f>IF(T$36=0,0,T$36/PPA!T$11*1000)</f>
        <v>4.5990315433039353</v>
      </c>
      <c r="U150" s="274">
        <f>IF(U$36=0,0,U$36/PPA!U$11*1000)</f>
        <v>5.173014423304557</v>
      </c>
      <c r="V150" s="274">
        <f>IF(V$36=0,0,V$36/PPA!V$11*1000)</f>
        <v>3.5631340276546766</v>
      </c>
      <c r="W150" s="274">
        <f>IF(W$36=0,0,W$36/PPA!W$11*1000)</f>
        <v>3.3685735462681228</v>
      </c>
      <c r="X150" s="274">
        <f>IF(X$36=0,0,X$36/PPA!X$11*1000)</f>
        <v>3.7073624092027098</v>
      </c>
      <c r="Y150" s="274">
        <f>IF(Y$36=0,0,Y$36/PPA!Y$11*1000)</f>
        <v>3.6292596900962977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1.2759055567422832</v>
      </c>
      <c r="C151" s="275">
        <f>IF(C$37=0,0,C$37/PPA!C$11*1000)</f>
        <v>2.0446184064337527</v>
      </c>
      <c r="D151" s="275">
        <f>IF(D$37=0,0,D$37/PPA!D$11*1000)</f>
        <v>2.7955335250538158</v>
      </c>
      <c r="E151" s="275">
        <f>IF(E$37=0,0,E$37/PPA!E$11*1000)</f>
        <v>2.7075873991646691</v>
      </c>
      <c r="F151" s="275">
        <f>IF(F$37=0,0,F$37/PPA!F$11*1000)</f>
        <v>2.6321180052676416</v>
      </c>
      <c r="G151" s="275">
        <f>IF(G$37=0,0,G$37/PPA!G$11*1000)</f>
        <v>2.2536920392516948</v>
      </c>
      <c r="H151" s="275">
        <f>IF(H$37=0,0,H$37/PPA!H$11*1000)</f>
        <v>2.5505269823357883</v>
      </c>
      <c r="I151" s="275">
        <f>IF(I$37=0,0,I$37/PPA!I$11*1000)</f>
        <v>2.6975676630976491</v>
      </c>
      <c r="J151" s="275">
        <f>IF(J$37=0,0,J$37/PPA!J$11*1000)</f>
        <v>2.7651476166513751</v>
      </c>
      <c r="K151" s="275">
        <f>IF(K$37=0,0,K$37/PPA!K$11*1000)</f>
        <v>2.7732648543992942</v>
      </c>
      <c r="L151" s="275">
        <f>IF(L$37=0,0,L$37/PPA!L$11*1000)</f>
        <v>2.9065766404596505</v>
      </c>
      <c r="M151" s="275">
        <f>IF(M$37=0,0,M$37/PPA!M$11*1000)</f>
        <v>2.6330836171418155</v>
      </c>
      <c r="N151" s="275">
        <f>IF(N$37=0,0,N$37/PPA!N$11*1000)</f>
        <v>2.0758706345668627</v>
      </c>
      <c r="O151" s="275">
        <f>IF(O$37=0,0,O$37/PPA!O$11*1000)</f>
        <v>2.2490473096484549</v>
      </c>
      <c r="P151" s="275">
        <f>IF(P$37=0,0,P$37/PPA!P$11*1000)</f>
        <v>1.9487245925637553</v>
      </c>
      <c r="Q151" s="275">
        <f>IF(Q$37=0,0,Q$37/PPA!Q$11*1000)</f>
        <v>2.4447733069366726</v>
      </c>
      <c r="R151" s="275">
        <f>IF(R$37=0,0,R$37/PPA!R$11*1000)</f>
        <v>1.5420883140217021</v>
      </c>
      <c r="S151" s="275">
        <f>IF(S$37=0,0,S$37/PPA!S$11*1000)</f>
        <v>1.5707214031569925</v>
      </c>
      <c r="T151" s="275">
        <f>IF(T$37=0,0,T$37/PPA!T$11*1000)</f>
        <v>1.6795768196000822</v>
      </c>
      <c r="U151" s="275">
        <f>IF(U$37=0,0,U$37/PPA!U$11*1000)</f>
        <v>2.1485425905247526</v>
      </c>
      <c r="V151" s="275">
        <f>IF(V$37=0,0,V$37/PPA!V$11*1000)</f>
        <v>1.3683181925569718</v>
      </c>
      <c r="W151" s="275">
        <f>IF(W$37=0,0,W$37/PPA!W$11*1000)</f>
        <v>1.2880713157723251</v>
      </c>
      <c r="X151" s="275">
        <f>IF(X$37=0,0,X$37/PPA!X$11*1000)</f>
        <v>1.3627344292367172</v>
      </c>
      <c r="Y151" s="275">
        <f>IF(Y$37=0,0,Y$37/PPA!Y$11*1000)</f>
        <v>1.4218147579000353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6.0110584590539489</v>
      </c>
      <c r="C152" s="276">
        <f>IF(C$43=0,0,C$43/PPA!C$11*1000)</f>
        <v>6.8764491233230052</v>
      </c>
      <c r="D152" s="276">
        <f>IF(D$43=0,0,D$43/PPA!D$11*1000)</f>
        <v>10.551207383035289</v>
      </c>
      <c r="E152" s="276">
        <f>IF(E$43=0,0,E$43/PPA!E$11*1000)</f>
        <v>11.883000417335563</v>
      </c>
      <c r="F152" s="276">
        <f>IF(F$43=0,0,F$43/PPA!F$11*1000)</f>
        <v>11.424821841707033</v>
      </c>
      <c r="G152" s="276">
        <f>IF(G$43=0,0,G$43/PPA!G$11*1000)</f>
        <v>9.8933670439365695</v>
      </c>
      <c r="H152" s="276">
        <f>IF(H$43=0,0,H$43/PPA!H$11*1000)</f>
        <v>10.803542917212271</v>
      </c>
      <c r="I152" s="276">
        <f>IF(I$43=0,0,I$43/PPA!I$11*1000)</f>
        <v>10.281274364220149</v>
      </c>
      <c r="J152" s="276">
        <f>IF(J$43=0,0,J$43/PPA!J$11*1000)</f>
        <v>11.399885827915162</v>
      </c>
      <c r="K152" s="276">
        <f>IF(K$43=0,0,K$43/PPA!K$11*1000)</f>
        <v>11.100258570905481</v>
      </c>
      <c r="L152" s="276">
        <f>IF(L$43=0,0,L$43/PPA!L$11*1000)</f>
        <v>10.897876833938341</v>
      </c>
      <c r="M152" s="276">
        <f>IF(M$43=0,0,M$43/PPA!M$11*1000)</f>
        <v>10.014440257386207</v>
      </c>
      <c r="N152" s="276">
        <f>IF(N$43=0,0,N$43/PPA!N$11*1000)</f>
        <v>9.3866802224712078</v>
      </c>
      <c r="O152" s="276">
        <f>IF(O$43=0,0,O$43/PPA!O$11*1000)</f>
        <v>10.910569544559484</v>
      </c>
      <c r="P152" s="276">
        <f>IF(P$43=0,0,P$43/PPA!P$11*1000)</f>
        <v>7.7349647356196787</v>
      </c>
      <c r="Q152" s="276">
        <f>IF(Q$43=0,0,Q$43/PPA!Q$11*1000)</f>
        <v>8.3922706224999235</v>
      </c>
      <c r="R152" s="276">
        <f>IF(R$43=0,0,R$43/PPA!R$11*1000)</f>
        <v>6.2162639147648138</v>
      </c>
      <c r="S152" s="276">
        <f>IF(S$43=0,0,S$43/PPA!S$11*1000)</f>
        <v>6.6260739054791253</v>
      </c>
      <c r="T152" s="276">
        <f>IF(T$43=0,0,T$43/PPA!T$11*1000)</f>
        <v>6.9442924978080898</v>
      </c>
      <c r="U152" s="276">
        <f>IF(U$43=0,0,U$43/PPA!U$11*1000)</f>
        <v>7.5534288887411591</v>
      </c>
      <c r="V152" s="276">
        <f>IF(V$43=0,0,V$43/PPA!V$11*1000)</f>
        <v>5.9302080603312328</v>
      </c>
      <c r="W152" s="276">
        <f>IF(W$43=0,0,W$43/PPA!W$11*1000)</f>
        <v>5.5649478857671344</v>
      </c>
      <c r="X152" s="276">
        <f>IF(X$43=0,0,X$43/PPA!X$11*1000)</f>
        <v>6.7565508928197797</v>
      </c>
      <c r="Y152" s="276">
        <f>IF(Y$43=0,0,Y$43/PPA!Y$11*1000)</f>
        <v>6.8240194756623236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90.046216433432534</v>
      </c>
      <c r="C153" s="276">
        <f>IF(C$56=0,0,C$56/PPA!C$11*1000)</f>
        <v>158.17670246963456</v>
      </c>
      <c r="D153" s="276">
        <f>IF(D$56=0,0,D$56/PPA!D$11*1000)</f>
        <v>225.55044292440186</v>
      </c>
      <c r="E153" s="276">
        <f>IF(E$56=0,0,E$56/PPA!E$11*1000)</f>
        <v>255.89142997929449</v>
      </c>
      <c r="F153" s="276">
        <f>IF(F$56=0,0,F$56/PPA!F$11*1000)</f>
        <v>226.72191574131173</v>
      </c>
      <c r="G153" s="276">
        <f>IF(G$56=0,0,G$56/PPA!G$11*1000)</f>
        <v>199.26813444707125</v>
      </c>
      <c r="H153" s="276">
        <f>IF(H$56=0,0,H$56/PPA!H$11*1000)</f>
        <v>195.44732602535353</v>
      </c>
      <c r="I153" s="276">
        <f>IF(I$56=0,0,I$56/PPA!I$11*1000)</f>
        <v>212.43585074354689</v>
      </c>
      <c r="J153" s="276">
        <f>IF(J$56=0,0,J$56/PPA!J$11*1000)</f>
        <v>215.85070056180453</v>
      </c>
      <c r="K153" s="276">
        <f>IF(K$56=0,0,K$56/PPA!K$11*1000)</f>
        <v>240.2115312069227</v>
      </c>
      <c r="L153" s="276">
        <f>IF(L$56=0,0,L$56/PPA!L$11*1000)</f>
        <v>227.15243667786615</v>
      </c>
      <c r="M153" s="276">
        <f>IF(M$56=0,0,M$56/PPA!M$11*1000)</f>
        <v>209.84557069205246</v>
      </c>
      <c r="N153" s="276">
        <f>IF(N$56=0,0,N$56/PPA!N$11*1000)</f>
        <v>179.00485420113483</v>
      </c>
      <c r="O153" s="276">
        <f>IF(O$56=0,0,O$56/PPA!O$11*1000)</f>
        <v>183.57085709860203</v>
      </c>
      <c r="P153" s="276">
        <f>IF(P$56=0,0,P$56/PPA!P$11*1000)</f>
        <v>179.15910183964274</v>
      </c>
      <c r="Q153" s="276">
        <f>IF(Q$56=0,0,Q$56/PPA!Q$11*1000)</f>
        <v>215.18496470111236</v>
      </c>
      <c r="R153" s="276">
        <f>IF(R$56=0,0,R$56/PPA!R$11*1000)</f>
        <v>158.0886533247126</v>
      </c>
      <c r="S153" s="276">
        <f>IF(S$56=0,0,S$56/PPA!S$11*1000)</f>
        <v>167.31942405658094</v>
      </c>
      <c r="T153" s="276">
        <f>IF(T$56=0,0,T$56/PPA!T$11*1000)</f>
        <v>172.13788878900368</v>
      </c>
      <c r="U153" s="276">
        <f>IF(U$56=0,0,U$56/PPA!U$11*1000)</f>
        <v>193.56414366270513</v>
      </c>
      <c r="V153" s="276">
        <f>IF(V$56=0,0,V$56/PPA!V$11*1000)</f>
        <v>132.93573397422776</v>
      </c>
      <c r="W153" s="276">
        <f>IF(W$56=0,0,W$56/PPA!W$11*1000)</f>
        <v>125.70972485343567</v>
      </c>
      <c r="X153" s="276">
        <f>IF(X$56=0,0,X$56/PPA!X$11*1000)</f>
        <v>137.97678210933353</v>
      </c>
      <c r="Y153" s="276">
        <f>IF(Y$56=0,0,Y$56/PPA!Y$11*1000)</f>
        <v>134.85094909943527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11.960025404814353</v>
      </c>
      <c r="C154" s="277">
        <f>IF(C$69=0,0,C$69/PPA!C$11*1000)</f>
        <v>21.846417764384629</v>
      </c>
      <c r="D154" s="277">
        <f>IF(D$69=0,0,D$69/PPA!D$11*1000)</f>
        <v>30.978854967281197</v>
      </c>
      <c r="E154" s="277">
        <f>IF(E$69=0,0,E$69/PPA!E$11*1000)</f>
        <v>35.156641072935933</v>
      </c>
      <c r="F154" s="277">
        <f>IF(F$69=0,0,F$69/PPA!F$11*1000)</f>
        <v>30.949072242772132</v>
      </c>
      <c r="G154" s="277">
        <f>IF(G$69=0,0,G$69/PPA!G$11*1000)</f>
        <v>27.2340391986396</v>
      </c>
      <c r="H154" s="277">
        <f>IF(H$69=0,0,H$69/PPA!H$11*1000)</f>
        <v>26.467546716770077</v>
      </c>
      <c r="I154" s="277">
        <f>IF(I$69=0,0,I$69/PPA!I$11*1000)</f>
        <v>29.100431908366009</v>
      </c>
      <c r="J154" s="277">
        <f>IF(J$69=0,0,J$69/PPA!J$11*1000)</f>
        <v>29.350931227983292</v>
      </c>
      <c r="K154" s="277">
        <f>IF(K$69=0,0,K$69/PPA!K$11*1000)</f>
        <v>33.019602890607985</v>
      </c>
      <c r="L154" s="277">
        <f>IF(L$69=0,0,L$69/PPA!L$11*1000)</f>
        <v>31.138676216187211</v>
      </c>
      <c r="M154" s="277">
        <f>IF(M$69=0,0,M$69/PPA!M$11*1000)</f>
        <v>28.777275213974701</v>
      </c>
      <c r="N154" s="277">
        <f>IF(N$69=0,0,N$69/PPA!N$11*1000)</f>
        <v>24.351629259425145</v>
      </c>
      <c r="O154" s="277">
        <f>IF(O$69=0,0,O$69/PPA!O$11*1000)</f>
        <v>24.681824752769838</v>
      </c>
      <c r="P154" s="277">
        <f>IF(P$69=0,0,P$69/PPA!P$11*1000)</f>
        <v>24.749136268416333</v>
      </c>
      <c r="Q154" s="277">
        <f>IF(Q$69=0,0,Q$69/PPA!Q$11*1000)</f>
        <v>29.933047549016852</v>
      </c>
      <c r="R154" s="277">
        <f>IF(R$69=0,0,R$69/PPA!R$11*1000)</f>
        <v>21.97394661405264</v>
      </c>
      <c r="S154" s="277">
        <f>IF(S$69=0,0,S$69/PPA!S$11*1000)</f>
        <v>23.245046241064212</v>
      </c>
      <c r="T154" s="277">
        <f>IF(T$69=0,0,T$69/PPA!T$11*1000)</f>
        <v>23.886654263805116</v>
      </c>
      <c r="U154" s="277">
        <f>IF(U$69=0,0,U$69/PPA!U$11*1000)</f>
        <v>26.923475629339368</v>
      </c>
      <c r="V154" s="277">
        <f>IF(V$69=0,0,V$69/PPA!V$11*1000)</f>
        <v>18.318625300191535</v>
      </c>
      <c r="W154" s="277">
        <f>IF(W$69=0,0,W$69/PPA!W$11*1000)</f>
        <v>17.332559272493441</v>
      </c>
      <c r="X154" s="277">
        <f>IF(X$69=0,0,X$69/PPA!X$11*1000)</f>
        <v>18.874714782353166</v>
      </c>
      <c r="Y154" s="277">
        <f>IF(Y$69=0,0,Y$69/PPA!Y$11*1000)</f>
        <v>18.398572083526901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84.817282151633322</v>
      </c>
      <c r="C156" s="320">
        <f t="shared" si="39"/>
        <v>150.50280480720647</v>
      </c>
      <c r="D156" s="320">
        <f t="shared" si="39"/>
        <v>148.14535517299254</v>
      </c>
      <c r="E156" s="320">
        <f t="shared" si="39"/>
        <v>136.22630053502203</v>
      </c>
      <c r="F156" s="320">
        <f t="shared" si="39"/>
        <v>130.537499618921</v>
      </c>
      <c r="G156" s="320">
        <f t="shared" si="39"/>
        <v>134.16552825641327</v>
      </c>
      <c r="H156" s="320">
        <f t="shared" si="39"/>
        <v>137.46308097970984</v>
      </c>
      <c r="I156" s="320">
        <f t="shared" si="39"/>
        <v>144.93741562934363</v>
      </c>
      <c r="J156" s="320">
        <f t="shared" si="39"/>
        <v>138.65617962810393</v>
      </c>
      <c r="K156" s="320">
        <f t="shared" si="39"/>
        <v>128.34847222730073</v>
      </c>
      <c r="L156" s="320">
        <f t="shared" si="39"/>
        <v>116.60892029538012</v>
      </c>
      <c r="M156" s="320">
        <f t="shared" si="39"/>
        <v>120.47831157657281</v>
      </c>
      <c r="N156" s="320">
        <f t="shared" si="39"/>
        <v>119.63314437469305</v>
      </c>
      <c r="O156" s="320">
        <f t="shared" si="39"/>
        <v>112.560736666324</v>
      </c>
      <c r="P156" s="320">
        <f t="shared" si="39"/>
        <v>103.31644314946666</v>
      </c>
      <c r="Q156" s="320">
        <f t="shared" si="39"/>
        <v>103.28701367896969</v>
      </c>
      <c r="R156" s="320">
        <f t="shared" si="39"/>
        <v>105.43386514590472</v>
      </c>
      <c r="S156" s="320">
        <f t="shared" si="39"/>
        <v>111.47299138368382</v>
      </c>
      <c r="T156" s="320">
        <f t="shared" si="39"/>
        <v>112.43731376807442</v>
      </c>
      <c r="U156" s="320">
        <f t="shared" si="39"/>
        <v>123.77139686791676</v>
      </c>
      <c r="V156" s="320">
        <f t="shared" si="39"/>
        <v>107.29402797142197</v>
      </c>
      <c r="W156" s="320">
        <f t="shared" si="39"/>
        <v>115.56412856919761</v>
      </c>
      <c r="X156" s="320">
        <f t="shared" si="39"/>
        <v>86.256916946797588</v>
      </c>
      <c r="Y156" s="320">
        <f t="shared" si="39"/>
        <v>100.14893229092127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3.1405937984009875</v>
      </c>
      <c r="C157" s="330">
        <f>IF(C$84=0,0,C$84/PPA!C$12*1000)</f>
        <v>5.5727814358983254</v>
      </c>
      <c r="D157" s="330">
        <f>IF(D$84=0,0,D$84/PPA!D$12*1000)</f>
        <v>5.4854903613298625</v>
      </c>
      <c r="E157" s="330">
        <f>IF(E$84=0,0,E$84/PPA!E$12*1000)</f>
        <v>5.044154490513642</v>
      </c>
      <c r="F157" s="330">
        <f>IF(F$84=0,0,F$84/PPA!F$12*1000)</f>
        <v>4.8335109468352959</v>
      </c>
      <c r="G157" s="330">
        <f>IF(G$84=0,0,G$84/PPA!G$12*1000)</f>
        <v>4.9678487132715148</v>
      </c>
      <c r="H157" s="330">
        <f>IF(H$84=0,0,H$84/PPA!H$12*1000)</f>
        <v>5.0899496975275937</v>
      </c>
      <c r="I157" s="330">
        <f>IF(I$84=0,0,I$84/PPA!I$12*1000)</f>
        <v>5.3667075521983447</v>
      </c>
      <c r="J157" s="330">
        <f>IF(J$84=0,0,J$84/PPA!J$12*1000)</f>
        <v>5.134127465555216</v>
      </c>
      <c r="K157" s="330">
        <f>IF(K$84=0,0,K$84/PPA!K$12*1000)</f>
        <v>4.7524561703031036</v>
      </c>
      <c r="L157" s="330">
        <f>IF(L$84=0,0,L$84/PPA!L$12*1000)</f>
        <v>4.3177668822485522</v>
      </c>
      <c r="M157" s="330">
        <f>IF(M$84=0,0,M$84/PPA!M$12*1000)</f>
        <v>4.4610417662475141</v>
      </c>
      <c r="N157" s="330">
        <f>IF(N$84=0,0,N$84/PPA!N$12*1000)</f>
        <v>4.4297471196233777</v>
      </c>
      <c r="O157" s="330">
        <f>IF(O$84=0,0,O$84/PPA!O$12*1000)</f>
        <v>4.1678717184645082</v>
      </c>
      <c r="P157" s="330">
        <f>IF(P$84=0,0,P$84/PPA!P$12*1000)</f>
        <v>3.8255762551686887</v>
      </c>
      <c r="Q157" s="330">
        <f>IF(Q$84=0,0,Q$84/PPA!Q$12*1000)</f>
        <v>3.824486547850579</v>
      </c>
      <c r="R157" s="330">
        <f>IF(R$84=0,0,R$84/PPA!R$12*1000)</f>
        <v>3.9039796444507924</v>
      </c>
      <c r="S157" s="330">
        <f>IF(S$84=0,0,S$84/PPA!S$12*1000)</f>
        <v>4.127594949360506</v>
      </c>
      <c r="T157" s="330">
        <f>IF(T$84=0,0,T$84/PPA!T$12*1000)</f>
        <v>4.163301645252619</v>
      </c>
      <c r="U157" s="330">
        <f>IF(U$84=0,0,U$84/PPA!U$12*1000)</f>
        <v>4.5829773315108229</v>
      </c>
      <c r="V157" s="330">
        <f>IF(V$84=0,0,V$84/PPA!V$12*1000)</f>
        <v>3.9728573034114683</v>
      </c>
      <c r="W157" s="330">
        <f>IF(W$84=0,0,W$84/PPA!W$12*1000)</f>
        <v>4.2790805870454776</v>
      </c>
      <c r="X157" s="330">
        <f>IF(X$84=0,0,X$84/PPA!X$12*1000)</f>
        <v>3.1939002472111455</v>
      </c>
      <c r="Y157" s="330">
        <f>IF(Y$84=0,0,Y$84/PPA!Y$12*1000)</f>
        <v>3.7082904296156478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1.3848042011963297</v>
      </c>
      <c r="C158" s="331">
        <f>IF(C$85=0,0,C$85/PPA!C$12*1000)</f>
        <v>2.4572458713731411</v>
      </c>
      <c r="D158" s="331">
        <f>IF(D$85=0,0,D$85/PPA!D$12*1000)</f>
        <v>2.418756001447619</v>
      </c>
      <c r="E158" s="331">
        <f>IF(E$85=0,0,E$85/PPA!E$12*1000)</f>
        <v>2.2241546593841828</v>
      </c>
      <c r="F158" s="331">
        <f>IF(F$85=0,0,F$85/PPA!F$12*1000)</f>
        <v>2.1312741141862737</v>
      </c>
      <c r="G158" s="331">
        <f>IF(G$85=0,0,G$85/PPA!G$12*1000)</f>
        <v>2.1905086141827144</v>
      </c>
      <c r="H158" s="331">
        <f>IF(H$85=0,0,H$85/PPA!H$12*1000)</f>
        <v>2.2443474634010103</v>
      </c>
      <c r="I158" s="331">
        <f>IF(I$85=0,0,I$85/PPA!I$12*1000)</f>
        <v>2.3663802586186766</v>
      </c>
      <c r="J158" s="331">
        <f>IF(J$85=0,0,J$85/PPA!J$12*1000)</f>
        <v>2.2638270786238635</v>
      </c>
      <c r="K158" s="331">
        <f>IF(K$85=0,0,K$85/PPA!K$12*1000)</f>
        <v>2.0955340591922273</v>
      </c>
      <c r="L158" s="331">
        <f>IF(L$85=0,0,L$85/PPA!L$12*1000)</f>
        <v>1.9038634418015083</v>
      </c>
      <c r="M158" s="331">
        <f>IF(M$85=0,0,M$85/PPA!M$12*1000)</f>
        <v>1.9670386481553817</v>
      </c>
      <c r="N158" s="331">
        <f>IF(N$85=0,0,N$85/PPA!N$12*1000)</f>
        <v>1.9532396786286246</v>
      </c>
      <c r="O158" s="331">
        <f>IF(O$85=0,0,O$85/PPA!O$12*1000)</f>
        <v>1.8377691087321244</v>
      </c>
      <c r="P158" s="331">
        <f>IF(P$85=0,0,P$85/PPA!P$12*1000)</f>
        <v>1.686838352941981</v>
      </c>
      <c r="Q158" s="331">
        <f>IF(Q$85=0,0,Q$85/PPA!Q$12*1000)</f>
        <v>1.6863578605991119</v>
      </c>
      <c r="R158" s="331">
        <f>IF(R$85=0,0,R$85/PPA!R$12*1000)</f>
        <v>1.7214093130327675</v>
      </c>
      <c r="S158" s="331">
        <f>IF(S$85=0,0,S$85/PPA!S$12*1000)</f>
        <v>1.8200095885120187</v>
      </c>
      <c r="T158" s="331">
        <f>IF(T$85=0,0,T$85/PPA!T$12*1000)</f>
        <v>1.8357539940787033</v>
      </c>
      <c r="U158" s="331">
        <f>IF(U$85=0,0,U$85/PPA!U$12*1000)</f>
        <v>2.0208045580090706</v>
      </c>
      <c r="V158" s="331">
        <f>IF(V$85=0,0,V$85/PPA!V$12*1000)</f>
        <v>1.7517800255858746</v>
      </c>
      <c r="W158" s="331">
        <f>IF(W$85=0,0,W$85/PPA!W$12*1000)</f>
        <v>1.886805220469854</v>
      </c>
      <c r="X158" s="331">
        <f>IF(X$85=0,0,X$85/PPA!X$12*1000)</f>
        <v>1.4083089900998644</v>
      </c>
      <c r="Y158" s="331">
        <f>IF(Y$85=0,0,Y$85/PPA!Y$12*1000)</f>
        <v>1.6351226856534178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10.741427584731245</v>
      </c>
      <c r="C159" s="331">
        <f>IF(C$86=0,0,C$86/PPA!C$12*1000)</f>
        <v>19.059971483645416</v>
      </c>
      <c r="D159" s="331">
        <f>IF(D$86=0,0,D$86/PPA!D$12*1000)</f>
        <v>18.76141942105523</v>
      </c>
      <c r="E159" s="331">
        <f>IF(E$86=0,0,E$86/PPA!E$12*1000)</f>
        <v>17.251966877612556</v>
      </c>
      <c r="F159" s="331">
        <f>IF(F$86=0,0,F$86/PPA!F$12*1000)</f>
        <v>16.531525930501164</v>
      </c>
      <c r="G159" s="331">
        <f>IF(G$86=0,0,G$86/PPA!G$12*1000)</f>
        <v>16.990986619369583</v>
      </c>
      <c r="H159" s="331">
        <f>IF(H$86=0,0,H$86/PPA!H$12*1000)</f>
        <v>17.408595187876216</v>
      </c>
      <c r="I159" s="331">
        <f>IF(I$86=0,0,I$86/PPA!I$12*1000)</f>
        <v>18.355159642013849</v>
      </c>
      <c r="J159" s="331">
        <f>IF(J$86=0,0,J$86/PPA!J$12*1000)</f>
        <v>17.559691549451347</v>
      </c>
      <c r="K159" s="331">
        <f>IF(K$86=0,0,K$86/PPA!K$12*1000)</f>
        <v>16.254303192253261</v>
      </c>
      <c r="L159" s="331">
        <f>IF(L$86=0,0,L$86/PPA!L$12*1000)</f>
        <v>14.767583224878427</v>
      </c>
      <c r="M159" s="331">
        <f>IF(M$86=0,0,M$86/PPA!M$12*1000)</f>
        <v>15.25761055409532</v>
      </c>
      <c r="N159" s="331">
        <f>IF(N$86=0,0,N$86/PPA!N$12*1000)</f>
        <v>15.150576915847024</v>
      </c>
      <c r="O159" s="331">
        <f>IF(O$86=0,0,O$86/PPA!O$12*1000)</f>
        <v>14.254913280771822</v>
      </c>
      <c r="P159" s="331">
        <f>IF(P$86=0,0,P$86/PPA!P$12*1000)</f>
        <v>13.084197751292646</v>
      </c>
      <c r="Q159" s="331">
        <f>IF(Q$86=0,0,Q$86/PPA!Q$12*1000)</f>
        <v>13.080470745192072</v>
      </c>
      <c r="R159" s="331">
        <f>IF(R$86=0,0,R$86/PPA!R$12*1000)</f>
        <v>13.352352241312962</v>
      </c>
      <c r="S159" s="331">
        <f>IF(S$86=0,0,S$86/PPA!S$12*1000)</f>
        <v>14.117159076806367</v>
      </c>
      <c r="T159" s="331">
        <f>IF(T$86=0,0,T$86/PPA!T$12*1000)</f>
        <v>14.239282761954831</v>
      </c>
      <c r="U159" s="331">
        <f>IF(U$86=0,0,U$86/PPA!U$12*1000)</f>
        <v>15.674653358212813</v>
      </c>
      <c r="V159" s="331">
        <f>IF(V$86=0,0,V$86/PPA!V$12*1000)</f>
        <v>13.587926923498411</v>
      </c>
      <c r="W159" s="331">
        <f>IF(W$86=0,0,W$86/PPA!W$12*1000)</f>
        <v>14.63526874388538</v>
      </c>
      <c r="X159" s="331">
        <f>IF(X$86=0,0,X$86/PPA!X$12*1000)</f>
        <v>10.923745769268519</v>
      </c>
      <c r="Y159" s="331">
        <f>IF(Y$86=0,0,Y$86/PPA!Y$12*1000)</f>
        <v>12.683057940555301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4.7429415087262834</v>
      </c>
      <c r="C160" s="331">
        <f>IF(C$87=0,0,C$87/PPA!C$12*1000)</f>
        <v>8.4160442540639266</v>
      </c>
      <c r="D160" s="331">
        <f>IF(D$87=0,0,D$87/PPA!D$12*1000)</f>
        <v>8.2842168075718376</v>
      </c>
      <c r="E160" s="331">
        <f>IF(E$87=0,0,E$87/PPA!E$12*1000)</f>
        <v>7.6177090210348304</v>
      </c>
      <c r="F160" s="331">
        <f>IF(F$87=0,0,F$87/PPA!F$12*1000)</f>
        <v>7.2995940176345488</v>
      </c>
      <c r="G160" s="331">
        <f>IF(G$87=0,0,G$87/PPA!G$12*1000)</f>
        <v>7.5024716291691327</v>
      </c>
      <c r="H160" s="331">
        <f>IF(H$87=0,0,H$87/PPA!H$12*1000)</f>
        <v>7.686869186974711</v>
      </c>
      <c r="I160" s="331">
        <f>IF(I$87=0,0,I$87/PPA!I$12*1000)</f>
        <v>8.1048303755411109</v>
      </c>
      <c r="J160" s="331">
        <f>IF(J$87=0,0,J$87/PPA!J$12*1000)</f>
        <v>7.7535866879287614</v>
      </c>
      <c r="K160" s="331">
        <f>IF(K$87=0,0,K$87/PPA!K$12*1000)</f>
        <v>7.1771846617061241</v>
      </c>
      <c r="L160" s="331">
        <f>IF(L$87=0,0,L$87/PPA!L$12*1000)</f>
        <v>6.5207145799138502</v>
      </c>
      <c r="M160" s="331">
        <f>IF(M$87=0,0,M$87/PPA!M$12*1000)</f>
        <v>6.7370890740692557</v>
      </c>
      <c r="N160" s="331">
        <f>IF(N$87=0,0,N$87/PPA!N$12*1000)</f>
        <v>6.6898277317873909</v>
      </c>
      <c r="O160" s="331">
        <f>IF(O$87=0,0,O$87/PPA!O$12*1000)</f>
        <v>6.2943421039092691</v>
      </c>
      <c r="P160" s="331">
        <f>IF(P$87=0,0,P$87/PPA!P$12*1000)</f>
        <v>5.7774056691684779</v>
      </c>
      <c r="Q160" s="331">
        <f>IF(Q$87=0,0,Q$87/PPA!Q$12*1000)</f>
        <v>5.7757599873633199</v>
      </c>
      <c r="R160" s="331">
        <f>IF(R$87=0,0,R$87/PPA!R$12*1000)</f>
        <v>5.895810885927248</v>
      </c>
      <c r="S160" s="331">
        <f>IF(S$87=0,0,S$87/PPA!S$12*1000)</f>
        <v>6.2335159123406463</v>
      </c>
      <c r="T160" s="331">
        <f>IF(T$87=0,0,T$87/PPA!T$12*1000)</f>
        <v>6.287440354964331</v>
      </c>
      <c r="U160" s="331">
        <f>IF(U$87=0,0,U$87/PPA!U$12*1000)</f>
        <v>6.9212368152294843</v>
      </c>
      <c r="V160" s="331">
        <f>IF(V$87=0,0,V$87/PPA!V$12*1000)</f>
        <v>5.9998302939369088</v>
      </c>
      <c r="W160" s="331">
        <f>IF(W$87=0,0,W$87/PPA!W$12*1000)</f>
        <v>6.4622903305152404</v>
      </c>
      <c r="X160" s="331">
        <f>IF(X$87=0,0,X$87/PPA!X$12*1000)</f>
        <v>4.8234451920976342</v>
      </c>
      <c r="Y160" s="331">
        <f>IF(Y$87=0,0,Y$87/PPA!Y$12*1000)</f>
        <v>5.6002799897240472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20.614222460797855</v>
      </c>
      <c r="C161" s="332">
        <f>IF(C$88=0,0,C$88/PPA!C$12*1000)</f>
        <v>67.132795340658859</v>
      </c>
      <c r="D161" s="332">
        <f>IF(D$88=0,0,D$88/PPA!D$12*1000)</f>
        <v>56.995303355803692</v>
      </c>
      <c r="E161" s="332">
        <f>IF(E$88=0,0,E$88/PPA!E$12*1000)</f>
        <v>48.968012422605952</v>
      </c>
      <c r="F161" s="332">
        <f>IF(F$88=0,0,F$88/PPA!F$12*1000)</f>
        <v>42.707663043956863</v>
      </c>
      <c r="G161" s="332">
        <f>IF(G$88=0,0,G$88/PPA!G$12*1000)</f>
        <v>44.356506178310042</v>
      </c>
      <c r="H161" s="332">
        <f>IF(H$88=0,0,H$88/PPA!H$12*1000)</f>
        <v>41.543566337458145</v>
      </c>
      <c r="I161" s="332">
        <f>IF(I$88=0,0,I$88/PPA!I$12*1000)</f>
        <v>53.288580817309246</v>
      </c>
      <c r="J161" s="332">
        <f>IF(J$88=0,0,J$88/PPA!J$12*1000)</f>
        <v>44.475143066001991</v>
      </c>
      <c r="K161" s="332">
        <f>IF(K$88=0,0,K$88/PPA!K$12*1000)</f>
        <v>48.699808581074528</v>
      </c>
      <c r="L161" s="332">
        <f>IF(L$88=0,0,L$88/PPA!L$12*1000)</f>
        <v>43.674184109607594</v>
      </c>
      <c r="M161" s="332">
        <f>IF(M$88=0,0,M$88/PPA!M$12*1000)</f>
        <v>45.074373242500734</v>
      </c>
      <c r="N161" s="332">
        <f>IF(N$88=0,0,N$88/PPA!N$12*1000)</f>
        <v>36.602969622015145</v>
      </c>
      <c r="O161" s="332">
        <f>IF(O$88=0,0,O$88/PPA!O$12*1000)</f>
        <v>29.28988381390689</v>
      </c>
      <c r="P161" s="332">
        <f>IF(P$88=0,0,P$88/PPA!P$12*1000)</f>
        <v>43.321057851012768</v>
      </c>
      <c r="Q161" s="332">
        <f>IF(Q$88=0,0,Q$88/PPA!Q$12*1000)</f>
        <v>54.302139041981121</v>
      </c>
      <c r="R161" s="332">
        <f>IF(R$88=0,0,R$88/PPA!R$12*1000)</f>
        <v>51.709505746226803</v>
      </c>
      <c r="S161" s="332">
        <f>IF(S$88=0,0,S$88/PPA!S$12*1000)</f>
        <v>53.006957992168921</v>
      </c>
      <c r="T161" s="332">
        <f>IF(T$88=0,0,T$88/PPA!T$12*1000)</f>
        <v>51.978966814538261</v>
      </c>
      <c r="U161" s="332">
        <f>IF(U$88=0,0,U$88/PPA!U$12*1000)</f>
        <v>64.515562997345242</v>
      </c>
      <c r="V161" s="332">
        <f>IF(V$88=0,0,V$88/PPA!V$12*1000)</f>
        <v>41.079045939909726</v>
      </c>
      <c r="W161" s="332">
        <f>IF(W$88=0,0,W$88/PPA!W$12*1000)</f>
        <v>44.823536363074169</v>
      </c>
      <c r="X161" s="332">
        <f>IF(X$88=0,0,X$88/PPA!X$12*1000)</f>
        <v>27.024021843248313</v>
      </c>
      <c r="Y161" s="332">
        <f>IF(Y$88=0,0,Y$88/PPA!Y$12*1000)</f>
        <v>30.746666444306296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44.193292597780633</v>
      </c>
      <c r="C162" s="333">
        <f>IF(C$94=0,0,C$94/PPA!C$12*1000)</f>
        <v>47.863966421566815</v>
      </c>
      <c r="D162" s="333">
        <f>IF(D$94=0,0,D$94/PPA!D$12*1000)</f>
        <v>56.200169225784286</v>
      </c>
      <c r="E162" s="333">
        <f>IF(E$94=0,0,E$94/PPA!E$12*1000)</f>
        <v>55.120303063870857</v>
      </c>
      <c r="F162" s="333">
        <f>IF(F$94=0,0,F$94/PPA!F$12*1000)</f>
        <v>57.03393156580686</v>
      </c>
      <c r="G162" s="333">
        <f>IF(G$94=0,0,G$94/PPA!G$12*1000)</f>
        <v>58.15720650211027</v>
      </c>
      <c r="H162" s="333">
        <f>IF(H$94=0,0,H$94/PPA!H$12*1000)</f>
        <v>63.489753106472158</v>
      </c>
      <c r="I162" s="333">
        <f>IF(I$94=0,0,I$94/PPA!I$12*1000)</f>
        <v>57.455756983662418</v>
      </c>
      <c r="J162" s="333">
        <f>IF(J$94=0,0,J$94/PPA!J$12*1000)</f>
        <v>61.469803780542733</v>
      </c>
      <c r="K162" s="333">
        <f>IF(K$94=0,0,K$94/PPA!K$12*1000)</f>
        <v>49.369185562771499</v>
      </c>
      <c r="L162" s="333">
        <f>IF(L$94=0,0,L$94/PPA!L$12*1000)</f>
        <v>45.424808056930189</v>
      </c>
      <c r="M162" s="333">
        <f>IF(M$94=0,0,M$94/PPA!M$12*1000)</f>
        <v>46.981158291504599</v>
      </c>
      <c r="N162" s="333">
        <f>IF(N$94=0,0,N$94/PPA!N$12*1000)</f>
        <v>54.806783306791488</v>
      </c>
      <c r="O162" s="333">
        <f>IF(O$94=0,0,O$94/PPA!O$12*1000)</f>
        <v>56.715956640539396</v>
      </c>
      <c r="P162" s="333">
        <f>IF(P$94=0,0,P$94/PPA!P$12*1000)</f>
        <v>35.6213672698821</v>
      </c>
      <c r="Q162" s="333">
        <f>IF(Q$94=0,0,Q$94/PPA!Q$12*1000)</f>
        <v>24.617799495983498</v>
      </c>
      <c r="R162" s="333">
        <f>IF(R$94=0,0,R$94/PPA!R$12*1000)</f>
        <v>28.85080731495415</v>
      </c>
      <c r="S162" s="333">
        <f>IF(S$94=0,0,S$94/PPA!S$12*1000)</f>
        <v>32.167753864495353</v>
      </c>
      <c r="T162" s="333">
        <f>IF(T$94=0,0,T$94/PPA!T$12*1000)</f>
        <v>33.932568197285676</v>
      </c>
      <c r="U162" s="333">
        <f>IF(U$94=0,0,U$94/PPA!U$12*1000)</f>
        <v>30.056161807609328</v>
      </c>
      <c r="V162" s="333">
        <f>IF(V$94=0,0,V$94/PPA!V$12*1000)</f>
        <v>40.902587485079579</v>
      </c>
      <c r="W162" s="333">
        <f>IF(W$94=0,0,W$94/PPA!W$12*1000)</f>
        <v>43.4771473242075</v>
      </c>
      <c r="X162" s="333">
        <f>IF(X$94=0,0,X$94/PPA!X$12*1000)</f>
        <v>38.883494904872101</v>
      </c>
      <c r="Y162" s="333">
        <f>IF(Y$94=0,0,Y$94/PPA!Y$12*1000)</f>
        <v>45.775514801066564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SK: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60.071064694511158</v>
      </c>
      <c r="C5" s="223">
        <v>116.9306856256628</v>
      </c>
      <c r="D5" s="223">
        <v>109.14479275372869</v>
      </c>
      <c r="E5" s="223">
        <v>129.9029443075014</v>
      </c>
      <c r="F5" s="223">
        <v>127.30576987357151</v>
      </c>
      <c r="G5" s="223">
        <v>132.76945027401641</v>
      </c>
      <c r="H5" s="223">
        <v>146.79947177948591</v>
      </c>
      <c r="I5" s="223">
        <v>159.52730755722061</v>
      </c>
      <c r="J5" s="223">
        <v>153.1786500440636</v>
      </c>
      <c r="K5" s="223">
        <v>177.57201852472619</v>
      </c>
      <c r="L5" s="223">
        <v>156.5329574406714</v>
      </c>
      <c r="M5" s="223">
        <v>156.1734034116725</v>
      </c>
      <c r="N5" s="223">
        <v>137.5349051267103</v>
      </c>
      <c r="O5" s="223">
        <v>138.27791684217689</v>
      </c>
      <c r="P5" s="223">
        <v>138.38636392825691</v>
      </c>
      <c r="Q5" s="223">
        <v>162.13277335487501</v>
      </c>
      <c r="R5" s="223">
        <v>141.02714393838039</v>
      </c>
      <c r="S5" s="223">
        <v>150.02181670630961</v>
      </c>
      <c r="T5" s="223">
        <v>145.85622928047891</v>
      </c>
      <c r="U5" s="223">
        <v>156.40177876277869</v>
      </c>
      <c r="V5" s="223">
        <v>119.9647034623604</v>
      </c>
      <c r="W5" s="223">
        <v>139.2506851422313</v>
      </c>
      <c r="X5" s="223">
        <v>133.161637304377</v>
      </c>
      <c r="Y5" s="223">
        <v>115.36927729824831</v>
      </c>
      <c r="DA5" s="89" t="s">
        <v>1941</v>
      </c>
    </row>
    <row r="6" spans="1:105" ht="12" customHeight="1" x14ac:dyDescent="0.25">
      <c r="A6" s="55" t="s">
        <v>91</v>
      </c>
      <c r="B6" s="259">
        <v>0.2266180980029886</v>
      </c>
      <c r="C6" s="259">
        <v>0.45091467340699531</v>
      </c>
      <c r="D6" s="259">
        <v>0.42027234774004152</v>
      </c>
      <c r="E6" s="259">
        <v>0.49660904851647691</v>
      </c>
      <c r="F6" s="259">
        <v>0.48840787018592519</v>
      </c>
      <c r="G6" s="259">
        <v>0.50993774994535812</v>
      </c>
      <c r="H6" s="259">
        <v>0.555250644120729</v>
      </c>
      <c r="I6" s="259">
        <v>0.60931426960056922</v>
      </c>
      <c r="J6" s="259">
        <v>0.58232867050903692</v>
      </c>
      <c r="K6" s="259">
        <v>0.68478845165586066</v>
      </c>
      <c r="L6" s="259">
        <v>0.59534939579753188</v>
      </c>
      <c r="M6" s="259">
        <v>0.59524171838895157</v>
      </c>
      <c r="N6" s="259">
        <v>0.51373902908572822</v>
      </c>
      <c r="O6" s="259">
        <v>0.51666170027096614</v>
      </c>
      <c r="P6" s="259">
        <v>0.52792665151111962</v>
      </c>
      <c r="Q6" s="259">
        <v>0.61827240184442878</v>
      </c>
      <c r="R6" s="259">
        <v>0.54139558820233336</v>
      </c>
      <c r="S6" s="259">
        <v>0.57441076863053298</v>
      </c>
      <c r="T6" s="259">
        <v>0.56295962032870539</v>
      </c>
      <c r="U6" s="259">
        <v>0.60141353385862917</v>
      </c>
      <c r="V6" s="259">
        <v>0.45910495406807988</v>
      </c>
      <c r="W6" s="259">
        <v>0.53394434186033879</v>
      </c>
      <c r="X6" s="259">
        <v>0.51170301337857671</v>
      </c>
      <c r="Y6" s="259">
        <v>0.44209124268887923</v>
      </c>
      <c r="DA6" s="67" t="s">
        <v>1942</v>
      </c>
    </row>
    <row r="7" spans="1:105" ht="12" customHeight="1" x14ac:dyDescent="0.25">
      <c r="A7" s="173" t="s">
        <v>92</v>
      </c>
      <c r="B7" s="224">
        <v>8.2451038014210387E-2</v>
      </c>
      <c r="C7" s="224">
        <v>0.1640574305665346</v>
      </c>
      <c r="D7" s="224">
        <v>0.15290875541360599</v>
      </c>
      <c r="E7" s="224">
        <v>0.1806825310875784</v>
      </c>
      <c r="F7" s="224">
        <v>0.17769867555153601</v>
      </c>
      <c r="G7" s="224">
        <v>0.1855319463720464</v>
      </c>
      <c r="H7" s="224">
        <v>0.20201825171619461</v>
      </c>
      <c r="I7" s="224">
        <v>0.2216883578502844</v>
      </c>
      <c r="J7" s="224">
        <v>0.21187011881227591</v>
      </c>
      <c r="K7" s="224">
        <v>0.2491483211478768</v>
      </c>
      <c r="L7" s="224">
        <v>0.21660748235558891</v>
      </c>
      <c r="M7" s="224">
        <v>0.2165683058106159</v>
      </c>
      <c r="N7" s="224">
        <v>0.18691497541371249</v>
      </c>
      <c r="O7" s="224">
        <v>0.1879783382921438</v>
      </c>
      <c r="P7" s="224">
        <v>0.1920768941052716</v>
      </c>
      <c r="Q7" s="224">
        <v>0.22494761785062661</v>
      </c>
      <c r="R7" s="224">
        <v>0.19697733154131269</v>
      </c>
      <c r="S7" s="224">
        <v>0.208989328467064</v>
      </c>
      <c r="T7" s="224">
        <v>0.20482302810420461</v>
      </c>
      <c r="U7" s="224">
        <v>0.2188138131041259</v>
      </c>
      <c r="V7" s="224">
        <v>0.16703732117582401</v>
      </c>
      <c r="W7" s="224">
        <v>0.19426632566485821</v>
      </c>
      <c r="X7" s="224">
        <v>0.18617420664922629</v>
      </c>
      <c r="Y7" s="224">
        <v>0.1608471793643311</v>
      </c>
      <c r="DA7" s="177" t="s">
        <v>1943</v>
      </c>
    </row>
    <row r="8" spans="1:105" ht="12" customHeight="1" x14ac:dyDescent="0.25">
      <c r="A8" s="173" t="s">
        <v>93</v>
      </c>
      <c r="B8" s="224">
        <v>2.591415126856127</v>
      </c>
      <c r="C8" s="224">
        <v>5.1562832619523098</v>
      </c>
      <c r="D8" s="224">
        <v>4.8058832411457244</v>
      </c>
      <c r="E8" s="224">
        <v>5.6788059373892343</v>
      </c>
      <c r="F8" s="224">
        <v>5.5850241177944184</v>
      </c>
      <c r="G8" s="224">
        <v>5.8312218247721397</v>
      </c>
      <c r="H8" s="224">
        <v>6.3493822031464147</v>
      </c>
      <c r="I8" s="224">
        <v>6.9676086295251869</v>
      </c>
      <c r="J8" s="224">
        <v>6.6590238769863621</v>
      </c>
      <c r="K8" s="224">
        <v>7.8306682826981486</v>
      </c>
      <c r="L8" s="224">
        <v>6.8079180066811524</v>
      </c>
      <c r="M8" s="224">
        <v>6.8066866978497966</v>
      </c>
      <c r="N8" s="224">
        <v>5.8746900753336089</v>
      </c>
      <c r="O8" s="224">
        <v>5.9081112997944736</v>
      </c>
      <c r="P8" s="224">
        <v>6.0369278652156746</v>
      </c>
      <c r="Q8" s="224">
        <v>7.0700463412952717</v>
      </c>
      <c r="R8" s="224">
        <v>6.1909473658286336</v>
      </c>
      <c r="S8" s="224">
        <v>6.5684813700915798</v>
      </c>
      <c r="T8" s="224">
        <v>6.4375356107249226</v>
      </c>
      <c r="U8" s="224">
        <v>6.8772624202180808</v>
      </c>
      <c r="V8" s="224">
        <v>5.2499404649090291</v>
      </c>
      <c r="W8" s="224">
        <v>6.1057411415476341</v>
      </c>
      <c r="X8" s="224">
        <v>5.8514079017185097</v>
      </c>
      <c r="Y8" s="224">
        <v>5.0553858842265837</v>
      </c>
      <c r="DA8" s="177" t="s">
        <v>1944</v>
      </c>
    </row>
    <row r="9" spans="1:105" ht="12" customHeight="1" x14ac:dyDescent="0.25">
      <c r="A9" s="173" t="s">
        <v>94</v>
      </c>
      <c r="B9" s="224">
        <v>0.90962244689640026</v>
      </c>
      <c r="C9" s="224">
        <v>1.809926533584062</v>
      </c>
      <c r="D9" s="224">
        <v>1.6869312940273189</v>
      </c>
      <c r="E9" s="224">
        <v>1.993339198604049</v>
      </c>
      <c r="F9" s="224">
        <v>1.960420486611453</v>
      </c>
      <c r="G9" s="224">
        <v>2.046839276993774</v>
      </c>
      <c r="H9" s="224">
        <v>2.22872071558574</v>
      </c>
      <c r="I9" s="224">
        <v>2.445726717005865</v>
      </c>
      <c r="J9" s="224">
        <v>2.3374092132719801</v>
      </c>
      <c r="K9" s="224">
        <v>2.748672557446787</v>
      </c>
      <c r="L9" s="224">
        <v>2.3896731061457528</v>
      </c>
      <c r="M9" s="224">
        <v>2.389240899765364</v>
      </c>
      <c r="N9" s="224">
        <v>2.062097232397468</v>
      </c>
      <c r="O9" s="224">
        <v>2.0738285430845549</v>
      </c>
      <c r="P9" s="224">
        <v>2.1190449340150881</v>
      </c>
      <c r="Q9" s="224">
        <v>2.4816837665225968</v>
      </c>
      <c r="R9" s="224">
        <v>2.1731079027634759</v>
      </c>
      <c r="S9" s="224">
        <v>2.3056275447094121</v>
      </c>
      <c r="T9" s="224">
        <v>2.259663777340998</v>
      </c>
      <c r="U9" s="224">
        <v>2.414013951603649</v>
      </c>
      <c r="V9" s="224">
        <v>1.842801503418138</v>
      </c>
      <c r="W9" s="224">
        <v>2.143199342989297</v>
      </c>
      <c r="X9" s="224">
        <v>2.0539248683816238</v>
      </c>
      <c r="Y9" s="224">
        <v>1.77451016255915</v>
      </c>
      <c r="DA9" s="177" t="s">
        <v>1945</v>
      </c>
    </row>
    <row r="10" spans="1:105" ht="12" customHeight="1" x14ac:dyDescent="0.25">
      <c r="A10" s="56" t="s">
        <v>95</v>
      </c>
      <c r="B10" s="260">
        <v>0.79205806560683545</v>
      </c>
      <c r="C10" s="260">
        <v>1.5972107011739971</v>
      </c>
      <c r="D10" s="260">
        <v>1.4040247857809329</v>
      </c>
      <c r="E10" s="260">
        <v>1.436853878150294</v>
      </c>
      <c r="F10" s="260">
        <v>1.5158057306483881</v>
      </c>
      <c r="G10" s="260">
        <v>1.5500623333617001</v>
      </c>
      <c r="H10" s="260">
        <v>1.876362105298377</v>
      </c>
      <c r="I10" s="260">
        <v>2.068270652833414</v>
      </c>
      <c r="J10" s="260">
        <v>1.9541491303641649</v>
      </c>
      <c r="K10" s="260">
        <v>2.1500816372468399</v>
      </c>
      <c r="L10" s="260">
        <v>2.039498718931438</v>
      </c>
      <c r="M10" s="260">
        <v>2.0049985129582968</v>
      </c>
      <c r="N10" s="260">
        <v>1.5834139959586331</v>
      </c>
      <c r="O10" s="260">
        <v>1.645157879167257</v>
      </c>
      <c r="P10" s="260">
        <v>1.590119571732032</v>
      </c>
      <c r="Q10" s="260">
        <v>1.990533361763881</v>
      </c>
      <c r="R10" s="260">
        <v>1.4983147565081449</v>
      </c>
      <c r="S10" s="260">
        <v>1.5288775336323861</v>
      </c>
      <c r="T10" s="260">
        <v>1.5494787745791629</v>
      </c>
      <c r="U10" s="260">
        <v>1.897969671224027</v>
      </c>
      <c r="V10" s="260">
        <v>1.30854841787855</v>
      </c>
      <c r="W10" s="260">
        <v>1.5198376115503329</v>
      </c>
      <c r="X10" s="260">
        <v>1.3999518171135861</v>
      </c>
      <c r="Y10" s="260">
        <v>1.2797994761504301</v>
      </c>
      <c r="DA10" s="68" t="s">
        <v>1946</v>
      </c>
    </row>
    <row r="11" spans="1:105" ht="12" customHeight="1" x14ac:dyDescent="0.25">
      <c r="A11" s="37" t="s">
        <v>159</v>
      </c>
      <c r="B11" s="226">
        <v>8.5312094406003788E-3</v>
      </c>
      <c r="C11" s="226">
        <v>1.9465714633904788E-2</v>
      </c>
      <c r="D11" s="226">
        <v>1.8605366062688769E-2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1947</v>
      </c>
    </row>
    <row r="12" spans="1:105" ht="12" customHeight="1" x14ac:dyDescent="0.25">
      <c r="A12" s="37" t="s">
        <v>35</v>
      </c>
      <c r="B12" s="226">
        <v>0.53924247342408305</v>
      </c>
      <c r="C12" s="226">
        <v>1.524204661590254</v>
      </c>
      <c r="D12" s="226">
        <v>1.2857499417767331</v>
      </c>
      <c r="E12" s="226">
        <v>1.2735591997532889</v>
      </c>
      <c r="F12" s="226">
        <v>1.2915168395515351</v>
      </c>
      <c r="G12" s="226">
        <v>1.322525242026493</v>
      </c>
      <c r="H12" s="226">
        <v>1.564618680069459</v>
      </c>
      <c r="I12" s="226">
        <v>1.898015080739301</v>
      </c>
      <c r="J12" s="226">
        <v>1.684910786072348</v>
      </c>
      <c r="K12" s="226">
        <v>1.9713428189764</v>
      </c>
      <c r="L12" s="226">
        <v>1.885940868658299</v>
      </c>
      <c r="M12" s="226">
        <v>1.8479343313593359</v>
      </c>
      <c r="N12" s="226">
        <v>1.2823657824017669</v>
      </c>
      <c r="O12" s="226">
        <v>1.1254204413764379</v>
      </c>
      <c r="P12" s="226">
        <v>1.4988391566622741</v>
      </c>
      <c r="Q12" s="226">
        <v>1.958663847391608</v>
      </c>
      <c r="R12" s="226">
        <v>1.4595722494973531</v>
      </c>
      <c r="S12" s="226">
        <v>1.480716442769167</v>
      </c>
      <c r="T12" s="226">
        <v>1.49288073720045</v>
      </c>
      <c r="U12" s="226">
        <v>1.8471147300275941</v>
      </c>
      <c r="V12" s="226">
        <v>1.1774196682937741</v>
      </c>
      <c r="W12" s="226">
        <v>1.3663665578842501</v>
      </c>
      <c r="X12" s="226">
        <v>1.061675630051693</v>
      </c>
      <c r="Y12" s="226">
        <v>0.9539019089581835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2.0525301107881269E-2</v>
      </c>
      <c r="V14" s="226">
        <v>1.980629384160236E-2</v>
      </c>
      <c r="W14" s="226">
        <v>3.0276411991166451E-2</v>
      </c>
      <c r="X14" s="226">
        <v>6.0437143015485979E-2</v>
      </c>
      <c r="Y14" s="226">
        <v>6.5017064247205464E-2</v>
      </c>
      <c r="DA14" s="69" t="s">
        <v>1950</v>
      </c>
    </row>
    <row r="15" spans="1:105" ht="12" customHeight="1" x14ac:dyDescent="0.25">
      <c r="A15" s="37" t="s">
        <v>40</v>
      </c>
      <c r="B15" s="226">
        <v>0.244284382742152</v>
      </c>
      <c r="C15" s="226">
        <v>5.3540324949838132E-2</v>
      </c>
      <c r="D15" s="226">
        <v>9.9669477941511528E-2</v>
      </c>
      <c r="E15" s="226">
        <v>0.16329467839700529</v>
      </c>
      <c r="F15" s="226">
        <v>0.2242888910968529</v>
      </c>
      <c r="G15" s="226">
        <v>0.2275370913352075</v>
      </c>
      <c r="H15" s="226">
        <v>0.31174342522891818</v>
      </c>
      <c r="I15" s="226">
        <v>0.17025557209411299</v>
      </c>
      <c r="J15" s="226">
        <v>0.26923834429181698</v>
      </c>
      <c r="K15" s="226">
        <v>0.1787388182704405</v>
      </c>
      <c r="L15" s="226">
        <v>0.15355785027313851</v>
      </c>
      <c r="M15" s="226">
        <v>0.15706418159896079</v>
      </c>
      <c r="N15" s="226">
        <v>0.30104821355686667</v>
      </c>
      <c r="O15" s="226">
        <v>0.51973743779081882</v>
      </c>
      <c r="P15" s="226">
        <v>9.1280415069758328E-2</v>
      </c>
      <c r="Q15" s="226">
        <v>3.1869514372273547E-2</v>
      </c>
      <c r="R15" s="226">
        <v>3.8742507010792057E-2</v>
      </c>
      <c r="S15" s="226">
        <v>4.8161090863219048E-2</v>
      </c>
      <c r="T15" s="226">
        <v>5.6598037378712433E-2</v>
      </c>
      <c r="U15" s="226">
        <v>3.0329640088551491E-2</v>
      </c>
      <c r="V15" s="226">
        <v>0.1113224557431738</v>
      </c>
      <c r="W15" s="226">
        <v>0.1231946416749172</v>
      </c>
      <c r="X15" s="226">
        <v>0.27783904404640719</v>
      </c>
      <c r="Y15" s="226">
        <v>0.26088050294504089</v>
      </c>
      <c r="DA15" s="69" t="s">
        <v>1951</v>
      </c>
    </row>
    <row r="16" spans="1:105" ht="12" customHeight="1" x14ac:dyDescent="0.25">
      <c r="A16" s="57" t="s">
        <v>1853</v>
      </c>
      <c r="B16" s="261">
        <v>1.2070846198849361</v>
      </c>
      <c r="C16" s="261">
        <v>0.85638050882772943</v>
      </c>
      <c r="D16" s="261">
        <v>1.033506734121646</v>
      </c>
      <c r="E16" s="261">
        <v>1.1953297063974211</v>
      </c>
      <c r="F16" s="261">
        <v>1.485683240903994</v>
      </c>
      <c r="G16" s="261">
        <v>1.491950039135173</v>
      </c>
      <c r="H16" s="261">
        <v>2.096830417110835</v>
      </c>
      <c r="I16" s="261">
        <v>1.658525564936135</v>
      </c>
      <c r="J16" s="261">
        <v>1.986352810287463</v>
      </c>
      <c r="K16" s="261">
        <v>1.6207952804901959</v>
      </c>
      <c r="L16" s="261">
        <v>1.5798618449629021</v>
      </c>
      <c r="M16" s="261">
        <v>1.5555013338964749</v>
      </c>
      <c r="N16" s="261">
        <v>1.7251536344453171</v>
      </c>
      <c r="O16" s="261">
        <v>2.2581680906499262</v>
      </c>
      <c r="P16" s="261">
        <v>0.97728857523780521</v>
      </c>
      <c r="Q16" s="261">
        <v>0.68007783109377407</v>
      </c>
      <c r="R16" s="261">
        <v>0.62878136700629028</v>
      </c>
      <c r="S16" s="261">
        <v>0.69708045234789107</v>
      </c>
      <c r="T16" s="261">
        <v>0.7592121926328953</v>
      </c>
      <c r="U16" s="261">
        <v>0.66424279447736223</v>
      </c>
      <c r="V16" s="261">
        <v>0.96409597161702543</v>
      </c>
      <c r="W16" s="261">
        <v>1.090129434834054</v>
      </c>
      <c r="X16" s="261">
        <v>1.4438107201179731</v>
      </c>
      <c r="Y16" s="261">
        <v>1.3609407476733419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51.59528684699842</v>
      </c>
      <c r="C17" s="294">
        <f t="shared" si="0"/>
        <v>105.00411226029151</v>
      </c>
      <c r="D17" s="294">
        <f t="shared" si="0"/>
        <v>97.358181985013687</v>
      </c>
      <c r="E17" s="294">
        <f t="shared" si="0"/>
        <v>116.28076292371529</v>
      </c>
      <c r="F17" s="294">
        <f t="shared" si="0"/>
        <v>112.81075882155197</v>
      </c>
      <c r="G17" s="294">
        <f t="shared" si="0"/>
        <v>117.85809240813299</v>
      </c>
      <c r="H17" s="294">
        <f t="shared" si="0"/>
        <v>128.85887264174531</v>
      </c>
      <c r="I17" s="294">
        <f t="shared" si="0"/>
        <v>141.89238249709589</v>
      </c>
      <c r="J17" s="294">
        <f t="shared" si="0"/>
        <v>135.05953364366681</v>
      </c>
      <c r="K17" s="294">
        <f t="shared" si="0"/>
        <v>158.70742177855311</v>
      </c>
      <c r="L17" s="294">
        <f t="shared" si="0"/>
        <v>139.41403129231526</v>
      </c>
      <c r="M17" s="294">
        <f t="shared" si="0"/>
        <v>139.1689623032407</v>
      </c>
      <c r="N17" s="294">
        <f t="shared" si="0"/>
        <v>121.77791957566566</v>
      </c>
      <c r="O17" s="294">
        <f t="shared" si="0"/>
        <v>120.69957077348036</v>
      </c>
      <c r="P17" s="294">
        <f t="shared" si="0"/>
        <v>124.7840853962027</v>
      </c>
      <c r="Q17" s="294">
        <f t="shared" si="0"/>
        <v>147.564875863135</v>
      </c>
      <c r="R17" s="294">
        <f t="shared" si="0"/>
        <v>128.40860068142302</v>
      </c>
      <c r="S17" s="294">
        <f t="shared" si="0"/>
        <v>136.59845364060484</v>
      </c>
      <c r="T17" s="294">
        <f t="shared" si="0"/>
        <v>132.40540715267048</v>
      </c>
      <c r="U17" s="294">
        <f t="shared" si="0"/>
        <v>142.26070703295784</v>
      </c>
      <c r="V17" s="294">
        <f t="shared" si="0"/>
        <v>107.84342410870002</v>
      </c>
      <c r="W17" s="294">
        <f t="shared" si="0"/>
        <v>125.25540010383392</v>
      </c>
      <c r="X17" s="294">
        <f t="shared" si="0"/>
        <v>118.52519296912804</v>
      </c>
      <c r="Y17" s="294">
        <f t="shared" si="0"/>
        <v>102.28929595793483</v>
      </c>
      <c r="DA17" s="70"/>
    </row>
    <row r="18" spans="1:105" ht="12" customHeight="1" x14ac:dyDescent="0.25">
      <c r="A18" s="60" t="s">
        <v>1856</v>
      </c>
      <c r="B18" s="329">
        <v>40.278868535577189</v>
      </c>
      <c r="C18" s="329">
        <v>96.97554499003158</v>
      </c>
      <c r="D18" s="329">
        <v>87.669056352623286</v>
      </c>
      <c r="E18" s="329">
        <v>105.07454692623951</v>
      </c>
      <c r="F18" s="329">
        <v>98.882478438077086</v>
      </c>
      <c r="G18" s="329">
        <v>103.87106079124079</v>
      </c>
      <c r="H18" s="329">
        <v>109.2010874813313</v>
      </c>
      <c r="I18" s="329">
        <v>126.3437053258197</v>
      </c>
      <c r="J18" s="329">
        <v>116.43747604722191</v>
      </c>
      <c r="K18" s="329">
        <v>143.51246602395759</v>
      </c>
      <c r="L18" s="329">
        <v>124.60282649578809</v>
      </c>
      <c r="M18" s="329">
        <v>124.5861372979613</v>
      </c>
      <c r="N18" s="329">
        <v>105.6046042527409</v>
      </c>
      <c r="O18" s="329">
        <v>99.529244923637407</v>
      </c>
      <c r="P18" s="329">
        <v>115.62200500334831</v>
      </c>
      <c r="Q18" s="329">
        <v>141.1891461966309</v>
      </c>
      <c r="R18" s="329">
        <v>122.51377536573909</v>
      </c>
      <c r="S18" s="329">
        <v>130.0633243998434</v>
      </c>
      <c r="T18" s="329">
        <v>125.2877928467371</v>
      </c>
      <c r="U18" s="329">
        <v>136.0334308347326</v>
      </c>
      <c r="V18" s="329">
        <v>98.805024374790435</v>
      </c>
      <c r="W18" s="329">
        <v>115.03543665226471</v>
      </c>
      <c r="X18" s="329">
        <v>104.9894674680221</v>
      </c>
      <c r="Y18" s="329">
        <v>89.530476448497296</v>
      </c>
      <c r="DA18" s="72" t="s">
        <v>1953</v>
      </c>
    </row>
    <row r="19" spans="1:105" ht="12" customHeight="1" x14ac:dyDescent="0.25">
      <c r="A19" s="64" t="s">
        <v>28</v>
      </c>
      <c r="B19" s="229">
        <v>24.691289724469151</v>
      </c>
      <c r="C19" s="229">
        <v>22.83568485011665</v>
      </c>
      <c r="D19" s="229">
        <v>20.85283450926525</v>
      </c>
      <c r="E19" s="229">
        <v>22.010411674082729</v>
      </c>
      <c r="F19" s="229">
        <v>18.107476214760489</v>
      </c>
      <c r="G19" s="229">
        <v>19.231760070748489</v>
      </c>
      <c r="H19" s="229">
        <v>19.373530755107801</v>
      </c>
      <c r="I19" s="229">
        <v>18.760994324412451</v>
      </c>
      <c r="J19" s="229">
        <v>19.61593484208441</v>
      </c>
      <c r="K19" s="229">
        <v>24.592544073168519</v>
      </c>
      <c r="L19" s="229">
        <v>2.4008540919432111</v>
      </c>
      <c r="M19" s="229">
        <v>7.6734529372439353E-2</v>
      </c>
      <c r="N19" s="229">
        <v>7.7063936329999236E-2</v>
      </c>
      <c r="O19" s="229">
        <v>7.3703476546844046E-2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1956</v>
      </c>
    </row>
    <row r="22" spans="1:105" ht="12" customHeight="1" x14ac:dyDescent="0.25">
      <c r="A22" s="64" t="s">
        <v>159</v>
      </c>
      <c r="B22" s="229">
        <v>0.25387808121962252</v>
      </c>
      <c r="C22" s="229">
        <v>0.26140996473835121</v>
      </c>
      <c r="D22" s="229">
        <v>0.24757931130190791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1957</v>
      </c>
    </row>
    <row r="23" spans="1:105" ht="12" customHeight="1" x14ac:dyDescent="0.25">
      <c r="A23" s="64" t="s">
        <v>32</v>
      </c>
      <c r="B23" s="229">
        <v>0</v>
      </c>
      <c r="C23" s="229">
        <v>3.5421377426424709</v>
      </c>
      <c r="D23" s="229">
        <v>1.4309242864695999</v>
      </c>
      <c r="E23" s="229">
        <v>2.002955301021959</v>
      </c>
      <c r="F23" s="229">
        <v>1.910840165227041</v>
      </c>
      <c r="G23" s="229">
        <v>1.2587149445610371</v>
      </c>
      <c r="H23" s="229">
        <v>2.0423177343964798</v>
      </c>
      <c r="I23" s="229">
        <v>1.818987894008782</v>
      </c>
      <c r="J23" s="229">
        <v>1.5027190914917889</v>
      </c>
      <c r="K23" s="229">
        <v>1.843696826413332</v>
      </c>
      <c r="L23" s="229">
        <v>0</v>
      </c>
      <c r="M23" s="229">
        <v>2.0190544012854721</v>
      </c>
      <c r="N23" s="229">
        <v>0.57583855541707873</v>
      </c>
      <c r="O23" s="229">
        <v>0</v>
      </c>
      <c r="P23" s="229">
        <v>0</v>
      </c>
      <c r="Q23" s="229">
        <v>0.29039225915092309</v>
      </c>
      <c r="R23" s="229">
        <v>0.30533792363425322</v>
      </c>
      <c r="S23" s="229">
        <v>0.31242431792080522</v>
      </c>
      <c r="T23" s="229">
        <v>0.30444856005675952</v>
      </c>
      <c r="U23" s="229">
        <v>0.30420816103849058</v>
      </c>
      <c r="V23" s="229">
        <v>0.29686020103987848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15.33370072988842</v>
      </c>
      <c r="C25" s="229">
        <v>19.558851940170271</v>
      </c>
      <c r="D25" s="229">
        <v>16.348613699305329</v>
      </c>
      <c r="E25" s="229">
        <v>11.22621880781953</v>
      </c>
      <c r="F25" s="229">
        <v>15.503079279138079</v>
      </c>
      <c r="G25" s="229">
        <v>14.8525753452376</v>
      </c>
      <c r="H25" s="229">
        <v>29.665582642691462</v>
      </c>
      <c r="I25" s="229">
        <v>27.75018040312176</v>
      </c>
      <c r="J25" s="229">
        <v>28.120147279882872</v>
      </c>
      <c r="K25" s="229">
        <v>20.94695252525614</v>
      </c>
      <c r="L25" s="229">
        <v>28.003276347766992</v>
      </c>
      <c r="M25" s="229">
        <v>26.089597103526419</v>
      </c>
      <c r="N25" s="229">
        <v>16.917001273604711</v>
      </c>
      <c r="O25" s="229">
        <v>19.34389998067951</v>
      </c>
      <c r="P25" s="229">
        <v>12.69791750832189</v>
      </c>
      <c r="Q25" s="229">
        <v>14.672811374830349</v>
      </c>
      <c r="R25" s="229">
        <v>10.60212951931894</v>
      </c>
      <c r="S25" s="229">
        <v>10.448291423832121</v>
      </c>
      <c r="T25" s="229">
        <v>10.94412732432289</v>
      </c>
      <c r="U25" s="229">
        <v>16.20384042695305</v>
      </c>
      <c r="V25" s="229">
        <v>11.655241674544991</v>
      </c>
      <c r="W25" s="229">
        <v>13.186575206988801</v>
      </c>
      <c r="X25" s="229">
        <v>9.696263099007675</v>
      </c>
      <c r="Y25" s="229">
        <v>10.19384683828374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50.777460492363844</v>
      </c>
      <c r="D27" s="229">
        <v>47.070234368104373</v>
      </c>
      <c r="E27" s="229">
        <v>53.790987851586507</v>
      </c>
      <c r="F27" s="229">
        <v>57.085924582724687</v>
      </c>
      <c r="G27" s="229">
        <v>61.138707911079791</v>
      </c>
      <c r="H27" s="229">
        <v>52.414316730664602</v>
      </c>
      <c r="I27" s="229">
        <v>73.480528818269491</v>
      </c>
      <c r="J27" s="229">
        <v>61.971387606520231</v>
      </c>
      <c r="K27" s="229">
        <v>89.772533596928369</v>
      </c>
      <c r="L27" s="229">
        <v>88.047710938302274</v>
      </c>
      <c r="M27" s="229">
        <v>90.726039926370703</v>
      </c>
      <c r="N27" s="229">
        <v>62.316039232004911</v>
      </c>
      <c r="O27" s="229">
        <v>59.840263629672208</v>
      </c>
      <c r="P27" s="229">
        <v>85.828376750074071</v>
      </c>
      <c r="Q27" s="229">
        <v>103.1523599359312</v>
      </c>
      <c r="R27" s="229">
        <v>95.145293696720088</v>
      </c>
      <c r="S27" s="229">
        <v>98.682380035825716</v>
      </c>
      <c r="T27" s="229">
        <v>102.3775416955955</v>
      </c>
      <c r="U27" s="229">
        <v>107.27172207218339</v>
      </c>
      <c r="V27" s="229">
        <v>75.645842601242535</v>
      </c>
      <c r="W27" s="229">
        <v>89.955832228965463</v>
      </c>
      <c r="X27" s="229">
        <v>85.107022000350611</v>
      </c>
      <c r="Y27" s="229">
        <v>71.010651549529314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1.718870178176825</v>
      </c>
      <c r="E28" s="229">
        <v>16.043973291728751</v>
      </c>
      <c r="F28" s="229">
        <v>6.2751581962268013</v>
      </c>
      <c r="G28" s="229">
        <v>7.3893025196138993</v>
      </c>
      <c r="H28" s="229">
        <v>5.7053396184709486</v>
      </c>
      <c r="I28" s="229">
        <v>4.5330138860072253</v>
      </c>
      <c r="J28" s="229">
        <v>5.2272872272426349</v>
      </c>
      <c r="K28" s="229">
        <v>6.3567390021912056</v>
      </c>
      <c r="L28" s="229">
        <v>6.1509851177755737</v>
      </c>
      <c r="M28" s="229">
        <v>5.6747113374062952</v>
      </c>
      <c r="N28" s="229">
        <v>25.718661255384241</v>
      </c>
      <c r="O28" s="229">
        <v>20.27137783673885</v>
      </c>
      <c r="P28" s="229">
        <v>17.09571074495231</v>
      </c>
      <c r="Q28" s="229">
        <v>23.073582626718341</v>
      </c>
      <c r="R28" s="229">
        <v>16.461014226065771</v>
      </c>
      <c r="S28" s="229">
        <v>20.620228622264769</v>
      </c>
      <c r="T28" s="229">
        <v>11.661675266762</v>
      </c>
      <c r="U28" s="229">
        <v>12.25366017455767</v>
      </c>
      <c r="V28" s="229">
        <v>11.20707989796303</v>
      </c>
      <c r="W28" s="229">
        <v>11.89302921631046</v>
      </c>
      <c r="X28" s="229">
        <v>10.18618236866385</v>
      </c>
      <c r="Y28" s="229">
        <v>8.3259780606842284</v>
      </c>
      <c r="DA28" s="73" t="s">
        <v>1963</v>
      </c>
    </row>
    <row r="29" spans="1:105" ht="12" customHeight="1" x14ac:dyDescent="0.25">
      <c r="A29" s="60" t="s">
        <v>1868</v>
      </c>
      <c r="B29" s="262">
        <v>11.316418311421231</v>
      </c>
      <c r="C29" s="262">
        <v>8.0285672702599324</v>
      </c>
      <c r="D29" s="262">
        <v>9.6891256323903967</v>
      </c>
      <c r="E29" s="262">
        <v>11.20621599747578</v>
      </c>
      <c r="F29" s="262">
        <v>13.928280383474879</v>
      </c>
      <c r="G29" s="262">
        <v>13.987031616892191</v>
      </c>
      <c r="H29" s="262">
        <v>19.657785160414001</v>
      </c>
      <c r="I29" s="262">
        <v>15.548677171276189</v>
      </c>
      <c r="J29" s="262">
        <v>18.6220575964449</v>
      </c>
      <c r="K29" s="262">
        <v>15.194955754595521</v>
      </c>
      <c r="L29" s="262">
        <v>14.81120479652715</v>
      </c>
      <c r="M29" s="262">
        <v>14.582825005279391</v>
      </c>
      <c r="N29" s="262">
        <v>16.173315322924768</v>
      </c>
      <c r="O29" s="262">
        <v>21.170325849842961</v>
      </c>
      <c r="P29" s="262">
        <v>9.162080392854385</v>
      </c>
      <c r="Q29" s="262">
        <v>6.3757296665041059</v>
      </c>
      <c r="R29" s="262">
        <v>5.8948253156839439</v>
      </c>
      <c r="S29" s="262">
        <v>6.5351292407614521</v>
      </c>
      <c r="T29" s="262">
        <v>7.1176143059333636</v>
      </c>
      <c r="U29" s="262">
        <v>6.2272761982252449</v>
      </c>
      <c r="V29" s="262">
        <v>9.0383997339095785</v>
      </c>
      <c r="W29" s="262">
        <v>10.21996345156921</v>
      </c>
      <c r="X29" s="262">
        <v>13.53572550110594</v>
      </c>
      <c r="Y29" s="262">
        <v>12.758819509437529</v>
      </c>
      <c r="DA29" s="72" t="s">
        <v>1964</v>
      </c>
    </row>
    <row r="30" spans="1:105" ht="12" customHeight="1" x14ac:dyDescent="0.25">
      <c r="A30" s="132" t="s">
        <v>1870</v>
      </c>
      <c r="B30" s="316">
        <v>2.666528452251252</v>
      </c>
      <c r="C30" s="316">
        <v>1.8918002558596301</v>
      </c>
      <c r="D30" s="316">
        <v>2.283083610485686</v>
      </c>
      <c r="E30" s="316">
        <v>2.64056108364109</v>
      </c>
      <c r="F30" s="316">
        <v>3.2819709303238311</v>
      </c>
      <c r="G30" s="316">
        <v>3.2958146953032492</v>
      </c>
      <c r="H30" s="316">
        <v>4.6320348007622556</v>
      </c>
      <c r="I30" s="316">
        <v>3.6637908683733009</v>
      </c>
      <c r="J30" s="316">
        <v>4.3879825801654686</v>
      </c>
      <c r="K30" s="316">
        <v>3.5804422154874578</v>
      </c>
      <c r="L30" s="316">
        <v>3.4900175934818161</v>
      </c>
      <c r="M30" s="316">
        <v>3.436203639762315</v>
      </c>
      <c r="N30" s="316">
        <v>3.8109766084101042</v>
      </c>
      <c r="O30" s="316">
        <v>4.9884402174372013</v>
      </c>
      <c r="P30" s="316">
        <v>2.1588940402373011</v>
      </c>
      <c r="Q30" s="316">
        <v>1.502336171369439</v>
      </c>
      <c r="R30" s="316">
        <v>1.389018945107209</v>
      </c>
      <c r="S30" s="316">
        <v>1.53989606782581</v>
      </c>
      <c r="T30" s="316">
        <v>1.677149124097574</v>
      </c>
      <c r="U30" s="316">
        <v>1.4673555453350129</v>
      </c>
      <c r="V30" s="316">
        <v>2.129750720593782</v>
      </c>
      <c r="W30" s="316">
        <v>2.408166839950852</v>
      </c>
      <c r="X30" s="316">
        <v>3.1894718078894408</v>
      </c>
      <c r="Y30" s="316">
        <v>3.006406647650758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68.300477732992618</v>
      </c>
      <c r="C32" s="223">
        <v>124.6118812230102</v>
      </c>
      <c r="D32" s="223">
        <v>127.853930374755</v>
      </c>
      <c r="E32" s="223">
        <v>138.36455185035319</v>
      </c>
      <c r="F32" s="223">
        <v>144.93275417191899</v>
      </c>
      <c r="G32" s="223">
        <v>136.72946259901519</v>
      </c>
      <c r="H32" s="223">
        <v>142.93734231372579</v>
      </c>
      <c r="I32" s="223">
        <v>158.0697951582975</v>
      </c>
      <c r="J32" s="223">
        <v>162.73533838080269</v>
      </c>
      <c r="K32" s="223">
        <v>180.09725444055289</v>
      </c>
      <c r="L32" s="223">
        <v>146.71456017244199</v>
      </c>
      <c r="M32" s="223">
        <v>129.6462342104839</v>
      </c>
      <c r="N32" s="223">
        <v>111.0503533291935</v>
      </c>
      <c r="O32" s="223">
        <v>112.2083498569731</v>
      </c>
      <c r="P32" s="223">
        <v>119.3718290601243</v>
      </c>
      <c r="Q32" s="223">
        <v>146.87618898034319</v>
      </c>
      <c r="R32" s="223">
        <v>116.3958986112163</v>
      </c>
      <c r="S32" s="223">
        <v>121.17644157064279</v>
      </c>
      <c r="T32" s="223">
        <v>124.9810949881566</v>
      </c>
      <c r="U32" s="223">
        <v>135.5961185889069</v>
      </c>
      <c r="V32" s="223">
        <v>110.6870107291635</v>
      </c>
      <c r="W32" s="223">
        <v>116.40074809324069</v>
      </c>
      <c r="X32" s="223">
        <v>123.0780349048143</v>
      </c>
      <c r="Y32" s="223">
        <v>110.639924218918</v>
      </c>
      <c r="DA32" s="89" t="s">
        <v>1966</v>
      </c>
    </row>
    <row r="33" spans="1:105" ht="12" customHeight="1" x14ac:dyDescent="0.25">
      <c r="A33" s="55" t="s">
        <v>91</v>
      </c>
      <c r="B33" s="259">
        <v>0.2444993830863168</v>
      </c>
      <c r="C33" s="259">
        <v>0.45271813047582088</v>
      </c>
      <c r="D33" s="259">
        <v>0.46468652802601967</v>
      </c>
      <c r="E33" s="259">
        <v>0.49958062609497189</v>
      </c>
      <c r="F33" s="259">
        <v>0.52586537280910706</v>
      </c>
      <c r="G33" s="259">
        <v>0.49657486857483552</v>
      </c>
      <c r="H33" s="259">
        <v>0.51128812428063519</v>
      </c>
      <c r="I33" s="259">
        <v>0.56993172004104475</v>
      </c>
      <c r="J33" s="259">
        <v>0.58488983219720647</v>
      </c>
      <c r="K33" s="259">
        <v>0.65561717381945483</v>
      </c>
      <c r="L33" s="259">
        <v>0.52647329848710955</v>
      </c>
      <c r="M33" s="259">
        <v>0.46624236123857021</v>
      </c>
      <c r="N33" s="259">
        <v>0.3920220168091097</v>
      </c>
      <c r="O33" s="259">
        <v>0.39691720311982959</v>
      </c>
      <c r="P33" s="259">
        <v>0.42948589309263252</v>
      </c>
      <c r="Q33" s="259">
        <v>0.52713630349617657</v>
      </c>
      <c r="R33" s="259">
        <v>0.4179939088330592</v>
      </c>
      <c r="S33" s="259">
        <v>0.43694307823455708</v>
      </c>
      <c r="T33" s="259">
        <v>0.4541014875303776</v>
      </c>
      <c r="U33" s="259">
        <v>0.49044228949310731</v>
      </c>
      <c r="V33" s="259">
        <v>0.39760269092433559</v>
      </c>
      <c r="W33" s="259">
        <v>0.41658671680753478</v>
      </c>
      <c r="X33" s="259">
        <v>0.44085600251492491</v>
      </c>
      <c r="Y33" s="259">
        <v>0.39920322176408851</v>
      </c>
      <c r="DA33" s="67" t="s">
        <v>1967</v>
      </c>
    </row>
    <row r="34" spans="1:105" ht="12" customHeight="1" x14ac:dyDescent="0.25">
      <c r="A34" s="173" t="s">
        <v>92</v>
      </c>
      <c r="B34" s="224">
        <v>9.0178142210427539E-2</v>
      </c>
      <c r="C34" s="224">
        <v>0.16697498143328529</v>
      </c>
      <c r="D34" s="224">
        <v>0.17138925783222311</v>
      </c>
      <c r="E34" s="224">
        <v>0.184259167352018</v>
      </c>
      <c r="F34" s="224">
        <v>0.19395370971540521</v>
      </c>
      <c r="G34" s="224">
        <v>0.18315056075481759</v>
      </c>
      <c r="H34" s="224">
        <v>0.18857721684150211</v>
      </c>
      <c r="I34" s="224">
        <v>0.21020659868884231</v>
      </c>
      <c r="J34" s="224">
        <v>0.21572356461403511</v>
      </c>
      <c r="K34" s="224">
        <v>0.24180976651142361</v>
      </c>
      <c r="L34" s="224">
        <v>0.19417792953777149</v>
      </c>
      <c r="M34" s="224">
        <v>0.17196309219910799</v>
      </c>
      <c r="N34" s="224">
        <v>0.14458857415173959</v>
      </c>
      <c r="O34" s="224">
        <v>0.1463940544016378</v>
      </c>
      <c r="P34" s="224">
        <v>0.15840628902939519</v>
      </c>
      <c r="Q34" s="224">
        <v>0.1944224641424776</v>
      </c>
      <c r="R34" s="224">
        <v>0.15731066865747589</v>
      </c>
      <c r="S34" s="224">
        <v>0.16133557602010601</v>
      </c>
      <c r="T34" s="224">
        <v>0.1674852018175616</v>
      </c>
      <c r="U34" s="224">
        <v>0.18088869578989231</v>
      </c>
      <c r="V34" s="224">
        <v>0.14762000313304369</v>
      </c>
      <c r="W34" s="224">
        <v>0.15757206419817751</v>
      </c>
      <c r="X34" s="224">
        <v>0.16570982623805111</v>
      </c>
      <c r="Y34" s="224">
        <v>0.14830884440181871</v>
      </c>
      <c r="DA34" s="177" t="s">
        <v>1968</v>
      </c>
    </row>
    <row r="35" spans="1:105" ht="12" customHeight="1" x14ac:dyDescent="0.25">
      <c r="A35" s="173" t="s">
        <v>93</v>
      </c>
      <c r="B35" s="224">
        <v>1.7591065192563791</v>
      </c>
      <c r="C35" s="224">
        <v>3.257183738678092</v>
      </c>
      <c r="D35" s="224">
        <v>3.343293101776871</v>
      </c>
      <c r="E35" s="224">
        <v>3.594346640734043</v>
      </c>
      <c r="F35" s="224">
        <v>3.7834582397825942</v>
      </c>
      <c r="G35" s="224">
        <v>3.5727210334125332</v>
      </c>
      <c r="H35" s="224">
        <v>3.678578903910394</v>
      </c>
      <c r="I35" s="224">
        <v>4.10050361518197</v>
      </c>
      <c r="J35" s="224">
        <v>4.208123161200958</v>
      </c>
      <c r="K35" s="224">
        <v>4.7169871352807897</v>
      </c>
      <c r="L35" s="224">
        <v>3.787832099585013</v>
      </c>
      <c r="M35" s="224">
        <v>3.3544868983113481</v>
      </c>
      <c r="N35" s="224">
        <v>2.8204917196763759</v>
      </c>
      <c r="O35" s="224">
        <v>2.8557112529261679</v>
      </c>
      <c r="P35" s="224">
        <v>3.087569547069041</v>
      </c>
      <c r="Q35" s="224">
        <v>3.792602240184257</v>
      </c>
      <c r="R35" s="224">
        <v>2.9993519767178078</v>
      </c>
      <c r="S35" s="224">
        <v>3.128096775252915</v>
      </c>
      <c r="T35" s="224">
        <v>3.2671366161962792</v>
      </c>
      <c r="U35" s="224">
        <v>3.528598795939589</v>
      </c>
      <c r="V35" s="224">
        <v>2.8533087973098619</v>
      </c>
      <c r="W35" s="224">
        <v>2.9828422503912431</v>
      </c>
      <c r="X35" s="224">
        <v>3.1504086808454672</v>
      </c>
      <c r="Y35" s="224">
        <v>2.8478191595604092</v>
      </c>
      <c r="DA35" s="177" t="s">
        <v>1969</v>
      </c>
    </row>
    <row r="36" spans="1:105" ht="12" customHeight="1" x14ac:dyDescent="0.25">
      <c r="A36" s="173" t="s">
        <v>94</v>
      </c>
      <c r="B36" s="224">
        <v>0.98212111309861116</v>
      </c>
      <c r="C36" s="224">
        <v>1.818507795849398</v>
      </c>
      <c r="D36" s="224">
        <v>1.866583237904228</v>
      </c>
      <c r="E36" s="224">
        <v>2.0067481332240371</v>
      </c>
      <c r="F36" s="224">
        <v>2.112330422940031</v>
      </c>
      <c r="G36" s="224">
        <v>1.9946744098300651</v>
      </c>
      <c r="H36" s="224">
        <v>2.0537755776476661</v>
      </c>
      <c r="I36" s="224">
        <v>2.2893390085949972</v>
      </c>
      <c r="J36" s="224">
        <v>2.3494237318168838</v>
      </c>
      <c r="K36" s="224">
        <v>2.6335259434614242</v>
      </c>
      <c r="L36" s="224">
        <v>2.1147723785639041</v>
      </c>
      <c r="M36" s="224">
        <v>1.8728328105093519</v>
      </c>
      <c r="N36" s="224">
        <v>1.574699676734163</v>
      </c>
      <c r="O36" s="224">
        <v>1.594362981269422</v>
      </c>
      <c r="P36" s="224">
        <v>1.7251870252587711</v>
      </c>
      <c r="Q36" s="224">
        <v>2.1174355804471792</v>
      </c>
      <c r="R36" s="224">
        <v>1.7132547335434241</v>
      </c>
      <c r="S36" s="224">
        <v>1.7570895964293869</v>
      </c>
      <c r="T36" s="224">
        <v>1.824064554942546</v>
      </c>
      <c r="U36" s="224">
        <v>1.970040665082391</v>
      </c>
      <c r="V36" s="224">
        <v>1.6077146660921211</v>
      </c>
      <c r="W36" s="224">
        <v>1.717255378705959</v>
      </c>
      <c r="X36" s="224">
        <v>1.8047291173567039</v>
      </c>
      <c r="Y36" s="224">
        <v>1.6152167673447619</v>
      </c>
      <c r="DA36" s="177" t="s">
        <v>1970</v>
      </c>
    </row>
    <row r="37" spans="1:105" ht="12" customHeight="1" x14ac:dyDescent="0.25">
      <c r="A37" s="56" t="s">
        <v>95</v>
      </c>
      <c r="B37" s="260">
        <v>0.76629908686903492</v>
      </c>
      <c r="C37" s="260">
        <v>1.243261482472235</v>
      </c>
      <c r="D37" s="260">
        <v>1.2305717712516191</v>
      </c>
      <c r="E37" s="260">
        <v>1.1428527293025159</v>
      </c>
      <c r="F37" s="260">
        <v>1.3245762000956209</v>
      </c>
      <c r="G37" s="260">
        <v>1.2191210364442171</v>
      </c>
      <c r="H37" s="260">
        <v>1.446674098338568</v>
      </c>
      <c r="I37" s="260">
        <v>1.550074768905231</v>
      </c>
      <c r="J37" s="260">
        <v>1.618119132651036</v>
      </c>
      <c r="K37" s="260">
        <v>1.6253369093316941</v>
      </c>
      <c r="L37" s="260">
        <v>1.4411054510625021</v>
      </c>
      <c r="M37" s="260">
        <v>1.2527351488923331</v>
      </c>
      <c r="N37" s="260">
        <v>0.99359443197946884</v>
      </c>
      <c r="O37" s="260">
        <v>1.085480865391441</v>
      </c>
      <c r="P37" s="260">
        <v>1.000505543136476</v>
      </c>
      <c r="Q37" s="260">
        <v>1.2750505865203681</v>
      </c>
      <c r="R37" s="260">
        <v>0.88854068187370361</v>
      </c>
      <c r="S37" s="260">
        <v>0.87808823271127157</v>
      </c>
      <c r="T37" s="260">
        <v>0.94763792523746615</v>
      </c>
      <c r="U37" s="260">
        <v>1.1629582218180741</v>
      </c>
      <c r="V37" s="260">
        <v>0.89088383348666544</v>
      </c>
      <c r="W37" s="260">
        <v>0.95402358066786752</v>
      </c>
      <c r="X37" s="260">
        <v>0.98817428399413609</v>
      </c>
      <c r="Y37" s="260">
        <v>0.94591235543862184</v>
      </c>
      <c r="DA37" s="68" t="s">
        <v>1971</v>
      </c>
    </row>
    <row r="38" spans="1:105" ht="12" customHeight="1" x14ac:dyDescent="0.25">
      <c r="A38" s="37" t="s">
        <v>159</v>
      </c>
      <c r="B38" s="226">
        <v>8.2537610411326165E-3</v>
      </c>
      <c r="C38" s="226">
        <v>1.515202297063345E-2</v>
      </c>
      <c r="D38" s="226">
        <v>1.6306861889060671E-2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</v>
      </c>
      <c r="DA38" s="69" t="s">
        <v>1972</v>
      </c>
    </row>
    <row r="39" spans="1:105" ht="12" customHeight="1" x14ac:dyDescent="0.25">
      <c r="A39" s="37" t="s">
        <v>35</v>
      </c>
      <c r="B39" s="226">
        <v>0.52170545687112646</v>
      </c>
      <c r="C39" s="226">
        <v>1.1864339161808279</v>
      </c>
      <c r="D39" s="226">
        <v>1.1269085839954169</v>
      </c>
      <c r="E39" s="226">
        <v>1.0129705111281551</v>
      </c>
      <c r="F39" s="226">
        <v>1.128582926626698</v>
      </c>
      <c r="G39" s="226">
        <v>1.0401635528335551</v>
      </c>
      <c r="H39" s="226">
        <v>1.206320097726141</v>
      </c>
      <c r="I39" s="226">
        <v>1.422475962527028</v>
      </c>
      <c r="J39" s="226">
        <v>1.3951782580921479</v>
      </c>
      <c r="K39" s="226">
        <v>1.4902207381907351</v>
      </c>
      <c r="L39" s="226">
        <v>1.3326018011077709</v>
      </c>
      <c r="M39" s="226">
        <v>1.1546005020836849</v>
      </c>
      <c r="N39" s="226">
        <v>0.80468626929370501</v>
      </c>
      <c r="O39" s="226">
        <v>0.7425563042331671</v>
      </c>
      <c r="P39" s="226">
        <v>0.94307177344982651</v>
      </c>
      <c r="Q39" s="226">
        <v>1.2546363378707099</v>
      </c>
      <c r="R39" s="226">
        <v>0.86556534011234199</v>
      </c>
      <c r="S39" s="226">
        <v>0.85042762142538464</v>
      </c>
      <c r="T39" s="226">
        <v>0.91302341641423768</v>
      </c>
      <c r="U39" s="226">
        <v>1.1317974646778799</v>
      </c>
      <c r="V39" s="226">
        <v>0.80160896867135312</v>
      </c>
      <c r="W39" s="226">
        <v>0.85768762804064258</v>
      </c>
      <c r="X39" s="226">
        <v>0.7493976169290073</v>
      </c>
      <c r="Y39" s="226">
        <v>0.70503826448978346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1.2576632830654249E-2</v>
      </c>
      <c r="V41" s="226">
        <v>1.348448918181927E-2</v>
      </c>
      <c r="W41" s="226">
        <v>1.9004932341504691E-2</v>
      </c>
      <c r="X41" s="226">
        <v>4.2660347160457621E-2</v>
      </c>
      <c r="Y41" s="226">
        <v>4.8054750397904897E-2</v>
      </c>
      <c r="DA41" s="69" t="s">
        <v>1975</v>
      </c>
    </row>
    <row r="42" spans="1:105" ht="12" customHeight="1" x14ac:dyDescent="0.25">
      <c r="A42" s="37" t="s">
        <v>40</v>
      </c>
      <c r="B42" s="226">
        <v>0.23633986895677589</v>
      </c>
      <c r="C42" s="226">
        <v>4.167554332077416E-2</v>
      </c>
      <c r="D42" s="226">
        <v>8.7356325367141274E-2</v>
      </c>
      <c r="E42" s="226">
        <v>0.12988221817436171</v>
      </c>
      <c r="F42" s="226">
        <v>0.19599327346892301</v>
      </c>
      <c r="G42" s="226">
        <v>0.1789574836106618</v>
      </c>
      <c r="H42" s="226">
        <v>0.2403540006124277</v>
      </c>
      <c r="I42" s="226">
        <v>0.12759880637820289</v>
      </c>
      <c r="J42" s="226">
        <v>0.2229408745588872</v>
      </c>
      <c r="K42" s="226">
        <v>0.13511617114095889</v>
      </c>
      <c r="L42" s="226">
        <v>0.1085036499547312</v>
      </c>
      <c r="M42" s="226">
        <v>9.8134646808647849E-2</v>
      </c>
      <c r="N42" s="226">
        <v>0.1889081626857638</v>
      </c>
      <c r="O42" s="226">
        <v>0.34292456115827402</v>
      </c>
      <c r="P42" s="226">
        <v>5.743376968664967E-2</v>
      </c>
      <c r="Q42" s="226">
        <v>2.041424864965757E-2</v>
      </c>
      <c r="R42" s="226">
        <v>2.2975341761361599E-2</v>
      </c>
      <c r="S42" s="226">
        <v>2.7660611285886951E-2</v>
      </c>
      <c r="T42" s="226">
        <v>3.4614508823228432E-2</v>
      </c>
      <c r="U42" s="226">
        <v>1.8584124309539971E-2</v>
      </c>
      <c r="V42" s="226">
        <v>7.5790375633492973E-2</v>
      </c>
      <c r="W42" s="226">
        <v>7.7331020285720253E-2</v>
      </c>
      <c r="X42" s="226">
        <v>0.19611631990467121</v>
      </c>
      <c r="Y42" s="226">
        <v>0.19281934055093361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3.283912567624041</v>
      </c>
      <c r="C43" s="261">
        <f t="shared" si="1"/>
        <v>4.0544410724407731</v>
      </c>
      <c r="D43" s="261">
        <f t="shared" si="1"/>
        <v>4.4547765164456727</v>
      </c>
      <c r="E43" s="261">
        <f t="shared" si="1"/>
        <v>4.7886873219249191</v>
      </c>
      <c r="F43" s="261">
        <f t="shared" si="1"/>
        <v>5.4115042060662208</v>
      </c>
      <c r="G43" s="261">
        <f t="shared" si="1"/>
        <v>5.0378373025994527</v>
      </c>
      <c r="H43" s="261">
        <f t="shared" si="1"/>
        <v>5.7818365363104141</v>
      </c>
      <c r="I43" s="261">
        <f t="shared" si="1"/>
        <v>5.6719451537487995</v>
      </c>
      <c r="J43" s="261">
        <f t="shared" si="1"/>
        <v>6.3229430113285172</v>
      </c>
      <c r="K43" s="261">
        <f t="shared" si="1"/>
        <v>6.2103745645696806</v>
      </c>
      <c r="L43" s="261">
        <f t="shared" si="1"/>
        <v>5.2161823211144425</v>
      </c>
      <c r="M43" s="261">
        <f t="shared" si="1"/>
        <v>4.5901356126301582</v>
      </c>
      <c r="N43" s="261">
        <f t="shared" si="1"/>
        <v>4.2684984476847703</v>
      </c>
      <c r="O43" s="261">
        <f t="shared" si="1"/>
        <v>4.8347212506740052</v>
      </c>
      <c r="P43" s="261">
        <f t="shared" si="1"/>
        <v>3.8599748950382087</v>
      </c>
      <c r="Q43" s="261">
        <f t="shared" si="1"/>
        <v>4.3238311486733645</v>
      </c>
      <c r="R43" s="261">
        <f t="shared" si="1"/>
        <v>3.4558701095736506</v>
      </c>
      <c r="S43" s="261">
        <f t="shared" si="1"/>
        <v>3.625382056551707</v>
      </c>
      <c r="T43" s="261">
        <f t="shared" si="1"/>
        <v>3.8042916895268974</v>
      </c>
      <c r="U43" s="261">
        <f t="shared" si="1"/>
        <v>3.9967067924738422</v>
      </c>
      <c r="V43" s="261">
        <f t="shared" si="1"/>
        <v>3.6889633706728455</v>
      </c>
      <c r="W43" s="261">
        <f t="shared" si="1"/>
        <v>3.8486345996594884</v>
      </c>
      <c r="X43" s="261">
        <f t="shared" si="1"/>
        <v>4.4671817102899389</v>
      </c>
      <c r="Y43" s="261">
        <f t="shared" si="1"/>
        <v>4.14581887855093</v>
      </c>
      <c r="DA43" s="70"/>
    </row>
    <row r="44" spans="1:105" ht="12" customHeight="1" x14ac:dyDescent="0.25">
      <c r="A44" s="60" t="s">
        <v>1884</v>
      </c>
      <c r="B44" s="262">
        <v>1.5955736972295831</v>
      </c>
      <c r="C44" s="262">
        <v>3.090728205287991</v>
      </c>
      <c r="D44" s="262">
        <v>3.1452144090702578</v>
      </c>
      <c r="E44" s="262">
        <v>3.414183367338222</v>
      </c>
      <c r="F44" s="262">
        <v>3.534608058917506</v>
      </c>
      <c r="G44" s="262">
        <v>3.341420528490358</v>
      </c>
      <c r="H44" s="262">
        <v>3.4446252437699281</v>
      </c>
      <c r="I44" s="262">
        <v>3.8749452106469029</v>
      </c>
      <c r="J44" s="262">
        <v>3.945063777890272</v>
      </c>
      <c r="K44" s="262">
        <v>4.4390537471459828</v>
      </c>
      <c r="L44" s="262">
        <v>3.6022993084176642</v>
      </c>
      <c r="M44" s="262">
        <v>3.185071273005919</v>
      </c>
      <c r="N44" s="262">
        <v>2.7034670211454799</v>
      </c>
      <c r="O44" s="262">
        <v>2.6806926158364832</v>
      </c>
      <c r="P44" s="262">
        <v>2.9709925143472091</v>
      </c>
      <c r="Q44" s="262">
        <v>3.6940390781575498</v>
      </c>
      <c r="R44" s="262">
        <v>2.927355342740146</v>
      </c>
      <c r="S44" s="262">
        <v>3.0468079179783532</v>
      </c>
      <c r="T44" s="262">
        <v>3.1330165067951512</v>
      </c>
      <c r="U44" s="262">
        <v>3.4082937198897998</v>
      </c>
      <c r="V44" s="262">
        <v>2.7459431196897368</v>
      </c>
      <c r="W44" s="262">
        <v>2.889938196319656</v>
      </c>
      <c r="X44" s="262">
        <v>3.0200498464546781</v>
      </c>
      <c r="Y44" s="262">
        <v>2.7003391974259192</v>
      </c>
      <c r="DA44" s="72" t="s">
        <v>1977</v>
      </c>
    </row>
    <row r="45" spans="1:105" ht="12" customHeight="1" x14ac:dyDescent="0.25">
      <c r="A45" s="64" t="s">
        <v>28</v>
      </c>
      <c r="B45" s="229">
        <v>0.97810027608496486</v>
      </c>
      <c r="C45" s="229">
        <v>0.72780096529056093</v>
      </c>
      <c r="D45" s="229">
        <v>0.74833419232480891</v>
      </c>
      <c r="E45" s="229">
        <v>0.71681015542097137</v>
      </c>
      <c r="F45" s="229">
        <v>0.64787264762840546</v>
      </c>
      <c r="G45" s="229">
        <v>0.6193198690409828</v>
      </c>
      <c r="H45" s="229">
        <v>0.61159108708610166</v>
      </c>
      <c r="I45" s="229">
        <v>0.57570426693941701</v>
      </c>
      <c r="J45" s="229">
        <v>0.66505891325393962</v>
      </c>
      <c r="K45" s="229">
        <v>0.76118500586119142</v>
      </c>
      <c r="L45" s="229">
        <v>6.9460260887440131E-2</v>
      </c>
      <c r="M45" s="229">
        <v>1.9630635567779971E-3</v>
      </c>
      <c r="N45" s="229">
        <v>1.979995380164776E-3</v>
      </c>
      <c r="O45" s="229">
        <v>1.991135809399738E-3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1980</v>
      </c>
    </row>
    <row r="48" spans="1:105" ht="12" customHeight="1" x14ac:dyDescent="0.25">
      <c r="A48" s="64" t="s">
        <v>159</v>
      </c>
      <c r="B48" s="229">
        <v>1.005691578300788E-2</v>
      </c>
      <c r="C48" s="229">
        <v>8.3314525455176602E-3</v>
      </c>
      <c r="D48" s="229">
        <v>8.884742449623638E-3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1981</v>
      </c>
    </row>
    <row r="49" spans="1:105" ht="12" customHeight="1" x14ac:dyDescent="0.25">
      <c r="A49" s="64" t="s">
        <v>32</v>
      </c>
      <c r="B49" s="229">
        <v>0</v>
      </c>
      <c r="C49" s="229">
        <v>0.1128922248317922</v>
      </c>
      <c r="D49" s="229">
        <v>5.1350792129357933E-2</v>
      </c>
      <c r="E49" s="229">
        <v>6.5229979424573481E-2</v>
      </c>
      <c r="F49" s="229">
        <v>6.8368504940030772E-2</v>
      </c>
      <c r="G49" s="229">
        <v>4.05343646009374E-2</v>
      </c>
      <c r="H49" s="229">
        <v>6.4472673522633681E-2</v>
      </c>
      <c r="I49" s="229">
        <v>5.5817888646197612E-2</v>
      </c>
      <c r="J49" s="229">
        <v>5.0948207870743487E-2</v>
      </c>
      <c r="K49" s="229">
        <v>5.7065847902692292E-2</v>
      </c>
      <c r="L49" s="229">
        <v>0</v>
      </c>
      <c r="M49" s="229">
        <v>5.1652523925419469E-2</v>
      </c>
      <c r="N49" s="229">
        <v>1.479495771620397E-2</v>
      </c>
      <c r="O49" s="229">
        <v>0</v>
      </c>
      <c r="P49" s="229">
        <v>0</v>
      </c>
      <c r="Q49" s="229">
        <v>7.6162520617783676E-3</v>
      </c>
      <c r="R49" s="229">
        <v>7.3508662186177083E-3</v>
      </c>
      <c r="S49" s="229">
        <v>7.346975768015537E-3</v>
      </c>
      <c r="T49" s="229">
        <v>7.6237569952264861E-3</v>
      </c>
      <c r="U49" s="229">
        <v>7.6320995172085267E-3</v>
      </c>
      <c r="V49" s="229">
        <v>8.2752586588044508E-3</v>
      </c>
      <c r="W49" s="229">
        <v>0</v>
      </c>
      <c r="X49" s="229">
        <v>0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0.60741650536161063</v>
      </c>
      <c r="C51" s="229">
        <v>0.62336432716877199</v>
      </c>
      <c r="D51" s="229">
        <v>0.58669369973967311</v>
      </c>
      <c r="E51" s="229">
        <v>0.36560277779349187</v>
      </c>
      <c r="F51" s="229">
        <v>0.5546891736784817</v>
      </c>
      <c r="G51" s="229">
        <v>0.47829709729609121</v>
      </c>
      <c r="H51" s="229">
        <v>0.93649454850674696</v>
      </c>
      <c r="I51" s="229">
        <v>0.85154853682927656</v>
      </c>
      <c r="J51" s="229">
        <v>0.95338584375682889</v>
      </c>
      <c r="K51" s="229">
        <v>0.64834716299674344</v>
      </c>
      <c r="L51" s="229">
        <v>0.81017621493384195</v>
      </c>
      <c r="M51" s="229">
        <v>0.66743795399295835</v>
      </c>
      <c r="N51" s="229">
        <v>0.43464668382037858</v>
      </c>
      <c r="O51" s="229">
        <v>0.5225850088699393</v>
      </c>
      <c r="P51" s="229">
        <v>0.32713012244627349</v>
      </c>
      <c r="Q51" s="229">
        <v>0.38483060881990311</v>
      </c>
      <c r="R51" s="229">
        <v>0.25375641856916648</v>
      </c>
      <c r="S51" s="229">
        <v>0.24570220531782519</v>
      </c>
      <c r="T51" s="229">
        <v>0.27405407084172401</v>
      </c>
      <c r="U51" s="229">
        <v>0.40652861605453372</v>
      </c>
      <c r="V51" s="229">
        <v>0.32456645740728429</v>
      </c>
      <c r="W51" s="229">
        <v>0.33164993697560169</v>
      </c>
      <c r="X51" s="229">
        <v>0.27903392652992609</v>
      </c>
      <c r="Y51" s="229">
        <v>0.30849305617289807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0</v>
      </c>
      <c r="C53" s="229">
        <v>1.6183392354513491</v>
      </c>
      <c r="D53" s="229">
        <v>1.689183588098977</v>
      </c>
      <c r="E53" s="229">
        <v>1.7518039613745739</v>
      </c>
      <c r="F53" s="229">
        <v>2.0424938662394672</v>
      </c>
      <c r="G53" s="229">
        <v>1.9688482196913739</v>
      </c>
      <c r="H53" s="229">
        <v>1.654635355495583</v>
      </c>
      <c r="I53" s="229">
        <v>2.2548407214534651</v>
      </c>
      <c r="J53" s="229">
        <v>2.1010787416569281</v>
      </c>
      <c r="K53" s="229">
        <v>2.7786269817731699</v>
      </c>
      <c r="L53" s="229">
        <v>2.5473505419758151</v>
      </c>
      <c r="M53" s="229">
        <v>2.3210018239091741</v>
      </c>
      <c r="N53" s="229">
        <v>1.601079255297597</v>
      </c>
      <c r="O53" s="229">
        <v>1.6166142675947219</v>
      </c>
      <c r="P53" s="229">
        <v>2.2111537090405289</v>
      </c>
      <c r="Q53" s="229">
        <v>2.7054246429861939</v>
      </c>
      <c r="R53" s="229">
        <v>2.282106964167657</v>
      </c>
      <c r="S53" s="229">
        <v>2.320616588613607</v>
      </c>
      <c r="T53" s="229">
        <v>2.5636564006424458</v>
      </c>
      <c r="U53" s="229">
        <v>2.69127710263384</v>
      </c>
      <c r="V53" s="229">
        <v>2.1086993534185452</v>
      </c>
      <c r="W53" s="229">
        <v>2.2690562466377089</v>
      </c>
      <c r="X53" s="229">
        <v>2.4597115033227119</v>
      </c>
      <c r="Y53" s="229">
        <v>2.1489721461256761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6.076739432781799E-2</v>
      </c>
      <c r="E54" s="229">
        <v>0.5147364933246108</v>
      </c>
      <c r="F54" s="229">
        <v>0.22118386643112081</v>
      </c>
      <c r="G54" s="229">
        <v>0.23442097786097291</v>
      </c>
      <c r="H54" s="229">
        <v>0.17743157915886251</v>
      </c>
      <c r="I54" s="229">
        <v>0.13703379677854749</v>
      </c>
      <c r="J54" s="229">
        <v>0.17459207135183291</v>
      </c>
      <c r="K54" s="229">
        <v>0.1938287486121858</v>
      </c>
      <c r="L54" s="229">
        <v>0.17531229062056691</v>
      </c>
      <c r="M54" s="229">
        <v>0.14301590762158931</v>
      </c>
      <c r="N54" s="229">
        <v>0.65096612893113515</v>
      </c>
      <c r="O54" s="229">
        <v>0.53950220356242229</v>
      </c>
      <c r="P54" s="229">
        <v>0.43270868286040659</v>
      </c>
      <c r="Q54" s="229">
        <v>0.5961675742896746</v>
      </c>
      <c r="R54" s="229">
        <v>0.38414109378470451</v>
      </c>
      <c r="S54" s="229">
        <v>0.47314214827890461</v>
      </c>
      <c r="T54" s="229">
        <v>0.28768227831575482</v>
      </c>
      <c r="U54" s="229">
        <v>0.30285590168421861</v>
      </c>
      <c r="V54" s="229">
        <v>0.30440205020510319</v>
      </c>
      <c r="W54" s="229">
        <v>0.28923201270634519</v>
      </c>
      <c r="X54" s="229">
        <v>0.28130441660203909</v>
      </c>
      <c r="Y54" s="229">
        <v>0.24287399512734481</v>
      </c>
      <c r="DA54" s="73" t="s">
        <v>1987</v>
      </c>
    </row>
    <row r="55" spans="1:105" ht="12" customHeight="1" x14ac:dyDescent="0.25">
      <c r="A55" s="60" t="s">
        <v>1896</v>
      </c>
      <c r="B55" s="262">
        <v>1.688338870394458</v>
      </c>
      <c r="C55" s="262">
        <v>0.96371286715278248</v>
      </c>
      <c r="D55" s="262">
        <v>1.3095621073754149</v>
      </c>
      <c r="E55" s="262">
        <v>1.3745039545866971</v>
      </c>
      <c r="F55" s="262">
        <v>1.8768961471487151</v>
      </c>
      <c r="G55" s="262">
        <v>1.696416774109095</v>
      </c>
      <c r="H55" s="262">
        <v>2.337211292540486</v>
      </c>
      <c r="I55" s="262">
        <v>1.796999943101897</v>
      </c>
      <c r="J55" s="262">
        <v>2.3778792334382448</v>
      </c>
      <c r="K55" s="262">
        <v>1.7713208174236981</v>
      </c>
      <c r="L55" s="262">
        <v>1.613883012696778</v>
      </c>
      <c r="M55" s="262">
        <v>1.405064339624239</v>
      </c>
      <c r="N55" s="262">
        <v>1.5650314265392899</v>
      </c>
      <c r="O55" s="262">
        <v>2.1540286348375219</v>
      </c>
      <c r="P55" s="262">
        <v>0.88898238069099966</v>
      </c>
      <c r="Q55" s="262">
        <v>0.62979207051581476</v>
      </c>
      <c r="R55" s="262">
        <v>0.52851476683350485</v>
      </c>
      <c r="S55" s="262">
        <v>0.57857413857335371</v>
      </c>
      <c r="T55" s="262">
        <v>0.67127518273174613</v>
      </c>
      <c r="U55" s="262">
        <v>0.5884130725840423</v>
      </c>
      <c r="V55" s="262">
        <v>0.94302025098310849</v>
      </c>
      <c r="W55" s="262">
        <v>0.95869640333983253</v>
      </c>
      <c r="X55" s="262">
        <v>1.447131863835261</v>
      </c>
      <c r="Y55" s="262">
        <v>1.445479681125011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54.176494969660261</v>
      </c>
      <c r="C56" s="261">
        <f t="shared" si="2"/>
        <v>100.17021844681743</v>
      </c>
      <c r="D56" s="261">
        <f t="shared" si="2"/>
        <v>102.61659919345203</v>
      </c>
      <c r="E56" s="261">
        <f t="shared" si="2"/>
        <v>111.29469882909636</v>
      </c>
      <c r="F56" s="261">
        <f t="shared" si="2"/>
        <v>116.15952002100606</v>
      </c>
      <c r="G56" s="261">
        <f t="shared" si="2"/>
        <v>109.64952114168237</v>
      </c>
      <c r="H56" s="261">
        <f t="shared" si="2"/>
        <v>114.25374145024932</v>
      </c>
      <c r="I56" s="261">
        <f t="shared" si="2"/>
        <v>126.8049057196652</v>
      </c>
      <c r="J56" s="261">
        <f t="shared" si="2"/>
        <v>130.23417572624643</v>
      </c>
      <c r="K56" s="261">
        <f t="shared" si="2"/>
        <v>144.67051138430804</v>
      </c>
      <c r="L56" s="261">
        <f t="shared" si="2"/>
        <v>117.76547731057688</v>
      </c>
      <c r="M56" s="261">
        <f t="shared" si="2"/>
        <v>104.08025708231773</v>
      </c>
      <c r="N56" s="261">
        <f t="shared" si="2"/>
        <v>89.113248775111046</v>
      </c>
      <c r="O56" s="261">
        <f t="shared" si="2"/>
        <v>89.608598690197965</v>
      </c>
      <c r="P56" s="261">
        <f t="shared" si="2"/>
        <v>96.212214684624826</v>
      </c>
      <c r="Q56" s="261">
        <f t="shared" si="2"/>
        <v>118.64325109416157</v>
      </c>
      <c r="R56" s="261">
        <f t="shared" si="2"/>
        <v>94.080201439438952</v>
      </c>
      <c r="S56" s="261">
        <f t="shared" si="2"/>
        <v>97.978161840725562</v>
      </c>
      <c r="T56" s="261">
        <f t="shared" si="2"/>
        <v>100.90837232797594</v>
      </c>
      <c r="U56" s="261">
        <f t="shared" si="2"/>
        <v>109.48101106170341</v>
      </c>
      <c r="V56" s="261">
        <f t="shared" si="2"/>
        <v>89.175403775029636</v>
      </c>
      <c r="W56" s="261">
        <f t="shared" si="2"/>
        <v>93.781802637563644</v>
      </c>
      <c r="X56" s="261">
        <f t="shared" si="2"/>
        <v>98.925447494462517</v>
      </c>
      <c r="Y56" s="261">
        <f t="shared" si="2"/>
        <v>88.766514010348075</v>
      </c>
      <c r="DA56" s="70"/>
    </row>
    <row r="57" spans="1:105" ht="12" customHeight="1" x14ac:dyDescent="0.25">
      <c r="A57" s="60" t="s">
        <v>1899</v>
      </c>
      <c r="B57" s="262">
        <v>50.682929206116192</v>
      </c>
      <c r="C57" s="262">
        <v>98.176072403265607</v>
      </c>
      <c r="D57" s="262">
        <v>99.906810641055273</v>
      </c>
      <c r="E57" s="262">
        <v>108.45053049192001</v>
      </c>
      <c r="F57" s="262">
        <v>112.275785400909</v>
      </c>
      <c r="G57" s="262">
        <v>106.13924031675251</v>
      </c>
      <c r="H57" s="262">
        <v>109.4175077432801</v>
      </c>
      <c r="I57" s="262">
        <v>123.0864949264311</v>
      </c>
      <c r="J57" s="262">
        <v>125.3137905918087</v>
      </c>
      <c r="K57" s="262">
        <v>141.00523667404889</v>
      </c>
      <c r="L57" s="262">
        <v>114.4259780320905</v>
      </c>
      <c r="M57" s="262">
        <v>101.17285220136451</v>
      </c>
      <c r="N57" s="262">
        <v>85.874834789327025</v>
      </c>
      <c r="O57" s="262">
        <v>85.151412503041257</v>
      </c>
      <c r="P57" s="262">
        <v>94.372703396911376</v>
      </c>
      <c r="Q57" s="262">
        <v>117.3400648355928</v>
      </c>
      <c r="R57" s="262">
        <v>92.98658147527523</v>
      </c>
      <c r="S57" s="262">
        <v>96.780957394606503</v>
      </c>
      <c r="T57" s="262">
        <v>99.519347862904837</v>
      </c>
      <c r="U57" s="262">
        <v>108.26344757297019</v>
      </c>
      <c r="V57" s="262">
        <v>87.22407556661517</v>
      </c>
      <c r="W57" s="262">
        <v>91.798036824271449</v>
      </c>
      <c r="X57" s="262">
        <v>95.930995122678056</v>
      </c>
      <c r="Y57" s="262">
        <v>85.775480388823325</v>
      </c>
      <c r="DA57" s="72" t="s">
        <v>1989</v>
      </c>
    </row>
    <row r="58" spans="1:105" ht="12" customHeight="1" x14ac:dyDescent="0.25">
      <c r="A58" s="64" t="s">
        <v>28</v>
      </c>
      <c r="B58" s="229">
        <v>31.06906759328713</v>
      </c>
      <c r="C58" s="229">
        <v>23.11838360334723</v>
      </c>
      <c r="D58" s="229">
        <v>23.7706155209057</v>
      </c>
      <c r="E58" s="229">
        <v>22.769263760430871</v>
      </c>
      <c r="F58" s="229">
        <v>20.579484101137592</v>
      </c>
      <c r="G58" s="229">
        <v>19.672513487184158</v>
      </c>
      <c r="H58" s="229">
        <v>19.427011001558519</v>
      </c>
      <c r="I58" s="229">
        <v>18.287076714546181</v>
      </c>
      <c r="J58" s="229">
        <v>21.12540077394867</v>
      </c>
      <c r="K58" s="229">
        <v>24.178817833237851</v>
      </c>
      <c r="L58" s="229">
        <v>2.2063847576010391</v>
      </c>
      <c r="M58" s="229">
        <v>6.2356136509418729E-2</v>
      </c>
      <c r="N58" s="229">
        <v>6.2893970899351698E-2</v>
      </c>
      <c r="O58" s="229">
        <v>6.324784335740348E-2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1992</v>
      </c>
    </row>
    <row r="61" spans="1:105" ht="12" customHeight="1" x14ac:dyDescent="0.25">
      <c r="A61" s="64" t="s">
        <v>159</v>
      </c>
      <c r="B61" s="229">
        <v>0.31945497193083838</v>
      </c>
      <c r="C61" s="229">
        <v>0.2646461396811492</v>
      </c>
      <c r="D61" s="229">
        <v>0.28222123075275091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1993</v>
      </c>
    </row>
    <row r="62" spans="1:105" ht="12" customHeight="1" x14ac:dyDescent="0.25">
      <c r="A62" s="64" t="s">
        <v>32</v>
      </c>
      <c r="B62" s="229">
        <v>0</v>
      </c>
      <c r="C62" s="229">
        <v>3.5859883181863399</v>
      </c>
      <c r="D62" s="229">
        <v>1.6311428088148989</v>
      </c>
      <c r="E62" s="229">
        <v>2.0720111111335111</v>
      </c>
      <c r="F62" s="229">
        <v>2.1717054510362721</v>
      </c>
      <c r="G62" s="229">
        <v>1.2875621696768349</v>
      </c>
      <c r="H62" s="229">
        <v>2.0479555118954229</v>
      </c>
      <c r="I62" s="229">
        <v>1.7730388158203949</v>
      </c>
      <c r="J62" s="229">
        <v>1.618354838247146</v>
      </c>
      <c r="K62" s="229">
        <v>1.812679874556109</v>
      </c>
      <c r="L62" s="229">
        <v>0</v>
      </c>
      <c r="M62" s="229">
        <v>1.640727230572149</v>
      </c>
      <c r="N62" s="229">
        <v>0.46995748039706747</v>
      </c>
      <c r="O62" s="229">
        <v>0</v>
      </c>
      <c r="P62" s="229">
        <v>0</v>
      </c>
      <c r="Q62" s="229">
        <v>0.24192800666825409</v>
      </c>
      <c r="R62" s="229">
        <v>0.23349810341491559</v>
      </c>
      <c r="S62" s="229">
        <v>0.23337452439578771</v>
      </c>
      <c r="T62" s="229">
        <v>0.24216639867190029</v>
      </c>
      <c r="U62" s="229">
        <v>0.24243139642897679</v>
      </c>
      <c r="V62" s="229">
        <v>0.26286115739731791</v>
      </c>
      <c r="W62" s="229">
        <v>0</v>
      </c>
      <c r="X62" s="229">
        <v>0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19.29440664089822</v>
      </c>
      <c r="C64" s="229">
        <v>19.800984510066879</v>
      </c>
      <c r="D64" s="229">
        <v>18.636152815260211</v>
      </c>
      <c r="E64" s="229">
        <v>11.613264706381511</v>
      </c>
      <c r="F64" s="229">
        <v>17.619538458022362</v>
      </c>
      <c r="G64" s="229">
        <v>15.192966619993481</v>
      </c>
      <c r="H64" s="229">
        <v>29.747473893743731</v>
      </c>
      <c r="I64" s="229">
        <v>27.04918881692997</v>
      </c>
      <c r="J64" s="229">
        <v>30.28402091933458</v>
      </c>
      <c r="K64" s="229">
        <v>20.594556942249501</v>
      </c>
      <c r="L64" s="229">
        <v>25.735009180251438</v>
      </c>
      <c r="M64" s="229">
        <v>21.200970303305741</v>
      </c>
      <c r="N64" s="229">
        <v>13.80642407429438</v>
      </c>
      <c r="O64" s="229">
        <v>16.599759105280441</v>
      </c>
      <c r="P64" s="229">
        <v>10.391192124763981</v>
      </c>
      <c r="Q64" s="229">
        <v>12.22403110369104</v>
      </c>
      <c r="R64" s="229">
        <v>8.0604980016088152</v>
      </c>
      <c r="S64" s="229">
        <v>7.8046582865662133</v>
      </c>
      <c r="T64" s="229">
        <v>8.7052469561488834</v>
      </c>
      <c r="U64" s="229">
        <v>12.91326192173225</v>
      </c>
      <c r="V64" s="229">
        <v>10.30975805881962</v>
      </c>
      <c r="W64" s="229">
        <v>10.53476270393088</v>
      </c>
      <c r="X64" s="229">
        <v>8.8634306074211899</v>
      </c>
      <c r="Y64" s="229">
        <v>9.7991911960802991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0</v>
      </c>
      <c r="C66" s="229">
        <v>51.406069831984013</v>
      </c>
      <c r="D66" s="229">
        <v>53.656419857261618</v>
      </c>
      <c r="E66" s="229">
        <v>55.645537596604129</v>
      </c>
      <c r="F66" s="229">
        <v>64.879216927606592</v>
      </c>
      <c r="G66" s="229">
        <v>62.539884625490679</v>
      </c>
      <c r="H66" s="229">
        <v>52.559005409859708</v>
      </c>
      <c r="I66" s="229">
        <v>71.624352328521823</v>
      </c>
      <c r="J66" s="229">
        <v>66.740148264396538</v>
      </c>
      <c r="K66" s="229">
        <v>88.262268832794831</v>
      </c>
      <c r="L66" s="229">
        <v>80.91584074511411</v>
      </c>
      <c r="M66" s="229">
        <v>73.72594028887967</v>
      </c>
      <c r="N66" s="229">
        <v>50.857811638864867</v>
      </c>
      <c r="O66" s="229">
        <v>51.351276735361772</v>
      </c>
      <c r="P66" s="229">
        <v>70.236647228346229</v>
      </c>
      <c r="Q66" s="229">
        <v>85.93701807132615</v>
      </c>
      <c r="R66" s="229">
        <v>72.490456508855004</v>
      </c>
      <c r="S66" s="229">
        <v>73.713703403020475</v>
      </c>
      <c r="T66" s="229">
        <v>81.433791549818892</v>
      </c>
      <c r="U66" s="229">
        <v>85.487625613074925</v>
      </c>
      <c r="V66" s="229">
        <v>66.982214755647902</v>
      </c>
      <c r="W66" s="229">
        <v>72.075904304962549</v>
      </c>
      <c r="X66" s="229">
        <v>78.132012458486201</v>
      </c>
      <c r="Y66" s="229">
        <v>68.261468171050893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1.9302584080601011</v>
      </c>
      <c r="E67" s="229">
        <v>16.35045331736999</v>
      </c>
      <c r="F67" s="229">
        <v>7.0258404631061921</v>
      </c>
      <c r="G67" s="229">
        <v>7.4463134144073706</v>
      </c>
      <c r="H67" s="229">
        <v>5.6360619262226894</v>
      </c>
      <c r="I67" s="229">
        <v>4.3528382506126846</v>
      </c>
      <c r="J67" s="229">
        <v>5.5458657958817499</v>
      </c>
      <c r="K67" s="229">
        <v>6.1569131912106059</v>
      </c>
      <c r="L67" s="229">
        <v>5.5687433491238876</v>
      </c>
      <c r="M67" s="229">
        <v>4.5428582420975427</v>
      </c>
      <c r="N67" s="229">
        <v>20.677747624871358</v>
      </c>
      <c r="O67" s="229">
        <v>17.13712881904166</v>
      </c>
      <c r="P67" s="229">
        <v>13.74486404380116</v>
      </c>
      <c r="Q67" s="229">
        <v>18.937087653907319</v>
      </c>
      <c r="R67" s="229">
        <v>12.202128861396501</v>
      </c>
      <c r="S67" s="229">
        <v>15.029221180624029</v>
      </c>
      <c r="T67" s="229">
        <v>9.1381429582651581</v>
      </c>
      <c r="U67" s="229">
        <v>9.6201286417340004</v>
      </c>
      <c r="V67" s="229">
        <v>9.6692415947503392</v>
      </c>
      <c r="W67" s="229">
        <v>9.1873698153780232</v>
      </c>
      <c r="X67" s="229">
        <v>8.9355520567706588</v>
      </c>
      <c r="Y67" s="229">
        <v>7.7148210216921322</v>
      </c>
      <c r="DA67" s="73" t="s">
        <v>1999</v>
      </c>
    </row>
    <row r="68" spans="1:105" ht="12" customHeight="1" x14ac:dyDescent="0.25">
      <c r="A68" s="60" t="s">
        <v>1911</v>
      </c>
      <c r="B68" s="262">
        <v>3.49356576354407</v>
      </c>
      <c r="C68" s="262">
        <v>1.9941460435518199</v>
      </c>
      <c r="D68" s="262">
        <v>2.7097885523967582</v>
      </c>
      <c r="E68" s="262">
        <v>2.8441683371763582</v>
      </c>
      <c r="F68" s="262">
        <v>3.8837346200970622</v>
      </c>
      <c r="G68" s="262">
        <v>3.5102808249298612</v>
      </c>
      <c r="H68" s="262">
        <v>4.8362337069692263</v>
      </c>
      <c r="I68" s="262">
        <v>3.7184107932341059</v>
      </c>
      <c r="J68" s="262">
        <v>4.9203851344377254</v>
      </c>
      <c r="K68" s="262">
        <v>3.665274710259161</v>
      </c>
      <c r="L68" s="262">
        <v>3.3394992784863922</v>
      </c>
      <c r="M68" s="262">
        <v>2.9074048809532238</v>
      </c>
      <c r="N68" s="262">
        <v>3.2384139857840171</v>
      </c>
      <c r="O68" s="262">
        <v>4.4571861871567089</v>
      </c>
      <c r="P68" s="262">
        <v>1.8395112877134481</v>
      </c>
      <c r="Q68" s="262">
        <v>1.303186258568773</v>
      </c>
      <c r="R68" s="262">
        <v>1.093619964163725</v>
      </c>
      <c r="S68" s="262">
        <v>1.197204446119057</v>
      </c>
      <c r="T68" s="262">
        <v>1.389024465071107</v>
      </c>
      <c r="U68" s="262">
        <v>1.217563488733221</v>
      </c>
      <c r="V68" s="262">
        <v>1.951328208414469</v>
      </c>
      <c r="W68" s="262">
        <v>1.983765813292188</v>
      </c>
      <c r="X68" s="262">
        <v>2.9944523717844649</v>
      </c>
      <c r="Y68" s="262">
        <v>2.9910336215247502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6.9978659511875527</v>
      </c>
      <c r="C69" s="261">
        <f t="shared" si="3"/>
        <v>13.44857557484316</v>
      </c>
      <c r="D69" s="261">
        <f t="shared" si="3"/>
        <v>13.706030768066363</v>
      </c>
      <c r="E69" s="261">
        <f t="shared" si="3"/>
        <v>14.853378402624273</v>
      </c>
      <c r="F69" s="261">
        <f t="shared" si="3"/>
        <v>15.421545999503966</v>
      </c>
      <c r="G69" s="261">
        <f t="shared" si="3"/>
        <v>14.575862245716879</v>
      </c>
      <c r="H69" s="261">
        <f t="shared" si="3"/>
        <v>15.02287040614728</v>
      </c>
      <c r="I69" s="261">
        <f t="shared" si="3"/>
        <v>16.872888573471414</v>
      </c>
      <c r="J69" s="261">
        <f t="shared" si="3"/>
        <v>17.201940220747655</v>
      </c>
      <c r="K69" s="261">
        <f t="shared" si="3"/>
        <v>19.343091563270338</v>
      </c>
      <c r="L69" s="261">
        <f t="shared" si="3"/>
        <v>15.668539383514405</v>
      </c>
      <c r="M69" s="261">
        <f t="shared" si="3"/>
        <v>13.857581204385259</v>
      </c>
      <c r="N69" s="261">
        <f t="shared" si="3"/>
        <v>11.743209687046834</v>
      </c>
      <c r="O69" s="261">
        <f t="shared" si="3"/>
        <v>11.686163558992668</v>
      </c>
      <c r="P69" s="261">
        <f t="shared" si="3"/>
        <v>12.898485182874975</v>
      </c>
      <c r="Q69" s="261">
        <f t="shared" si="3"/>
        <v>16.002459562717892</v>
      </c>
      <c r="R69" s="261">
        <f t="shared" si="3"/>
        <v>12.683375092578267</v>
      </c>
      <c r="S69" s="261">
        <f t="shared" si="3"/>
        <v>13.211344414717345</v>
      </c>
      <c r="T69" s="261">
        <f t="shared" si="3"/>
        <v>13.608005184929524</v>
      </c>
      <c r="U69" s="261">
        <f t="shared" si="3"/>
        <v>14.785472066606621</v>
      </c>
      <c r="V69" s="261">
        <f t="shared" si="3"/>
        <v>11.92551359251498</v>
      </c>
      <c r="W69" s="261">
        <f t="shared" si="3"/>
        <v>12.542030865246847</v>
      </c>
      <c r="X69" s="261">
        <f t="shared" si="3"/>
        <v>13.135527789112571</v>
      </c>
      <c r="Y69" s="261">
        <f t="shared" si="3"/>
        <v>11.771130981509254</v>
      </c>
      <c r="DA69" s="70"/>
    </row>
    <row r="70" spans="1:105" ht="12" customHeight="1" x14ac:dyDescent="0.25">
      <c r="A70" s="60" t="s">
        <v>1914</v>
      </c>
      <c r="B70" s="262">
        <v>5.7487581738418694</v>
      </c>
      <c r="C70" s="262">
        <v>11.13571191611112</v>
      </c>
      <c r="D70" s="262">
        <v>11.33202250326781</v>
      </c>
      <c r="E70" s="262">
        <v>12.301101838203859</v>
      </c>
      <c r="F70" s="262">
        <v>12.734984918158631</v>
      </c>
      <c r="G70" s="262">
        <v>12.03894161000199</v>
      </c>
      <c r="H70" s="262">
        <v>12.41078212828868</v>
      </c>
      <c r="I70" s="262">
        <v>13.96119965600718</v>
      </c>
      <c r="J70" s="262">
        <v>14.213832729163441</v>
      </c>
      <c r="K70" s="262">
        <v>15.99364953015828</v>
      </c>
      <c r="L70" s="262">
        <v>12.97887250826949</v>
      </c>
      <c r="M70" s="262">
        <v>11.475624439506589</v>
      </c>
      <c r="N70" s="262">
        <v>9.7404326497153093</v>
      </c>
      <c r="O70" s="262">
        <v>9.6583778070578923</v>
      </c>
      <c r="P70" s="262">
        <v>10.704311264927419</v>
      </c>
      <c r="Q70" s="262">
        <v>13.30940550218526</v>
      </c>
      <c r="R70" s="262">
        <v>10.54708910251961</v>
      </c>
      <c r="S70" s="262">
        <v>10.9774697044808</v>
      </c>
      <c r="T70" s="262">
        <v>11.28807417889427</v>
      </c>
      <c r="U70" s="262">
        <v>12.279881784897039</v>
      </c>
      <c r="V70" s="262">
        <v>9.8934715341762356</v>
      </c>
      <c r="W70" s="262">
        <v>10.412277324975211</v>
      </c>
      <c r="X70" s="262">
        <v>10.881061946785209</v>
      </c>
      <c r="Y70" s="262">
        <v>9.7291632848433647</v>
      </c>
      <c r="DA70" s="72" t="s">
        <v>2001</v>
      </c>
    </row>
    <row r="71" spans="1:105" ht="12" customHeight="1" x14ac:dyDescent="0.25">
      <c r="A71" s="64" t="s">
        <v>28</v>
      </c>
      <c r="B71" s="229">
        <v>3.5240377594237642</v>
      </c>
      <c r="C71" s="229">
        <v>2.6222240661203982</v>
      </c>
      <c r="D71" s="229">
        <v>2.6962040752879068</v>
      </c>
      <c r="E71" s="229">
        <v>2.582624824678494</v>
      </c>
      <c r="F71" s="229">
        <v>2.3342470392493961</v>
      </c>
      <c r="G71" s="229">
        <v>2.2313730575741229</v>
      </c>
      <c r="H71" s="229">
        <v>2.2035267108249199</v>
      </c>
      <c r="I71" s="229">
        <v>2.0742286088258348</v>
      </c>
      <c r="J71" s="229">
        <v>2.3961681433413942</v>
      </c>
      <c r="K71" s="229">
        <v>2.7425048005292871</v>
      </c>
      <c r="L71" s="229">
        <v>0.25026123407974687</v>
      </c>
      <c r="M71" s="229">
        <v>7.0728025207442381E-3</v>
      </c>
      <c r="N71" s="229">
        <v>7.1338068844171891E-3</v>
      </c>
      <c r="O71" s="229">
        <v>7.1739451956313906E-3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2004</v>
      </c>
    </row>
    <row r="74" spans="1:105" ht="12" customHeight="1" x14ac:dyDescent="0.25">
      <c r="A74" s="64" t="s">
        <v>159</v>
      </c>
      <c r="B74" s="229">
        <v>3.623447598289594E-2</v>
      </c>
      <c r="C74" s="229">
        <v>3.001773343605621E-2</v>
      </c>
      <c r="D74" s="229">
        <v>3.201120441408508E-2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2005</v>
      </c>
    </row>
    <row r="75" spans="1:105" ht="12" customHeight="1" x14ac:dyDescent="0.25">
      <c r="A75" s="64" t="s">
        <v>32</v>
      </c>
      <c r="B75" s="229">
        <v>0</v>
      </c>
      <c r="C75" s="229">
        <v>0.40674404534983849</v>
      </c>
      <c r="D75" s="229">
        <v>0.18501388340724501</v>
      </c>
      <c r="E75" s="229">
        <v>0.23501977880912461</v>
      </c>
      <c r="F75" s="229">
        <v>0.2463277016221691</v>
      </c>
      <c r="G75" s="229">
        <v>0.14604293128278881</v>
      </c>
      <c r="H75" s="229">
        <v>0.23229125019184141</v>
      </c>
      <c r="I75" s="229">
        <v>0.201108569387035</v>
      </c>
      <c r="J75" s="229">
        <v>0.18356339600488411</v>
      </c>
      <c r="K75" s="229">
        <v>0.20560489317881739</v>
      </c>
      <c r="L75" s="229">
        <v>0</v>
      </c>
      <c r="M75" s="229">
        <v>0.18610100531952559</v>
      </c>
      <c r="N75" s="229">
        <v>5.3305362359852428E-2</v>
      </c>
      <c r="O75" s="229">
        <v>0</v>
      </c>
      <c r="P75" s="229">
        <v>0</v>
      </c>
      <c r="Q75" s="229">
        <v>2.7440908163760231E-2</v>
      </c>
      <c r="R75" s="229">
        <v>2.6484738581784319E-2</v>
      </c>
      <c r="S75" s="229">
        <v>2.6470721517114749E-2</v>
      </c>
      <c r="T75" s="229">
        <v>2.7467947997507139E-2</v>
      </c>
      <c r="U75" s="229">
        <v>2.7498005613471821E-2</v>
      </c>
      <c r="V75" s="229">
        <v>2.9815270167751269E-2</v>
      </c>
      <c r="W75" s="229">
        <v>0</v>
      </c>
      <c r="X75" s="229">
        <v>0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2.18848593843521</v>
      </c>
      <c r="C77" s="229">
        <v>2.2459450022992469</v>
      </c>
      <c r="D77" s="229">
        <v>2.1138228887679338</v>
      </c>
      <c r="E77" s="229">
        <v>1.3172453023441959</v>
      </c>
      <c r="F77" s="229">
        <v>1.998512463988642</v>
      </c>
      <c r="G77" s="229">
        <v>1.7232763064344421</v>
      </c>
      <c r="H77" s="229">
        <v>3.3741347703551829</v>
      </c>
      <c r="I77" s="229">
        <v>3.0680792871054732</v>
      </c>
      <c r="J77" s="229">
        <v>3.434993113535624</v>
      </c>
      <c r="K77" s="229">
        <v>2.3359566902088491</v>
      </c>
      <c r="L77" s="229">
        <v>2.919017244982216</v>
      </c>
      <c r="M77" s="229">
        <v>2.404739687180506</v>
      </c>
      <c r="N77" s="229">
        <v>1.566006434352831</v>
      </c>
      <c r="O77" s="229">
        <v>1.8828430466637469</v>
      </c>
      <c r="P77" s="229">
        <v>1.178630588225541</v>
      </c>
      <c r="Q77" s="229">
        <v>1.3865220464834711</v>
      </c>
      <c r="R77" s="229">
        <v>0.91426944925655307</v>
      </c>
      <c r="S77" s="229">
        <v>0.88525059268922113</v>
      </c>
      <c r="T77" s="229">
        <v>0.98740069641503292</v>
      </c>
      <c r="U77" s="229">
        <v>1.464698690196478</v>
      </c>
      <c r="V77" s="229">
        <v>1.1693938538938899</v>
      </c>
      <c r="W77" s="229">
        <v>1.194915214103268</v>
      </c>
      <c r="X77" s="229">
        <v>1.0053428235269379</v>
      </c>
      <c r="Y77" s="229">
        <v>1.111482334740586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0</v>
      </c>
      <c r="C79" s="229">
        <v>5.8307810689055799</v>
      </c>
      <c r="D79" s="229">
        <v>6.0860291041801204</v>
      </c>
      <c r="E79" s="229">
        <v>6.3116466255407326</v>
      </c>
      <c r="F79" s="229">
        <v>7.3589852533627651</v>
      </c>
      <c r="G79" s="229">
        <v>7.0936443209468418</v>
      </c>
      <c r="H79" s="229">
        <v>5.9615538543590727</v>
      </c>
      <c r="I79" s="229">
        <v>8.124058481707312</v>
      </c>
      <c r="J79" s="229">
        <v>7.5700631133227336</v>
      </c>
      <c r="K79" s="229">
        <v>10.01122956668272</v>
      </c>
      <c r="L79" s="229">
        <v>9.1779541585893085</v>
      </c>
      <c r="M79" s="229">
        <v>8.3624330420256818</v>
      </c>
      <c r="N79" s="229">
        <v>5.7685943757045663</v>
      </c>
      <c r="O79" s="229">
        <v>5.8245661111868499</v>
      </c>
      <c r="P79" s="229">
        <v>7.9666567458077706</v>
      </c>
      <c r="Q79" s="229">
        <v>9.7474858460531788</v>
      </c>
      <c r="R79" s="229">
        <v>8.2222971503099185</v>
      </c>
      <c r="S79" s="229">
        <v>8.3610450619166539</v>
      </c>
      <c r="T79" s="229">
        <v>9.2367032081970279</v>
      </c>
      <c r="U79" s="229">
        <v>9.6965130903718979</v>
      </c>
      <c r="V79" s="229">
        <v>7.5975197292285639</v>
      </c>
      <c r="W79" s="229">
        <v>8.1752761827387861</v>
      </c>
      <c r="X79" s="229">
        <v>8.8621958575597528</v>
      </c>
      <c r="Y79" s="229">
        <v>7.7426202323645521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0.21894134721052011</v>
      </c>
      <c r="E80" s="229">
        <v>1.8545653068313139</v>
      </c>
      <c r="F80" s="229">
        <v>0.79691245993565396</v>
      </c>
      <c r="G80" s="229">
        <v>0.84460499376379683</v>
      </c>
      <c r="H80" s="229">
        <v>0.63927554255766472</v>
      </c>
      <c r="I80" s="229">
        <v>0.49372470898152993</v>
      </c>
      <c r="J80" s="229">
        <v>0.62904496295880785</v>
      </c>
      <c r="K80" s="229">
        <v>0.69835357955860877</v>
      </c>
      <c r="L80" s="229">
        <v>0.63163987061821714</v>
      </c>
      <c r="M80" s="229">
        <v>0.51527790246013649</v>
      </c>
      <c r="N80" s="229">
        <v>2.3453926704136432</v>
      </c>
      <c r="O80" s="229">
        <v>1.9437947040116641</v>
      </c>
      <c r="P80" s="229">
        <v>1.5590239308941081</v>
      </c>
      <c r="Q80" s="229">
        <v>2.1479567014848522</v>
      </c>
      <c r="R80" s="229">
        <v>1.3840377643713579</v>
      </c>
      <c r="S80" s="229">
        <v>1.7047033283578139</v>
      </c>
      <c r="T80" s="229">
        <v>1.0365023262847031</v>
      </c>
      <c r="U80" s="229">
        <v>1.091171998715196</v>
      </c>
      <c r="V80" s="229">
        <v>1.096742680886031</v>
      </c>
      <c r="W80" s="229">
        <v>1.0420859281331529</v>
      </c>
      <c r="X80" s="229">
        <v>1.0135232656985209</v>
      </c>
      <c r="Y80" s="229">
        <v>0.8750607177382258</v>
      </c>
      <c r="DA80" s="73" t="s">
        <v>2011</v>
      </c>
    </row>
    <row r="81" spans="1:105" ht="12" customHeight="1" x14ac:dyDescent="0.25">
      <c r="A81" s="61" t="s">
        <v>1926</v>
      </c>
      <c r="B81" s="263">
        <v>1.2491077773456829</v>
      </c>
      <c r="C81" s="263">
        <v>2.3128636587320401</v>
      </c>
      <c r="D81" s="263">
        <v>2.3740082647985532</v>
      </c>
      <c r="E81" s="263">
        <v>2.5522765644204131</v>
      </c>
      <c r="F81" s="263">
        <v>2.6865610813453351</v>
      </c>
      <c r="G81" s="263">
        <v>2.536920635714889</v>
      </c>
      <c r="H81" s="263">
        <v>2.6120882778585992</v>
      </c>
      <c r="I81" s="263">
        <v>2.911688917464236</v>
      </c>
      <c r="J81" s="263">
        <v>2.9881074915842141</v>
      </c>
      <c r="K81" s="263">
        <v>3.34944203311206</v>
      </c>
      <c r="L81" s="263">
        <v>2.689666875244916</v>
      </c>
      <c r="M81" s="263">
        <v>2.381956764878669</v>
      </c>
      <c r="N81" s="263">
        <v>2.0027770373315241</v>
      </c>
      <c r="O81" s="263">
        <v>2.0277857519347751</v>
      </c>
      <c r="P81" s="263">
        <v>2.194173917947555</v>
      </c>
      <c r="Q81" s="263">
        <v>2.693054060532631</v>
      </c>
      <c r="R81" s="263">
        <v>2.1362859900586568</v>
      </c>
      <c r="S81" s="263">
        <v>2.2338747102365448</v>
      </c>
      <c r="T81" s="263">
        <v>2.3199310060352549</v>
      </c>
      <c r="U81" s="263">
        <v>2.5055902817095812</v>
      </c>
      <c r="V81" s="263">
        <v>2.0320420583387442</v>
      </c>
      <c r="W81" s="263">
        <v>2.1297535402716372</v>
      </c>
      <c r="X81" s="263">
        <v>2.2544658423273609</v>
      </c>
      <c r="Y81" s="263">
        <v>2.0419676966658891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3.1735836838951852</v>
      </c>
      <c r="C83" s="223">
        <v>6.1250343104498883</v>
      </c>
      <c r="D83" s="223">
        <v>5.9773105439327878</v>
      </c>
      <c r="E83" s="223">
        <v>6.8132545442322163</v>
      </c>
      <c r="F83" s="223">
        <v>6.9352473293265691</v>
      </c>
      <c r="G83" s="223">
        <v>6.9082459174706532</v>
      </c>
      <c r="H83" s="223">
        <v>7.3260991010919154</v>
      </c>
      <c r="I83" s="223">
        <v>8.1477043551603483</v>
      </c>
      <c r="J83" s="223">
        <v>7.9647307302445487</v>
      </c>
      <c r="K83" s="223">
        <v>9.3262042867211097</v>
      </c>
      <c r="L83" s="223">
        <v>7.8740581144982524</v>
      </c>
      <c r="M83" s="223">
        <v>7.4370080133926866</v>
      </c>
      <c r="N83" s="223">
        <v>6.356469152511556</v>
      </c>
      <c r="O83" s="223">
        <v>6.4227755285664294</v>
      </c>
      <c r="P83" s="223">
        <v>6.6009468326902736</v>
      </c>
      <c r="Q83" s="223">
        <v>6.669557687583989</v>
      </c>
      <c r="R83" s="223">
        <v>19.94066856765841</v>
      </c>
      <c r="S83" s="223">
        <v>22.449449608381251</v>
      </c>
      <c r="T83" s="223">
        <v>18.71519508489974</v>
      </c>
      <c r="U83" s="223">
        <v>19.994261846857238</v>
      </c>
      <c r="V83" s="223">
        <v>18.993606206347451</v>
      </c>
      <c r="W83" s="223">
        <v>19.94504679905501</v>
      </c>
      <c r="X83" s="223">
        <v>11.980125272331311</v>
      </c>
      <c r="Y83" s="223">
        <v>10.540954326967791</v>
      </c>
      <c r="DA83" s="89" t="s">
        <v>2013</v>
      </c>
    </row>
    <row r="84" spans="1:105" ht="12" customHeight="1" x14ac:dyDescent="0.25">
      <c r="A84" s="55" t="s">
        <v>91</v>
      </c>
      <c r="B84" s="259">
        <v>8.8558583788432746E-2</v>
      </c>
      <c r="C84" s="259">
        <v>0.1704513918217459</v>
      </c>
      <c r="D84" s="259">
        <v>0.16673129969453579</v>
      </c>
      <c r="E84" s="259">
        <v>0.18976240233731359</v>
      </c>
      <c r="F84" s="259">
        <v>0.19334424875634251</v>
      </c>
      <c r="G84" s="259">
        <v>0.1925322958230252</v>
      </c>
      <c r="H84" s="259">
        <v>0.20457262005425769</v>
      </c>
      <c r="I84" s="259">
        <v>0.2273050720379956</v>
      </c>
      <c r="J84" s="259">
        <v>0.22237069768539899</v>
      </c>
      <c r="K84" s="259">
        <v>0.25809491246715449</v>
      </c>
      <c r="L84" s="259">
        <v>0.21951183737366151</v>
      </c>
      <c r="M84" s="259">
        <v>0.20741127547357999</v>
      </c>
      <c r="N84" s="259">
        <v>0.17712241134607451</v>
      </c>
      <c r="O84" s="259">
        <v>0.17861510239486081</v>
      </c>
      <c r="P84" s="259">
        <v>0.1836211623204641</v>
      </c>
      <c r="Q84" s="259">
        <v>0.1845340516214716</v>
      </c>
      <c r="R84" s="259">
        <v>0.52081777357179182</v>
      </c>
      <c r="S84" s="259">
        <v>0.58874015817260439</v>
      </c>
      <c r="T84" s="259">
        <v>0.49386315592339708</v>
      </c>
      <c r="U84" s="259">
        <v>0.524392025719291</v>
      </c>
      <c r="V84" s="259">
        <v>0.50840146229091421</v>
      </c>
      <c r="W84" s="259">
        <v>0.53489095939518272</v>
      </c>
      <c r="X84" s="259">
        <v>0.32271768654261851</v>
      </c>
      <c r="Y84" s="259">
        <v>0.28456002839583427</v>
      </c>
      <c r="DA84" s="67" t="s">
        <v>2014</v>
      </c>
    </row>
    <row r="85" spans="1:105" ht="12" customHeight="1" x14ac:dyDescent="0.25">
      <c r="A85" s="173" t="s">
        <v>92</v>
      </c>
      <c r="B85" s="224">
        <v>9.8092251250703096E-3</v>
      </c>
      <c r="C85" s="224">
        <v>1.8880113070185119E-2</v>
      </c>
      <c r="D85" s="224">
        <v>1.846805565462185E-2</v>
      </c>
      <c r="E85" s="224">
        <v>2.1019104474929631E-2</v>
      </c>
      <c r="F85" s="224">
        <v>2.1415849052187332E-2</v>
      </c>
      <c r="G85" s="224">
        <v>2.1325912777541159E-2</v>
      </c>
      <c r="H85" s="224">
        <v>2.265956385810898E-2</v>
      </c>
      <c r="I85" s="224">
        <v>2.5177532524885061E-2</v>
      </c>
      <c r="J85" s="224">
        <v>2.4630974678029379E-2</v>
      </c>
      <c r="K85" s="224">
        <v>2.900740914931707E-2</v>
      </c>
      <c r="L85" s="224">
        <v>2.4341545985510301E-2</v>
      </c>
      <c r="M85" s="224">
        <v>2.297398860237946E-2</v>
      </c>
      <c r="N85" s="224">
        <v>1.9619031078226101E-2</v>
      </c>
      <c r="O85" s="224">
        <v>1.9784369568447469E-2</v>
      </c>
      <c r="P85" s="224">
        <v>2.0338867694988751E-2</v>
      </c>
      <c r="Q85" s="224">
        <v>2.0439984224688949E-2</v>
      </c>
      <c r="R85" s="224">
        <v>5.9054855148500597E-2</v>
      </c>
      <c r="S85" s="224">
        <v>6.8115780781900101E-2</v>
      </c>
      <c r="T85" s="224">
        <v>5.8144741330986772E-2</v>
      </c>
      <c r="U85" s="224">
        <v>6.2683500209942331E-2</v>
      </c>
      <c r="V85" s="224">
        <v>6.0951213716831577E-2</v>
      </c>
      <c r="W85" s="224">
        <v>6.3700358309677976E-2</v>
      </c>
      <c r="X85" s="224">
        <v>3.8203818497229577E-2</v>
      </c>
      <c r="Y85" s="224">
        <v>3.3507166974759868E-2</v>
      </c>
      <c r="DA85" s="177" t="s">
        <v>2015</v>
      </c>
    </row>
    <row r="86" spans="1:105" ht="12" customHeight="1" x14ac:dyDescent="0.25">
      <c r="A86" s="173" t="s">
        <v>93</v>
      </c>
      <c r="B86" s="224">
        <v>0.42681087306398729</v>
      </c>
      <c r="C86" s="224">
        <v>0.82149583073971399</v>
      </c>
      <c r="D86" s="224">
        <v>0.80356673001599166</v>
      </c>
      <c r="E86" s="224">
        <v>0.9145658517959212</v>
      </c>
      <c r="F86" s="224">
        <v>0.93182867299165162</v>
      </c>
      <c r="G86" s="224">
        <v>0.92791544035477957</v>
      </c>
      <c r="H86" s="224">
        <v>0.98594416074830782</v>
      </c>
      <c r="I86" s="224">
        <v>1.0955039263069311</v>
      </c>
      <c r="J86" s="224">
        <v>1.0717225543002651</v>
      </c>
      <c r="K86" s="224">
        <v>1.242280625960565</v>
      </c>
      <c r="L86" s="224">
        <v>1.0553678191839699</v>
      </c>
      <c r="M86" s="224">
        <v>0.99962514960358617</v>
      </c>
      <c r="N86" s="224">
        <v>0.85364701863819881</v>
      </c>
      <c r="O86" s="224">
        <v>0.86084108998050113</v>
      </c>
      <c r="P86" s="224">
        <v>0.88496795285538488</v>
      </c>
      <c r="Q86" s="224">
        <v>0.88936765148318353</v>
      </c>
      <c r="R86" s="224">
        <v>2.5069217447646222</v>
      </c>
      <c r="S86" s="224">
        <v>2.830702005381347</v>
      </c>
      <c r="T86" s="224">
        <v>2.372188646192968</v>
      </c>
      <c r="U86" s="224">
        <v>2.5166335877753299</v>
      </c>
      <c r="V86" s="224">
        <v>2.4380070746382918</v>
      </c>
      <c r="W86" s="224">
        <v>2.5632755161283871</v>
      </c>
      <c r="X86" s="224">
        <v>1.545566421798529</v>
      </c>
      <c r="Y86" s="224">
        <v>1.3620803791263549</v>
      </c>
      <c r="DA86" s="177" t="s">
        <v>2016</v>
      </c>
    </row>
    <row r="87" spans="1:105" ht="12" customHeight="1" x14ac:dyDescent="0.25">
      <c r="A87" s="173" t="s">
        <v>94</v>
      </c>
      <c r="B87" s="224">
        <v>0.13378661391364749</v>
      </c>
      <c r="C87" s="224">
        <v>0.2575031529770056</v>
      </c>
      <c r="D87" s="224">
        <v>0.25188316101399882</v>
      </c>
      <c r="E87" s="224">
        <v>0.28667654981339558</v>
      </c>
      <c r="F87" s="224">
        <v>0.29208769217205649</v>
      </c>
      <c r="G87" s="224">
        <v>0.29086106422749369</v>
      </c>
      <c r="H87" s="224">
        <v>0.30905053994412601</v>
      </c>
      <c r="I87" s="224">
        <v>0.34339275327631491</v>
      </c>
      <c r="J87" s="224">
        <v>0.33593832923094669</v>
      </c>
      <c r="K87" s="224">
        <v>0.39562789099175372</v>
      </c>
      <c r="L87" s="224">
        <v>0.33199085282502561</v>
      </c>
      <c r="M87" s="224">
        <v>0.31333893391309509</v>
      </c>
      <c r="N87" s="224">
        <v>0.2675811496582074</v>
      </c>
      <c r="O87" s="224">
        <v>0.26983617760121759</v>
      </c>
      <c r="P87" s="224">
        <v>0.27739889798183359</v>
      </c>
      <c r="Q87" s="224">
        <v>0.27877801182077638</v>
      </c>
      <c r="R87" s="224">
        <v>0.80283138781515395</v>
      </c>
      <c r="S87" s="224">
        <v>0.92347578800308538</v>
      </c>
      <c r="T87" s="224">
        <v>0.7864546514296894</v>
      </c>
      <c r="U87" s="224">
        <v>0.84614808626524352</v>
      </c>
      <c r="V87" s="224">
        <v>0.82986001618411953</v>
      </c>
      <c r="W87" s="224">
        <v>0.86880004635195995</v>
      </c>
      <c r="X87" s="224">
        <v>0.52105639845627283</v>
      </c>
      <c r="Y87" s="224">
        <v>0.45699944228369288</v>
      </c>
      <c r="DA87" s="177" t="s">
        <v>2017</v>
      </c>
    </row>
    <row r="88" spans="1:105" ht="12" customHeight="1" x14ac:dyDescent="0.25">
      <c r="A88" s="56" t="s">
        <v>95</v>
      </c>
      <c r="B88" s="260">
        <v>0.87902793940404411</v>
      </c>
      <c r="C88" s="260">
        <v>2.9352208563923718</v>
      </c>
      <c r="D88" s="260">
        <v>2.494645777316264</v>
      </c>
      <c r="E88" s="260">
        <v>2.6795779772819022</v>
      </c>
      <c r="F88" s="260">
        <v>2.5022304396498272</v>
      </c>
      <c r="G88" s="260">
        <v>2.5173393774350492</v>
      </c>
      <c r="H88" s="260">
        <v>2.454703951820175</v>
      </c>
      <c r="I88" s="260">
        <v>3.2623313384043171</v>
      </c>
      <c r="J88" s="260">
        <v>2.8156727276021392</v>
      </c>
      <c r="K88" s="260">
        <v>3.879516933901761</v>
      </c>
      <c r="L88" s="260">
        <v>3.2084145406005371</v>
      </c>
      <c r="M88" s="260">
        <v>3.0267153600615608</v>
      </c>
      <c r="N88" s="260">
        <v>2.1622391077758429</v>
      </c>
      <c r="O88" s="260">
        <v>1.903568597457534</v>
      </c>
      <c r="P88" s="260">
        <v>2.9905532261587671</v>
      </c>
      <c r="Q88" s="260">
        <v>3.7374171442405499</v>
      </c>
      <c r="R88" s="260">
        <v>10.99559383389416</v>
      </c>
      <c r="S88" s="260">
        <v>12.0078792106634</v>
      </c>
      <c r="T88" s="260">
        <v>9.711012153815286</v>
      </c>
      <c r="U88" s="260">
        <v>11.519347228258249</v>
      </c>
      <c r="V88" s="260">
        <v>8.2661595645343535</v>
      </c>
      <c r="W88" s="260">
        <v>8.7574094211598332</v>
      </c>
      <c r="X88" s="260">
        <v>4.3768093203430114</v>
      </c>
      <c r="Y88" s="260">
        <v>3.7748873792704289</v>
      </c>
      <c r="DA88" s="68" t="s">
        <v>2018</v>
      </c>
    </row>
    <row r="89" spans="1:105" ht="12" customHeight="1" x14ac:dyDescent="0.25">
      <c r="A89" s="37" t="s">
        <v>159</v>
      </c>
      <c r="B89" s="226">
        <v>9.4679566825063358E-3</v>
      </c>
      <c r="C89" s="226">
        <v>3.5772469803779038E-2</v>
      </c>
      <c r="D89" s="226">
        <v>3.3057677010946807E-2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0</v>
      </c>
      <c r="T89" s="226">
        <v>0</v>
      </c>
      <c r="U89" s="226">
        <v>0</v>
      </c>
      <c r="V89" s="226">
        <v>0</v>
      </c>
      <c r="W89" s="226">
        <v>0</v>
      </c>
      <c r="X89" s="226">
        <v>0</v>
      </c>
      <c r="Y89" s="226">
        <v>0</v>
      </c>
      <c r="DA89" s="69" t="s">
        <v>2019</v>
      </c>
    </row>
    <row r="90" spans="1:105" ht="12" customHeight="1" x14ac:dyDescent="0.25">
      <c r="A90" s="37" t="s">
        <v>35</v>
      </c>
      <c r="B90" s="226">
        <v>0.59845258931862477</v>
      </c>
      <c r="C90" s="226">
        <v>2.8010564347094342</v>
      </c>
      <c r="D90" s="226">
        <v>2.2844971794097781</v>
      </c>
      <c r="E90" s="226">
        <v>2.3750509612131339</v>
      </c>
      <c r="F90" s="226">
        <v>2.1319834619333702</v>
      </c>
      <c r="G90" s="226">
        <v>2.1478135412688881</v>
      </c>
      <c r="H90" s="226">
        <v>2.0468733866523201</v>
      </c>
      <c r="I90" s="226">
        <v>2.993783270181392</v>
      </c>
      <c r="J90" s="226">
        <v>2.4277355679105699</v>
      </c>
      <c r="K90" s="226">
        <v>3.5570081229741528</v>
      </c>
      <c r="L90" s="226">
        <v>2.966846730301627</v>
      </c>
      <c r="M90" s="226">
        <v>2.7896136525597162</v>
      </c>
      <c r="N90" s="226">
        <v>1.751141174866252</v>
      </c>
      <c r="O90" s="226">
        <v>1.302194177391278</v>
      </c>
      <c r="P90" s="226">
        <v>2.8188812685118112</v>
      </c>
      <c r="Q90" s="226">
        <v>3.6775790768755261</v>
      </c>
      <c r="R90" s="226">
        <v>10.711276490460749</v>
      </c>
      <c r="S90" s="226">
        <v>11.62961963851485</v>
      </c>
      <c r="T90" s="226">
        <v>9.3562965953423749</v>
      </c>
      <c r="U90" s="226">
        <v>11.21069333626188</v>
      </c>
      <c r="V90" s="226">
        <v>7.4378133201340706</v>
      </c>
      <c r="W90" s="226">
        <v>7.8730985967424063</v>
      </c>
      <c r="X90" s="226">
        <v>3.3192226589426039</v>
      </c>
      <c r="Y90" s="226">
        <v>2.8136222465252549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0.1245742089618091</v>
      </c>
      <c r="V92" s="226">
        <v>0.125117254386482</v>
      </c>
      <c r="W92" s="226">
        <v>0.17445477963918429</v>
      </c>
      <c r="X92" s="226">
        <v>0.18895068216738509</v>
      </c>
      <c r="Y92" s="226">
        <v>0.1917738675766906</v>
      </c>
      <c r="DA92" s="69" t="s">
        <v>2022</v>
      </c>
    </row>
    <row r="93" spans="1:105" ht="12" customHeight="1" x14ac:dyDescent="0.25">
      <c r="A93" s="37" t="s">
        <v>40</v>
      </c>
      <c r="B93" s="226">
        <v>0.27110739340291301</v>
      </c>
      <c r="C93" s="226">
        <v>9.8391951879159015E-2</v>
      </c>
      <c r="D93" s="226">
        <v>0.17709092089553971</v>
      </c>
      <c r="E93" s="226">
        <v>0.30452701606876798</v>
      </c>
      <c r="F93" s="226">
        <v>0.37024697771645632</v>
      </c>
      <c r="G93" s="226">
        <v>0.36952583616616108</v>
      </c>
      <c r="H93" s="226">
        <v>0.40783056516785482</v>
      </c>
      <c r="I93" s="226">
        <v>0.26854806822292449</v>
      </c>
      <c r="J93" s="226">
        <v>0.38793715969156911</v>
      </c>
      <c r="K93" s="226">
        <v>0.32250881092760819</v>
      </c>
      <c r="L93" s="226">
        <v>0.24156781029890911</v>
      </c>
      <c r="M93" s="226">
        <v>0.23710170750184539</v>
      </c>
      <c r="N93" s="226">
        <v>0.4110979329095919</v>
      </c>
      <c r="O93" s="226">
        <v>0.60137442006625663</v>
      </c>
      <c r="P93" s="226">
        <v>0.17167195764695589</v>
      </c>
      <c r="Q93" s="226">
        <v>5.9838067365024471E-2</v>
      </c>
      <c r="R93" s="226">
        <v>0.28431734343340581</v>
      </c>
      <c r="S93" s="226">
        <v>0.3782595721485516</v>
      </c>
      <c r="T93" s="226">
        <v>0.35471555847291031</v>
      </c>
      <c r="U93" s="226">
        <v>0.1840796830345594</v>
      </c>
      <c r="V93" s="226">
        <v>0.70322899001379924</v>
      </c>
      <c r="W93" s="226">
        <v>0.70985604477824227</v>
      </c>
      <c r="X93" s="226">
        <v>0.86863597923302105</v>
      </c>
      <c r="Y93" s="226">
        <v>0.76949126516848398</v>
      </c>
      <c r="DA93" s="69" t="s">
        <v>2023</v>
      </c>
    </row>
    <row r="94" spans="1:105" ht="12" customHeight="1" x14ac:dyDescent="0.25">
      <c r="A94" s="132" t="s">
        <v>1939</v>
      </c>
      <c r="B94" s="316">
        <v>1.635590448600003</v>
      </c>
      <c r="C94" s="316">
        <v>1.921482965448865</v>
      </c>
      <c r="D94" s="316">
        <v>2.2420155202373748</v>
      </c>
      <c r="E94" s="316">
        <v>2.7216526585287539</v>
      </c>
      <c r="F94" s="316">
        <v>2.9943404267045048</v>
      </c>
      <c r="G94" s="316">
        <v>2.9582718268527648</v>
      </c>
      <c r="H94" s="316">
        <v>3.3491682646669401</v>
      </c>
      <c r="I94" s="316">
        <v>3.193993732609905</v>
      </c>
      <c r="J94" s="316">
        <v>3.4943954467477711</v>
      </c>
      <c r="K94" s="316">
        <v>3.5216765142505571</v>
      </c>
      <c r="L94" s="316">
        <v>3.0344315185295478</v>
      </c>
      <c r="M94" s="316">
        <v>2.8669433057384861</v>
      </c>
      <c r="N94" s="316">
        <v>2.8762604340150051</v>
      </c>
      <c r="O94" s="316">
        <v>3.1901301915638678</v>
      </c>
      <c r="P94" s="316">
        <v>2.2440667256788358</v>
      </c>
      <c r="Q94" s="316">
        <v>1.559020844193318</v>
      </c>
      <c r="R94" s="316">
        <v>5.0554489724641876</v>
      </c>
      <c r="S94" s="316">
        <v>6.030536665378917</v>
      </c>
      <c r="T94" s="316">
        <v>5.293531736207413</v>
      </c>
      <c r="U94" s="316">
        <v>4.5250574186291841</v>
      </c>
      <c r="V94" s="316">
        <v>6.8902268749829449</v>
      </c>
      <c r="W94" s="316">
        <v>7.156970497709974</v>
      </c>
      <c r="X94" s="316">
        <v>5.1757716266936526</v>
      </c>
      <c r="Y94" s="316">
        <v>4.628919930916723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1.0000000000000002</v>
      </c>
      <c r="C98" s="232">
        <f t="shared" si="4"/>
        <v>0.99999999999999967</v>
      </c>
      <c r="D98" s="232">
        <f t="shared" si="4"/>
        <v>0.99999999999999944</v>
      </c>
      <c r="E98" s="232">
        <f t="shared" si="4"/>
        <v>1.0000000000000002</v>
      </c>
      <c r="F98" s="232">
        <f t="shared" si="4"/>
        <v>1.0000000000000002</v>
      </c>
      <c r="G98" s="232">
        <f t="shared" si="4"/>
        <v>1</v>
      </c>
      <c r="H98" s="232">
        <f t="shared" si="4"/>
        <v>0.99999999999999944</v>
      </c>
      <c r="I98" s="232">
        <f t="shared" si="4"/>
        <v>1.0000000000000002</v>
      </c>
      <c r="J98" s="232">
        <f t="shared" si="4"/>
        <v>0.99999999999999967</v>
      </c>
      <c r="K98" s="232">
        <f t="shared" si="4"/>
        <v>1.0000000000000004</v>
      </c>
      <c r="L98" s="232">
        <f t="shared" si="4"/>
        <v>1.0000000000000002</v>
      </c>
      <c r="M98" s="232">
        <f t="shared" si="4"/>
        <v>1</v>
      </c>
      <c r="N98" s="232">
        <f t="shared" si="4"/>
        <v>0.99999999999999956</v>
      </c>
      <c r="O98" s="232">
        <f t="shared" si="4"/>
        <v>1</v>
      </c>
      <c r="P98" s="232">
        <f t="shared" si="4"/>
        <v>1.0000000000000004</v>
      </c>
      <c r="Q98" s="232">
        <f t="shared" si="4"/>
        <v>1</v>
      </c>
      <c r="R98" s="232">
        <f t="shared" si="4"/>
        <v>1.0000000000000002</v>
      </c>
      <c r="S98" s="232">
        <f t="shared" si="4"/>
        <v>0.99999999999999944</v>
      </c>
      <c r="T98" s="232">
        <f t="shared" si="4"/>
        <v>1.0000000000000002</v>
      </c>
      <c r="U98" s="232">
        <f t="shared" si="4"/>
        <v>1.0000000000000002</v>
      </c>
      <c r="V98" s="232">
        <f t="shared" si="4"/>
        <v>1.0000000000000002</v>
      </c>
      <c r="W98" s="232">
        <f t="shared" si="4"/>
        <v>0.99999999999999978</v>
      </c>
      <c r="X98" s="232">
        <f t="shared" si="4"/>
        <v>0.99999999999999978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3.7725001072553862E-3</v>
      </c>
      <c r="C99" s="266">
        <f t="shared" si="5"/>
        <v>3.8562561315216726E-3</v>
      </c>
      <c r="D99" s="266">
        <f t="shared" si="5"/>
        <v>3.8505945829988655E-3</v>
      </c>
      <c r="E99" s="266">
        <f t="shared" si="5"/>
        <v>3.8229237309735068E-3</v>
      </c>
      <c r="F99" s="266">
        <f t="shared" si="5"/>
        <v>3.8364943762640717E-3</v>
      </c>
      <c r="G99" s="266">
        <f t="shared" si="5"/>
        <v>3.8407762395108393E-3</v>
      </c>
      <c r="H99" s="266">
        <f t="shared" si="5"/>
        <v>3.7823749458362897E-3</v>
      </c>
      <c r="I99" s="266">
        <f t="shared" si="5"/>
        <v>3.8194982346957443E-3</v>
      </c>
      <c r="J99" s="266">
        <f t="shared" si="5"/>
        <v>3.8016307777978416E-3</v>
      </c>
      <c r="K99" s="266">
        <f t="shared" si="5"/>
        <v>3.8563984198924147E-3</v>
      </c>
      <c r="L99" s="266">
        <f t="shared" si="5"/>
        <v>3.8033485441759398E-3</v>
      </c>
      <c r="M99" s="266">
        <f t="shared" si="5"/>
        <v>3.811415422765019E-3</v>
      </c>
      <c r="N99" s="266">
        <f t="shared" si="5"/>
        <v>3.7353356125299445E-3</v>
      </c>
      <c r="O99" s="266">
        <f t="shared" si="5"/>
        <v>3.7364006637491979E-3</v>
      </c>
      <c r="P99" s="266">
        <f t="shared" si="5"/>
        <v>3.8148747934790058E-3</v>
      </c>
      <c r="Q99" s="266">
        <f t="shared" si="5"/>
        <v>3.8133709123149254E-3</v>
      </c>
      <c r="R99" s="266">
        <f t="shared" si="5"/>
        <v>3.8389459864470324E-3</v>
      </c>
      <c r="S99" s="266">
        <f t="shared" si="5"/>
        <v>3.8288482384867322E-3</v>
      </c>
      <c r="T99" s="266">
        <f t="shared" si="5"/>
        <v>3.8596885652798837E-3</v>
      </c>
      <c r="U99" s="266">
        <f t="shared" si="5"/>
        <v>3.8453113424676516E-3</v>
      </c>
      <c r="V99" s="266">
        <f t="shared" si="5"/>
        <v>3.82700028273005E-3</v>
      </c>
      <c r="W99" s="266">
        <f t="shared" si="5"/>
        <v>3.834410877870838E-3</v>
      </c>
      <c r="X99" s="266">
        <f t="shared" si="5"/>
        <v>3.8427209497953292E-3</v>
      </c>
      <c r="Y99" s="266">
        <f t="shared" si="5"/>
        <v>3.8319668203000146E-3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1.3725582929736909E-3</v>
      </c>
      <c r="C100" s="267">
        <f t="shared" si="6"/>
        <v>1.4030314599517654E-3</v>
      </c>
      <c r="D100" s="267">
        <f t="shared" si="6"/>
        <v>1.4009716043771789E-3</v>
      </c>
      <c r="E100" s="267">
        <f t="shared" si="6"/>
        <v>1.3909040480242962E-3</v>
      </c>
      <c r="F100" s="267">
        <f t="shared" si="6"/>
        <v>1.3958414903582936E-3</v>
      </c>
      <c r="G100" s="267">
        <f t="shared" si="6"/>
        <v>1.3973993715356661E-3</v>
      </c>
      <c r="H100" s="267">
        <f t="shared" si="6"/>
        <v>1.3761510805682959E-3</v>
      </c>
      <c r="I100" s="267">
        <f t="shared" si="6"/>
        <v>1.3896577410157024E-3</v>
      </c>
      <c r="J100" s="267">
        <f t="shared" si="6"/>
        <v>1.3831569788043505E-3</v>
      </c>
      <c r="K100" s="267">
        <f t="shared" si="6"/>
        <v>1.4030832290909837E-3</v>
      </c>
      <c r="L100" s="267">
        <f t="shared" si="6"/>
        <v>1.3837819581073638E-3</v>
      </c>
      <c r="M100" s="267">
        <f t="shared" si="6"/>
        <v>1.3867169510274593E-3</v>
      </c>
      <c r="N100" s="267">
        <f t="shared" si="6"/>
        <v>1.3590366404914341E-3</v>
      </c>
      <c r="O100" s="267">
        <f t="shared" si="6"/>
        <v>1.3594241407808619E-3</v>
      </c>
      <c r="P100" s="267">
        <f t="shared" si="6"/>
        <v>1.3879755826581963E-3</v>
      </c>
      <c r="Q100" s="267">
        <f t="shared" si="6"/>
        <v>1.3874284217556862E-3</v>
      </c>
      <c r="R100" s="267">
        <f t="shared" si="6"/>
        <v>1.3967334659161705E-3</v>
      </c>
      <c r="S100" s="267">
        <f t="shared" si="6"/>
        <v>1.3930595766360582E-3</v>
      </c>
      <c r="T100" s="267">
        <f t="shared" si="6"/>
        <v>1.4042802910414858E-3</v>
      </c>
      <c r="U100" s="267">
        <f t="shared" si="6"/>
        <v>1.3990493895597582E-3</v>
      </c>
      <c r="V100" s="267">
        <f t="shared" si="6"/>
        <v>1.3923872302008642E-3</v>
      </c>
      <c r="W100" s="267">
        <f t="shared" si="6"/>
        <v>1.3950834458475638E-3</v>
      </c>
      <c r="X100" s="267">
        <f t="shared" si="6"/>
        <v>1.3981069204163862E-3</v>
      </c>
      <c r="Y100" s="267">
        <f t="shared" si="6"/>
        <v>1.3941942181757369E-3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4.3139157596667518E-2</v>
      </c>
      <c r="C101" s="267">
        <f t="shared" si="7"/>
        <v>4.4096921474140911E-2</v>
      </c>
      <c r="D101" s="267">
        <f t="shared" si="7"/>
        <v>4.4032180738018234E-2</v>
      </c>
      <c r="E101" s="267">
        <f t="shared" si="7"/>
        <v>4.37157600057669E-2</v>
      </c>
      <c r="F101" s="267">
        <f t="shared" si="7"/>
        <v>4.3870942560898504E-2</v>
      </c>
      <c r="G101" s="267">
        <f t="shared" si="7"/>
        <v>4.3919906369555381E-2</v>
      </c>
      <c r="H101" s="267">
        <f t="shared" si="7"/>
        <v>4.325207799578535E-2</v>
      </c>
      <c r="I101" s="267">
        <f t="shared" si="7"/>
        <v>4.3676588893885683E-2</v>
      </c>
      <c r="J101" s="267">
        <f t="shared" si="7"/>
        <v>4.3472271593141848E-2</v>
      </c>
      <c r="K101" s="267">
        <f t="shared" si="7"/>
        <v>4.4098548565002428E-2</v>
      </c>
      <c r="L101" s="267">
        <f t="shared" si="7"/>
        <v>4.3491914533471121E-2</v>
      </c>
      <c r="M101" s="267">
        <f t="shared" si="7"/>
        <v>4.3584160613490609E-2</v>
      </c>
      <c r="N101" s="267">
        <f t="shared" si="7"/>
        <v>4.2714175502729892E-2</v>
      </c>
      <c r="O101" s="267">
        <f t="shared" si="7"/>
        <v>4.2726354538141324E-2</v>
      </c>
      <c r="P101" s="267">
        <f t="shared" si="7"/>
        <v>4.3623719085107079E-2</v>
      </c>
      <c r="Q101" s="267">
        <f t="shared" si="7"/>
        <v>4.3606521957287481E-2</v>
      </c>
      <c r="R101" s="267">
        <f t="shared" si="7"/>
        <v>4.3898977125521814E-2</v>
      </c>
      <c r="S101" s="267">
        <f t="shared" si="7"/>
        <v>4.3783507721082832E-2</v>
      </c>
      <c r="T101" s="267">
        <f t="shared" si="7"/>
        <v>4.4136171917249126E-2</v>
      </c>
      <c r="U101" s="267">
        <f t="shared" si="7"/>
        <v>4.3971766015840019E-2</v>
      </c>
      <c r="V101" s="267">
        <f t="shared" si="7"/>
        <v>4.3762376043852157E-2</v>
      </c>
      <c r="W101" s="267">
        <f t="shared" si="7"/>
        <v>4.3847117414978612E-2</v>
      </c>
      <c r="X101" s="267">
        <f t="shared" si="7"/>
        <v>4.3942144450683882E-2</v>
      </c>
      <c r="Y101" s="267">
        <f t="shared" si="7"/>
        <v>4.3819169215714084E-2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1.5142439234633953E-2</v>
      </c>
      <c r="C102" s="267">
        <f t="shared" si="8"/>
        <v>1.5478627563839727E-2</v>
      </c>
      <c r="D102" s="267">
        <f t="shared" si="8"/>
        <v>1.5455902672642059E-2</v>
      </c>
      <c r="E102" s="267">
        <f t="shared" si="8"/>
        <v>1.5344834631965622E-2</v>
      </c>
      <c r="F102" s="267">
        <f t="shared" si="8"/>
        <v>1.5399305848889364E-2</v>
      </c>
      <c r="G102" s="267">
        <f t="shared" si="8"/>
        <v>1.5416492820972008E-2</v>
      </c>
      <c r="H102" s="267">
        <f t="shared" si="8"/>
        <v>1.5182075851973103E-2</v>
      </c>
      <c r="I102" s="267">
        <f t="shared" si="8"/>
        <v>1.5331085031499143E-2</v>
      </c>
      <c r="J102" s="267">
        <f t="shared" si="8"/>
        <v>1.525936684126409E-2</v>
      </c>
      <c r="K102" s="267">
        <f t="shared" si="8"/>
        <v>1.5479198695170801E-2</v>
      </c>
      <c r="L102" s="267">
        <f t="shared" si="8"/>
        <v>1.5266261784209111E-2</v>
      </c>
      <c r="M102" s="267">
        <f t="shared" si="8"/>
        <v>1.5298641430431878E-2</v>
      </c>
      <c r="N102" s="267">
        <f t="shared" si="8"/>
        <v>1.4993264658870901E-2</v>
      </c>
      <c r="O102" s="267">
        <f t="shared" si="8"/>
        <v>1.4997539668257464E-2</v>
      </c>
      <c r="P102" s="267">
        <f t="shared" si="8"/>
        <v>1.531252699950738E-2</v>
      </c>
      <c r="Q102" s="267">
        <f t="shared" si="8"/>
        <v>1.530649057048266E-2</v>
      </c>
      <c r="R102" s="267">
        <f t="shared" si="8"/>
        <v>1.540914636768778E-2</v>
      </c>
      <c r="S102" s="267">
        <f t="shared" si="8"/>
        <v>1.5368615014328395E-2</v>
      </c>
      <c r="T102" s="267">
        <f t="shared" si="8"/>
        <v>1.5492405010660909E-2</v>
      </c>
      <c r="U102" s="267">
        <f t="shared" si="8"/>
        <v>1.543469627199757E-2</v>
      </c>
      <c r="V102" s="267">
        <f t="shared" si="8"/>
        <v>1.5361197504200286E-2</v>
      </c>
      <c r="W102" s="267">
        <f t="shared" si="8"/>
        <v>1.5390942894106576E-2</v>
      </c>
      <c r="X102" s="267">
        <f t="shared" si="8"/>
        <v>1.5424298694126313E-2</v>
      </c>
      <c r="Y102" s="267">
        <f t="shared" si="8"/>
        <v>1.5381132690740129E-2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1.3185350877911237E-2</v>
      </c>
      <c r="C103" s="268">
        <f t="shared" si="9"/>
        <v>1.3659465799142265E-2</v>
      </c>
      <c r="D103" s="268">
        <f t="shared" si="9"/>
        <v>1.286387330405158E-2</v>
      </c>
      <c r="E103" s="268">
        <f t="shared" si="9"/>
        <v>1.1060980071006143E-2</v>
      </c>
      <c r="F103" s="268">
        <f t="shared" si="9"/>
        <v>1.1906810917947774E-2</v>
      </c>
      <c r="G103" s="268">
        <f t="shared" si="9"/>
        <v>1.1674841841723392E-2</v>
      </c>
      <c r="H103" s="268">
        <f t="shared" si="9"/>
        <v>1.2781804202381224E-2</v>
      </c>
      <c r="I103" s="268">
        <f t="shared" si="9"/>
        <v>1.296499442323722E-2</v>
      </c>
      <c r="J103" s="268">
        <f t="shared" si="9"/>
        <v>1.2757320486908792E-2</v>
      </c>
      <c r="K103" s="268">
        <f t="shared" si="9"/>
        <v>1.2108223216190166E-2</v>
      </c>
      <c r="L103" s="268">
        <f t="shared" si="9"/>
        <v>1.3029196868681422E-2</v>
      </c>
      <c r="M103" s="268">
        <f t="shared" si="9"/>
        <v>1.28382840429822E-2</v>
      </c>
      <c r="N103" s="268">
        <f t="shared" si="9"/>
        <v>1.1512815561255819E-2</v>
      </c>
      <c r="O103" s="268">
        <f t="shared" si="9"/>
        <v>1.1897473701783874E-2</v>
      </c>
      <c r="P103" s="268">
        <f t="shared" si="9"/>
        <v>1.1490435376684883E-2</v>
      </c>
      <c r="Q103" s="268">
        <f t="shared" si="9"/>
        <v>1.2277180736352523E-2</v>
      </c>
      <c r="R103" s="268">
        <f t="shared" si="9"/>
        <v>1.0624300504609312E-2</v>
      </c>
      <c r="S103" s="268">
        <f t="shared" si="9"/>
        <v>1.0191034658814957E-2</v>
      </c>
      <c r="T103" s="268">
        <f t="shared" si="9"/>
        <v>1.0623329440387103E-2</v>
      </c>
      <c r="U103" s="268">
        <f t="shared" si="9"/>
        <v>1.2135217938299534E-2</v>
      </c>
      <c r="V103" s="268">
        <f t="shared" si="9"/>
        <v>1.0907778539119338E-2</v>
      </c>
      <c r="W103" s="268">
        <f t="shared" si="9"/>
        <v>1.0914399523406034E-2</v>
      </c>
      <c r="X103" s="268">
        <f t="shared" si="9"/>
        <v>1.0513176658481728E-2</v>
      </c>
      <c r="Y103" s="268">
        <f t="shared" si="9"/>
        <v>1.1093070062681773E-2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2.0094277103685668E-2</v>
      </c>
      <c r="C104" s="269">
        <f t="shared" si="10"/>
        <v>7.3238303893069746E-3</v>
      </c>
      <c r="D104" s="269">
        <f t="shared" si="10"/>
        <v>9.4691346059323431E-3</v>
      </c>
      <c r="E104" s="269">
        <f t="shared" si="10"/>
        <v>9.2017137315062031E-3</v>
      </c>
      <c r="F104" s="269">
        <f t="shared" si="10"/>
        <v>1.1670195642973913E-2</v>
      </c>
      <c r="G104" s="269">
        <f t="shared" si="10"/>
        <v>1.1237148576393213E-2</v>
      </c>
      <c r="H104" s="269">
        <f t="shared" si="10"/>
        <v>1.4283637343467954E-2</v>
      </c>
      <c r="I104" s="269">
        <f t="shared" si="10"/>
        <v>1.0396499447853095E-2</v>
      </c>
      <c r="J104" s="269">
        <f t="shared" si="10"/>
        <v>1.2967556573426296E-2</v>
      </c>
      <c r="K104" s="269">
        <f t="shared" si="10"/>
        <v>9.1275376264560882E-3</v>
      </c>
      <c r="L104" s="269">
        <f t="shared" si="10"/>
        <v>1.0092838407922473E-2</v>
      </c>
      <c r="M104" s="269">
        <f t="shared" si="10"/>
        <v>9.9600911545494036E-3</v>
      </c>
      <c r="N104" s="269">
        <f t="shared" si="10"/>
        <v>1.2543387679338134E-2</v>
      </c>
      <c r="O104" s="269">
        <f t="shared" si="10"/>
        <v>1.6330648755920153E-2</v>
      </c>
      <c r="P104" s="269">
        <f t="shared" si="10"/>
        <v>7.0620294333656819E-3</v>
      </c>
      <c r="Q104" s="269">
        <f t="shared" si="10"/>
        <v>4.1945734783998588E-3</v>
      </c>
      <c r="R104" s="269">
        <f t="shared" si="10"/>
        <v>4.4585839962910014E-3</v>
      </c>
      <c r="S104" s="269">
        <f t="shared" si="10"/>
        <v>4.6465272028569779E-3</v>
      </c>
      <c r="T104" s="269">
        <f t="shared" si="10"/>
        <v>5.2052092418551684E-3</v>
      </c>
      <c r="U104" s="269">
        <f t="shared" si="10"/>
        <v>4.2470283888832736E-3</v>
      </c>
      <c r="V104" s="269">
        <f t="shared" si="10"/>
        <v>8.0364969344463542E-3</v>
      </c>
      <c r="W104" s="269">
        <f t="shared" si="10"/>
        <v>7.8285391107454205E-3</v>
      </c>
      <c r="X104" s="269">
        <f t="shared" si="10"/>
        <v>1.0842542562147629E-2</v>
      </c>
      <c r="Y104" s="269">
        <f t="shared" si="10"/>
        <v>1.1796387907979083E-2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0.85890415143104348</v>
      </c>
      <c r="C105" s="269">
        <f t="shared" si="11"/>
        <v>0.89800304940011599</v>
      </c>
      <c r="D105" s="269">
        <f t="shared" si="11"/>
        <v>0.89200940813264462</v>
      </c>
      <c r="E105" s="269">
        <f t="shared" si="11"/>
        <v>0.89513569953010308</v>
      </c>
      <c r="F105" s="269">
        <f t="shared" si="11"/>
        <v>0.88614018778241821</v>
      </c>
      <c r="G105" s="269">
        <f t="shared" si="11"/>
        <v>0.8876898425420261</v>
      </c>
      <c r="H105" s="269">
        <f t="shared" si="11"/>
        <v>0.87778839446581947</v>
      </c>
      <c r="I105" s="269">
        <f t="shared" si="11"/>
        <v>0.88945513260292897</v>
      </c>
      <c r="J105" s="269">
        <f t="shared" si="11"/>
        <v>0.88171252067318373</v>
      </c>
      <c r="K105" s="269">
        <f t="shared" si="11"/>
        <v>0.89376368583912758</v>
      </c>
      <c r="L105" s="269">
        <f t="shared" si="11"/>
        <v>0.89063692127043281</v>
      </c>
      <c r="M105" s="269">
        <f t="shared" si="11"/>
        <v>0.89111820107033113</v>
      </c>
      <c r="N105" s="269">
        <f t="shared" si="11"/>
        <v>0.88543282495067133</v>
      </c>
      <c r="O105" s="269">
        <f t="shared" si="11"/>
        <v>0.87287669303870463</v>
      </c>
      <c r="P105" s="269">
        <f t="shared" si="11"/>
        <v>0.90170795629036116</v>
      </c>
      <c r="Q105" s="269">
        <f t="shared" si="11"/>
        <v>0.91014834823152069</v>
      </c>
      <c r="R105" s="269">
        <f t="shared" si="11"/>
        <v>0.91052401045240738</v>
      </c>
      <c r="S105" s="269">
        <f t="shared" si="11"/>
        <v>0.91052392671671867</v>
      </c>
      <c r="T105" s="269">
        <f t="shared" si="11"/>
        <v>0.90778026969322823</v>
      </c>
      <c r="U105" s="269">
        <f t="shared" si="11"/>
        <v>0.90958496865135263</v>
      </c>
      <c r="V105" s="269">
        <f t="shared" si="11"/>
        <v>0.89895961892271503</v>
      </c>
      <c r="W105" s="269">
        <f t="shared" si="11"/>
        <v>0.89949575455156627</v>
      </c>
      <c r="X105" s="269">
        <f t="shared" si="11"/>
        <v>0.89008512788263938</v>
      </c>
      <c r="Y105" s="269">
        <f t="shared" si="11"/>
        <v>0.88662509078132123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0.67052030358399106</v>
      </c>
      <c r="C106" s="318">
        <f t="shared" si="12"/>
        <v>0.8293421395003634</v>
      </c>
      <c r="D106" s="318">
        <f t="shared" si="12"/>
        <v>0.80323627120202912</v>
      </c>
      <c r="E106" s="318">
        <f t="shared" si="12"/>
        <v>0.80886963329723272</v>
      </c>
      <c r="F106" s="318">
        <f t="shared" si="12"/>
        <v>0.77673210362953826</v>
      </c>
      <c r="G106" s="318">
        <f t="shared" si="12"/>
        <v>0.78234157463834009</v>
      </c>
      <c r="H106" s="318">
        <f t="shared" si="12"/>
        <v>0.7438792943708078</v>
      </c>
      <c r="I106" s="318">
        <f t="shared" si="12"/>
        <v>0.79198795027930668</v>
      </c>
      <c r="J106" s="318">
        <f t="shared" si="12"/>
        <v>0.76014167779731268</v>
      </c>
      <c r="K106" s="318">
        <f t="shared" si="12"/>
        <v>0.80819302059110198</v>
      </c>
      <c r="L106" s="318">
        <f t="shared" si="12"/>
        <v>0.79601656119615993</v>
      </c>
      <c r="M106" s="318">
        <f t="shared" si="12"/>
        <v>0.79774234649643072</v>
      </c>
      <c r="N106" s="318">
        <f t="shared" si="12"/>
        <v>0.7678385654568769</v>
      </c>
      <c r="O106" s="318">
        <f t="shared" si="12"/>
        <v>0.71977686095195392</v>
      </c>
      <c r="P106" s="318">
        <f t="shared" si="12"/>
        <v>0.83550143035255808</v>
      </c>
      <c r="Q106" s="318">
        <f t="shared" si="12"/>
        <v>0.8708242218715222</v>
      </c>
      <c r="R106" s="318">
        <f t="shared" si="12"/>
        <v>0.86872478548717946</v>
      </c>
      <c r="S106" s="318">
        <f t="shared" si="12"/>
        <v>0.86696273418993464</v>
      </c>
      <c r="T106" s="318">
        <f t="shared" si="12"/>
        <v>0.85898143305083619</v>
      </c>
      <c r="U106" s="318">
        <f t="shared" si="12"/>
        <v>0.86976907750557209</v>
      </c>
      <c r="V106" s="318">
        <f t="shared" si="12"/>
        <v>0.82361746016228066</v>
      </c>
      <c r="W106" s="318">
        <f t="shared" si="12"/>
        <v>0.82610320038832818</v>
      </c>
      <c r="X106" s="318">
        <f t="shared" si="12"/>
        <v>0.78843629136250581</v>
      </c>
      <c r="Y106" s="318">
        <f t="shared" si="12"/>
        <v>0.77603395414401777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0.18838384784705239</v>
      </c>
      <c r="C107" s="318">
        <f t="shared" si="13"/>
        <v>6.8660909899752626E-2</v>
      </c>
      <c r="D107" s="318">
        <f t="shared" si="13"/>
        <v>8.8773136930615393E-2</v>
      </c>
      <c r="E107" s="318">
        <f t="shared" si="13"/>
        <v>8.6266066232870323E-2</v>
      </c>
      <c r="F107" s="318">
        <f t="shared" si="13"/>
        <v>0.10940808415287995</v>
      </c>
      <c r="G107" s="318">
        <f t="shared" si="13"/>
        <v>0.10534826790368595</v>
      </c>
      <c r="H107" s="318">
        <f t="shared" si="13"/>
        <v>0.13390910009501153</v>
      </c>
      <c r="I107" s="318">
        <f t="shared" si="13"/>
        <v>9.7467182323622295E-2</v>
      </c>
      <c r="J107" s="318">
        <f t="shared" si="13"/>
        <v>0.1215708428758711</v>
      </c>
      <c r="K107" s="318">
        <f t="shared" si="13"/>
        <v>8.5570665248025465E-2</v>
      </c>
      <c r="L107" s="318">
        <f t="shared" si="13"/>
        <v>9.4620360074272825E-2</v>
      </c>
      <c r="M107" s="318">
        <f t="shared" si="13"/>
        <v>9.3375854573900269E-2</v>
      </c>
      <c r="N107" s="318">
        <f t="shared" si="13"/>
        <v>0.11759425949379443</v>
      </c>
      <c r="O107" s="318">
        <f t="shared" si="13"/>
        <v>0.15309983208675071</v>
      </c>
      <c r="P107" s="318">
        <f t="shared" si="13"/>
        <v>6.620652593780299E-2</v>
      </c>
      <c r="Q107" s="318">
        <f t="shared" si="13"/>
        <v>3.9324126359998518E-2</v>
      </c>
      <c r="R107" s="318">
        <f t="shared" si="13"/>
        <v>4.1799224965227942E-2</v>
      </c>
      <c r="S107" s="318">
        <f t="shared" si="13"/>
        <v>4.356119252678399E-2</v>
      </c>
      <c r="T107" s="318">
        <f t="shared" si="13"/>
        <v>4.8798836642391999E-2</v>
      </c>
      <c r="U107" s="318">
        <f t="shared" si="13"/>
        <v>3.9815891145780526E-2</v>
      </c>
      <c r="V107" s="318">
        <f t="shared" si="13"/>
        <v>7.5342158760434291E-2</v>
      </c>
      <c r="W107" s="318">
        <f t="shared" si="13"/>
        <v>7.3392554163237991E-2</v>
      </c>
      <c r="X107" s="318">
        <f t="shared" si="13"/>
        <v>0.1016488365201336</v>
      </c>
      <c r="Y107" s="318">
        <f t="shared" si="13"/>
        <v>0.11059113663730345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4.4389565355829282E-2</v>
      </c>
      <c r="C108" s="319">
        <f t="shared" si="14"/>
        <v>1.6178817781980371E-2</v>
      </c>
      <c r="D108" s="319">
        <f t="shared" si="14"/>
        <v>2.0917934359334697E-2</v>
      </c>
      <c r="E108" s="319">
        <f t="shared" si="14"/>
        <v>2.0327184250654492E-2</v>
      </c>
      <c r="F108" s="319">
        <f t="shared" si="14"/>
        <v>2.5780221380249973E-2</v>
      </c>
      <c r="G108" s="319">
        <f t="shared" si="14"/>
        <v>2.4823592238283565E-2</v>
      </c>
      <c r="H108" s="319">
        <f t="shared" si="14"/>
        <v>3.1553484114167953E-2</v>
      </c>
      <c r="I108" s="319">
        <f t="shared" si="14"/>
        <v>2.2966543624884671E-2</v>
      </c>
      <c r="J108" s="319">
        <f t="shared" si="14"/>
        <v>2.8646176075472755E-2</v>
      </c>
      <c r="K108" s="319">
        <f t="shared" si="14"/>
        <v>2.016332440907009E-2</v>
      </c>
      <c r="L108" s="319">
        <f t="shared" si="14"/>
        <v>2.2295736633000055E-2</v>
      </c>
      <c r="M108" s="319">
        <f t="shared" si="14"/>
        <v>2.2002489314422478E-2</v>
      </c>
      <c r="N108" s="319">
        <f t="shared" si="14"/>
        <v>2.7709159394112122E-2</v>
      </c>
      <c r="O108" s="319">
        <f t="shared" si="14"/>
        <v>3.607546549266246E-2</v>
      </c>
      <c r="P108" s="319">
        <f t="shared" si="14"/>
        <v>1.5600482438837167E-2</v>
      </c>
      <c r="Q108" s="319">
        <f t="shared" si="14"/>
        <v>9.2660856918862222E-3</v>
      </c>
      <c r="R108" s="319">
        <f t="shared" si="14"/>
        <v>9.8493021011197609E-3</v>
      </c>
      <c r="S108" s="319">
        <f t="shared" si="14"/>
        <v>1.0264480871074835E-2</v>
      </c>
      <c r="T108" s="319">
        <f t="shared" si="14"/>
        <v>1.14986458402983E-2</v>
      </c>
      <c r="U108" s="319">
        <f t="shared" si="14"/>
        <v>9.3819620015998303E-3</v>
      </c>
      <c r="V108" s="319">
        <f t="shared" si="14"/>
        <v>1.7753144542736299E-2</v>
      </c>
      <c r="W108" s="319">
        <f t="shared" si="14"/>
        <v>1.7293752181478599E-2</v>
      </c>
      <c r="X108" s="319">
        <f t="shared" si="14"/>
        <v>2.395188188170921E-2</v>
      </c>
      <c r="Y108" s="319">
        <f t="shared" si="14"/>
        <v>2.6058988303087911E-2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1.0000000000000002</v>
      </c>
      <c r="E110" s="232">
        <f t="shared" si="15"/>
        <v>0.99999999999999967</v>
      </c>
      <c r="F110" s="232">
        <f t="shared" si="15"/>
        <v>1.0000000000000002</v>
      </c>
      <c r="G110" s="232">
        <f t="shared" si="15"/>
        <v>0.99999999999999989</v>
      </c>
      <c r="H110" s="232">
        <f t="shared" si="15"/>
        <v>1</v>
      </c>
      <c r="I110" s="232">
        <f t="shared" si="15"/>
        <v>1</v>
      </c>
      <c r="J110" s="232">
        <f t="shared" si="15"/>
        <v>1.0000000000000002</v>
      </c>
      <c r="K110" s="232">
        <f t="shared" si="15"/>
        <v>0.99999999999999967</v>
      </c>
      <c r="L110" s="232">
        <f t="shared" si="15"/>
        <v>1.0000000000000004</v>
      </c>
      <c r="M110" s="232">
        <f t="shared" si="15"/>
        <v>0.99999999999999978</v>
      </c>
      <c r="N110" s="232">
        <f t="shared" si="15"/>
        <v>1</v>
      </c>
      <c r="O110" s="232">
        <f t="shared" si="15"/>
        <v>1.0000000000000002</v>
      </c>
      <c r="P110" s="232">
        <f t="shared" si="15"/>
        <v>1.0000000000000002</v>
      </c>
      <c r="Q110" s="232">
        <f t="shared" si="15"/>
        <v>1.0000000000000007</v>
      </c>
      <c r="R110" s="232">
        <f t="shared" si="15"/>
        <v>1.0000000000000004</v>
      </c>
      <c r="S110" s="232">
        <f t="shared" si="15"/>
        <v>1.0000000000000004</v>
      </c>
      <c r="T110" s="232">
        <f t="shared" si="15"/>
        <v>1</v>
      </c>
      <c r="U110" s="232">
        <f t="shared" si="15"/>
        <v>1</v>
      </c>
      <c r="V110" s="232">
        <f t="shared" si="15"/>
        <v>0.99999999999999989</v>
      </c>
      <c r="W110" s="232">
        <f t="shared" si="15"/>
        <v>1.0000000000000007</v>
      </c>
      <c r="X110" s="232">
        <f t="shared" si="15"/>
        <v>1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3.5797609504598107E-3</v>
      </c>
      <c r="C111" s="299">
        <f t="shared" si="16"/>
        <v>3.6330254068279344E-3</v>
      </c>
      <c r="D111" s="299">
        <f t="shared" si="16"/>
        <v>3.6345110913991339E-3</v>
      </c>
      <c r="E111" s="299">
        <f t="shared" si="16"/>
        <v>3.6106113843037513E-3</v>
      </c>
      <c r="F111" s="299">
        <f t="shared" si="16"/>
        <v>3.6283404383892852E-3</v>
      </c>
      <c r="G111" s="299">
        <f t="shared" si="16"/>
        <v>3.631805897103059E-3</v>
      </c>
      <c r="H111" s="299">
        <f t="shared" si="16"/>
        <v>3.5770087508583677E-3</v>
      </c>
      <c r="I111" s="299">
        <f t="shared" si="16"/>
        <v>3.6055700551157928E-3</v>
      </c>
      <c r="J111" s="299">
        <f t="shared" si="16"/>
        <v>3.5941169141060015E-3</v>
      </c>
      <c r="K111" s="299">
        <f t="shared" si="16"/>
        <v>3.6403507419146314E-3</v>
      </c>
      <c r="L111" s="299">
        <f t="shared" si="16"/>
        <v>3.5884188854079339E-3</v>
      </c>
      <c r="M111" s="299">
        <f t="shared" si="16"/>
        <v>3.5962661320467983E-3</v>
      </c>
      <c r="N111" s="299">
        <f t="shared" si="16"/>
        <v>3.5301284962778491E-3</v>
      </c>
      <c r="O111" s="299">
        <f t="shared" si="16"/>
        <v>3.5373232350868894E-3</v>
      </c>
      <c r="P111" s="299">
        <f t="shared" si="16"/>
        <v>3.5978831561365482E-3</v>
      </c>
      <c r="Q111" s="299">
        <f t="shared" si="16"/>
        <v>3.5889840766955396E-3</v>
      </c>
      <c r="R111" s="299">
        <f t="shared" si="16"/>
        <v>3.5911394973566525E-3</v>
      </c>
      <c r="S111" s="299">
        <f t="shared" si="16"/>
        <v>3.6058418003620807E-3</v>
      </c>
      <c r="T111" s="299">
        <f t="shared" si="16"/>
        <v>3.6333614101669454E-3</v>
      </c>
      <c r="U111" s="299">
        <f t="shared" si="16"/>
        <v>3.6169345745065474E-3</v>
      </c>
      <c r="V111" s="299">
        <f t="shared" si="16"/>
        <v>3.5921350509430312E-3</v>
      </c>
      <c r="W111" s="299">
        <f t="shared" si="16"/>
        <v>3.5789006826127579E-3</v>
      </c>
      <c r="X111" s="299">
        <f t="shared" si="16"/>
        <v>3.5819226627714093E-3</v>
      </c>
      <c r="Y111" s="299">
        <f t="shared" si="16"/>
        <v>3.6081299276218225E-3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1.3203149553793953E-3</v>
      </c>
      <c r="C112" s="233">
        <f t="shared" si="17"/>
        <v>1.3399603616806046E-3</v>
      </c>
      <c r="D112" s="233">
        <f t="shared" si="17"/>
        <v>1.3405083232862762E-3</v>
      </c>
      <c r="E112" s="233">
        <f t="shared" si="17"/>
        <v>1.3316934495715468E-3</v>
      </c>
      <c r="F112" s="233">
        <f t="shared" si="17"/>
        <v>1.3382324156024639E-3</v>
      </c>
      <c r="G112" s="233">
        <f t="shared" si="17"/>
        <v>1.3395105727281396E-3</v>
      </c>
      <c r="H112" s="233">
        <f t="shared" si="17"/>
        <v>1.3192998679631507E-3</v>
      </c>
      <c r="I112" s="233">
        <f t="shared" si="17"/>
        <v>1.3298340677821016E-3</v>
      </c>
      <c r="J112" s="233">
        <f t="shared" si="17"/>
        <v>1.3256098322617508E-3</v>
      </c>
      <c r="K112" s="233">
        <f t="shared" si="17"/>
        <v>1.3426621480853336E-3</v>
      </c>
      <c r="L112" s="233">
        <f t="shared" si="17"/>
        <v>1.3235082415102024E-3</v>
      </c>
      <c r="M112" s="233">
        <f t="shared" si="17"/>
        <v>1.3264025233461207E-3</v>
      </c>
      <c r="N112" s="233">
        <f t="shared" si="17"/>
        <v>1.3020091320477536E-3</v>
      </c>
      <c r="O112" s="233">
        <f t="shared" si="17"/>
        <v>1.3046627509293175E-3</v>
      </c>
      <c r="P112" s="233">
        <f t="shared" si="17"/>
        <v>1.3269989266027776E-3</v>
      </c>
      <c r="Q112" s="233">
        <f t="shared" si="17"/>
        <v>1.3237166997061563E-3</v>
      </c>
      <c r="R112" s="233">
        <f t="shared" si="17"/>
        <v>1.3515138465739454E-3</v>
      </c>
      <c r="S112" s="233">
        <f t="shared" si="17"/>
        <v>1.331410412196759E-3</v>
      </c>
      <c r="T112" s="233">
        <f t="shared" si="17"/>
        <v>1.3400842890153328E-3</v>
      </c>
      <c r="U112" s="233">
        <f t="shared" si="17"/>
        <v>1.3340256171955852E-3</v>
      </c>
      <c r="V112" s="233">
        <f t="shared" si="17"/>
        <v>1.3336705197889058E-3</v>
      </c>
      <c r="W112" s="233">
        <f t="shared" si="17"/>
        <v>1.3537031915976802E-3</v>
      </c>
      <c r="X112" s="233">
        <f t="shared" si="17"/>
        <v>1.3463801755220356E-3</v>
      </c>
      <c r="Y112" s="233">
        <f t="shared" si="17"/>
        <v>1.3404640815585431E-3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2.5755405784030714E-2</v>
      </c>
      <c r="C113" s="233">
        <f t="shared" si="18"/>
        <v>2.6138629051341511E-2</v>
      </c>
      <c r="D113" s="233">
        <f t="shared" si="18"/>
        <v>2.6149318147492873E-2</v>
      </c>
      <c r="E113" s="233">
        <f t="shared" si="18"/>
        <v>2.5977366259397658E-2</v>
      </c>
      <c r="F113" s="233">
        <f t="shared" si="18"/>
        <v>2.6104921978469149E-2</v>
      </c>
      <c r="G113" s="233">
        <f t="shared" si="18"/>
        <v>2.6129855010768293E-2</v>
      </c>
      <c r="H113" s="233">
        <f t="shared" si="18"/>
        <v>2.5735604456926804E-2</v>
      </c>
      <c r="I113" s="233">
        <f t="shared" si="18"/>
        <v>2.5941095267919843E-2</v>
      </c>
      <c r="J113" s="233">
        <f t="shared" si="18"/>
        <v>2.5858693035398974E-2</v>
      </c>
      <c r="K113" s="233">
        <f t="shared" si="18"/>
        <v>2.6191332843654144E-2</v>
      </c>
      <c r="L113" s="233">
        <f t="shared" si="18"/>
        <v>2.5817697269670835E-2</v>
      </c>
      <c r="M113" s="233">
        <f t="shared" si="18"/>
        <v>2.5874156073559799E-2</v>
      </c>
      <c r="N113" s="233">
        <f t="shared" si="18"/>
        <v>2.5398313783977042E-2</v>
      </c>
      <c r="O113" s="233">
        <f t="shared" si="18"/>
        <v>2.5450077971614533E-2</v>
      </c>
      <c r="P113" s="233">
        <f t="shared" si="18"/>
        <v>2.5865143990663971E-2</v>
      </c>
      <c r="Q113" s="233">
        <f t="shared" si="18"/>
        <v>2.58217636671648E-2</v>
      </c>
      <c r="R113" s="233">
        <f t="shared" si="18"/>
        <v>2.5768536628049024E-2</v>
      </c>
      <c r="S113" s="233">
        <f t="shared" si="18"/>
        <v>2.5814397045396929E-2</v>
      </c>
      <c r="T113" s="233">
        <f t="shared" si="18"/>
        <v>2.6141046503920278E-2</v>
      </c>
      <c r="U113" s="233">
        <f t="shared" si="18"/>
        <v>2.6022859892010679E-2</v>
      </c>
      <c r="V113" s="233">
        <f t="shared" si="18"/>
        <v>2.5778171968990397E-2</v>
      </c>
      <c r="W113" s="233">
        <f t="shared" si="18"/>
        <v>2.5625627835328787E-2</v>
      </c>
      <c r="X113" s="233">
        <f t="shared" si="18"/>
        <v>2.559683930022055E-2</v>
      </c>
      <c r="Y113" s="233">
        <f t="shared" si="18"/>
        <v>2.5739525579623172E-2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1.4379417914732923E-2</v>
      </c>
      <c r="C114" s="233">
        <f t="shared" si="19"/>
        <v>1.4593374066754733E-2</v>
      </c>
      <c r="D114" s="233">
        <f t="shared" si="19"/>
        <v>1.459934186170931E-2</v>
      </c>
      <c r="E114" s="233">
        <f t="shared" si="19"/>
        <v>1.4503339955123878E-2</v>
      </c>
      <c r="F114" s="233">
        <f t="shared" si="19"/>
        <v>1.4574555179116988E-2</v>
      </c>
      <c r="G114" s="233">
        <f t="shared" si="19"/>
        <v>1.4588475460331634E-2</v>
      </c>
      <c r="H114" s="233">
        <f t="shared" si="19"/>
        <v>1.436836269937033E-2</v>
      </c>
      <c r="I114" s="233">
        <f t="shared" si="19"/>
        <v>1.4483089614321069E-2</v>
      </c>
      <c r="J114" s="233">
        <f t="shared" si="19"/>
        <v>1.4437083888437332E-2</v>
      </c>
      <c r="K114" s="233">
        <f t="shared" si="19"/>
        <v>1.462279895183359E-2</v>
      </c>
      <c r="L114" s="233">
        <f t="shared" si="19"/>
        <v>1.4414195674091865E-2</v>
      </c>
      <c r="M114" s="233">
        <f t="shared" si="19"/>
        <v>1.4445717007628322E-2</v>
      </c>
      <c r="N114" s="233">
        <f t="shared" si="19"/>
        <v>1.418005102663818E-2</v>
      </c>
      <c r="O114" s="233">
        <f t="shared" si="19"/>
        <v>1.4208951324047491E-2</v>
      </c>
      <c r="P114" s="233">
        <f t="shared" si="19"/>
        <v>1.4452212375751082E-2</v>
      </c>
      <c r="Q114" s="233">
        <f t="shared" si="19"/>
        <v>1.4416465971421419E-2</v>
      </c>
      <c r="R114" s="233">
        <f t="shared" si="19"/>
        <v>1.471920191334241E-2</v>
      </c>
      <c r="S114" s="233">
        <f t="shared" si="19"/>
        <v>1.4500257423428697E-2</v>
      </c>
      <c r="T114" s="233">
        <f t="shared" si="19"/>
        <v>1.4594723746942666E-2</v>
      </c>
      <c r="U114" s="233">
        <f t="shared" si="19"/>
        <v>1.4528739359089292E-2</v>
      </c>
      <c r="V114" s="233">
        <f t="shared" si="19"/>
        <v>1.4524872028805499E-2</v>
      </c>
      <c r="W114" s="233">
        <f t="shared" si="19"/>
        <v>1.4752958265615122E-2</v>
      </c>
      <c r="X114" s="233">
        <f t="shared" si="19"/>
        <v>1.4663291616188377E-2</v>
      </c>
      <c r="Y114" s="233">
        <f t="shared" si="19"/>
        <v>1.4598860029484554E-2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1.1219527480682223E-2</v>
      </c>
      <c r="C115" s="300">
        <f t="shared" si="20"/>
        <v>9.9770701659438604E-3</v>
      </c>
      <c r="D115" s="300">
        <f t="shared" si="20"/>
        <v>9.6248255149033561E-3</v>
      </c>
      <c r="E115" s="300">
        <f t="shared" si="20"/>
        <v>8.259721973721686E-3</v>
      </c>
      <c r="F115" s="300">
        <f t="shared" si="20"/>
        <v>9.1392467331739991E-3</v>
      </c>
      <c r="G115" s="300">
        <f t="shared" si="20"/>
        <v>8.9163009440000381E-3</v>
      </c>
      <c r="H115" s="300">
        <f t="shared" si="20"/>
        <v>1.0121036776823076E-2</v>
      </c>
      <c r="I115" s="300">
        <f t="shared" si="20"/>
        <v>9.806267967595728E-3</v>
      </c>
      <c r="J115" s="300">
        <f t="shared" si="20"/>
        <v>9.9432560177225762E-3</v>
      </c>
      <c r="K115" s="300">
        <f t="shared" si="20"/>
        <v>9.0247733891367608E-3</v>
      </c>
      <c r="L115" s="300">
        <f t="shared" si="20"/>
        <v>9.8225114764934618E-3</v>
      </c>
      <c r="M115" s="300">
        <f t="shared" si="20"/>
        <v>9.6627191412169081E-3</v>
      </c>
      <c r="N115" s="300">
        <f t="shared" si="20"/>
        <v>8.9472424192482743E-3</v>
      </c>
      <c r="O115" s="300">
        <f t="shared" si="20"/>
        <v>9.6737975986194817E-3</v>
      </c>
      <c r="P115" s="300">
        <f t="shared" si="20"/>
        <v>8.3814209015139491E-3</v>
      </c>
      <c r="Q115" s="300">
        <f t="shared" si="20"/>
        <v>8.6811252073745685E-3</v>
      </c>
      <c r="R115" s="300">
        <f t="shared" si="20"/>
        <v>7.6337799911798685E-3</v>
      </c>
      <c r="S115" s="300">
        <f t="shared" si="20"/>
        <v>7.2463609372401677E-3</v>
      </c>
      <c r="T115" s="300">
        <f t="shared" si="20"/>
        <v>7.5822501421296219E-3</v>
      </c>
      <c r="U115" s="300">
        <f t="shared" si="20"/>
        <v>8.5766335638549421E-3</v>
      </c>
      <c r="V115" s="300">
        <f t="shared" si="20"/>
        <v>8.0486755186346161E-3</v>
      </c>
      <c r="W115" s="300">
        <f t="shared" si="20"/>
        <v>8.1960261965298049E-3</v>
      </c>
      <c r="X115" s="300">
        <f t="shared" si="20"/>
        <v>8.0288435280784845E-3</v>
      </c>
      <c r="Y115" s="300">
        <f t="shared" si="20"/>
        <v>8.5494667690389024E-3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4.8080374788326607E-2</v>
      </c>
      <c r="C116" s="301">
        <f t="shared" si="21"/>
        <v>3.253655295665419E-2</v>
      </c>
      <c r="D116" s="301">
        <f t="shared" si="21"/>
        <v>3.4842702945370514E-2</v>
      </c>
      <c r="E116" s="301">
        <f t="shared" si="21"/>
        <v>3.4609206316832335E-2</v>
      </c>
      <c r="F116" s="301">
        <f t="shared" si="21"/>
        <v>3.733803471123652E-2</v>
      </c>
      <c r="G116" s="301">
        <f t="shared" si="21"/>
        <v>3.684529439988992E-2</v>
      </c>
      <c r="H116" s="301">
        <f t="shared" si="21"/>
        <v>4.0450147195406495E-2</v>
      </c>
      <c r="I116" s="301">
        <f t="shared" si="21"/>
        <v>3.5882536243364418E-2</v>
      </c>
      <c r="J116" s="301">
        <f t="shared" si="21"/>
        <v>3.8854148547211996E-2</v>
      </c>
      <c r="K116" s="301">
        <f t="shared" si="21"/>
        <v>3.4483449422154415E-2</v>
      </c>
      <c r="L116" s="301">
        <f t="shared" si="21"/>
        <v>3.5553269661740224E-2</v>
      </c>
      <c r="M116" s="301">
        <f t="shared" si="21"/>
        <v>3.5405082458299243E-2</v>
      </c>
      <c r="N116" s="301">
        <f t="shared" si="21"/>
        <v>3.8437504426765703E-2</v>
      </c>
      <c r="O116" s="301">
        <f t="shared" si="21"/>
        <v>4.3087000716404845E-2</v>
      </c>
      <c r="P116" s="301">
        <f t="shared" si="21"/>
        <v>3.2335727159663825E-2</v>
      </c>
      <c r="Q116" s="301">
        <f t="shared" si="21"/>
        <v>2.9438612062926237E-2</v>
      </c>
      <c r="R116" s="301">
        <f t="shared" si="21"/>
        <v>2.9690651911343475E-2</v>
      </c>
      <c r="S116" s="301">
        <f t="shared" si="21"/>
        <v>2.9918208601943483E-2</v>
      </c>
      <c r="T116" s="301">
        <f t="shared" si="21"/>
        <v>3.0438937103946784E-2</v>
      </c>
      <c r="U116" s="301">
        <f t="shared" si="21"/>
        <v>2.9475082576595316E-2</v>
      </c>
      <c r="V116" s="301">
        <f t="shared" si="21"/>
        <v>3.3327879634397678E-2</v>
      </c>
      <c r="W116" s="301">
        <f t="shared" si="21"/>
        <v>3.3063658633676565E-2</v>
      </c>
      <c r="X116" s="301">
        <f t="shared" si="21"/>
        <v>3.6295523516805851E-2</v>
      </c>
      <c r="Y116" s="301">
        <f t="shared" si="21"/>
        <v>3.7471273663815911E-2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2.3361091315746967E-2</v>
      </c>
      <c r="C117" s="302">
        <f t="shared" si="22"/>
        <v>2.480283721707648E-2</v>
      </c>
      <c r="D117" s="302">
        <f t="shared" si="22"/>
        <v>2.4600060395885071E-2</v>
      </c>
      <c r="E117" s="302">
        <f t="shared" si="22"/>
        <v>2.467527500129367E-2</v>
      </c>
      <c r="F117" s="302">
        <f t="shared" si="22"/>
        <v>2.4387917549160486E-2</v>
      </c>
      <c r="G117" s="302">
        <f t="shared" si="22"/>
        <v>2.4438189582370411E-2</v>
      </c>
      <c r="H117" s="302">
        <f t="shared" si="22"/>
        <v>2.4098847704958008E-2</v>
      </c>
      <c r="I117" s="302">
        <f t="shared" si="22"/>
        <v>2.4514140774120546E-2</v>
      </c>
      <c r="J117" s="302">
        <f t="shared" si="22"/>
        <v>2.4242207114589791E-2</v>
      </c>
      <c r="K117" s="302">
        <f t="shared" si="22"/>
        <v>2.4648092281780123E-2</v>
      </c>
      <c r="L117" s="302">
        <f t="shared" si="22"/>
        <v>2.4553113911691356E-2</v>
      </c>
      <c r="M117" s="302">
        <f t="shared" si="22"/>
        <v>2.4567402920742581E-2</v>
      </c>
      <c r="N117" s="302">
        <f t="shared" si="22"/>
        <v>2.4344515259050313E-2</v>
      </c>
      <c r="O117" s="302">
        <f t="shared" si="22"/>
        <v>2.3890313147403384E-2</v>
      </c>
      <c r="P117" s="302">
        <f t="shared" si="22"/>
        <v>2.4888556519066171E-2</v>
      </c>
      <c r="Q117" s="302">
        <f t="shared" si="22"/>
        <v>2.5150700762340262E-2</v>
      </c>
      <c r="R117" s="302">
        <f t="shared" si="22"/>
        <v>2.5149987049956555E-2</v>
      </c>
      <c r="S117" s="302">
        <f t="shared" si="22"/>
        <v>2.5143566509189339E-2</v>
      </c>
      <c r="T117" s="302">
        <f t="shared" si="22"/>
        <v>2.5067923329460673E-2</v>
      </c>
      <c r="U117" s="302">
        <f t="shared" si="22"/>
        <v>2.5135628920344565E-2</v>
      </c>
      <c r="V117" s="302">
        <f t="shared" si="22"/>
        <v>2.4808178498999283E-2</v>
      </c>
      <c r="W117" s="302">
        <f t="shared" si="22"/>
        <v>2.4827488170477426E-2</v>
      </c>
      <c r="X117" s="302">
        <f t="shared" si="22"/>
        <v>2.4537683338788391E-2</v>
      </c>
      <c r="Y117" s="302">
        <f t="shared" si="22"/>
        <v>2.4406553208432116E-2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2.4719283472579637E-2</v>
      </c>
      <c r="C118" s="302">
        <f t="shared" si="23"/>
        <v>7.7337157395777128E-3</v>
      </c>
      <c r="D118" s="302">
        <f t="shared" si="23"/>
        <v>1.0242642549485443E-2</v>
      </c>
      <c r="E118" s="302">
        <f t="shared" si="23"/>
        <v>9.9339313155386664E-3</v>
      </c>
      <c r="F118" s="302">
        <f t="shared" si="23"/>
        <v>1.2950117162076035E-2</v>
      </c>
      <c r="G118" s="302">
        <f t="shared" si="23"/>
        <v>1.2407104817519509E-2</v>
      </c>
      <c r="H118" s="302">
        <f t="shared" si="23"/>
        <v>1.6351299490448491E-2</v>
      </c>
      <c r="I118" s="302">
        <f t="shared" si="23"/>
        <v>1.1368395469243878E-2</v>
      </c>
      <c r="J118" s="302">
        <f t="shared" si="23"/>
        <v>1.4611941432622202E-2</v>
      </c>
      <c r="K118" s="302">
        <f t="shared" si="23"/>
        <v>9.835357140374295E-3</v>
      </c>
      <c r="L118" s="302">
        <f t="shared" si="23"/>
        <v>1.1000155750048866E-2</v>
      </c>
      <c r="M118" s="302">
        <f t="shared" si="23"/>
        <v>1.0837679537556657E-2</v>
      </c>
      <c r="N118" s="302">
        <f t="shared" si="23"/>
        <v>1.4092989167715383E-2</v>
      </c>
      <c r="O118" s="302">
        <f t="shared" si="23"/>
        <v>1.9196687569001458E-2</v>
      </c>
      <c r="P118" s="302">
        <f t="shared" si="23"/>
        <v>7.4471706405976551E-3</v>
      </c>
      <c r="Q118" s="302">
        <f t="shared" si="23"/>
        <v>4.2879113005859747E-3</v>
      </c>
      <c r="R118" s="302">
        <f t="shared" si="23"/>
        <v>4.5406648613869234E-3</v>
      </c>
      <c r="S118" s="302">
        <f t="shared" si="23"/>
        <v>4.7746420927541403E-3</v>
      </c>
      <c r="T118" s="302">
        <f t="shared" si="23"/>
        <v>5.3710137744861107E-3</v>
      </c>
      <c r="U118" s="302">
        <f t="shared" si="23"/>
        <v>4.33945365625075E-3</v>
      </c>
      <c r="V118" s="302">
        <f t="shared" si="23"/>
        <v>8.5197011353983932E-3</v>
      </c>
      <c r="W118" s="302">
        <f t="shared" si="23"/>
        <v>8.2361704631991398E-3</v>
      </c>
      <c r="X118" s="302">
        <f t="shared" si="23"/>
        <v>1.175784017801746E-2</v>
      </c>
      <c r="Y118" s="302">
        <f t="shared" si="23"/>
        <v>1.3064720455383797E-2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0.79320814096575853</v>
      </c>
      <c r="C119" s="301">
        <f t="shared" si="24"/>
        <v>0.80385768566922577</v>
      </c>
      <c r="D119" s="301">
        <f t="shared" si="24"/>
        <v>0.80260809263094723</v>
      </c>
      <c r="E119" s="301">
        <f t="shared" si="24"/>
        <v>0.80435846711277637</v>
      </c>
      <c r="F119" s="301">
        <f t="shared" si="24"/>
        <v>0.80147183212441986</v>
      </c>
      <c r="G119" s="301">
        <f t="shared" si="24"/>
        <v>0.80194508964940625</v>
      </c>
      <c r="H119" s="301">
        <f t="shared" si="24"/>
        <v>0.79932745076146505</v>
      </c>
      <c r="I119" s="301">
        <f t="shared" si="24"/>
        <v>0.80220832571256029</v>
      </c>
      <c r="J119" s="301">
        <f t="shared" si="24"/>
        <v>0.80028208391650535</v>
      </c>
      <c r="K119" s="301">
        <f t="shared" si="24"/>
        <v>0.80329104312948518</v>
      </c>
      <c r="L119" s="301">
        <f t="shared" si="24"/>
        <v>0.80268432234783238</v>
      </c>
      <c r="M119" s="301">
        <f t="shared" si="24"/>
        <v>0.80280200744852204</v>
      </c>
      <c r="N119" s="301">
        <f t="shared" si="24"/>
        <v>0.80245803911084435</v>
      </c>
      <c r="O119" s="301">
        <f t="shared" si="24"/>
        <v>0.79859118153344189</v>
      </c>
      <c r="P119" s="301">
        <f t="shared" si="24"/>
        <v>0.80598760563654748</v>
      </c>
      <c r="Q119" s="301">
        <f t="shared" si="24"/>
        <v>0.80777729812992283</v>
      </c>
      <c r="R119" s="301">
        <f t="shared" si="24"/>
        <v>0.80827763316372614</v>
      </c>
      <c r="S119" s="301">
        <f t="shared" si="24"/>
        <v>0.80855783988017815</v>
      </c>
      <c r="T119" s="301">
        <f t="shared" si="24"/>
        <v>0.80738908822600863</v>
      </c>
      <c r="U119" s="301">
        <f t="shared" si="24"/>
        <v>0.8074051986224039</v>
      </c>
      <c r="V119" s="301">
        <f t="shared" si="24"/>
        <v>0.80565373649153893</v>
      </c>
      <c r="W119" s="301">
        <f t="shared" si="24"/>
        <v>0.80568041162795145</v>
      </c>
      <c r="X119" s="301">
        <f t="shared" si="24"/>
        <v>0.80376200002680542</v>
      </c>
      <c r="Y119" s="301">
        <f t="shared" si="24"/>
        <v>0.80230092922614415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0.74205819473549228</v>
      </c>
      <c r="C120" s="302">
        <f t="shared" si="25"/>
        <v>0.78785482924831174</v>
      </c>
      <c r="D120" s="302">
        <f t="shared" si="25"/>
        <v>0.78141368316340831</v>
      </c>
      <c r="E120" s="302">
        <f t="shared" si="25"/>
        <v>0.78380285298226959</v>
      </c>
      <c r="F120" s="302">
        <f t="shared" si="25"/>
        <v>0.7746750280321566</v>
      </c>
      <c r="G120" s="302">
        <f t="shared" si="25"/>
        <v>0.77627190438117755</v>
      </c>
      <c r="H120" s="302">
        <f t="shared" si="25"/>
        <v>0.76549280945160758</v>
      </c>
      <c r="I120" s="302">
        <f t="shared" si="25"/>
        <v>0.77868447164853538</v>
      </c>
      <c r="J120" s="302">
        <f t="shared" si="25"/>
        <v>0.77004657893402906</v>
      </c>
      <c r="K120" s="302">
        <f t="shared" si="25"/>
        <v>0.7829394018918393</v>
      </c>
      <c r="L120" s="302">
        <f t="shared" si="25"/>
        <v>0.77992244190078419</v>
      </c>
      <c r="M120" s="302">
        <f t="shared" si="25"/>
        <v>0.78037632807064694</v>
      </c>
      <c r="N120" s="302">
        <f t="shared" si="25"/>
        <v>0.77329636705218663</v>
      </c>
      <c r="O120" s="302">
        <f t="shared" si="25"/>
        <v>0.75886877056457835</v>
      </c>
      <c r="P120" s="302">
        <f t="shared" si="25"/>
        <v>0.79057767766445508</v>
      </c>
      <c r="Q120" s="302">
        <f t="shared" si="25"/>
        <v>0.79890461245080857</v>
      </c>
      <c r="R120" s="302">
        <f t="shared" si="25"/>
        <v>0.79888194158685533</v>
      </c>
      <c r="S120" s="302">
        <f t="shared" si="25"/>
        <v>0.79867799499777903</v>
      </c>
      <c r="T120" s="302">
        <f t="shared" si="25"/>
        <v>0.79627521164169224</v>
      </c>
      <c r="U120" s="302">
        <f t="shared" si="25"/>
        <v>0.7984258598227103</v>
      </c>
      <c r="V120" s="302">
        <f t="shared" si="25"/>
        <v>0.78802449349762427</v>
      </c>
      <c r="W120" s="302">
        <f t="shared" si="25"/>
        <v>0.78863785953281251</v>
      </c>
      <c r="X120" s="302">
        <f t="shared" si="25"/>
        <v>0.77943229429092575</v>
      </c>
      <c r="Y120" s="302">
        <f t="shared" si="25"/>
        <v>0.7752669842678438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5.1149946230266252E-2</v>
      </c>
      <c r="C121" s="302">
        <f t="shared" si="26"/>
        <v>1.6002856420913987E-2</v>
      </c>
      <c r="D121" s="302">
        <f t="shared" si="26"/>
        <v>2.1194409467538835E-2</v>
      </c>
      <c r="E121" s="302">
        <f t="shared" si="26"/>
        <v>2.0555614130506779E-2</v>
      </c>
      <c r="F121" s="302">
        <f t="shared" si="26"/>
        <v>2.679680409226325E-2</v>
      </c>
      <c r="G121" s="302">
        <f t="shared" si="26"/>
        <v>2.567318526822868E-2</v>
      </c>
      <c r="H121" s="302">
        <f t="shared" si="26"/>
        <v>3.3834641309857479E-2</v>
      </c>
      <c r="I121" s="302">
        <f t="shared" si="26"/>
        <v>2.3523854064024938E-2</v>
      </c>
      <c r="J121" s="302">
        <f t="shared" si="26"/>
        <v>3.0235504982476295E-2</v>
      </c>
      <c r="K121" s="302">
        <f t="shared" si="26"/>
        <v>2.0351641237645893E-2</v>
      </c>
      <c r="L121" s="302">
        <f t="shared" si="26"/>
        <v>2.2761880447048254E-2</v>
      </c>
      <c r="M121" s="302">
        <f t="shared" si="26"/>
        <v>2.2425679377875176E-2</v>
      </c>
      <c r="N121" s="302">
        <f t="shared" si="26"/>
        <v>2.916167205865779E-2</v>
      </c>
      <c r="O121" s="302">
        <f t="shared" si="26"/>
        <v>3.9722410968863565E-2</v>
      </c>
      <c r="P121" s="302">
        <f t="shared" si="26"/>
        <v>1.5409927972092452E-2</v>
      </c>
      <c r="Q121" s="302">
        <f t="shared" si="26"/>
        <v>8.8726856791142752E-3</v>
      </c>
      <c r="R121" s="302">
        <f t="shared" si="26"/>
        <v>9.3956915768709064E-3</v>
      </c>
      <c r="S121" s="302">
        <f t="shared" si="26"/>
        <v>9.8798448823991681E-3</v>
      </c>
      <c r="T121" s="302">
        <f t="shared" si="26"/>
        <v>1.1113876584316477E-2</v>
      </c>
      <c r="U121" s="302">
        <f t="shared" si="26"/>
        <v>8.9793387996935595E-3</v>
      </c>
      <c r="V121" s="302">
        <f t="shared" si="26"/>
        <v>1.7629242993914718E-2</v>
      </c>
      <c r="W121" s="302">
        <f t="shared" si="26"/>
        <v>1.7042552095138844E-2</v>
      </c>
      <c r="X121" s="302">
        <f t="shared" si="26"/>
        <v>2.4329705735879718E-2</v>
      </c>
      <c r="Y121" s="302">
        <f t="shared" si="26"/>
        <v>2.7033944958300343E-2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0.10245705716062987</v>
      </c>
      <c r="C122" s="301">
        <f t="shared" si="27"/>
        <v>0.10792370232157135</v>
      </c>
      <c r="D122" s="301">
        <f t="shared" si="27"/>
        <v>0.10720069948489158</v>
      </c>
      <c r="E122" s="301">
        <f t="shared" si="27"/>
        <v>0.10734959354827237</v>
      </c>
      <c r="F122" s="301">
        <f t="shared" si="27"/>
        <v>0.10640483641959191</v>
      </c>
      <c r="G122" s="301">
        <f t="shared" si="27"/>
        <v>0.10660366806577255</v>
      </c>
      <c r="H122" s="301">
        <f t="shared" si="27"/>
        <v>0.10510108949118668</v>
      </c>
      <c r="I122" s="301">
        <f t="shared" si="27"/>
        <v>0.10674328107134079</v>
      </c>
      <c r="J122" s="301">
        <f t="shared" si="27"/>
        <v>0.10570500784835624</v>
      </c>
      <c r="K122" s="301">
        <f t="shared" si="27"/>
        <v>0.10740358937373569</v>
      </c>
      <c r="L122" s="301">
        <f t="shared" si="27"/>
        <v>0.10679607644325333</v>
      </c>
      <c r="M122" s="301">
        <f t="shared" si="27"/>
        <v>0.10688764921538045</v>
      </c>
      <c r="N122" s="301">
        <f t="shared" si="27"/>
        <v>0.10574671160420088</v>
      </c>
      <c r="O122" s="301">
        <f t="shared" si="27"/>
        <v>0.10414700486985586</v>
      </c>
      <c r="P122" s="301">
        <f t="shared" si="27"/>
        <v>0.10805300785312055</v>
      </c>
      <c r="Q122" s="301">
        <f t="shared" si="27"/>
        <v>0.10895203418478908</v>
      </c>
      <c r="R122" s="301">
        <f t="shared" si="27"/>
        <v>0.1089675430484288</v>
      </c>
      <c r="S122" s="301">
        <f t="shared" si="27"/>
        <v>0.10902568389925418</v>
      </c>
      <c r="T122" s="301">
        <f t="shared" si="27"/>
        <v>0.10888050857786964</v>
      </c>
      <c r="U122" s="301">
        <f t="shared" si="27"/>
        <v>0.10904052579434392</v>
      </c>
      <c r="V122" s="301">
        <f t="shared" si="27"/>
        <v>0.1077408587869008</v>
      </c>
      <c r="W122" s="301">
        <f t="shared" si="27"/>
        <v>0.10774871356668844</v>
      </c>
      <c r="X122" s="301">
        <f t="shared" si="27"/>
        <v>0.10672519917360788</v>
      </c>
      <c r="Y122" s="301">
        <f t="shared" si="27"/>
        <v>0.10639135072271265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8.4168637828794066E-2</v>
      </c>
      <c r="C123" s="302">
        <f t="shared" si="28"/>
        <v>8.936316350270182E-2</v>
      </c>
      <c r="D123" s="302">
        <f t="shared" si="28"/>
        <v>8.8632570543997452E-2</v>
      </c>
      <c r="E123" s="302">
        <f t="shared" si="28"/>
        <v>8.8903564342896105E-2</v>
      </c>
      <c r="F123" s="302">
        <f t="shared" si="28"/>
        <v>8.7868232346239777E-2</v>
      </c>
      <c r="G123" s="302">
        <f t="shared" si="28"/>
        <v>8.8049359524716667E-2</v>
      </c>
      <c r="H123" s="302">
        <f t="shared" si="28"/>
        <v>8.6826730701686727E-2</v>
      </c>
      <c r="I123" s="302">
        <f t="shared" si="28"/>
        <v>8.8323007200875214E-2</v>
      </c>
      <c r="J123" s="302">
        <f t="shared" si="28"/>
        <v>8.734324622168356E-2</v>
      </c>
      <c r="K123" s="302">
        <f t="shared" si="28"/>
        <v>8.8805626603472285E-2</v>
      </c>
      <c r="L123" s="302">
        <f t="shared" si="28"/>
        <v>8.8463425123005382E-2</v>
      </c>
      <c r="M123" s="302">
        <f t="shared" si="28"/>
        <v>8.8514907582087007E-2</v>
      </c>
      <c r="N123" s="302">
        <f t="shared" si="28"/>
        <v>8.7711856448048714E-2</v>
      </c>
      <c r="O123" s="302">
        <f t="shared" si="28"/>
        <v>8.6075392957556091E-2</v>
      </c>
      <c r="P123" s="302">
        <f t="shared" si="28"/>
        <v>8.967200510545878E-2</v>
      </c>
      <c r="Q123" s="302">
        <f t="shared" si="28"/>
        <v>9.0616495393725752E-2</v>
      </c>
      <c r="R123" s="302">
        <f t="shared" si="28"/>
        <v>9.0613923929990237E-2</v>
      </c>
      <c r="S123" s="302">
        <f t="shared" si="28"/>
        <v>9.0590791099284862E-2</v>
      </c>
      <c r="T123" s="302">
        <f t="shared" si="28"/>
        <v>9.0318253172321339E-2</v>
      </c>
      <c r="U123" s="302">
        <f t="shared" si="28"/>
        <v>9.0562192433594146E-2</v>
      </c>
      <c r="V123" s="302">
        <f t="shared" si="28"/>
        <v>8.9382407827276619E-2</v>
      </c>
      <c r="W123" s="302">
        <f t="shared" si="28"/>
        <v>8.9451979437749365E-2</v>
      </c>
      <c r="X123" s="302">
        <f t="shared" si="28"/>
        <v>8.840782967651678E-2</v>
      </c>
      <c r="Y123" s="302">
        <f t="shared" si="28"/>
        <v>8.7935375530380236E-2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1.8288419331835802E-2</v>
      </c>
      <c r="C124" s="303">
        <f t="shared" si="29"/>
        <v>1.8560538818869533E-2</v>
      </c>
      <c r="D124" s="303">
        <f t="shared" si="29"/>
        <v>1.8568128940894144E-2</v>
      </c>
      <c r="E124" s="303">
        <f t="shared" si="29"/>
        <v>1.844602920537626E-2</v>
      </c>
      <c r="F124" s="303">
        <f t="shared" si="29"/>
        <v>1.8536604073352121E-2</v>
      </c>
      <c r="G124" s="303">
        <f t="shared" si="29"/>
        <v>1.8554308541055886E-2</v>
      </c>
      <c r="H124" s="303">
        <f t="shared" si="29"/>
        <v>1.8274358789499959E-2</v>
      </c>
      <c r="I124" s="303">
        <f t="shared" si="29"/>
        <v>1.8420273870465593E-2</v>
      </c>
      <c r="J124" s="303">
        <f t="shared" si="29"/>
        <v>1.8361761626672666E-2</v>
      </c>
      <c r="K124" s="303">
        <f t="shared" si="29"/>
        <v>1.8597962770263415E-2</v>
      </c>
      <c r="L124" s="303">
        <f t="shared" si="29"/>
        <v>1.8332651320247952E-2</v>
      </c>
      <c r="M124" s="303">
        <f t="shared" si="29"/>
        <v>1.8372741633293433E-2</v>
      </c>
      <c r="N124" s="303">
        <f t="shared" si="29"/>
        <v>1.8034855156152156E-2</v>
      </c>
      <c r="O124" s="303">
        <f t="shared" si="29"/>
        <v>1.8071611912299768E-2</v>
      </c>
      <c r="P124" s="303">
        <f t="shared" si="29"/>
        <v>1.8381002747661763E-2</v>
      </c>
      <c r="Q124" s="303">
        <f t="shared" si="29"/>
        <v>1.8335538791063331E-2</v>
      </c>
      <c r="R124" s="303">
        <f t="shared" si="29"/>
        <v>1.835361911843857E-2</v>
      </c>
      <c r="S124" s="303">
        <f t="shared" si="29"/>
        <v>1.8434892799969311E-2</v>
      </c>
      <c r="T124" s="303">
        <f t="shared" si="29"/>
        <v>1.8562255405548296E-2</v>
      </c>
      <c r="U124" s="303">
        <f t="shared" si="29"/>
        <v>1.8478333360749777E-2</v>
      </c>
      <c r="V124" s="303">
        <f t="shared" si="29"/>
        <v>1.8358450959624184E-2</v>
      </c>
      <c r="W124" s="303">
        <f t="shared" si="29"/>
        <v>1.8296734128939077E-2</v>
      </c>
      <c r="X124" s="303">
        <f t="shared" si="29"/>
        <v>1.8317369497091115E-2</v>
      </c>
      <c r="Y124" s="303">
        <f t="shared" si="29"/>
        <v>1.8455975192332417E-2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0.99999999999999989</v>
      </c>
      <c r="C126" s="232">
        <f t="shared" si="30"/>
        <v>0.99999999999999978</v>
      </c>
      <c r="D126" s="232">
        <f t="shared" si="30"/>
        <v>0.99999999999999978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1.0000000000000002</v>
      </c>
      <c r="K126" s="232">
        <f t="shared" si="30"/>
        <v>0.99999999999999978</v>
      </c>
      <c r="L126" s="232">
        <f t="shared" si="30"/>
        <v>0.99999999999999989</v>
      </c>
      <c r="M126" s="232">
        <f t="shared" si="30"/>
        <v>1</v>
      </c>
      <c r="N126" s="232">
        <f t="shared" si="30"/>
        <v>0.99999999999999978</v>
      </c>
      <c r="O126" s="232">
        <f t="shared" si="30"/>
        <v>1</v>
      </c>
      <c r="P126" s="232">
        <f t="shared" si="30"/>
        <v>1</v>
      </c>
      <c r="Q126" s="232">
        <f t="shared" si="30"/>
        <v>0.99999999999999989</v>
      </c>
      <c r="R126" s="232">
        <f t="shared" si="30"/>
        <v>1.0000000000000004</v>
      </c>
      <c r="S126" s="232">
        <f t="shared" si="30"/>
        <v>1.0000000000000002</v>
      </c>
      <c r="T126" s="232">
        <f t="shared" si="30"/>
        <v>1</v>
      </c>
      <c r="U126" s="232">
        <f t="shared" si="30"/>
        <v>1.0000000000000002</v>
      </c>
      <c r="V126" s="232">
        <f t="shared" si="30"/>
        <v>1.0000000000000002</v>
      </c>
      <c r="W126" s="232">
        <f t="shared" si="30"/>
        <v>1.0000000000000002</v>
      </c>
      <c r="X126" s="232">
        <f t="shared" si="30"/>
        <v>1.0000000000000002</v>
      </c>
      <c r="Y126" s="232">
        <f t="shared" si="30"/>
        <v>1.0000000000000004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2.7904915265929881E-2</v>
      </c>
      <c r="C127" s="299">
        <f t="shared" si="31"/>
        <v>2.7828642776896725E-2</v>
      </c>
      <c r="D127" s="299">
        <f t="shared" si="31"/>
        <v>2.7894033356485853E-2</v>
      </c>
      <c r="E127" s="299">
        <f t="shared" si="31"/>
        <v>2.7851946687938965E-2</v>
      </c>
      <c r="F127" s="299">
        <f t="shared" si="31"/>
        <v>2.787849366795643E-2</v>
      </c>
      <c r="G127" s="299">
        <f t="shared" si="31"/>
        <v>2.7869925032072092E-2</v>
      </c>
      <c r="H127" s="299">
        <f t="shared" si="31"/>
        <v>2.792381282745237E-2</v>
      </c>
      <c r="I127" s="299">
        <f t="shared" si="31"/>
        <v>2.7898051049683945E-2</v>
      </c>
      <c r="J127" s="299">
        <f t="shared" si="31"/>
        <v>2.7919424424605918E-2</v>
      </c>
      <c r="K127" s="299">
        <f t="shared" si="31"/>
        <v>2.7674164593910588E-2</v>
      </c>
      <c r="L127" s="299">
        <f t="shared" si="31"/>
        <v>2.7877853348514326E-2</v>
      </c>
      <c r="M127" s="299">
        <f t="shared" si="31"/>
        <v>2.7889075163032007E-2</v>
      </c>
      <c r="N127" s="299">
        <f t="shared" si="31"/>
        <v>2.7864905358046178E-2</v>
      </c>
      <c r="O127" s="299">
        <f t="shared" si="31"/>
        <v>2.7809644226306614E-2</v>
      </c>
      <c r="P127" s="299">
        <f t="shared" si="31"/>
        <v>2.7817397560469019E-2</v>
      </c>
      <c r="Q127" s="299">
        <f t="shared" si="31"/>
        <v>2.7668109380776351E-2</v>
      </c>
      <c r="R127" s="299">
        <f t="shared" si="31"/>
        <v>2.6118370695780053E-2</v>
      </c>
      <c r="S127" s="299">
        <f t="shared" si="31"/>
        <v>2.6225148876380687E-2</v>
      </c>
      <c r="T127" s="299">
        <f t="shared" si="31"/>
        <v>2.6388352014661502E-2</v>
      </c>
      <c r="U127" s="299">
        <f t="shared" si="31"/>
        <v>2.6227126049252807E-2</v>
      </c>
      <c r="V127" s="299">
        <f t="shared" si="31"/>
        <v>2.6766979201717476E-2</v>
      </c>
      <c r="W127" s="299">
        <f t="shared" si="31"/>
        <v>2.6818235363605447E-2</v>
      </c>
      <c r="X127" s="299">
        <f t="shared" si="31"/>
        <v>2.6937755591583915E-2</v>
      </c>
      <c r="Y127" s="299">
        <f t="shared" si="31"/>
        <v>2.6995660883172689E-2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3.0908985242294562E-3</v>
      </c>
      <c r="C128" s="233">
        <f t="shared" si="32"/>
        <v>3.0824501730502729E-3</v>
      </c>
      <c r="D128" s="233">
        <f t="shared" si="32"/>
        <v>3.0896931854021998E-3</v>
      </c>
      <c r="E128" s="233">
        <f t="shared" si="32"/>
        <v>3.0850314395964298E-3</v>
      </c>
      <c r="F128" s="233">
        <f t="shared" si="32"/>
        <v>3.0879719259077768E-3</v>
      </c>
      <c r="G128" s="233">
        <f t="shared" si="32"/>
        <v>3.0870228177038187E-3</v>
      </c>
      <c r="H128" s="233">
        <f t="shared" si="32"/>
        <v>3.0929917197996537E-3</v>
      </c>
      <c r="I128" s="233">
        <f t="shared" si="32"/>
        <v>3.0901382067132655E-3</v>
      </c>
      <c r="J128" s="233">
        <f t="shared" si="32"/>
        <v>3.0925056366937734E-3</v>
      </c>
      <c r="K128" s="233">
        <f t="shared" si="32"/>
        <v>3.1103124333892803E-3</v>
      </c>
      <c r="L128" s="233">
        <f t="shared" si="32"/>
        <v>3.0913597069712993E-3</v>
      </c>
      <c r="M128" s="233">
        <f t="shared" si="32"/>
        <v>3.0891439892235589E-3</v>
      </c>
      <c r="N128" s="233">
        <f t="shared" si="32"/>
        <v>3.0864668116062934E-3</v>
      </c>
      <c r="O128" s="233">
        <f t="shared" si="32"/>
        <v>3.0803457913876936E-3</v>
      </c>
      <c r="P128" s="233">
        <f t="shared" si="32"/>
        <v>3.0812045923871603E-3</v>
      </c>
      <c r="Q128" s="233">
        <f t="shared" si="32"/>
        <v>3.0646686305360114E-3</v>
      </c>
      <c r="R128" s="233">
        <f t="shared" si="32"/>
        <v>2.9615283433515934E-3</v>
      </c>
      <c r="S128" s="233">
        <f t="shared" si="32"/>
        <v>3.0341848896139455E-3</v>
      </c>
      <c r="T128" s="233">
        <f t="shared" si="32"/>
        <v>3.1068199432182546E-3</v>
      </c>
      <c r="U128" s="233">
        <f t="shared" si="32"/>
        <v>3.1350744873732423E-3</v>
      </c>
      <c r="V128" s="233">
        <f t="shared" si="32"/>
        <v>3.2090385077301626E-3</v>
      </c>
      <c r="W128" s="233">
        <f t="shared" si="32"/>
        <v>3.1937933739366346E-3</v>
      </c>
      <c r="X128" s="233">
        <f t="shared" si="32"/>
        <v>3.1889331395776955E-3</v>
      </c>
      <c r="Y128" s="233">
        <f t="shared" si="32"/>
        <v>3.1787602844493622E-3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0.13448861463143433</v>
      </c>
      <c r="C129" s="233">
        <f t="shared" si="33"/>
        <v>0.13412101697751544</v>
      </c>
      <c r="D129" s="233">
        <f t="shared" si="33"/>
        <v>0.13443616892745258</v>
      </c>
      <c r="E129" s="233">
        <f t="shared" si="33"/>
        <v>0.1342333309079359</v>
      </c>
      <c r="F129" s="233">
        <f t="shared" si="33"/>
        <v>0.13436127491103259</v>
      </c>
      <c r="G129" s="233">
        <f t="shared" si="33"/>
        <v>0.13431997810154989</v>
      </c>
      <c r="H129" s="233">
        <f t="shared" si="33"/>
        <v>0.13457969202209646</v>
      </c>
      <c r="I129" s="233">
        <f t="shared" si="33"/>
        <v>0.13445553232587454</v>
      </c>
      <c r="J129" s="233">
        <f t="shared" si="33"/>
        <v>0.13455854197689354</v>
      </c>
      <c r="K129" s="233">
        <f t="shared" si="33"/>
        <v>0.13320323979278004</v>
      </c>
      <c r="L129" s="233">
        <f t="shared" si="33"/>
        <v>0.13403099187707984</v>
      </c>
      <c r="M129" s="233">
        <f t="shared" si="33"/>
        <v>0.13441227275854009</v>
      </c>
      <c r="N129" s="233">
        <f t="shared" si="33"/>
        <v>0.13429578562509148</v>
      </c>
      <c r="O129" s="233">
        <f t="shared" si="33"/>
        <v>0.13402945286687323</v>
      </c>
      <c r="P129" s="233">
        <f t="shared" si="33"/>
        <v>0.13406682030412725</v>
      </c>
      <c r="Q129" s="233">
        <f t="shared" si="33"/>
        <v>0.13334732123823223</v>
      </c>
      <c r="R129" s="233">
        <f t="shared" si="33"/>
        <v>0.12571904177930002</v>
      </c>
      <c r="S129" s="233">
        <f t="shared" si="33"/>
        <v>0.12609226750594973</v>
      </c>
      <c r="T129" s="233">
        <f t="shared" si="33"/>
        <v>0.12675201275924483</v>
      </c>
      <c r="U129" s="233">
        <f t="shared" si="33"/>
        <v>0.12586779182202729</v>
      </c>
      <c r="V129" s="233">
        <f t="shared" si="33"/>
        <v>0.12835935673045265</v>
      </c>
      <c r="W129" s="233">
        <f t="shared" si="33"/>
        <v>0.12851689654846207</v>
      </c>
      <c r="X129" s="233">
        <f t="shared" si="33"/>
        <v>0.1290108731473861</v>
      </c>
      <c r="Y129" s="233">
        <f t="shared" si="33"/>
        <v>0.12921793766259215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4.215632144586804E-2</v>
      </c>
      <c r="C130" s="233">
        <f t="shared" si="34"/>
        <v>4.2041095596424799E-2</v>
      </c>
      <c r="D130" s="233">
        <f t="shared" si="34"/>
        <v>4.2139882002562246E-2</v>
      </c>
      <c r="E130" s="233">
        <f t="shared" si="34"/>
        <v>4.2076301120450958E-2</v>
      </c>
      <c r="F130" s="233">
        <f t="shared" si="34"/>
        <v>4.21164059913086E-2</v>
      </c>
      <c r="G130" s="233">
        <f t="shared" si="34"/>
        <v>4.2103461240706373E-2</v>
      </c>
      <c r="H130" s="233">
        <f t="shared" si="34"/>
        <v>4.218487023988847E-2</v>
      </c>
      <c r="I130" s="233">
        <f t="shared" si="34"/>
        <v>4.2145951584365862E-2</v>
      </c>
      <c r="J130" s="233">
        <f t="shared" si="34"/>
        <v>4.2178240622157484E-2</v>
      </c>
      <c r="K130" s="233">
        <f t="shared" si="34"/>
        <v>4.2421104967114959E-2</v>
      </c>
      <c r="L130" s="233">
        <f t="shared" si="34"/>
        <v>4.2162611451106946E-2</v>
      </c>
      <c r="M130" s="233">
        <f t="shared" si="34"/>
        <v>4.2132391594688234E-2</v>
      </c>
      <c r="N130" s="233">
        <f t="shared" si="34"/>
        <v>4.2095877953325901E-2</v>
      </c>
      <c r="O130" s="233">
        <f t="shared" si="34"/>
        <v>4.2012394236895484E-2</v>
      </c>
      <c r="P130" s="233">
        <f t="shared" si="34"/>
        <v>4.2024107300494232E-2</v>
      </c>
      <c r="Q130" s="233">
        <f t="shared" si="34"/>
        <v>4.179857568962151E-2</v>
      </c>
      <c r="R130" s="233">
        <f t="shared" si="34"/>
        <v>4.026100655006417E-2</v>
      </c>
      <c r="S130" s="233">
        <f t="shared" si="34"/>
        <v>4.1135787474197855E-2</v>
      </c>
      <c r="T130" s="233">
        <f t="shared" si="34"/>
        <v>4.2022252392348095E-2</v>
      </c>
      <c r="U130" s="233">
        <f t="shared" si="34"/>
        <v>4.2319546115089202E-2</v>
      </c>
      <c r="V130" s="233">
        <f t="shared" si="34"/>
        <v>4.369154583750344E-2</v>
      </c>
      <c r="W130" s="233">
        <f t="shared" si="34"/>
        <v>4.3559689536207223E-2</v>
      </c>
      <c r="X130" s="233">
        <f t="shared" si="34"/>
        <v>4.3493401497201226E-2</v>
      </c>
      <c r="Y130" s="233">
        <f t="shared" si="34"/>
        <v>4.3354655385851884E-2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0.27698275103467412</v>
      </c>
      <c r="C131" s="300">
        <f t="shared" si="35"/>
        <v>0.47921704722283875</v>
      </c>
      <c r="D131" s="300">
        <f t="shared" si="35"/>
        <v>0.41735254659780568</v>
      </c>
      <c r="E131" s="300">
        <f t="shared" si="35"/>
        <v>0.39328898691306169</v>
      </c>
      <c r="F131" s="300">
        <f t="shared" si="35"/>
        <v>0.36079901996700675</v>
      </c>
      <c r="G131" s="300">
        <f t="shared" si="35"/>
        <v>0.36439631818386886</v>
      </c>
      <c r="H131" s="300">
        <f t="shared" si="35"/>
        <v>0.33506289199040656</v>
      </c>
      <c r="I131" s="300">
        <f t="shared" si="35"/>
        <v>0.40039883581908808</v>
      </c>
      <c r="J131" s="300">
        <f t="shared" si="35"/>
        <v>0.3535176295301683</v>
      </c>
      <c r="K131" s="300">
        <f t="shared" si="35"/>
        <v>0.41598026535034377</v>
      </c>
      <c r="L131" s="300">
        <f t="shared" si="35"/>
        <v>0.4074664542661916</v>
      </c>
      <c r="M131" s="300">
        <f t="shared" si="35"/>
        <v>0.40698024724607018</v>
      </c>
      <c r="N131" s="300">
        <f t="shared" si="35"/>
        <v>0.34016354927507247</v>
      </c>
      <c r="O131" s="300">
        <f t="shared" si="35"/>
        <v>0.29637788040249519</v>
      </c>
      <c r="P131" s="300">
        <f t="shared" si="35"/>
        <v>0.45304913097443339</v>
      </c>
      <c r="Q131" s="300">
        <f t="shared" si="35"/>
        <v>0.56036956561573859</v>
      </c>
      <c r="R131" s="300">
        <f t="shared" si="35"/>
        <v>0.55141550528189487</v>
      </c>
      <c r="S131" s="300">
        <f t="shared" si="35"/>
        <v>0.53488523861985438</v>
      </c>
      <c r="T131" s="300">
        <f t="shared" si="35"/>
        <v>0.51888383261634108</v>
      </c>
      <c r="U131" s="300">
        <f t="shared" si="35"/>
        <v>0.57613265828410154</v>
      </c>
      <c r="V131" s="300">
        <f t="shared" si="35"/>
        <v>0.4352074837569232</v>
      </c>
      <c r="W131" s="300">
        <f t="shared" si="35"/>
        <v>0.4390769051278815</v>
      </c>
      <c r="X131" s="300">
        <f t="shared" si="35"/>
        <v>0.36533919477882826</v>
      </c>
      <c r="Y131" s="300">
        <f t="shared" si="35"/>
        <v>0.35811628266074769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0.51537649909786409</v>
      </c>
      <c r="C132" s="235">
        <f t="shared" si="36"/>
        <v>0.31370974725327383</v>
      </c>
      <c r="D132" s="235">
        <f t="shared" si="36"/>
        <v>0.3750876759302913</v>
      </c>
      <c r="E132" s="235">
        <f t="shared" si="36"/>
        <v>0.39946440293101604</v>
      </c>
      <c r="F132" s="235">
        <f t="shared" si="36"/>
        <v>0.43175683353678795</v>
      </c>
      <c r="G132" s="235">
        <f t="shared" si="36"/>
        <v>0.42822329462409903</v>
      </c>
      <c r="H132" s="235">
        <f t="shared" si="36"/>
        <v>0.45715574120035651</v>
      </c>
      <c r="I132" s="235">
        <f t="shared" si="36"/>
        <v>0.39201149101427435</v>
      </c>
      <c r="J132" s="235">
        <f t="shared" si="36"/>
        <v>0.4387336578094812</v>
      </c>
      <c r="K132" s="235">
        <f t="shared" si="36"/>
        <v>0.37761091286246118</v>
      </c>
      <c r="L132" s="235">
        <f t="shared" si="36"/>
        <v>0.38537072935013594</v>
      </c>
      <c r="M132" s="235">
        <f t="shared" si="36"/>
        <v>0.38549686924844606</v>
      </c>
      <c r="N132" s="235">
        <f t="shared" si="36"/>
        <v>0.45249341497685747</v>
      </c>
      <c r="O132" s="235">
        <f t="shared" si="36"/>
        <v>0.49669028247604169</v>
      </c>
      <c r="P132" s="235">
        <f t="shared" si="36"/>
        <v>0.33996133926808902</v>
      </c>
      <c r="Q132" s="235">
        <f t="shared" si="36"/>
        <v>0.23375175944509519</v>
      </c>
      <c r="R132" s="235">
        <f t="shared" si="36"/>
        <v>0.25352454734960966</v>
      </c>
      <c r="S132" s="235">
        <f t="shared" si="36"/>
        <v>0.2686273726340036</v>
      </c>
      <c r="T132" s="235">
        <f t="shared" si="36"/>
        <v>0.28284673027418628</v>
      </c>
      <c r="U132" s="235">
        <f t="shared" si="36"/>
        <v>0.22631780324215606</v>
      </c>
      <c r="V132" s="235">
        <f t="shared" si="36"/>
        <v>0.36276559596567332</v>
      </c>
      <c r="W132" s="235">
        <f t="shared" si="36"/>
        <v>0.35883448004990737</v>
      </c>
      <c r="X132" s="235">
        <f t="shared" si="36"/>
        <v>0.43202984184542309</v>
      </c>
      <c r="Y132" s="235">
        <f t="shared" si="36"/>
        <v>0.43913670312318653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0.52585779137967981</v>
      </c>
      <c r="C136" s="322">
        <f>IF(C$5=0,0,C$5/PPA_fec!C$5)</f>
        <v>0.51443641364061399</v>
      </c>
      <c r="D136" s="322">
        <f>IF(D$5=0,0,D$5/PPA_fec!D$5)</f>
        <v>0.51519279207911872</v>
      </c>
      <c r="E136" s="322">
        <f>IF(E$5=0,0,E$5/PPA_fec!E$5)</f>
        <v>0.518921828941313</v>
      </c>
      <c r="F136" s="322">
        <f>IF(F$5=0,0,F$5/PPA_fec!F$5)</f>
        <v>0.51708627195018342</v>
      </c>
      <c r="G136" s="322">
        <f>IF(G$5=0,0,G$5/PPA_fec!G$5)</f>
        <v>0.51650980183963346</v>
      </c>
      <c r="H136" s="322">
        <f>IF(H$5=0,0,H$5/PPA_fec!H$5)</f>
        <v>0.52448490770703138</v>
      </c>
      <c r="I136" s="322">
        <f>IF(I$5=0,0,I$5/PPA_fec!I$5)</f>
        <v>0.5240148121034065</v>
      </c>
      <c r="J136" s="322">
        <f>IF(J$5=0,0,J$5/PPA_fec!J$5)</f>
        <v>0.53570753441118413</v>
      </c>
      <c r="K136" s="322">
        <f>IF(K$5=0,0,K$5/PPA_fec!K$5)</f>
        <v>0.52809954495631717</v>
      </c>
      <c r="L136" s="322">
        <f>IF(L$5=0,0,L$5/PPA_fec!L$5)</f>
        <v>0.53546558435566827</v>
      </c>
      <c r="M136" s="322">
        <f>IF(M$5=0,0,M$5/PPA_fec!M$5)</f>
        <v>0.5402691328534267</v>
      </c>
      <c r="N136" s="322">
        <f>IF(N$5=0,0,N$5/PPA_fec!N$5)</f>
        <v>0.55127311679683821</v>
      </c>
      <c r="O136" s="322">
        <f>IF(O$5=0,0,O$5/PPA_fec!O$5)</f>
        <v>0.55111597783939537</v>
      </c>
      <c r="P136" s="322">
        <f>IF(P$5=0,0,P$5/PPA_fec!P$5)</f>
        <v>0.54737811134451397</v>
      </c>
      <c r="Q136" s="322">
        <f>IF(Q$5=0,0,Q$5/PPA_fec!Q$5)</f>
        <v>0.5475939811484789</v>
      </c>
      <c r="R136" s="322">
        <f>IF(R$5=0,0,R$5/PPA_fec!R$5)</f>
        <v>0.54394590776785379</v>
      </c>
      <c r="S136" s="322">
        <f>IF(S$5=0,0,S$5/PPA_fec!S$5)</f>
        <v>0.55458744318185194</v>
      </c>
      <c r="T136" s="322">
        <f>IF(T$5=0,0,T$5/PPA_fec!T$5)</f>
        <v>0.55015608617108591</v>
      </c>
      <c r="U136" s="322">
        <f>IF(U$5=0,0,U$5/PPA_fec!U$5)</f>
        <v>0.55221306307824891</v>
      </c>
      <c r="V136" s="322">
        <f>IF(V$5=0,0,V$5/PPA_fec!V$5)</f>
        <v>0.56568418597859427</v>
      </c>
      <c r="W136" s="322">
        <f>IF(W$5=0,0,W$5/PPA_fec!W$5)</f>
        <v>0.57464459872954865</v>
      </c>
      <c r="X136" s="322">
        <f>IF(X$5=0,0,X$5/PPA_fec!X$5)</f>
        <v>0.57340190169053273</v>
      </c>
      <c r="Y136" s="322">
        <f>IF(Y$5=0,0,Y$5/PPA_fec!Y$5)</f>
        <v>0.57501111142351946</v>
      </c>
      <c r="DA136" s="95"/>
    </row>
    <row r="137" spans="1:105" ht="12" customHeight="1" x14ac:dyDescent="0.25">
      <c r="A137" s="55" t="s">
        <v>91</v>
      </c>
      <c r="B137" s="305">
        <f>IF(B$6=0,0,B$6/PPA_fec!B$6)</f>
        <v>0.39675971487612954</v>
      </c>
      <c r="C137" s="305">
        <f>IF(C$6=0,0,C$6/PPA_fec!C$6)</f>
        <v>0.39675971487612943</v>
      </c>
      <c r="D137" s="305">
        <f>IF(D$6=0,0,D$6/PPA_fec!D$6)</f>
        <v>0.39675971487612949</v>
      </c>
      <c r="E137" s="305">
        <f>IF(E$6=0,0,E$6/PPA_fec!E$6)</f>
        <v>0.39675971487612954</v>
      </c>
      <c r="F137" s="305">
        <f>IF(F$6=0,0,F$6/PPA_fec!F$6)</f>
        <v>0.39675971487612927</v>
      </c>
      <c r="G137" s="305">
        <f>IF(G$6=0,0,G$6/PPA_fec!G$6)</f>
        <v>0.39675971487612943</v>
      </c>
      <c r="H137" s="305">
        <f>IF(H$6=0,0,H$6/PPA_fec!H$6)</f>
        <v>0.39675971487612954</v>
      </c>
      <c r="I137" s="305">
        <f>IF(I$6=0,0,I$6/PPA_fec!I$6)</f>
        <v>0.40029472995677157</v>
      </c>
      <c r="J137" s="305">
        <f>IF(J$6=0,0,J$6/PPA_fec!J$6)</f>
        <v>0.40731245014320677</v>
      </c>
      <c r="K137" s="305">
        <f>IF(K$6=0,0,K$6/PPA_fec!K$6)</f>
        <v>0.40731245014320688</v>
      </c>
      <c r="L137" s="305">
        <f>IF(L$6=0,0,L$6/PPA_fec!L$6)</f>
        <v>0.40731245014320683</v>
      </c>
      <c r="M137" s="305">
        <f>IF(M$6=0,0,M$6/PPA_fec!M$6)</f>
        <v>0.41183802108042861</v>
      </c>
      <c r="N137" s="305">
        <f>IF(N$6=0,0,N$6/PPA_fec!N$6)</f>
        <v>0.41183802108042855</v>
      </c>
      <c r="O137" s="305">
        <f>IF(O$6=0,0,O$6/PPA_fec!O$6)</f>
        <v>0.41183802108042866</v>
      </c>
      <c r="P137" s="305">
        <f>IF(P$6=0,0,P$6/PPA_fec!P$6)</f>
        <v>0.41763579189430527</v>
      </c>
      <c r="Q137" s="305">
        <f>IF(Q$6=0,0,Q$6/PPA_fec!Q$6)</f>
        <v>0.41763579189430527</v>
      </c>
      <c r="R137" s="305">
        <f>IF(R$6=0,0,R$6/PPA_fec!R$6)</f>
        <v>0.41763579189430516</v>
      </c>
      <c r="S137" s="305">
        <f>IF(S$6=0,0,S$6/PPA_fec!S$6)</f>
        <v>0.42468623098304975</v>
      </c>
      <c r="T137" s="305">
        <f>IF(T$6=0,0,T$6/PPA_fec!T$6)</f>
        <v>0.42468623098304953</v>
      </c>
      <c r="U137" s="305">
        <f>IF(U$6=0,0,U$6/PPA_fec!U$6)</f>
        <v>0.42468623098304975</v>
      </c>
      <c r="V137" s="305">
        <f>IF(V$6=0,0,V$6/PPA_fec!V$6)</f>
        <v>0.43297470793549164</v>
      </c>
      <c r="W137" s="305">
        <f>IF(W$6=0,0,W$6/PPA_fec!W$6)</f>
        <v>0.44068470005594595</v>
      </c>
      <c r="X137" s="305">
        <f>IF(X$6=0,0,X$6/PPA_fec!X$6)</f>
        <v>0.44068470005594601</v>
      </c>
      <c r="Y137" s="305">
        <f>IF(Y$6=0,0,Y$6/PPA_fec!Y$6)</f>
        <v>0.44068470005594595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0.10311006749755834</v>
      </c>
      <c r="C138" s="306">
        <f>IF(C$7=0,0,C$7/PPA_fec!C$7)</f>
        <v>0.10311006749755837</v>
      </c>
      <c r="D138" s="306">
        <f>IF(D$7=0,0,D$7/PPA_fec!D$7)</f>
        <v>0.10311006749755829</v>
      </c>
      <c r="E138" s="306">
        <f>IF(E$7=0,0,E$7/PPA_fec!E$7)</f>
        <v>0.10311006749755831</v>
      </c>
      <c r="F138" s="306">
        <f>IF(F$7=0,0,F$7/PPA_fec!F$7)</f>
        <v>0.10311006749755836</v>
      </c>
      <c r="G138" s="306">
        <f>IF(G$7=0,0,G$7/PPA_fec!G$7)</f>
        <v>0.10311006749755831</v>
      </c>
      <c r="H138" s="306">
        <f>IF(H$7=0,0,H$7/PPA_fec!H$7)</f>
        <v>0.1031100674975583</v>
      </c>
      <c r="I138" s="306">
        <f>IF(I$7=0,0,I$7/PPA_fec!I$7)</f>
        <v>0.10402874857808005</v>
      </c>
      <c r="J138" s="306">
        <f>IF(J$7=0,0,J$7/PPA_fec!J$7)</f>
        <v>0.10585251640271474</v>
      </c>
      <c r="K138" s="306">
        <f>IF(K$7=0,0,K$7/PPA_fec!K$7)</f>
        <v>0.10585251640271473</v>
      </c>
      <c r="L138" s="306">
        <f>IF(L$7=0,0,L$7/PPA_fec!L$7)</f>
        <v>0.10585251640271476</v>
      </c>
      <c r="M138" s="306">
        <f>IF(M$7=0,0,M$7/PPA_fec!M$7)</f>
        <v>0.10702862352071592</v>
      </c>
      <c r="N138" s="306">
        <f>IF(N$7=0,0,N$7/PPA_fec!N$7)</f>
        <v>0.10702862352071588</v>
      </c>
      <c r="O138" s="306">
        <f>IF(O$7=0,0,O$7/PPA_fec!O$7)</f>
        <v>0.10702862352071586</v>
      </c>
      <c r="P138" s="306">
        <f>IF(P$7=0,0,P$7/PPA_fec!P$7)</f>
        <v>0.10853535043259716</v>
      </c>
      <c r="Q138" s="306">
        <f>IF(Q$7=0,0,Q$7/PPA_fec!Q$7)</f>
        <v>0.1085353504325971</v>
      </c>
      <c r="R138" s="306">
        <f>IF(R$7=0,0,R$7/PPA_fec!R$7)</f>
        <v>0.10853535043259713</v>
      </c>
      <c r="S138" s="306">
        <f>IF(S$7=0,0,S$7/PPA_fec!S$7)</f>
        <v>0.11036762125816427</v>
      </c>
      <c r="T138" s="306">
        <f>IF(T$7=0,0,T$7/PPA_fec!T$7)</f>
        <v>0.11036762125816431</v>
      </c>
      <c r="U138" s="306">
        <f>IF(U$7=0,0,U$7/PPA_fec!U$7)</f>
        <v>0.11036762125816427</v>
      </c>
      <c r="V138" s="306">
        <f>IF(V$7=0,0,V$7/PPA_fec!V$7)</f>
        <v>0.11252163384052807</v>
      </c>
      <c r="W138" s="306">
        <f>IF(W$7=0,0,W$7/PPA_fec!W$7)</f>
        <v>0.11452530956197542</v>
      </c>
      <c r="X138" s="306">
        <f>IF(X$7=0,0,X$7/PPA_fec!X$7)</f>
        <v>0.11452530956197536</v>
      </c>
      <c r="Y138" s="306">
        <f>IF(Y$7=0,0,Y$7/PPA_fec!Y$7)</f>
        <v>0.11452530956197543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0.56712655339400941</v>
      </c>
      <c r="C139" s="306">
        <f>IF(C$8=0,0,C$8/PPA_fec!C$8)</f>
        <v>0.56712655339400941</v>
      </c>
      <c r="D139" s="306">
        <f>IF(D$8=0,0,D$8/PPA_fec!D$8)</f>
        <v>0.56712655339400941</v>
      </c>
      <c r="E139" s="306">
        <f>IF(E$8=0,0,E$8/PPA_fec!E$8)</f>
        <v>0.56712655339400964</v>
      </c>
      <c r="F139" s="306">
        <f>IF(F$8=0,0,F$8/PPA_fec!F$8)</f>
        <v>0.5671265533940093</v>
      </c>
      <c r="G139" s="306">
        <f>IF(G$8=0,0,G$8/PPA_fec!G$8)</f>
        <v>0.56712655339400941</v>
      </c>
      <c r="H139" s="306">
        <f>IF(H$8=0,0,H$8/PPA_fec!H$8)</f>
        <v>0.56712655339400919</v>
      </c>
      <c r="I139" s="306">
        <f>IF(I$8=0,0,I$8/PPA_fec!I$8)</f>
        <v>0.57217948806381691</v>
      </c>
      <c r="J139" s="306">
        <f>IF(J$8=0,0,J$8/PPA_fec!J$8)</f>
        <v>0.58221058576046469</v>
      </c>
      <c r="K139" s="306">
        <f>IF(K$8=0,0,K$8/PPA_fec!K$8)</f>
        <v>0.58221058576046436</v>
      </c>
      <c r="L139" s="306">
        <f>IF(L$8=0,0,L$8/PPA_fec!L$8)</f>
        <v>0.58221058576046458</v>
      </c>
      <c r="M139" s="306">
        <f>IF(M$8=0,0,M$8/PPA_fec!M$8)</f>
        <v>0.58867941652007927</v>
      </c>
      <c r="N139" s="306">
        <f>IF(N$8=0,0,N$8/PPA_fec!N$8)</f>
        <v>0.58867941652007927</v>
      </c>
      <c r="O139" s="306">
        <f>IF(O$8=0,0,O$8/PPA_fec!O$8)</f>
        <v>0.58867941652007927</v>
      </c>
      <c r="P139" s="306">
        <f>IF(P$8=0,0,P$8/PPA_fec!P$8)</f>
        <v>0.59696672406608042</v>
      </c>
      <c r="Q139" s="306">
        <f>IF(Q$8=0,0,Q$8/PPA_fec!Q$8)</f>
        <v>0.5969667240660802</v>
      </c>
      <c r="R139" s="306">
        <f>IF(R$8=0,0,R$8/PPA_fec!R$8)</f>
        <v>0.59696672406608009</v>
      </c>
      <c r="S139" s="306">
        <f>IF(S$8=0,0,S$8/PPA_fec!S$8)</f>
        <v>0.60704459001464905</v>
      </c>
      <c r="T139" s="306">
        <f>IF(T$8=0,0,T$8/PPA_fec!T$8)</f>
        <v>0.60704459001464917</v>
      </c>
      <c r="U139" s="306">
        <f>IF(U$8=0,0,U$8/PPA_fec!U$8)</f>
        <v>0.60704459001464883</v>
      </c>
      <c r="V139" s="306">
        <f>IF(V$8=0,0,V$8/PPA_fec!V$8)</f>
        <v>0.61889210172180831</v>
      </c>
      <c r="W139" s="306">
        <f>IF(W$8=0,0,W$8/PPA_fec!W$8)</f>
        <v>0.62991272980985225</v>
      </c>
      <c r="X139" s="306">
        <f>IF(X$8=0,0,X$8/PPA_fec!X$8)</f>
        <v>0.62991272980985225</v>
      </c>
      <c r="Y139" s="306">
        <f>IF(Y$8=0,0,Y$8/PPA_fec!Y$8)</f>
        <v>0.62991272980985236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0.39813848260122575</v>
      </c>
      <c r="C140" s="306">
        <f>IF(C$9=0,0,C$9/PPA_fec!C$9)</f>
        <v>0.39813848260122586</v>
      </c>
      <c r="D140" s="306">
        <f>IF(D$9=0,0,D$9/PPA_fec!D$9)</f>
        <v>0.39813848260122575</v>
      </c>
      <c r="E140" s="306">
        <f>IF(E$9=0,0,E$9/PPA_fec!E$9)</f>
        <v>0.39813848260122597</v>
      </c>
      <c r="F140" s="306">
        <f>IF(F$9=0,0,F$9/PPA_fec!F$9)</f>
        <v>0.39813848260122586</v>
      </c>
      <c r="G140" s="306">
        <f>IF(G$9=0,0,G$9/PPA_fec!G$9)</f>
        <v>0.39813848260122575</v>
      </c>
      <c r="H140" s="306">
        <f>IF(H$9=0,0,H$9/PPA_fec!H$9)</f>
        <v>0.39813848260122592</v>
      </c>
      <c r="I140" s="306">
        <f>IF(I$9=0,0,I$9/PPA_fec!I$9)</f>
        <v>0.40168578210621392</v>
      </c>
      <c r="J140" s="306">
        <f>IF(J$9=0,0,J$9/PPA_fec!J$9)</f>
        <v>0.40872788936052445</v>
      </c>
      <c r="K140" s="306">
        <f>IF(K$9=0,0,K$9/PPA_fec!K$9)</f>
        <v>0.40872788936052429</v>
      </c>
      <c r="L140" s="306">
        <f>IF(L$9=0,0,L$9/PPA_fec!L$9)</f>
        <v>0.40872788936052423</v>
      </c>
      <c r="M140" s="306">
        <f>IF(M$9=0,0,M$9/PPA_fec!M$9)</f>
        <v>0.41326918697288939</v>
      </c>
      <c r="N140" s="306">
        <f>IF(N$9=0,0,N$9/PPA_fec!N$9)</f>
        <v>0.4132691869728895</v>
      </c>
      <c r="O140" s="306">
        <f>IF(O$9=0,0,O$9/PPA_fec!O$9)</f>
        <v>0.4132691869728895</v>
      </c>
      <c r="P140" s="306">
        <f>IF(P$9=0,0,P$9/PPA_fec!P$9)</f>
        <v>0.41908710544535127</v>
      </c>
      <c r="Q140" s="306">
        <f>IF(Q$9=0,0,Q$9/PPA_fec!Q$9)</f>
        <v>0.41908710544535127</v>
      </c>
      <c r="R140" s="306">
        <f>IF(R$9=0,0,R$9/PPA_fec!R$9)</f>
        <v>0.41908710544535127</v>
      </c>
      <c r="S140" s="306">
        <f>IF(S$9=0,0,S$9/PPA_fec!S$9)</f>
        <v>0.42616204530244206</v>
      </c>
      <c r="T140" s="306">
        <f>IF(T$9=0,0,T$9/PPA_fec!T$9)</f>
        <v>0.42616204530244217</v>
      </c>
      <c r="U140" s="306">
        <f>IF(U$9=0,0,U$9/PPA_fec!U$9)</f>
        <v>0.42616204530244201</v>
      </c>
      <c r="V140" s="306">
        <f>IF(V$9=0,0,V$9/PPA_fec!V$9)</f>
        <v>0.43447932529129052</v>
      </c>
      <c r="W140" s="306">
        <f>IF(W$9=0,0,W$9/PPA_fec!W$9)</f>
        <v>0.44221611017294959</v>
      </c>
      <c r="X140" s="306">
        <f>IF(X$9=0,0,X$9/PPA_fec!X$9)</f>
        <v>0.44221611017294959</v>
      </c>
      <c r="Y140" s="306">
        <f>IF(Y$9=0,0,Y$9/PPA_fec!Y$9)</f>
        <v>0.44221611017294976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0.59850333949038514</v>
      </c>
      <c r="C141" s="307">
        <f>IF(C$10=0,0,C$10/PPA_fec!C$10)</f>
        <v>0.56575351838440846</v>
      </c>
      <c r="D141" s="307">
        <f>IF(D$10=0,0,D$10/PPA_fec!D$10)</f>
        <v>0.56992523904172743</v>
      </c>
      <c r="E141" s="307">
        <f>IF(E$10=0,0,E$10/PPA_fec!E$10)</f>
        <v>0.57568098434097958</v>
      </c>
      <c r="F141" s="307">
        <f>IF(F$10=0,0,F$10/PPA_fec!F$10)</f>
        <v>0.5796991923429472</v>
      </c>
      <c r="G141" s="307">
        <f>IF(G$10=0,0,G$10/PPA_fec!G$10)</f>
        <v>0.5795607450471475</v>
      </c>
      <c r="H141" s="307">
        <f>IF(H$10=0,0,H$10/PPA_fec!H$10)</f>
        <v>0.58185005536634682</v>
      </c>
      <c r="I141" s="307">
        <f>IF(I$10=0,0,I$10/PPA_fec!I$10)</f>
        <v>0.57715806868669162</v>
      </c>
      <c r="J141" s="307">
        <f>IF(J$10=0,0,J$10/PPA_fec!J$10)</f>
        <v>0.59388694102145423</v>
      </c>
      <c r="K141" s="307">
        <f>IF(K$10=0,0,K$10/PPA_fec!K$10)</f>
        <v>0.58737232934225425</v>
      </c>
      <c r="L141" s="307">
        <f>IF(L$10=0,0,L$10/PPA_fec!L$10)</f>
        <v>0.58644949230920906</v>
      </c>
      <c r="M141" s="307">
        <f>IF(M$10=0,0,M$10/PPA_fec!M$10)</f>
        <v>0.5933274368004392</v>
      </c>
      <c r="N141" s="307">
        <f>IF(N$10=0,0,N$10/PPA_fec!N$10)</f>
        <v>0.60693395562184216</v>
      </c>
      <c r="O141" s="307">
        <f>IF(O$10=0,0,O$10/PPA_fec!O$10)</f>
        <v>0.62301093546568087</v>
      </c>
      <c r="P141" s="307">
        <f>IF(P$10=0,0,P$10/PPA_fec!P$10)</f>
        <v>0.59916509817278507</v>
      </c>
      <c r="Q141" s="307">
        <f>IF(Q$10=0,0,Q$10/PPA_fec!Q$10)</f>
        <v>0.59425268073191639</v>
      </c>
      <c r="R141" s="307">
        <f>IF(R$10=0,0,R$10/PPA_fec!R$10)</f>
        <v>0.59541392990115483</v>
      </c>
      <c r="S141" s="307">
        <f>IF(S$10=0,0,S$10/PPA_fec!S$10)</f>
        <v>0.60614445125299588</v>
      </c>
      <c r="T141" s="307">
        <f>IF(T$10=0,0,T$10/PPA_fec!T$10)</f>
        <v>0.60675034064725364</v>
      </c>
      <c r="U141" s="307">
        <f>IF(U$10=0,0,U$10/PPA_fec!U$10)</f>
        <v>0.6062195369388661</v>
      </c>
      <c r="V141" s="307">
        <f>IF(V$10=0,0,V$10/PPA_fec!V$10)</f>
        <v>0.62746974921180954</v>
      </c>
      <c r="W141" s="307">
        <f>IF(W$10=0,0,W$10/PPA_fec!W$10)</f>
        <v>0.63904629418324488</v>
      </c>
      <c r="X141" s="307">
        <f>IF(X$10=0,0,X$10/PPA_fec!X$10)</f>
        <v>0.6592898837156107</v>
      </c>
      <c r="Y141" s="307">
        <f>IF(Y$10=0,0,Y$10/PPA_fec!Y$10)</f>
        <v>0.66160105185557327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0.49348233611182185</v>
      </c>
      <c r="C142" s="308">
        <f>IF(C$16=0,0,C$16/PPA_fec!C$16)</f>
        <v>0.49348233611182168</v>
      </c>
      <c r="D142" s="308">
        <f>IF(D$16=0,0,D$16/PPA_fec!D$16)</f>
        <v>0.49348233611182163</v>
      </c>
      <c r="E142" s="308">
        <f>IF(E$16=0,0,E$16/PPA_fec!E$16)</f>
        <v>0.49348233611182168</v>
      </c>
      <c r="F142" s="308">
        <f>IF(F$16=0,0,F$16/PPA_fec!F$16)</f>
        <v>0.49348233611182191</v>
      </c>
      <c r="G142" s="308">
        <f>IF(G$16=0,0,G$16/PPA_fec!G$16)</f>
        <v>0.49348233611182168</v>
      </c>
      <c r="H142" s="308">
        <f>IF(H$16=0,0,H$16/PPA_fec!H$16)</f>
        <v>0.49348233611182174</v>
      </c>
      <c r="I142" s="308">
        <f>IF(I$16=0,0,I$16/PPA_fec!I$16)</f>
        <v>0.49787912196174217</v>
      </c>
      <c r="J142" s="308">
        <f>IF(J$16=0,0,J$16/PPA_fec!J$16)</f>
        <v>0.50660763149014121</v>
      </c>
      <c r="K142" s="308">
        <f>IF(K$16=0,0,K$16/PPA_fec!K$16)</f>
        <v>0.50660763149014121</v>
      </c>
      <c r="L142" s="308">
        <f>IF(L$16=0,0,L$16/PPA_fec!L$16)</f>
        <v>0.50660763149014121</v>
      </c>
      <c r="M142" s="308">
        <f>IF(M$16=0,0,M$16/PPA_fec!M$16)</f>
        <v>0.51223645224639491</v>
      </c>
      <c r="N142" s="308">
        <f>IF(N$16=0,0,N$16/PPA_fec!N$16)</f>
        <v>0.51223645224639469</v>
      </c>
      <c r="O142" s="308">
        <f>IF(O$16=0,0,O$16/PPA_fec!O$16)</f>
        <v>0.51223645224639469</v>
      </c>
      <c r="P142" s="308">
        <f>IF(P$16=0,0,P$16/PPA_fec!P$16)</f>
        <v>0.51944761149013496</v>
      </c>
      <c r="Q142" s="308">
        <f>IF(Q$16=0,0,Q$16/PPA_fec!Q$16)</f>
        <v>0.51944761149013485</v>
      </c>
      <c r="R142" s="308">
        <f>IF(R$16=0,0,R$16/PPA_fec!R$16)</f>
        <v>0.51944761149013474</v>
      </c>
      <c r="S142" s="308">
        <f>IF(S$16=0,0,S$16/PPA_fec!S$16)</f>
        <v>0.52821681617920968</v>
      </c>
      <c r="T142" s="308">
        <f>IF(T$16=0,0,T$16/PPA_fec!T$16)</f>
        <v>0.52821681617920946</v>
      </c>
      <c r="U142" s="308">
        <f>IF(U$16=0,0,U$16/PPA_fec!U$16)</f>
        <v>0.52821681617920979</v>
      </c>
      <c r="V142" s="308">
        <f>IF(V$16=0,0,V$16/PPA_fec!V$16)</f>
        <v>0.53852586928097668</v>
      </c>
      <c r="W142" s="308">
        <f>IF(W$16=0,0,W$16/PPA_fec!W$16)</f>
        <v>0.54811541373408079</v>
      </c>
      <c r="X142" s="308">
        <f>IF(X$16=0,0,X$16/PPA_fec!X$16)</f>
        <v>0.5481154137340809</v>
      </c>
      <c r="Y142" s="308">
        <f>IF(Y$16=0,0,Y$16/PPA_fec!Y$16)</f>
        <v>0.54811541373408057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0.53298481516426721</v>
      </c>
      <c r="C143" s="308">
        <f>IF(C$17=0,0,C$17/PPA_fec!C$17)</f>
        <v>0.51849229427975985</v>
      </c>
      <c r="D143" s="308">
        <f>IF(D$17=0,0,D$17/PPA_fec!D$17)</f>
        <v>0.51955649899606982</v>
      </c>
      <c r="E143" s="308">
        <f>IF(E$17=0,0,E$17/PPA_fec!E$17)</f>
        <v>0.52376936974885613</v>
      </c>
      <c r="F143" s="308">
        <f>IF(F$17=0,0,F$17/PPA_fec!F$17)</f>
        <v>0.52189422151421971</v>
      </c>
      <c r="G143" s="308">
        <f>IF(G$17=0,0,G$17/PPA_fec!G$17)</f>
        <v>0.52120271514445393</v>
      </c>
      <c r="H143" s="308">
        <f>IF(H$17=0,0,H$17/PPA_fec!H$17)</f>
        <v>0.53066738148493275</v>
      </c>
      <c r="I143" s="308">
        <f>IF(I$17=0,0,I$17/PPA_fec!I$17)</f>
        <v>0.52906165247977499</v>
      </c>
      <c r="J143" s="308">
        <f>IF(J$17=0,0,J$17/PPA_fec!J$17)</f>
        <v>0.54148312350566263</v>
      </c>
      <c r="K143" s="308">
        <f>IF(K$17=0,0,K$17/PPA_fec!K$17)</f>
        <v>0.53245365817652923</v>
      </c>
      <c r="L143" s="308">
        <f>IF(L$17=0,0,L$17/PPA_fec!L$17)</f>
        <v>0.54087489328895066</v>
      </c>
      <c r="M143" s="308">
        <f>IF(M$17=0,0,M$17/PPA_fec!M$17)</f>
        <v>0.54557007651320999</v>
      </c>
      <c r="N143" s="308">
        <f>IF(N$17=0,0,N$17/PPA_fec!N$17)</f>
        <v>0.55845541595053538</v>
      </c>
      <c r="O143" s="308">
        <f>IF(O$17=0,0,O$17/PPA_fec!O$17)</f>
        <v>0.55880865235274524</v>
      </c>
      <c r="P143" s="308">
        <f>IF(P$17=0,0,P$17/PPA_fec!P$17)</f>
        <v>0.55239182092754724</v>
      </c>
      <c r="Q143" s="308">
        <f>IF(Q$17=0,0,Q$17/PPA_fec!Q$17)</f>
        <v>0.55227222243728502</v>
      </c>
      <c r="R143" s="308">
        <f>IF(R$17=0,0,R$17/PPA_fec!R$17)</f>
        <v>0.54832640842991076</v>
      </c>
      <c r="S143" s="308">
        <f>IF(S$17=0,0,S$17/PPA_fec!S$17)</f>
        <v>0.55923548619468844</v>
      </c>
      <c r="T143" s="308">
        <f>IF(T$17=0,0,T$17/PPA_fec!T$17)</f>
        <v>0.55435855981906712</v>
      </c>
      <c r="U143" s="308">
        <f>IF(U$17=0,0,U$17/PPA_fec!U$17)</f>
        <v>0.55646224421440926</v>
      </c>
      <c r="V143" s="308">
        <f>IF(V$17=0,0,V$17/PPA_fec!V$17)</f>
        <v>0.57076007572023391</v>
      </c>
      <c r="W143" s="308">
        <f>IF(W$17=0,0,W$17/PPA_fec!W$17)</f>
        <v>0.57964291627788522</v>
      </c>
      <c r="X143" s="308">
        <f>IF(X$17=0,0,X$17/PPA_fec!X$17)</f>
        <v>0.57845645711506066</v>
      </c>
      <c r="Y143" s="308">
        <f>IF(Y$17=0,0,Y$17/PPA_fec!Y$17)</f>
        <v>0.58034048836467178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0.49056056279050492</v>
      </c>
      <c r="C144" s="309">
        <f>IF(C$30=0,0,C$30/PPA_fec!C$30)</f>
        <v>0.49056056279050503</v>
      </c>
      <c r="D144" s="309">
        <f>IF(D$30=0,0,D$30/PPA_fec!D$30)</f>
        <v>0.49056056279050514</v>
      </c>
      <c r="E144" s="309">
        <f>IF(E$30=0,0,E$30/PPA_fec!E$30)</f>
        <v>0.49056056279050503</v>
      </c>
      <c r="F144" s="309">
        <f>IF(F$30=0,0,F$30/PPA_fec!F$30)</f>
        <v>0.49056056279050503</v>
      </c>
      <c r="G144" s="309">
        <f>IF(G$30=0,0,G$30/PPA_fec!G$30)</f>
        <v>0.49056056279050503</v>
      </c>
      <c r="H144" s="309">
        <f>IF(H$30=0,0,H$30/PPA_fec!H$30)</f>
        <v>0.49056056279050503</v>
      </c>
      <c r="I144" s="309">
        <f>IF(I$30=0,0,I$30/PPA_fec!I$30)</f>
        <v>0.49493131647948313</v>
      </c>
      <c r="J144" s="309">
        <f>IF(J$30=0,0,J$30/PPA_fec!J$30)</f>
        <v>0.5036081469012379</v>
      </c>
      <c r="K144" s="309">
        <f>IF(K$30=0,0,K$30/PPA_fec!K$30)</f>
        <v>0.5036081469012379</v>
      </c>
      <c r="L144" s="309">
        <f>IF(L$30=0,0,L$30/PPA_fec!L$30)</f>
        <v>0.50360814690123812</v>
      </c>
      <c r="M144" s="309">
        <f>IF(M$30=0,0,M$30/PPA_fec!M$30)</f>
        <v>0.5092036409563867</v>
      </c>
      <c r="N144" s="309">
        <f>IF(N$30=0,0,N$30/PPA_fec!N$30)</f>
        <v>0.50920364095638659</v>
      </c>
      <c r="O144" s="309">
        <f>IF(O$30=0,0,O$30/PPA_fec!O$30)</f>
        <v>0.50920364095638659</v>
      </c>
      <c r="P144" s="309">
        <f>IF(P$30=0,0,P$30/PPA_fec!P$30)</f>
        <v>0.51637210490760599</v>
      </c>
      <c r="Q144" s="309">
        <f>IF(Q$30=0,0,Q$30/PPA_fec!Q$30)</f>
        <v>0.51637210490760588</v>
      </c>
      <c r="R144" s="309">
        <f>IF(R$30=0,0,R$30/PPA_fec!R$30)</f>
        <v>0.51637210490760621</v>
      </c>
      <c r="S144" s="309">
        <f>IF(S$30=0,0,S$30/PPA_fec!S$30)</f>
        <v>0.52508938954517181</v>
      </c>
      <c r="T144" s="309">
        <f>IF(T$30=0,0,T$30/PPA_fec!T$30)</f>
        <v>0.52508938954517159</v>
      </c>
      <c r="U144" s="309">
        <f>IF(U$30=0,0,U$30/PPA_fec!U$30)</f>
        <v>0.52508938954517159</v>
      </c>
      <c r="V144" s="309">
        <f>IF(V$30=0,0,V$30/PPA_fec!V$30)</f>
        <v>0.53533740557607201</v>
      </c>
      <c r="W144" s="309">
        <f>IF(W$30=0,0,W$30/PPA_fec!W$30)</f>
        <v>0.54487017297132367</v>
      </c>
      <c r="X144" s="309">
        <f>IF(X$30=0,0,X$30/PPA_fec!X$30)</f>
        <v>0.54487017297132345</v>
      </c>
      <c r="Y144" s="309">
        <f>IF(Y$30=0,0,Y$30/PPA_fec!Y$30)</f>
        <v>0.54487017297132356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0.63470257556459264</v>
      </c>
      <c r="C146" s="322">
        <f>IF(C$32=0,0,C$32/PPA_fec!C$32)</f>
        <v>0.62711961982061581</v>
      </c>
      <c r="D146" s="322">
        <f>IF(D$32=0,0,D$32/PPA_fec!D$32)</f>
        <v>0.626863271189388</v>
      </c>
      <c r="E146" s="322">
        <f>IF(E$32=0,0,E$32/PPA_fec!E$32)</f>
        <v>0.63101266501106157</v>
      </c>
      <c r="F146" s="322">
        <f>IF(F$32=0,0,F$32/PPA_fec!F$32)</f>
        <v>0.627929366225769</v>
      </c>
      <c r="G146" s="322">
        <f>IF(G$32=0,0,G$32/PPA_fec!G$32)</f>
        <v>0.62733019783523769</v>
      </c>
      <c r="H146" s="322">
        <f>IF(H$32=0,0,H$32/PPA_fec!H$32)</f>
        <v>0.64276105294902397</v>
      </c>
      <c r="I146" s="322">
        <f>IF(I$32=0,0,I$32/PPA_fec!I$32)</f>
        <v>0.63766946029744909</v>
      </c>
      <c r="J146" s="322">
        <f>IF(J$32=0,0,J$32/PPA_fec!J$32)</f>
        <v>0.6397014805185478</v>
      </c>
      <c r="K146" s="322">
        <f>IF(K$32=0,0,K$32/PPA_fec!K$32)</f>
        <v>0.63987931647886365</v>
      </c>
      <c r="L146" s="322">
        <f>IF(L$32=0,0,L$32/PPA_fec!L$32)</f>
        <v>0.64913969602369226</v>
      </c>
      <c r="M146" s="322">
        <f>IF(M$32=0,0,M$32/PPA_fec!M$32)</f>
        <v>0.64772323820020516</v>
      </c>
      <c r="N146" s="322">
        <f>IF(N$32=0,0,N$32/PPA_fec!N$32)</f>
        <v>0.65985845754195982</v>
      </c>
      <c r="O146" s="322">
        <f>IF(O$32=0,0,O$32/PPA_fec!O$32)</f>
        <v>0.65851633839215817</v>
      </c>
      <c r="P146" s="322">
        <f>IF(P$32=0,0,P$32/PPA_fec!P$32)</f>
        <v>0.66210252382886459</v>
      </c>
      <c r="Q146" s="322">
        <f>IF(Q$32=0,0,Q$32/PPA_fec!Q$32)</f>
        <v>0.66374424271993948</v>
      </c>
      <c r="R146" s="322">
        <f>IF(R$32=0,0,R$32/PPA_fec!R$32)</f>
        <v>0.67784821076574875</v>
      </c>
      <c r="S146" s="322">
        <f>IF(S$32=0,0,S$32/PPA_fec!S$32)</f>
        <v>0.688083279455453</v>
      </c>
      <c r="T146" s="322">
        <f>IF(T$32=0,0,T$32/PPA_fec!T$32)</f>
        <v>0.68362956735993141</v>
      </c>
      <c r="U146" s="322">
        <f>IF(U$32=0,0,U$32/PPA_fec!U$32)</f>
        <v>0.68673437070219479</v>
      </c>
      <c r="V146" s="322">
        <f>IF(V$32=0,0,V$32/PPA_fec!V$32)</f>
        <v>0.70314246006086856</v>
      </c>
      <c r="W146" s="322">
        <f>IF(W$32=0,0,W$32/PPA_fec!W$32)</f>
        <v>0.71628171688929398</v>
      </c>
      <c r="X146" s="322">
        <f>IF(X$32=0,0,X$32/PPA_fec!X$32)</f>
        <v>0.72515460943602839</v>
      </c>
      <c r="Y146" s="322">
        <f>IF(Y$32=0,0,Y$32/PPA_fec!Y$32)</f>
        <v>0.72835505536099676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0.43047194506235092</v>
      </c>
      <c r="C147" s="305">
        <f>IF(C$33=0,0,C$33/PPA_fec!C$33)</f>
        <v>0.43165759719813784</v>
      </c>
      <c r="D147" s="305">
        <f>IF(D$33=0,0,D$33/PPA_fec!D$33)</f>
        <v>0.43165759719813784</v>
      </c>
      <c r="E147" s="305">
        <f>IF(E$33=0,0,E$33/PPA_fec!E$33)</f>
        <v>0.43165759719813762</v>
      </c>
      <c r="F147" s="305">
        <f>IF(F$33=0,0,F$33/PPA_fec!F$33)</f>
        <v>0.43165759719813779</v>
      </c>
      <c r="G147" s="305">
        <f>IF(G$33=0,0,G$33/PPA_fec!G$33)</f>
        <v>0.4316575971981379</v>
      </c>
      <c r="H147" s="305">
        <f>IF(H$33=0,0,H$33/PPA_fec!H$33)</f>
        <v>0.43560225757328352</v>
      </c>
      <c r="I147" s="305">
        <f>IF(I$33=0,0,I$33/PPA_fec!I$33)</f>
        <v>0.43560225757328352</v>
      </c>
      <c r="J147" s="305">
        <f>IF(J$33=0,0,J$33/PPA_fec!J$33)</f>
        <v>0.43560225757328352</v>
      </c>
      <c r="K147" s="305">
        <f>IF(K$33=0,0,K$33/PPA_fec!K$33)</f>
        <v>0.4413283913541301</v>
      </c>
      <c r="L147" s="305">
        <f>IF(L$33=0,0,L$33/PPA_fec!L$33)</f>
        <v>0.44132839135412988</v>
      </c>
      <c r="M147" s="305">
        <f>IF(M$33=0,0,M$33/PPA_fec!M$33)</f>
        <v>0.44132839135413005</v>
      </c>
      <c r="N147" s="305">
        <f>IF(N$33=0,0,N$33/PPA_fec!N$33)</f>
        <v>0.44132839135413005</v>
      </c>
      <c r="O147" s="305">
        <f>IF(O$33=0,0,O$33/PPA_fec!O$33)</f>
        <v>0.44132839135412993</v>
      </c>
      <c r="P147" s="305">
        <f>IF(P$33=0,0,P$33/PPA_fec!P$33)</f>
        <v>0.45132860969754668</v>
      </c>
      <c r="Q147" s="305">
        <f>IF(Q$33=0,0,Q$33/PPA_fec!Q$33)</f>
        <v>0.45132860969754673</v>
      </c>
      <c r="R147" s="305">
        <f>IF(R$33=0,0,R$33/PPA_fec!R$33)</f>
        <v>0.46119574872779201</v>
      </c>
      <c r="S147" s="305">
        <f>IF(S$33=0,0,S$33/PPA_fec!S$33)</f>
        <v>0.47007617385501282</v>
      </c>
      <c r="T147" s="305">
        <f>IF(T$33=0,0,T$33/PPA_fec!T$33)</f>
        <v>0.47059791958990965</v>
      </c>
      <c r="U147" s="305">
        <f>IF(U$33=0,0,U$33/PPA_fec!U$33)</f>
        <v>0.47059791958990949</v>
      </c>
      <c r="V147" s="305">
        <f>IF(V$33=0,0,V$33/PPA_fec!V$33)</f>
        <v>0.47853812763091857</v>
      </c>
      <c r="W147" s="305">
        <f>IF(W$33=0,0,W$33/PPA_fec!W$33)</f>
        <v>0.48568431486782676</v>
      </c>
      <c r="X147" s="305">
        <f>IF(X$33=0,0,X$33/PPA_fec!X$33)</f>
        <v>0.49211588338104406</v>
      </c>
      <c r="Y147" s="305">
        <f>IF(Y$33=0,0,Y$33/PPA_fec!Y$33)</f>
        <v>0.49790429504293982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0.11188270964702007</v>
      </c>
      <c r="C148" s="306">
        <f>IF(C$34=0,0,C$34/PPA_fec!C$34)</f>
        <v>0.11219086904084868</v>
      </c>
      <c r="D148" s="306">
        <f>IF(D$34=0,0,D$34/PPA_fec!D$34)</f>
        <v>0.11219086904084866</v>
      </c>
      <c r="E148" s="306">
        <f>IF(E$34=0,0,E$34/PPA_fec!E$34)</f>
        <v>0.11219086904084868</v>
      </c>
      <c r="F148" s="306">
        <f>IF(F$34=0,0,F$34/PPA_fec!F$34)</f>
        <v>0.1121908690408487</v>
      </c>
      <c r="G148" s="306">
        <f>IF(G$34=0,0,G$34/PPA_fec!G$34)</f>
        <v>0.11219086904084866</v>
      </c>
      <c r="H148" s="306">
        <f>IF(H$34=0,0,H$34/PPA_fec!H$34)</f>
        <v>0.11321611423155346</v>
      </c>
      <c r="I148" s="306">
        <f>IF(I$34=0,0,I$34/PPA_fec!I$34)</f>
        <v>0.11321611423155349</v>
      </c>
      <c r="J148" s="306">
        <f>IF(J$34=0,0,J$34/PPA_fec!J$34)</f>
        <v>0.11321611423155349</v>
      </c>
      <c r="K148" s="306">
        <f>IF(K$34=0,0,K$34/PPA_fec!K$34)</f>
        <v>0.1147043769872358</v>
      </c>
      <c r="L148" s="306">
        <f>IF(L$34=0,0,L$34/PPA_fec!L$34)</f>
        <v>0.11470437698723589</v>
      </c>
      <c r="M148" s="306">
        <f>IF(M$34=0,0,M$34/PPA_fec!M$34)</f>
        <v>0.11470437698723582</v>
      </c>
      <c r="N148" s="306">
        <f>IF(N$34=0,0,N$34/PPA_fec!N$34)</f>
        <v>0.11470437698723579</v>
      </c>
      <c r="O148" s="306">
        <f>IF(O$34=0,0,O$34/PPA_fec!O$34)</f>
        <v>0.11470437698723582</v>
      </c>
      <c r="P148" s="306">
        <f>IF(P$34=0,0,P$34/PPA_fec!P$34)</f>
        <v>0.11730350461484752</v>
      </c>
      <c r="Q148" s="306">
        <f>IF(Q$34=0,0,Q$34/PPA_fec!Q$34)</f>
        <v>0.11730350461484758</v>
      </c>
      <c r="R148" s="306">
        <f>IF(R$34=0,0,R$34/PPA_fec!R$34)</f>
        <v>0.12231173483406298</v>
      </c>
      <c r="S148" s="306">
        <f>IF(S$34=0,0,S$34/PPA_fec!S$34)</f>
        <v>0.12231173483406302</v>
      </c>
      <c r="T148" s="306">
        <f>IF(T$34=0,0,T$34/PPA_fec!T$34)</f>
        <v>0.12231173483406292</v>
      </c>
      <c r="U148" s="306">
        <f>IF(U$34=0,0,U$34/PPA_fec!U$34)</f>
        <v>0.12231173483406288</v>
      </c>
      <c r="V148" s="306">
        <f>IF(V$34=0,0,V$34/PPA_fec!V$34)</f>
        <v>0.12520078390059308</v>
      </c>
      <c r="W148" s="306">
        <f>IF(W$34=0,0,W$34/PPA_fec!W$34)</f>
        <v>0.12945609166579122</v>
      </c>
      <c r="X148" s="306">
        <f>IF(X$34=0,0,X$34/PPA_fec!X$34)</f>
        <v>0.13035073754814946</v>
      </c>
      <c r="Y148" s="306">
        <f>IF(Y$34=0,0,Y$34/PPA_fec!Y$34)</f>
        <v>0.13035073754814946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0.61333731894289401</v>
      </c>
      <c r="C149" s="306">
        <f>IF(C$35=0,0,C$35/PPA_fec!C$35)</f>
        <v>0.61502663856175366</v>
      </c>
      <c r="D149" s="306">
        <f>IF(D$35=0,0,D$35/PPA_fec!D$35)</f>
        <v>0.61502663856175377</v>
      </c>
      <c r="E149" s="306">
        <f>IF(E$35=0,0,E$35/PPA_fec!E$35)</f>
        <v>0.61502663856175366</v>
      </c>
      <c r="F149" s="306">
        <f>IF(F$35=0,0,F$35/PPA_fec!F$35)</f>
        <v>0.61502663856175355</v>
      </c>
      <c r="G149" s="306">
        <f>IF(G$35=0,0,G$35/PPA_fec!G$35)</f>
        <v>0.61502663856175366</v>
      </c>
      <c r="H149" s="306">
        <f>IF(H$35=0,0,H$35/PPA_fec!H$35)</f>
        <v>0.62064699883466679</v>
      </c>
      <c r="I149" s="306">
        <f>IF(I$35=0,0,I$35/PPA_fec!I$35)</f>
        <v>0.6206469988346669</v>
      </c>
      <c r="J149" s="306">
        <f>IF(J$35=0,0,J$35/PPA_fec!J$35)</f>
        <v>0.62064699883466667</v>
      </c>
      <c r="K149" s="306">
        <f>IF(K$35=0,0,K$35/PPA_fec!K$35)</f>
        <v>0.62880560610591207</v>
      </c>
      <c r="L149" s="306">
        <f>IF(L$35=0,0,L$35/PPA_fec!L$35)</f>
        <v>0.62880560610591185</v>
      </c>
      <c r="M149" s="306">
        <f>IF(M$35=0,0,M$35/PPA_fec!M$35)</f>
        <v>0.62880560610591218</v>
      </c>
      <c r="N149" s="306">
        <f>IF(N$35=0,0,N$35/PPA_fec!N$35)</f>
        <v>0.62880560610591174</v>
      </c>
      <c r="O149" s="306">
        <f>IF(O$35=0,0,O$35/PPA_fec!O$35)</f>
        <v>0.62880560610591196</v>
      </c>
      <c r="P149" s="306">
        <f>IF(P$35=0,0,P$35/PPA_fec!P$35)</f>
        <v>0.642541047411054</v>
      </c>
      <c r="Q149" s="306">
        <f>IF(Q$35=0,0,Q$35/PPA_fec!Q$35)</f>
        <v>0.64305393791463494</v>
      </c>
      <c r="R149" s="306">
        <f>IF(R$35=0,0,R$35/PPA_fec!R$35)</f>
        <v>0.65536454603890448</v>
      </c>
      <c r="S149" s="306">
        <f>IF(S$35=0,0,S$35/PPA_fec!S$35)</f>
        <v>0.66644409335074717</v>
      </c>
      <c r="T149" s="306">
        <f>IF(T$35=0,0,T$35/PPA_fec!T$35)</f>
        <v>0.67050889056096807</v>
      </c>
      <c r="U149" s="306">
        <f>IF(U$35=0,0,U$35/PPA_fec!U$35)</f>
        <v>0.67050889056096796</v>
      </c>
      <c r="V149" s="306">
        <f>IF(V$35=0,0,V$35/PPA_fec!V$35)</f>
        <v>0.68007400342060409</v>
      </c>
      <c r="W149" s="306">
        <f>IF(W$35=0,0,W$35/PPA_fec!W$35)</f>
        <v>0.68868260499427714</v>
      </c>
      <c r="X149" s="306">
        <f>IF(X$35=0,0,X$35/PPA_fec!X$35)</f>
        <v>0.69643034641058232</v>
      </c>
      <c r="Y149" s="306">
        <f>IF(Y$35=0,0,Y$35/PPA_fec!Y$35)</f>
        <v>0.70340331368525721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0.43228696582549858</v>
      </c>
      <c r="C150" s="306">
        <f>IF(C$36=0,0,C$36/PPA_fec!C$36)</f>
        <v>0.43347761708670812</v>
      </c>
      <c r="D150" s="306">
        <f>IF(D$36=0,0,D$36/PPA_fec!D$36)</f>
        <v>0.43347761708670812</v>
      </c>
      <c r="E150" s="306">
        <f>IF(E$36=0,0,E$36/PPA_fec!E$36)</f>
        <v>0.43347761708670812</v>
      </c>
      <c r="F150" s="306">
        <f>IF(F$36=0,0,F$36/PPA_fec!F$36)</f>
        <v>0.43347761708670801</v>
      </c>
      <c r="G150" s="306">
        <f>IF(G$36=0,0,G$36/PPA_fec!G$36)</f>
        <v>0.43347761708670812</v>
      </c>
      <c r="H150" s="306">
        <f>IF(H$36=0,0,H$36/PPA_fec!H$36)</f>
        <v>0.43743890953408648</v>
      </c>
      <c r="I150" s="306">
        <f>IF(I$36=0,0,I$36/PPA_fec!I$36)</f>
        <v>0.43743890953408654</v>
      </c>
      <c r="J150" s="306">
        <f>IF(J$36=0,0,J$36/PPA_fec!J$36)</f>
        <v>0.4374389095340866</v>
      </c>
      <c r="K150" s="306">
        <f>IF(K$36=0,0,K$36/PPA_fec!K$36)</f>
        <v>0.44318918670412266</v>
      </c>
      <c r="L150" s="306">
        <f>IF(L$36=0,0,L$36/PPA_fec!L$36)</f>
        <v>0.44318918670412266</v>
      </c>
      <c r="M150" s="306">
        <f>IF(M$36=0,0,M$36/PPA_fec!M$36)</f>
        <v>0.4431891867041225</v>
      </c>
      <c r="N150" s="306">
        <f>IF(N$36=0,0,N$36/PPA_fec!N$36)</f>
        <v>0.44318918670412272</v>
      </c>
      <c r="O150" s="306">
        <f>IF(O$36=0,0,O$36/PPA_fec!O$36)</f>
        <v>0.44318918670412233</v>
      </c>
      <c r="P150" s="306">
        <f>IF(P$36=0,0,P$36/PPA_fec!P$36)</f>
        <v>0.45323156947692322</v>
      </c>
      <c r="Q150" s="306">
        <f>IF(Q$36=0,0,Q$36/PPA_fec!Q$36)</f>
        <v>0.45323156947692317</v>
      </c>
      <c r="R150" s="306">
        <f>IF(R$36=0,0,R$36/PPA_fec!R$36)</f>
        <v>0.47258212554095269</v>
      </c>
      <c r="S150" s="306">
        <f>IF(S$36=0,0,S$36/PPA_fec!S$36)</f>
        <v>0.47258212554095252</v>
      </c>
      <c r="T150" s="306">
        <f>IF(T$36=0,0,T$36/PPA_fec!T$36)</f>
        <v>0.47258212554095264</v>
      </c>
      <c r="U150" s="306">
        <f>IF(U$36=0,0,U$36/PPA_fec!U$36)</f>
        <v>0.47258212554095258</v>
      </c>
      <c r="V150" s="306">
        <f>IF(V$36=0,0,V$36/PPA_fec!V$36)</f>
        <v>0.48374469265280956</v>
      </c>
      <c r="W150" s="306">
        <f>IF(W$36=0,0,W$36/PPA_fec!W$36)</f>
        <v>0.50052244131275736</v>
      </c>
      <c r="X150" s="306">
        <f>IF(X$36=0,0,X$36/PPA_fec!X$36)</f>
        <v>0.50364283279857303</v>
      </c>
      <c r="Y150" s="306">
        <f>IF(Y$36=0,0,Y$36/PPA_fec!Y$36)</f>
        <v>0.50364283279857303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0.64928900174948778</v>
      </c>
      <c r="C151" s="307">
        <f>IF(C$37=0,0,C$37/PPA_fec!C$37)</f>
        <v>0.61545069750176984</v>
      </c>
      <c r="D151" s="307">
        <f>IF(D$37=0,0,D$37/PPA_fec!D$37)</f>
        <v>0.6199888723515905</v>
      </c>
      <c r="E151" s="307">
        <f>IF(E$37=0,0,E$37/PPA_fec!E$37)</f>
        <v>0.62625021645985668</v>
      </c>
      <c r="F151" s="307">
        <f>IF(F$37=0,0,F$37/PPA_fec!F$37)</f>
        <v>0.63062139372549719</v>
      </c>
      <c r="G151" s="307">
        <f>IF(G$37=0,0,G$37/PPA_fec!G$37)</f>
        <v>0.63047078487906827</v>
      </c>
      <c r="H151" s="307">
        <f>IF(H$37=0,0,H$37/PPA_fec!H$37)</f>
        <v>0.63874544727891647</v>
      </c>
      <c r="I151" s="307">
        <f>IF(I$37=0,0,I$37/PPA_fec!I$37)</f>
        <v>0.62799936730538031</v>
      </c>
      <c r="J151" s="307">
        <f>IF(J$37=0,0,J$37/PPA_fec!J$37)</f>
        <v>0.63506824531799211</v>
      </c>
      <c r="K151" s="307">
        <f>IF(K$37=0,0,K$37/PPA_fec!K$37)</f>
        <v>0.63635850182517162</v>
      </c>
      <c r="L151" s="307">
        <f>IF(L$37=0,0,L$37/PPA_fec!L$37)</f>
        <v>0.63535870125159843</v>
      </c>
      <c r="M151" s="307">
        <f>IF(M$37=0,0,M$37/PPA_fec!M$37)</f>
        <v>0.63574659916101828</v>
      </c>
      <c r="N151" s="307">
        <f>IF(N$37=0,0,N$37/PPA_fec!N$37)</f>
        <v>0.65032589809547237</v>
      </c>
      <c r="O151" s="307">
        <f>IF(O$37=0,0,O$37/PPA_fec!O$37)</f>
        <v>0.66755228040406323</v>
      </c>
      <c r="P151" s="307">
        <f>IF(P$37=0,0,P$37/PPA_fec!P$37)</f>
        <v>0.6474345117014294</v>
      </c>
      <c r="Q151" s="307">
        <f>IF(Q$37=0,0,Q$37/PPA_fec!Q$37)</f>
        <v>0.64212634439194938</v>
      </c>
      <c r="R151" s="307">
        <f>IF(R$37=0,0,R$37/PPA_fec!R$37)</f>
        <v>0.67085006773641376</v>
      </c>
      <c r="S151" s="307">
        <f>IF(S$37=0,0,S$37/PPA_fec!S$37)</f>
        <v>0.67160224847182237</v>
      </c>
      <c r="T151" s="307">
        <f>IF(T$37=0,0,T$37/PPA_fec!T$37)</f>
        <v>0.67227356811958594</v>
      </c>
      <c r="U151" s="307">
        <f>IF(U$37=0,0,U$37/PPA_fec!U$37)</f>
        <v>0.67168544269286035</v>
      </c>
      <c r="V151" s="307">
        <f>IF(V$37=0,0,V$37/PPA_fec!V$37)</f>
        <v>0.69802885410186832</v>
      </c>
      <c r="W151" s="307">
        <f>IF(W$37=0,0,W$37/PPA_fec!W$37)</f>
        <v>0.72720005484986261</v>
      </c>
      <c r="X151" s="307">
        <f>IF(X$37=0,0,X$37/PPA_fec!X$37)</f>
        <v>0.7502361628005535</v>
      </c>
      <c r="Y151" s="307">
        <f>IF(Y$37=0,0,Y$37/PPA_fec!Y$37)</f>
        <v>0.75286614690881959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0.5906074234622386</v>
      </c>
      <c r="C152" s="308">
        <f>IF(C$43=0,0,C$43/PPA_fec!C$43)</f>
        <v>0.59677389047700868</v>
      </c>
      <c r="D152" s="308">
        <f>IF(D$43=0,0,D$43/PPA_fec!D$43)</f>
        <v>0.594655463965444</v>
      </c>
      <c r="E152" s="308">
        <f>IF(E$43=0,0,E$43/PPA_fec!E$43)</f>
        <v>0.59790264097507206</v>
      </c>
      <c r="F152" s="308">
        <f>IF(F$43=0,0,F$43/PPA_fec!F$43)</f>
        <v>0.59356143014904572</v>
      </c>
      <c r="G152" s="308">
        <f>IF(G$43=0,0,G$43/PPA_fec!G$43)</f>
        <v>0.59348907421599095</v>
      </c>
      <c r="H152" s="308">
        <f>IF(H$43=0,0,H$43/PPA_fec!H$43)</f>
        <v>0.60267980887605466</v>
      </c>
      <c r="I152" s="308">
        <f>IF(I$43=0,0,I$43/PPA_fec!I$43)</f>
        <v>0.60292595479599242</v>
      </c>
      <c r="J152" s="308">
        <f>IF(J$43=0,0,J$43/PPA_fec!J$43)</f>
        <v>0.60193138929953893</v>
      </c>
      <c r="K152" s="308">
        <f>IF(K$43=0,0,K$43/PPA_fec!K$43)</f>
        <v>0.6074835187581461</v>
      </c>
      <c r="L152" s="308">
        <f>IF(L$43=0,0,L$43/PPA_fec!L$43)</f>
        <v>0.61336058936243953</v>
      </c>
      <c r="M152" s="308">
        <f>IF(M$43=0,0,M$43/PPA_fec!M$43)</f>
        <v>0.61247486453826472</v>
      </c>
      <c r="N152" s="308">
        <f>IF(N$43=0,0,N$43/PPA_fec!N$43)</f>
        <v>0.61785318608132478</v>
      </c>
      <c r="O152" s="308">
        <f>IF(O$43=0,0,O$43/PPA_fec!O$43)</f>
        <v>0.61289449482180802</v>
      </c>
      <c r="P152" s="308">
        <f>IF(P$43=0,0,P$43/PPA_fec!P$43)</f>
        <v>0.62929307800741052</v>
      </c>
      <c r="Q152" s="308">
        <f>IF(Q$43=0,0,Q$43/PPA_fec!Q$43)</f>
        <v>0.63433827029754519</v>
      </c>
      <c r="R152" s="308">
        <f>IF(R$43=0,0,R$43/PPA_fec!R$43)</f>
        <v>0.64726982897981278</v>
      </c>
      <c r="S152" s="308">
        <f>IF(S$43=0,0,S$43/PPA_fec!S$43)</f>
        <v>0.65731062316492994</v>
      </c>
      <c r="T152" s="308">
        <f>IF(T$43=0,0,T$43/PPA_fec!T$43)</f>
        <v>0.65275360434784035</v>
      </c>
      <c r="U152" s="308">
        <f>IF(U$43=0,0,U$43/PPA_fec!U$43)</f>
        <v>0.65660461883970389</v>
      </c>
      <c r="V152" s="308">
        <f>IF(V$43=0,0,V$43/PPA_fec!V$43)</f>
        <v>0.66692010603270324</v>
      </c>
      <c r="W152" s="308">
        <f>IF(W$43=0,0,W$43/PPA_fec!W$43)</f>
        <v>0.67901642679930008</v>
      </c>
      <c r="X152" s="308">
        <f>IF(X$43=0,0,X$43/PPA_fec!X$43)</f>
        <v>0.68404431984639913</v>
      </c>
      <c r="Y152" s="308">
        <f>IF(Y$43=0,0,Y$43/PPA_fec!Y$43)</f>
        <v>0.6875114825131059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0.65043469976644552</v>
      </c>
      <c r="C153" s="308">
        <f>IF(C$56=0,0,C$56/PPA_fec!C$56)</f>
        <v>0.6409721481935331</v>
      </c>
      <c r="D153" s="308">
        <f>IF(D$56=0,0,D$56/PPA_fec!D$56)</f>
        <v>0.64078979196538632</v>
      </c>
      <c r="E153" s="308">
        <f>IF(E$56=0,0,E$56/PPA_fec!E$56)</f>
        <v>0.64529580350503246</v>
      </c>
      <c r="F153" s="308">
        <f>IF(F$56=0,0,F$56/PPA_fec!F$56)</f>
        <v>0.64203457271015163</v>
      </c>
      <c r="G153" s="308">
        <f>IF(G$56=0,0,G$56/PPA_fec!G$56)</f>
        <v>0.64133006033245266</v>
      </c>
      <c r="H153" s="308">
        <f>IF(H$56=0,0,H$56/PPA_fec!H$56)</f>
        <v>0.65830587642879745</v>
      </c>
      <c r="I153" s="308">
        <f>IF(I$56=0,0,I$56/PPA_fec!I$56)</f>
        <v>0.65235974026923693</v>
      </c>
      <c r="J153" s="308">
        <f>IF(J$56=0,0,J$56/PPA_fec!J$56)</f>
        <v>0.65478651800657695</v>
      </c>
      <c r="K153" s="308">
        <f>IF(K$56=0,0,K$56/PPA_fec!K$56)</f>
        <v>0.65393708319013244</v>
      </c>
      <c r="L153" s="308">
        <f>IF(L$56=0,0,L$56/PPA_fec!L$56)</f>
        <v>0.66436324349851683</v>
      </c>
      <c r="M153" s="308">
        <f>IF(M$56=0,0,M$56/PPA_fec!M$56)</f>
        <v>0.66276258500411744</v>
      </c>
      <c r="N153" s="308">
        <f>IF(N$56=0,0,N$56/PPA_fec!N$56)</f>
        <v>0.67639385648050254</v>
      </c>
      <c r="O153" s="308">
        <f>IF(O$56=0,0,O$56/PPA_fec!O$56)</f>
        <v>0.67516147434714735</v>
      </c>
      <c r="P153" s="308">
        <f>IF(P$56=0,0,P$56/PPA_fec!P$56)</f>
        <v>0.67720186860295162</v>
      </c>
      <c r="Q153" s="308">
        <f>IF(Q$56=0,0,Q$56/PPA_fec!Q$56)</f>
        <v>0.67883274504707714</v>
      </c>
      <c r="R153" s="308">
        <f>IF(R$56=0,0,R$56/PPA_fec!R$56)</f>
        <v>0.69287507073415022</v>
      </c>
      <c r="S153" s="308">
        <f>IF(S$56=0,0,S$56/PPA_fec!S$56)</f>
        <v>0.70348699345710963</v>
      </c>
      <c r="T153" s="308">
        <f>IF(T$56=0,0,T$56/PPA_fec!T$56)</f>
        <v>0.69848036812290137</v>
      </c>
      <c r="U153" s="308">
        <f>IF(U$56=0,0,U$56/PPA_fec!U$56)</f>
        <v>0.70187484658710853</v>
      </c>
      <c r="V153" s="308">
        <f>IF(V$56=0,0,V$56/PPA_fec!V$56)</f>
        <v>0.71918851780392123</v>
      </c>
      <c r="W153" s="308">
        <f>IF(W$56=0,0,W$56/PPA_fec!W$56)</f>
        <v>0.73246082721840433</v>
      </c>
      <c r="X153" s="308">
        <f>IF(X$56=0,0,X$56/PPA_fec!X$56)</f>
        <v>0.74178438375931466</v>
      </c>
      <c r="Y153" s="308">
        <f>IF(Y$56=0,0,Y$56/PPA_fec!Y$56)</f>
        <v>0.74491212979820132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0.63254551990542007</v>
      </c>
      <c r="C154" s="309">
        <f>IF(C$69=0,0,C$69/PPA_fec!C$69)</f>
        <v>0.62307325369426825</v>
      </c>
      <c r="D154" s="309">
        <f>IF(D$69=0,0,D$69/PPA_fec!D$69)</f>
        <v>0.62314338950893822</v>
      </c>
      <c r="E154" s="309">
        <f>IF(E$69=0,0,E$69/PPA_fec!E$69)</f>
        <v>0.62684183539141847</v>
      </c>
      <c r="F154" s="309">
        <f>IF(F$69=0,0,F$69/PPA_fec!F$69)</f>
        <v>0.62442083762064049</v>
      </c>
      <c r="G154" s="309">
        <f>IF(G$69=0,0,G$69/PPA_fec!G$69)</f>
        <v>0.62378497407817701</v>
      </c>
      <c r="H154" s="309">
        <f>IF(H$69=0,0,H$69/PPA_fec!H$69)</f>
        <v>0.63918454682655901</v>
      </c>
      <c r="I154" s="309">
        <f>IF(I$69=0,0,I$69/PPA_fec!I$69)</f>
        <v>0.63367840858546554</v>
      </c>
      <c r="J154" s="309">
        <f>IF(J$69=0,0,J$69/PPA_fec!J$69)</f>
        <v>0.63603904217513318</v>
      </c>
      <c r="K154" s="309">
        <f>IF(K$69=0,0,K$69/PPA_fec!K$69)</f>
        <v>0.63606843258384027</v>
      </c>
      <c r="L154" s="309">
        <f>IF(L$69=0,0,L$69/PPA_fec!L$69)</f>
        <v>0.6448123811405958</v>
      </c>
      <c r="M154" s="309">
        <f>IF(M$69=0,0,M$69/PPA_fec!M$69)</f>
        <v>0.64346835792738055</v>
      </c>
      <c r="N154" s="309">
        <f>IF(N$69=0,0,N$69/PPA_fec!N$69)</f>
        <v>0.65521069553001909</v>
      </c>
      <c r="O154" s="309">
        <f>IF(O$69=0,0,O$69/PPA_fec!O$69)</f>
        <v>0.65487196496137368</v>
      </c>
      <c r="P154" s="309">
        <f>IF(P$69=0,0,P$69/PPA_fec!P$69)</f>
        <v>0.65721198533077807</v>
      </c>
      <c r="Q154" s="309">
        <f>IF(Q$69=0,0,Q$69/PPA_fec!Q$69)</f>
        <v>0.65821453841737354</v>
      </c>
      <c r="R154" s="309">
        <f>IF(R$69=0,0,R$69/PPA_fec!R$69)</f>
        <v>0.67202304863976758</v>
      </c>
      <c r="S154" s="309">
        <f>IF(S$69=0,0,S$69/PPA_fec!S$69)</f>
        <v>0.68279407842600037</v>
      </c>
      <c r="T154" s="309">
        <f>IF(T$69=0,0,T$69/PPA_fec!T$69)</f>
        <v>0.67880122561378076</v>
      </c>
      <c r="U154" s="309">
        <f>IF(U$69=0,0,U$69/PPA_fec!U$69)</f>
        <v>0.68147489495940472</v>
      </c>
      <c r="V154" s="309">
        <f>IF(V$69=0,0,V$69/PPA_fec!V$69)</f>
        <v>0.69794887359225422</v>
      </c>
      <c r="W154" s="309">
        <f>IF(W$69=0,0,W$69/PPA_fec!W$69)</f>
        <v>0.71046039638216474</v>
      </c>
      <c r="X154" s="309">
        <f>IF(X$69=0,0,X$69/PPA_fec!X$69)</f>
        <v>0.72001708987336455</v>
      </c>
      <c r="Y154" s="309">
        <f>IF(Y$69=0,0,Y$69/PPA_fec!Y$69)</f>
        <v>0.72400899590024925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0.61412440541530777</v>
      </c>
      <c r="C156" s="322">
        <f>IF(C$83=0,0,C$83/PPA_fec!C$83)</f>
        <v>0.61723487278299516</v>
      </c>
      <c r="D156" s="322">
        <f>IF(D$83=0,0,D$83/PPA_fec!D$83)</f>
        <v>0.61711433705362773</v>
      </c>
      <c r="E156" s="322">
        <f>IF(E$83=0,0,E$83/PPA_fec!E$83)</f>
        <v>0.62283947295685849</v>
      </c>
      <c r="F156" s="322">
        <f>IF(F$83=0,0,F$83/PPA_fec!F$83)</f>
        <v>0.62415261918356735</v>
      </c>
      <c r="G156" s="322">
        <f>IF(G$83=0,0,G$83/PPA_fec!G$83)</f>
        <v>0.62434451552092407</v>
      </c>
      <c r="H156" s="322">
        <f>IF(H$83=0,0,H$83/PPA_fec!H$83)</f>
        <v>0.62616445569442458</v>
      </c>
      <c r="I156" s="322">
        <f>IF(I$83=0,0,I$83/PPA_fec!I$83)</f>
        <v>0.6332864409187422</v>
      </c>
      <c r="J156" s="322">
        <f>IF(J$83=0,0,J$83/PPA_fec!J$83)</f>
        <v>0.63280163620619623</v>
      </c>
      <c r="K156" s="322">
        <f>IF(K$83=0,0,K$83/PPA_fec!K$83)</f>
        <v>0.64815826116822106</v>
      </c>
      <c r="L156" s="322">
        <f>IF(L$83=0,0,L$83/PPA_fec!L$83)</f>
        <v>0.65213203561188959</v>
      </c>
      <c r="M156" s="322">
        <f>IF(M$83=0,0,M$83/PPA_fec!M$83)</f>
        <v>0.65259978348342762</v>
      </c>
      <c r="N156" s="322">
        <f>IF(N$83=0,0,N$83/PPA_fec!N$83)</f>
        <v>0.65316584352601859</v>
      </c>
      <c r="O156" s="322">
        <f>IF(O$83=0,0,O$83/PPA_fec!O$83)</f>
        <v>0.65446376317686372</v>
      </c>
      <c r="P156" s="322">
        <f>IF(P$83=0,0,P$83/PPA_fec!P$83)</f>
        <v>0.65428134941069205</v>
      </c>
      <c r="Q156" s="322">
        <f>IF(Q$83=0,0,Q$83/PPA_fec!Q$83)</f>
        <v>0.65781164019732985</v>
      </c>
      <c r="R156" s="322">
        <f>IF(R$83=0,0,R$83/PPA_fec!R$83)</f>
        <v>0.70513168208675869</v>
      </c>
      <c r="S156" s="322">
        <f>IF(S$83=0,0,S$83/PPA_fec!S$83)</f>
        <v>0.70969009076087741</v>
      </c>
      <c r="T156" s="322">
        <f>IF(T$83=0,0,T$83/PPA_fec!T$83)</f>
        <v>0.71194601836687499</v>
      </c>
      <c r="U156" s="322">
        <f>IF(U$83=0,0,U$83/PPA_fec!U$83)</f>
        <v>0.72233993873864788</v>
      </c>
      <c r="V156" s="322">
        <f>IF(V$83=0,0,V$83/PPA_fec!V$83)</f>
        <v>0.71307774806972291</v>
      </c>
      <c r="W156" s="322">
        <f>IF(W$83=0,0,W$83/PPA_fec!W$83)</f>
        <v>0.71648152671199938</v>
      </c>
      <c r="X156" s="322">
        <f>IF(X$83=0,0,X$83/PPA_fec!X$83)</f>
        <v>0.71757351201998165</v>
      </c>
      <c r="Y156" s="322">
        <f>IF(Y$83=0,0,Y$83/PPA_fec!Y$83)</f>
        <v>0.71986993286612599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0.46281736777537696</v>
      </c>
      <c r="C157" s="334">
        <f>IF(C$84=0,0,C$84/PPA_fec!C$84)</f>
        <v>0.46389005730503557</v>
      </c>
      <c r="D157" s="334">
        <f>IF(D$84=0,0,D$84/PPA_fec!D$84)</f>
        <v>0.46488928384210088</v>
      </c>
      <c r="E157" s="334">
        <f>IF(E$84=0,0,E$84/PPA_fec!E$84)</f>
        <v>0.46849425213017043</v>
      </c>
      <c r="F157" s="334">
        <f>IF(F$84=0,0,F$84/PPA_fec!F$84)</f>
        <v>0.4699294739387862</v>
      </c>
      <c r="G157" s="334">
        <f>IF(G$84=0,0,G$84/PPA_fec!G$84)</f>
        <v>0.46992947393878648</v>
      </c>
      <c r="H157" s="334">
        <f>IF(H$84=0,0,H$84/PPA_fec!H$84)</f>
        <v>0.47221057932583299</v>
      </c>
      <c r="I157" s="334">
        <f>IF(I$84=0,0,I$84/PPA_fec!I$84)</f>
        <v>0.47714089127689197</v>
      </c>
      <c r="J157" s="334">
        <f>IF(J$84=0,0,J$84/PPA_fec!J$84)</f>
        <v>0.47714089127689213</v>
      </c>
      <c r="K157" s="334">
        <f>IF(K$84=0,0,K$84/PPA_fec!K$84)</f>
        <v>0.48442680214920292</v>
      </c>
      <c r="L157" s="334">
        <f>IF(L$84=0,0,L$84/PPA_fec!L$84)</f>
        <v>0.4909841219342827</v>
      </c>
      <c r="M157" s="334">
        <f>IF(M$84=0,0,M$84/PPA_fec!M$84)</f>
        <v>0.49153406504131902</v>
      </c>
      <c r="N157" s="334">
        <f>IF(N$84=0,0,N$84/PPA_fec!N$84)</f>
        <v>0.49153406504131908</v>
      </c>
      <c r="O157" s="334">
        <f>IF(O$84=0,0,O$84/PPA_fec!O$84)</f>
        <v>0.49153406504131902</v>
      </c>
      <c r="P157" s="334">
        <f>IF(P$84=0,0,P$84/PPA_fec!P$84)</f>
        <v>0.49153406504131897</v>
      </c>
      <c r="Q157" s="334">
        <f>IF(Q$84=0,0,Q$84/PPA_fec!Q$84)</f>
        <v>0.49153406504131897</v>
      </c>
      <c r="R157" s="334">
        <f>IF(R$84=0,0,R$84/PPA_fec!R$84)</f>
        <v>0.49738065853718727</v>
      </c>
      <c r="S157" s="334">
        <f>IF(S$84=0,0,S$84/PPA_fec!S$84)</f>
        <v>0.50264259268346811</v>
      </c>
      <c r="T157" s="334">
        <f>IF(T$84=0,0,T$84/PPA_fec!T$84)</f>
        <v>0.50737833341512151</v>
      </c>
      <c r="U157" s="334">
        <f>IF(U$84=0,0,U$84/PPA_fec!U$84)</f>
        <v>0.51164050007360962</v>
      </c>
      <c r="V157" s="334">
        <f>IF(V$84=0,0,V$84/PPA_fec!V$84)</f>
        <v>0.51547645006624843</v>
      </c>
      <c r="W157" s="334">
        <f>IF(W$84=0,0,W$84/PPA_fec!W$84)</f>
        <v>0.51892880505962347</v>
      </c>
      <c r="X157" s="334">
        <f>IF(X$84=0,0,X$84/PPA_fec!X$84)</f>
        <v>0.52203592455366143</v>
      </c>
      <c r="Y157" s="334">
        <f>IF(Y$84=0,0,Y$84/PPA_fec!Y$84)</f>
        <v>0.52483233209829505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0.11626181094438118</v>
      </c>
      <c r="C158" s="335">
        <f>IF(C$85=0,0,C$85/PPA_fec!C$85)</f>
        <v>0.11653127539403789</v>
      </c>
      <c r="D158" s="335">
        <f>IF(D$85=0,0,D$85/PPA_fec!D$85)</f>
        <v>0.11678228560850186</v>
      </c>
      <c r="E158" s="335">
        <f>IF(E$85=0,0,E$85/PPA_fec!E$85)</f>
        <v>0.11768786990751505</v>
      </c>
      <c r="F158" s="335">
        <f>IF(F$85=0,0,F$85/PPA_fec!F$85)</f>
        <v>0.11804840410133456</v>
      </c>
      <c r="G158" s="335">
        <f>IF(G$85=0,0,G$85/PPA_fec!G$85)</f>
        <v>0.11804840410133455</v>
      </c>
      <c r="H158" s="335">
        <f>IF(H$85=0,0,H$85/PPA_fec!H$85)</f>
        <v>0.11862142806654959</v>
      </c>
      <c r="I158" s="335">
        <f>IF(I$85=0,0,I$85/PPA_fec!I$85)</f>
        <v>0.11985994467344807</v>
      </c>
      <c r="J158" s="335">
        <f>IF(J$85=0,0,J$85/PPA_fec!J$85)</f>
        <v>0.11985994467344807</v>
      </c>
      <c r="K158" s="335">
        <f>IF(K$85=0,0,K$85/PPA_fec!K$85)</f>
        <v>0.12347557486280948</v>
      </c>
      <c r="L158" s="335">
        <f>IF(L$85=0,0,L$85/PPA_fec!L$85)</f>
        <v>0.12347557486280947</v>
      </c>
      <c r="M158" s="335">
        <f>IF(M$85=0,0,M$85/PPA_fec!M$85)</f>
        <v>0.12347557486280947</v>
      </c>
      <c r="N158" s="335">
        <f>IF(N$85=0,0,N$85/PPA_fec!N$85)</f>
        <v>0.12347557486280944</v>
      </c>
      <c r="O158" s="335">
        <f>IF(O$85=0,0,O$85/PPA_fec!O$85)</f>
        <v>0.12347557486280943</v>
      </c>
      <c r="P158" s="335">
        <f>IF(P$85=0,0,P$85/PPA_fec!P$85)</f>
        <v>0.12347557486280944</v>
      </c>
      <c r="Q158" s="335">
        <f>IF(Q$85=0,0,Q$85/PPA_fec!Q$85)</f>
        <v>0.12347557486280947</v>
      </c>
      <c r="R158" s="335">
        <f>IF(R$85=0,0,R$85/PPA_fec!R$85)</f>
        <v>0.12790340353178595</v>
      </c>
      <c r="S158" s="335">
        <f>IF(S$85=0,0,S$85/PPA_fec!S$85)</f>
        <v>0.13188844933386479</v>
      </c>
      <c r="T158" s="335">
        <f>IF(T$85=0,0,T$85/PPA_fec!T$85)</f>
        <v>0.13547499055573575</v>
      </c>
      <c r="U158" s="335">
        <f>IF(U$85=0,0,U$85/PPA_fec!U$85)</f>
        <v>0.13870287765541958</v>
      </c>
      <c r="V158" s="335">
        <f>IF(V$85=0,0,V$85/PPA_fec!V$85)</f>
        <v>0.14015474075909118</v>
      </c>
      <c r="W158" s="335">
        <f>IF(W$85=0,0,W$85/PPA_fec!W$85)</f>
        <v>0.14015474075909121</v>
      </c>
      <c r="X158" s="335">
        <f>IF(X$85=0,0,X$85/PPA_fec!X$85)</f>
        <v>0.14015474075909115</v>
      </c>
      <c r="Y158" s="335">
        <f>IF(Y$85=0,0,Y$85/PPA_fec!Y$85)</f>
        <v>0.14015474075909115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0.65217511536872119</v>
      </c>
      <c r="C159" s="335">
        <f>IF(C$86=0,0,C$86/PPA_fec!C$86)</f>
        <v>0.6536866865984754</v>
      </c>
      <c r="D159" s="335">
        <f>IF(D$86=0,0,D$86/PPA_fec!D$86)</f>
        <v>0.65509473808371377</v>
      </c>
      <c r="E159" s="335">
        <f>IF(E$86=0,0,E$86/PPA_fec!E$86)</f>
        <v>0.66017464815811955</v>
      </c>
      <c r="F159" s="335">
        <f>IF(F$86=0,0,F$86/PPA_fec!F$86)</f>
        <v>0.6621970786323973</v>
      </c>
      <c r="G159" s="335">
        <f>IF(G$86=0,0,G$86/PPA_fec!G$86)</f>
        <v>0.66219707863239707</v>
      </c>
      <c r="H159" s="335">
        <f>IF(H$86=0,0,H$86/PPA_fec!H$86)</f>
        <v>0.66541147867990658</v>
      </c>
      <c r="I159" s="335">
        <f>IF(I$86=0,0,I$86/PPA_fec!I$86)</f>
        <v>0.67235898538420613</v>
      </c>
      <c r="J159" s="335">
        <f>IF(J$86=0,0,J$86/PPA_fec!J$86)</f>
        <v>0.67235898538420669</v>
      </c>
      <c r="K159" s="335">
        <f>IF(K$86=0,0,K$86/PPA_fec!K$86)</f>
        <v>0.68173908876151867</v>
      </c>
      <c r="L159" s="335">
        <f>IF(L$86=0,0,L$86/PPA_fec!L$86)</f>
        <v>0.69018118180109966</v>
      </c>
      <c r="M159" s="335">
        <f>IF(M$86=0,0,M$86/PPA_fec!M$86)</f>
        <v>0.69264100246895199</v>
      </c>
      <c r="N159" s="335">
        <f>IF(N$86=0,0,N$86/PPA_fec!N$86)</f>
        <v>0.69264100246895199</v>
      </c>
      <c r="O159" s="335">
        <f>IF(O$86=0,0,O$86/PPA_fec!O$86)</f>
        <v>0.6926410024689521</v>
      </c>
      <c r="P159" s="335">
        <f>IF(P$86=0,0,P$86/PPA_fec!P$86)</f>
        <v>0.69264100246895144</v>
      </c>
      <c r="Q159" s="335">
        <f>IF(Q$86=0,0,Q$86/PPA_fec!Q$86)</f>
        <v>0.69264100246895177</v>
      </c>
      <c r="R159" s="335">
        <f>IF(R$86=0,0,R$86/PPA_fec!R$86)</f>
        <v>0.69999290413778981</v>
      </c>
      <c r="S159" s="335">
        <f>IF(S$86=0,0,S$86/PPA_fec!S$86)</f>
        <v>0.70660961563974356</v>
      </c>
      <c r="T159" s="335">
        <f>IF(T$86=0,0,T$86/PPA_fec!T$86)</f>
        <v>0.71256465599150265</v>
      </c>
      <c r="U159" s="335">
        <f>IF(U$86=0,0,U$86/PPA_fec!U$86)</f>
        <v>0.71792419230808513</v>
      </c>
      <c r="V159" s="335">
        <f>IF(V$86=0,0,V$86/PPA_fec!V$86)</f>
        <v>0.72274777499300957</v>
      </c>
      <c r="W159" s="335">
        <f>IF(W$86=0,0,W$86/PPA_fec!W$86)</f>
        <v>0.72708899940944194</v>
      </c>
      <c r="X159" s="335">
        <f>IF(X$86=0,0,X$86/PPA_fec!X$86)</f>
        <v>0.73099610138423077</v>
      </c>
      <c r="Y159" s="335">
        <f>IF(Y$86=0,0,Y$86/PPA_fec!Y$86)</f>
        <v>0.73451249316154088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0.46297298183534047</v>
      </c>
      <c r="C160" s="335">
        <f>IF(C$87=0,0,C$87/PPA_fec!C$87)</f>
        <v>0.46404603203766243</v>
      </c>
      <c r="D160" s="335">
        <f>IF(D$87=0,0,D$87/PPA_fec!D$87)</f>
        <v>0.46504559454677452</v>
      </c>
      <c r="E160" s="335">
        <f>IF(E$87=0,0,E$87/PPA_fec!E$87)</f>
        <v>0.46865177494093657</v>
      </c>
      <c r="F160" s="335">
        <f>IF(F$87=0,0,F$87/PPA_fec!F$87)</f>
        <v>0.47008747931720923</v>
      </c>
      <c r="G160" s="335">
        <f>IF(G$87=0,0,G$87/PPA_fec!G$87)</f>
        <v>0.47008747931720907</v>
      </c>
      <c r="H160" s="335">
        <f>IF(H$87=0,0,H$87/PPA_fec!H$87)</f>
        <v>0.47236935168513255</v>
      </c>
      <c r="I160" s="335">
        <f>IF(I$87=0,0,I$87/PPA_fec!I$87)</f>
        <v>0.47730132136538034</v>
      </c>
      <c r="J160" s="335">
        <f>IF(J$87=0,0,J$87/PPA_fec!J$87)</f>
        <v>0.47730132136538023</v>
      </c>
      <c r="K160" s="335">
        <f>IF(K$87=0,0,K$87/PPA_fec!K$87)</f>
        <v>0.491699334576987</v>
      </c>
      <c r="L160" s="335">
        <f>IF(L$87=0,0,L$87/PPA_fec!L$87)</f>
        <v>0.49169933457698695</v>
      </c>
      <c r="M160" s="335">
        <f>IF(M$87=0,0,M$87/PPA_fec!M$87)</f>
        <v>0.49169933457698695</v>
      </c>
      <c r="N160" s="335">
        <f>IF(N$87=0,0,N$87/PPA_fec!N$87)</f>
        <v>0.49169933457698695</v>
      </c>
      <c r="O160" s="335">
        <f>IF(O$87=0,0,O$87/PPA_fec!O$87)</f>
        <v>0.49169933457698684</v>
      </c>
      <c r="P160" s="335">
        <f>IF(P$87=0,0,P$87/PPA_fec!P$87)</f>
        <v>0.49169933457698695</v>
      </c>
      <c r="Q160" s="335">
        <f>IF(Q$87=0,0,Q$87/PPA_fec!Q$87)</f>
        <v>0.491699334576987</v>
      </c>
      <c r="R160" s="335">
        <f>IF(R$87=0,0,R$87/PPA_fec!R$87)</f>
        <v>0.50768161904451703</v>
      </c>
      <c r="S160" s="335">
        <f>IF(S$87=0,0,S$87/PPA_fec!S$87)</f>
        <v>0.52206567506529389</v>
      </c>
      <c r="T160" s="335">
        <f>IF(T$87=0,0,T$87/PPA_fec!T$87)</f>
        <v>0.53501132548399311</v>
      </c>
      <c r="U160" s="335">
        <f>IF(U$87=0,0,U$87/PPA_fec!U$87)</f>
        <v>0.54666241086082223</v>
      </c>
      <c r="V160" s="335">
        <f>IF(V$87=0,0,V$87/PPA_fec!V$87)</f>
        <v>0.55714838769996844</v>
      </c>
      <c r="W160" s="335">
        <f>IF(W$87=0,0,W$87/PPA_fec!W$87)</f>
        <v>0.55811842014603952</v>
      </c>
      <c r="X160" s="335">
        <f>IF(X$87=0,0,X$87/PPA_fec!X$87)</f>
        <v>0.55811842014603941</v>
      </c>
      <c r="Y160" s="335">
        <f>IF(Y$87=0,0,Y$87/PPA_fec!Y$87)</f>
        <v>0.5581184201460393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0.69988465972205649</v>
      </c>
      <c r="C161" s="336">
        <f>IF(C$88=0,0,C$88/PPA_fec!C$88)</f>
        <v>0.6631206866903393</v>
      </c>
      <c r="D161" s="336">
        <f>IF(D$88=0,0,D$88/PPA_fec!D$88)</f>
        <v>0.66944927267801957</v>
      </c>
      <c r="E161" s="336">
        <f>IF(E$88=0,0,E$88/PPA_fec!E$88)</f>
        <v>0.68145377208993352</v>
      </c>
      <c r="F161" s="336">
        <f>IF(F$88=0,0,F$88/PPA_fec!F$88)</f>
        <v>0.68831245584773582</v>
      </c>
      <c r="G161" s="336">
        <f>IF(G$88=0,0,G$88/PPA_fec!G$88)</f>
        <v>0.68814806887008229</v>
      </c>
      <c r="H161" s="336">
        <f>IF(H$88=0,0,H$88/PPA_fec!H$88)</f>
        <v>0.69421987223662174</v>
      </c>
      <c r="I161" s="336">
        <f>IF(I$88=0,0,I$88/PPA_fec!I$88)</f>
        <v>0.6896668550702385</v>
      </c>
      <c r="J161" s="336">
        <f>IF(J$88=0,0,J$88/PPA_fec!J$88)</f>
        <v>0.69742987382732946</v>
      </c>
      <c r="K161" s="336">
        <f>IF(K$88=0,0,K$88/PPA_fec!K$88)</f>
        <v>0.71058696686173994</v>
      </c>
      <c r="L161" s="336">
        <f>IF(L$88=0,0,L$88/PPA_fec!L$88)</f>
        <v>0.70947054387846187</v>
      </c>
      <c r="M161" s="336">
        <f>IF(M$88=0,0,M$88/PPA_fec!M$88)</f>
        <v>0.70990368840016749</v>
      </c>
      <c r="N161" s="336">
        <f>IF(N$88=0,0,N$88/PPA_fec!N$88)</f>
        <v>0.72618359945516398</v>
      </c>
      <c r="O161" s="336">
        <f>IF(O$88=0,0,O$88/PPA_fec!O$88)</f>
        <v>0.74541936470313919</v>
      </c>
      <c r="P161" s="336">
        <f>IF(P$88=0,0,P$88/PPA_fec!P$88)</f>
        <v>0.70693622384738231</v>
      </c>
      <c r="Q161" s="336">
        <f>IF(Q$88=0,0,Q$88/PPA_fec!Q$88)</f>
        <v>0.70114021562494022</v>
      </c>
      <c r="R161" s="336">
        <f>IF(R$88=0,0,R$88/PPA_fec!R$88)</f>
        <v>0.79279142356074783</v>
      </c>
      <c r="S161" s="336">
        <f>IF(S$88=0,0,S$88/PPA_fec!S$88)</f>
        <v>0.79829999829736109</v>
      </c>
      <c r="T161" s="336">
        <f>IF(T$88=0,0,T$88/PPA_fec!T$88)</f>
        <v>0.79909796238233211</v>
      </c>
      <c r="U161" s="336">
        <f>IF(U$88=0,0,U$88/PPA_fec!U$88)</f>
        <v>0.79839888710642004</v>
      </c>
      <c r="V161" s="336">
        <f>IF(V$88=0,0,V$88/PPA_fec!V$88)</f>
        <v>0.81056610695492815</v>
      </c>
      <c r="W161" s="336">
        <f>IF(W$88=0,0,W$88/PPA_fec!W$88)</f>
        <v>0.81107781617733732</v>
      </c>
      <c r="X161" s="336">
        <f>IF(X$88=0,0,X$88/PPA_fec!X$88)</f>
        <v>0.83677098823537477</v>
      </c>
      <c r="Y161" s="336">
        <f>IF(Y$88=0,0,Y$88/PPA_fec!Y$88)</f>
        <v>0.83970432377748128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0.60744779520518255</v>
      </c>
      <c r="C162" s="337">
        <f>IF(C$94=0,0,C$94/PPA_fec!C$94)</f>
        <v>0.60885570021285895</v>
      </c>
      <c r="D162" s="337">
        <f>IF(D$94=0,0,D$94/PPA_fec!D$94)</f>
        <v>0.61016718504275747</v>
      </c>
      <c r="E162" s="337">
        <f>IF(E$94=0,0,E$94/PPA_fec!E$94)</f>
        <v>0.61489870592084872</v>
      </c>
      <c r="F162" s="337">
        <f>IF(F$94=0,0,F$94/PPA_fec!F$94)</f>
        <v>0.61678243454465698</v>
      </c>
      <c r="G162" s="337">
        <f>IF(G$94=0,0,G$94/PPA_fec!G$94)</f>
        <v>0.61678243454465687</v>
      </c>
      <c r="H162" s="337">
        <f>IF(H$94=0,0,H$94/PPA_fec!H$94)</f>
        <v>0.619776385365156</v>
      </c>
      <c r="I162" s="337">
        <f>IF(I$94=0,0,I$94/PPA_fec!I$94)</f>
        <v>0.62624741980092091</v>
      </c>
      <c r="J162" s="337">
        <f>IF(J$94=0,0,J$94/PPA_fec!J$94)</f>
        <v>0.62624741980092091</v>
      </c>
      <c r="K162" s="337">
        <f>IF(K$94=0,0,K$94/PPA_fec!K$94)</f>
        <v>0.6362976778208288</v>
      </c>
      <c r="L162" s="337">
        <f>IF(L$94=0,0,L$94/PPA_fec!L$94)</f>
        <v>0.64513846036673117</v>
      </c>
      <c r="M162" s="337">
        <f>IF(M$94=0,0,M$94/PPA_fec!M$94)</f>
        <v>0.64513846036673117</v>
      </c>
      <c r="N162" s="337">
        <f>IF(N$94=0,0,N$94/PPA_fec!N$94)</f>
        <v>0.64513846036673117</v>
      </c>
      <c r="O162" s="337">
        <f>IF(O$94=0,0,O$94/PPA_fec!O$94)</f>
        <v>0.64513846036673106</v>
      </c>
      <c r="P162" s="337">
        <f>IF(P$94=0,0,P$94/PPA_fec!P$94)</f>
        <v>0.64513846036673106</v>
      </c>
      <c r="Q162" s="337">
        <f>IF(Q$94=0,0,Q$94/PPA_fec!Q$94)</f>
        <v>0.64513846036673106</v>
      </c>
      <c r="R162" s="337">
        <f>IF(R$94=0,0,R$94/PPA_fec!R$94)</f>
        <v>0.6532996143300579</v>
      </c>
      <c r="S162" s="337">
        <f>IF(S$94=0,0,S$94/PPA_fec!S$94)</f>
        <v>0.66064465289705232</v>
      </c>
      <c r="T162" s="337">
        <f>IF(T$94=0,0,T$94/PPA_fec!T$94)</f>
        <v>0.66725518760734703</v>
      </c>
      <c r="U162" s="337">
        <f>IF(U$94=0,0,U$94/PPA_fec!U$94)</f>
        <v>0.67320466884661234</v>
      </c>
      <c r="V162" s="337">
        <f>IF(V$94=0,0,V$94/PPA_fec!V$94)</f>
        <v>0.67855920196195108</v>
      </c>
      <c r="W162" s="337">
        <f>IF(W$94=0,0,W$94/PPA_fec!W$94)</f>
        <v>0.68337828176575632</v>
      </c>
      <c r="X162" s="337">
        <f>IF(X$94=0,0,X$94/PPA_fec!X$94)</f>
        <v>0.6877154535891804</v>
      </c>
      <c r="Y162" s="337">
        <f>IF(Y$94=0,0,Y$94/PPA_fec!Y$94)</f>
        <v>0.6916189082302624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SK: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274.24567184565842</v>
      </c>
      <c r="C5" s="223">
        <v>304.75933530259141</v>
      </c>
      <c r="D5" s="223">
        <v>260.3314760934652</v>
      </c>
      <c r="E5" s="223">
        <v>255.25470411652751</v>
      </c>
      <c r="F5" s="223">
        <v>235.18107150869599</v>
      </c>
      <c r="G5" s="223">
        <v>241.32010792970709</v>
      </c>
      <c r="H5" s="223">
        <v>303.19177911921531</v>
      </c>
      <c r="I5" s="223">
        <v>287.42958316775952</v>
      </c>
      <c r="J5" s="223">
        <v>289.51931461249092</v>
      </c>
      <c r="K5" s="223">
        <v>305.86924532169547</v>
      </c>
      <c r="L5" s="223">
        <v>134.67961801850171</v>
      </c>
      <c r="M5" s="223">
        <v>119.6217950763244</v>
      </c>
      <c r="N5" s="223">
        <v>73.595462817458895</v>
      </c>
      <c r="O5" s="223">
        <v>78.619277335216495</v>
      </c>
      <c r="P5" s="223">
        <v>53.48290281527003</v>
      </c>
      <c r="Q5" s="223">
        <v>64.442978505802969</v>
      </c>
      <c r="R5" s="223">
        <v>47.287222305840388</v>
      </c>
      <c r="S5" s="223">
        <v>46.08387986120858</v>
      </c>
      <c r="T5" s="223">
        <v>47.931819136762769</v>
      </c>
      <c r="U5" s="223">
        <v>68.698260024876348</v>
      </c>
      <c r="V5" s="223">
        <v>48.307783733772752</v>
      </c>
      <c r="W5" s="223">
        <v>51.901095708848267</v>
      </c>
      <c r="X5" s="223">
        <v>38.407660379356109</v>
      </c>
      <c r="Y5" s="223">
        <v>39.715313631904117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2.3028023957399668</v>
      </c>
      <c r="C10" s="260">
        <v>6.4805946621498016</v>
      </c>
      <c r="D10" s="260">
        <v>5.4800991656706426</v>
      </c>
      <c r="E10" s="260">
        <v>5.315427940911583</v>
      </c>
      <c r="F10" s="260">
        <v>5.3755388261740151</v>
      </c>
      <c r="G10" s="260">
        <v>5.4843513096214478</v>
      </c>
      <c r="H10" s="260">
        <v>6.5045680206508969</v>
      </c>
      <c r="I10" s="260">
        <v>7.8191762453718008</v>
      </c>
      <c r="J10" s="260">
        <v>6.8242572279065827</v>
      </c>
      <c r="K10" s="260">
        <v>7.9619907783980999</v>
      </c>
      <c r="L10" s="260">
        <v>7.6557554370022149</v>
      </c>
      <c r="M10" s="260">
        <v>7.4260483039712204</v>
      </c>
      <c r="N10" s="260">
        <v>5.1516908697865533</v>
      </c>
      <c r="O10" s="260">
        <v>4.5216527402657194</v>
      </c>
      <c r="P10" s="260">
        <v>5.9364787292853052</v>
      </c>
      <c r="Q10" s="260">
        <v>7.7555269619336968</v>
      </c>
      <c r="R10" s="260">
        <v>5.775237068212201</v>
      </c>
      <c r="S10" s="260">
        <v>5.7646398205245122</v>
      </c>
      <c r="T10" s="260">
        <v>5.8149249596284456</v>
      </c>
      <c r="U10" s="260">
        <v>7.1968283081708444</v>
      </c>
      <c r="V10" s="260">
        <v>4.495934231876892</v>
      </c>
      <c r="W10" s="260">
        <v>5.1266363418903227</v>
      </c>
      <c r="X10" s="260">
        <v>3.9865799884037241</v>
      </c>
      <c r="Y10" s="260">
        <v>3.5770231109643928</v>
      </c>
      <c r="DA10" s="68" t="s">
        <v>2030</v>
      </c>
    </row>
    <row r="11" spans="1:105" ht="12" customHeight="1" x14ac:dyDescent="0.25">
      <c r="A11" s="37" t="s">
        <v>159</v>
      </c>
      <c r="B11" s="226">
        <v>5.2177131739755488E-2</v>
      </c>
      <c r="C11" s="226">
        <v>0.1190528920821172</v>
      </c>
      <c r="D11" s="226">
        <v>0.11379097452458869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2031</v>
      </c>
    </row>
    <row r="12" spans="1:105" ht="12" customHeight="1" x14ac:dyDescent="0.25">
      <c r="A12" s="37" t="s">
        <v>35</v>
      </c>
      <c r="B12" s="226">
        <v>2.2506252640002109</v>
      </c>
      <c r="C12" s="226">
        <v>6.3615417700676842</v>
      </c>
      <c r="D12" s="226">
        <v>5.3663081911460546</v>
      </c>
      <c r="E12" s="226">
        <v>5.315427940911583</v>
      </c>
      <c r="F12" s="226">
        <v>5.3755388261740151</v>
      </c>
      <c r="G12" s="226">
        <v>5.4843513096214478</v>
      </c>
      <c r="H12" s="226">
        <v>6.5045680206508969</v>
      </c>
      <c r="I12" s="226">
        <v>7.8191762453718008</v>
      </c>
      <c r="J12" s="226">
        <v>6.8242572279065827</v>
      </c>
      <c r="K12" s="226">
        <v>7.9619907783980999</v>
      </c>
      <c r="L12" s="226">
        <v>7.6557554370022149</v>
      </c>
      <c r="M12" s="226">
        <v>7.4260483039712204</v>
      </c>
      <c r="N12" s="226">
        <v>5.1516908697865533</v>
      </c>
      <c r="O12" s="226">
        <v>4.5216527402657194</v>
      </c>
      <c r="P12" s="226">
        <v>5.9364787292853052</v>
      </c>
      <c r="Q12" s="226">
        <v>7.7555269619336968</v>
      </c>
      <c r="R12" s="226">
        <v>5.775237068212201</v>
      </c>
      <c r="S12" s="226">
        <v>5.7646398205245122</v>
      </c>
      <c r="T12" s="226">
        <v>5.8149249596284456</v>
      </c>
      <c r="U12" s="226">
        <v>7.1968283081708444</v>
      </c>
      <c r="V12" s="226">
        <v>4.495934231876892</v>
      </c>
      <c r="W12" s="226">
        <v>5.1266363418903227</v>
      </c>
      <c r="X12" s="226">
        <v>3.9865799884037241</v>
      </c>
      <c r="Y12" s="226">
        <v>3.5770231109643928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271.94286944991842</v>
      </c>
      <c r="C17" s="294">
        <f t="shared" si="0"/>
        <v>298.27874064044153</v>
      </c>
      <c r="D17" s="294">
        <f t="shared" si="0"/>
        <v>254.8513769277946</v>
      </c>
      <c r="E17" s="294">
        <f t="shared" si="0"/>
        <v>249.9392761756159</v>
      </c>
      <c r="F17" s="294">
        <f t="shared" si="0"/>
        <v>229.805532682522</v>
      </c>
      <c r="G17" s="294">
        <f t="shared" si="0"/>
        <v>235.83575662008559</v>
      </c>
      <c r="H17" s="294">
        <f t="shared" si="0"/>
        <v>296.68721109856438</v>
      </c>
      <c r="I17" s="294">
        <f t="shared" si="0"/>
        <v>279.61040692238771</v>
      </c>
      <c r="J17" s="294">
        <f t="shared" si="0"/>
        <v>282.69505738458429</v>
      </c>
      <c r="K17" s="294">
        <f t="shared" si="0"/>
        <v>297.90725454329743</v>
      </c>
      <c r="L17" s="294">
        <f t="shared" si="0"/>
        <v>127.0238625814995</v>
      </c>
      <c r="M17" s="294">
        <f t="shared" si="0"/>
        <v>112.1957467723532</v>
      </c>
      <c r="N17" s="294">
        <f t="shared" si="0"/>
        <v>68.443771947672332</v>
      </c>
      <c r="O17" s="294">
        <f t="shared" si="0"/>
        <v>74.097624594950773</v>
      </c>
      <c r="P17" s="294">
        <f t="shared" si="0"/>
        <v>47.546424085984732</v>
      </c>
      <c r="Q17" s="294">
        <f t="shared" si="0"/>
        <v>56.687451543869273</v>
      </c>
      <c r="R17" s="294">
        <f t="shared" si="0"/>
        <v>41.511985237628188</v>
      </c>
      <c r="S17" s="294">
        <f t="shared" si="0"/>
        <v>40.319240040684058</v>
      </c>
      <c r="T17" s="294">
        <f t="shared" si="0"/>
        <v>42.116894177134327</v>
      </c>
      <c r="U17" s="294">
        <f t="shared" si="0"/>
        <v>61.501431716705497</v>
      </c>
      <c r="V17" s="294">
        <f t="shared" si="0"/>
        <v>43.811849501895857</v>
      </c>
      <c r="W17" s="294">
        <f t="shared" si="0"/>
        <v>46.774459366957949</v>
      </c>
      <c r="X17" s="294">
        <f t="shared" si="0"/>
        <v>34.421080390952383</v>
      </c>
      <c r="Y17" s="294">
        <f t="shared" si="0"/>
        <v>36.138290520939726</v>
      </c>
      <c r="DA17" s="70"/>
    </row>
    <row r="18" spans="1:105" ht="12" customHeight="1" x14ac:dyDescent="0.25">
      <c r="A18" s="60" t="s">
        <v>1856</v>
      </c>
      <c r="B18" s="329">
        <v>271.94286944991842</v>
      </c>
      <c r="C18" s="329">
        <v>298.27874064044153</v>
      </c>
      <c r="D18" s="329">
        <v>254.8513769277946</v>
      </c>
      <c r="E18" s="329">
        <v>249.9392761756159</v>
      </c>
      <c r="F18" s="329">
        <v>229.805532682522</v>
      </c>
      <c r="G18" s="329">
        <v>235.83575662008559</v>
      </c>
      <c r="H18" s="329">
        <v>296.68721109856438</v>
      </c>
      <c r="I18" s="329">
        <v>279.61040692238771</v>
      </c>
      <c r="J18" s="329">
        <v>282.69505738458429</v>
      </c>
      <c r="K18" s="329">
        <v>297.90725454329743</v>
      </c>
      <c r="L18" s="329">
        <v>127.0238625814995</v>
      </c>
      <c r="M18" s="329">
        <v>112.1957467723532</v>
      </c>
      <c r="N18" s="329">
        <v>68.443771947672332</v>
      </c>
      <c r="O18" s="329">
        <v>74.097624594950773</v>
      </c>
      <c r="P18" s="329">
        <v>47.546424085984732</v>
      </c>
      <c r="Q18" s="329">
        <v>56.687451543869273</v>
      </c>
      <c r="R18" s="329">
        <v>41.511985237628188</v>
      </c>
      <c r="S18" s="329">
        <v>40.319240040684058</v>
      </c>
      <c r="T18" s="329">
        <v>42.116894177134327</v>
      </c>
      <c r="U18" s="329">
        <v>61.501431716705497</v>
      </c>
      <c r="V18" s="329">
        <v>43.811849501895857</v>
      </c>
      <c r="W18" s="329">
        <v>46.774459366957949</v>
      </c>
      <c r="X18" s="329">
        <v>34.421080390952383</v>
      </c>
      <c r="Y18" s="329">
        <v>36.138290520939726</v>
      </c>
      <c r="DA18" s="72" t="s">
        <v>2037</v>
      </c>
    </row>
    <row r="19" spans="1:105" ht="12" customHeight="1" x14ac:dyDescent="0.25">
      <c r="A19" s="64" t="s">
        <v>28</v>
      </c>
      <c r="B19" s="229">
        <v>210.03711282552871</v>
      </c>
      <c r="C19" s="229">
        <v>197.0407984722973</v>
      </c>
      <c r="D19" s="229">
        <v>179.83831930042331</v>
      </c>
      <c r="E19" s="229">
        <v>189.70917009409951</v>
      </c>
      <c r="F19" s="229">
        <v>155.8330086719748</v>
      </c>
      <c r="G19" s="229">
        <v>165.82017229956219</v>
      </c>
      <c r="H19" s="229">
        <v>167.0520264937893</v>
      </c>
      <c r="I19" s="229">
        <v>160.0190843551969</v>
      </c>
      <c r="J19" s="229">
        <v>165.6745293055296</v>
      </c>
      <c r="K19" s="229">
        <v>206.4570047861242</v>
      </c>
      <c r="L19" s="229">
        <v>19.555582504715261</v>
      </c>
      <c r="M19" s="229">
        <v>0.65721154803018234</v>
      </c>
      <c r="N19" s="229">
        <v>0.65130947615875057</v>
      </c>
      <c r="O19" s="229">
        <v>0.62290839252285934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2040</v>
      </c>
    </row>
    <row r="22" spans="1:105" ht="12" customHeight="1" x14ac:dyDescent="0.25">
      <c r="A22" s="64" t="s">
        <v>159</v>
      </c>
      <c r="B22" s="229">
        <v>1.402666952585871</v>
      </c>
      <c r="C22" s="229">
        <v>1.444280328784771</v>
      </c>
      <c r="D22" s="229">
        <v>1.367866483151579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2041</v>
      </c>
    </row>
    <row r="23" spans="1:105" ht="12" customHeight="1" x14ac:dyDescent="0.25">
      <c r="A23" s="64" t="s">
        <v>32</v>
      </c>
      <c r="B23" s="229">
        <v>0</v>
      </c>
      <c r="C23" s="229">
        <v>22.619143198400721</v>
      </c>
      <c r="D23" s="229">
        <v>9.1374993558493518</v>
      </c>
      <c r="E23" s="229">
        <v>12.790336250451229</v>
      </c>
      <c r="F23" s="229">
        <v>12.20211365757967</v>
      </c>
      <c r="G23" s="229">
        <v>8.0378166083833396</v>
      </c>
      <c r="H23" s="229">
        <v>13.04169421048122</v>
      </c>
      <c r="I23" s="229">
        <v>11.512992194446539</v>
      </c>
      <c r="J23" s="229">
        <v>9.3473475938262212</v>
      </c>
      <c r="K23" s="229">
        <v>11.468327774428801</v>
      </c>
      <c r="L23" s="229">
        <v>0</v>
      </c>
      <c r="M23" s="229">
        <v>12.42109422512927</v>
      </c>
      <c r="N23" s="229">
        <v>3.542522158265792</v>
      </c>
      <c r="O23" s="229">
        <v>0</v>
      </c>
      <c r="P23" s="229">
        <v>0</v>
      </c>
      <c r="Q23" s="229">
        <v>1.7616742169501749</v>
      </c>
      <c r="R23" s="229">
        <v>1.852342583429553</v>
      </c>
      <c r="S23" s="229">
        <v>1.863867019346978</v>
      </c>
      <c r="T23" s="229">
        <v>1.8162850893102109</v>
      </c>
      <c r="U23" s="229">
        <v>1.8148509122121661</v>
      </c>
      <c r="V23" s="229">
        <v>1.737111611554736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60.503089671803842</v>
      </c>
      <c r="C25" s="229">
        <v>77.174518640958752</v>
      </c>
      <c r="D25" s="229">
        <v>64.507691788370323</v>
      </c>
      <c r="E25" s="229">
        <v>44.295955371090528</v>
      </c>
      <c r="F25" s="229">
        <v>61.003024892709448</v>
      </c>
      <c r="G25" s="229">
        <v>58.228356661404781</v>
      </c>
      <c r="H25" s="229">
        <v>116.59349039429389</v>
      </c>
      <c r="I25" s="229">
        <v>108.0783303727443</v>
      </c>
      <c r="J25" s="229">
        <v>107.6731804852284</v>
      </c>
      <c r="K25" s="229">
        <v>79.981921982744424</v>
      </c>
      <c r="L25" s="229">
        <v>107.4682800767842</v>
      </c>
      <c r="M25" s="229">
        <v>99.117440999193747</v>
      </c>
      <c r="N25" s="229">
        <v>64.249940313247791</v>
      </c>
      <c r="O25" s="229">
        <v>73.474716202427913</v>
      </c>
      <c r="P25" s="229">
        <v>47.546424085984732</v>
      </c>
      <c r="Q25" s="229">
        <v>54.925777326919103</v>
      </c>
      <c r="R25" s="229">
        <v>39.659642654198628</v>
      </c>
      <c r="S25" s="229">
        <v>38.455373021337088</v>
      </c>
      <c r="T25" s="229">
        <v>40.300609087824107</v>
      </c>
      <c r="U25" s="229">
        <v>59.686580804493339</v>
      </c>
      <c r="V25" s="229">
        <v>42.074737890341133</v>
      </c>
      <c r="W25" s="229">
        <v>46.774459366957949</v>
      </c>
      <c r="X25" s="229">
        <v>34.421080390952383</v>
      </c>
      <c r="Y25" s="229">
        <v>36.138290520939726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3.1438144599746711</v>
      </c>
      <c r="F27" s="229">
        <v>0.76738546025812515</v>
      </c>
      <c r="G27" s="229">
        <v>3.7494110507352731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319.09590728725442</v>
      </c>
      <c r="C32" s="223">
        <v>283.65127292507191</v>
      </c>
      <c r="D32" s="223">
        <v>272.84014884019842</v>
      </c>
      <c r="E32" s="223">
        <v>242.78624271184239</v>
      </c>
      <c r="F32" s="223">
        <v>245.64041114661481</v>
      </c>
      <c r="G32" s="223">
        <v>226.86558603506171</v>
      </c>
      <c r="H32" s="223">
        <v>276.96749308111112</v>
      </c>
      <c r="I32" s="223">
        <v>257.1556096688866</v>
      </c>
      <c r="J32" s="223">
        <v>291.45430737121512</v>
      </c>
      <c r="K32" s="223">
        <v>277.29375817869061</v>
      </c>
      <c r="L32" s="223">
        <v>113.2957313279348</v>
      </c>
      <c r="M32" s="223">
        <v>89.856939873542061</v>
      </c>
      <c r="N32" s="223">
        <v>55.416678358278453</v>
      </c>
      <c r="O32" s="223">
        <v>62.432755912409753</v>
      </c>
      <c r="P32" s="223">
        <v>39.650036452189561</v>
      </c>
      <c r="Q32" s="223">
        <v>48.527885701274229</v>
      </c>
      <c r="R32" s="223">
        <v>31.603216584395639</v>
      </c>
      <c r="S32" s="223">
        <v>30.31007917008618</v>
      </c>
      <c r="T32" s="223">
        <v>33.600829247234998</v>
      </c>
      <c r="U32" s="223">
        <v>48.442455467612326</v>
      </c>
      <c r="V32" s="223">
        <v>37.803437735803669</v>
      </c>
      <c r="W32" s="223">
        <v>36.55814613207221</v>
      </c>
      <c r="X32" s="223">
        <v>30.384992360580529</v>
      </c>
      <c r="Y32" s="223">
        <v>33.008216102101123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2.0536502926373541</v>
      </c>
      <c r="C37" s="260">
        <v>4.6371284024656862</v>
      </c>
      <c r="D37" s="260">
        <v>4.4152427529499736</v>
      </c>
      <c r="E37" s="260">
        <v>3.886421459805562</v>
      </c>
      <c r="F37" s="260">
        <v>4.3180672426300246</v>
      </c>
      <c r="G37" s="260">
        <v>3.9651253750897921</v>
      </c>
      <c r="H37" s="260">
        <v>4.5683121813150569</v>
      </c>
      <c r="I37" s="260">
        <v>5.3856961165843593</v>
      </c>
      <c r="J37" s="260">
        <v>5.2843497693406301</v>
      </c>
      <c r="K37" s="260">
        <v>5.5554820736134634</v>
      </c>
      <c r="L37" s="260">
        <v>4.9931200528085684</v>
      </c>
      <c r="M37" s="260">
        <v>4.3302539227874988</v>
      </c>
      <c r="N37" s="260">
        <v>3.016996807652065</v>
      </c>
      <c r="O37" s="260">
        <v>2.7843394588014241</v>
      </c>
      <c r="P37" s="260">
        <v>3.456760523517759</v>
      </c>
      <c r="Q37" s="260">
        <v>4.5974808408227581</v>
      </c>
      <c r="R37" s="260">
        <v>3.0397481249792109</v>
      </c>
      <c r="S37" s="260">
        <v>2.988144727107644</v>
      </c>
      <c r="T37" s="260">
        <v>3.209703448418824</v>
      </c>
      <c r="U37" s="260">
        <v>3.9799716595151402</v>
      </c>
      <c r="V37" s="260">
        <v>2.7515071690478479</v>
      </c>
      <c r="W37" s="260">
        <v>2.8279573223347891</v>
      </c>
      <c r="X37" s="260">
        <v>2.472859029900738</v>
      </c>
      <c r="Y37" s="260">
        <v>2.3233205511220252</v>
      </c>
      <c r="DA37" s="68" t="s">
        <v>2055</v>
      </c>
    </row>
    <row r="38" spans="1:105" ht="12" customHeight="1" x14ac:dyDescent="0.25">
      <c r="A38" s="37" t="s">
        <v>159</v>
      </c>
      <c r="B38" s="226">
        <v>4.6531817955615187E-2</v>
      </c>
      <c r="C38" s="226">
        <v>8.5187174333556048E-2</v>
      </c>
      <c r="D38" s="226">
        <v>9.1679869365889594E-2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X38" s="226">
        <v>0</v>
      </c>
      <c r="Y38" s="226">
        <v>0</v>
      </c>
      <c r="DA38" s="69" t="s">
        <v>2056</v>
      </c>
    </row>
    <row r="39" spans="1:105" ht="12" customHeight="1" x14ac:dyDescent="0.25">
      <c r="A39" s="37" t="s">
        <v>35</v>
      </c>
      <c r="B39" s="226">
        <v>2.007118474681739</v>
      </c>
      <c r="C39" s="226">
        <v>4.5519412281321303</v>
      </c>
      <c r="D39" s="226">
        <v>4.3235628835840849</v>
      </c>
      <c r="E39" s="226">
        <v>3.886421459805562</v>
      </c>
      <c r="F39" s="226">
        <v>4.3180672426300246</v>
      </c>
      <c r="G39" s="226">
        <v>3.9651253750897921</v>
      </c>
      <c r="H39" s="226">
        <v>4.5683121813150569</v>
      </c>
      <c r="I39" s="226">
        <v>5.3856961165843593</v>
      </c>
      <c r="J39" s="226">
        <v>5.2843497693406301</v>
      </c>
      <c r="K39" s="226">
        <v>5.5554820736134634</v>
      </c>
      <c r="L39" s="226">
        <v>4.9931200528085684</v>
      </c>
      <c r="M39" s="226">
        <v>4.3302539227874988</v>
      </c>
      <c r="N39" s="226">
        <v>3.016996807652065</v>
      </c>
      <c r="O39" s="226">
        <v>2.7843394588014241</v>
      </c>
      <c r="P39" s="226">
        <v>3.456760523517759</v>
      </c>
      <c r="Q39" s="226">
        <v>4.5974808408227581</v>
      </c>
      <c r="R39" s="226">
        <v>3.0397481249792109</v>
      </c>
      <c r="S39" s="226">
        <v>2.988144727107644</v>
      </c>
      <c r="T39" s="226">
        <v>3.209703448418824</v>
      </c>
      <c r="U39" s="226">
        <v>3.9799716595151402</v>
      </c>
      <c r="V39" s="226">
        <v>2.7515071690478479</v>
      </c>
      <c r="W39" s="226">
        <v>2.8279573223347891</v>
      </c>
      <c r="X39" s="226">
        <v>2.472859029900738</v>
      </c>
      <c r="Y39" s="226">
        <v>2.3233205511220252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9.1896306375251324</v>
      </c>
      <c r="C43" s="261">
        <f t="shared" si="1"/>
        <v>8.0873665079016313</v>
      </c>
      <c r="D43" s="261">
        <f t="shared" si="1"/>
        <v>7.7804320604999537</v>
      </c>
      <c r="E43" s="261">
        <f t="shared" si="1"/>
        <v>6.9246325000590376</v>
      </c>
      <c r="F43" s="261">
        <f t="shared" si="1"/>
        <v>6.9948505479415903</v>
      </c>
      <c r="G43" s="261">
        <f t="shared" si="1"/>
        <v>6.4608829176803484</v>
      </c>
      <c r="H43" s="261">
        <f t="shared" si="1"/>
        <v>7.8956284318781478</v>
      </c>
      <c r="I43" s="261">
        <f t="shared" si="1"/>
        <v>7.2976786536899221</v>
      </c>
      <c r="J43" s="261">
        <f t="shared" si="1"/>
        <v>8.2947813797644798</v>
      </c>
      <c r="K43" s="261">
        <f t="shared" si="1"/>
        <v>7.8764717711616541</v>
      </c>
      <c r="L43" s="261">
        <f t="shared" si="1"/>
        <v>3.1392061239167042</v>
      </c>
      <c r="M43" s="261">
        <f t="shared" si="1"/>
        <v>2.4790343753841899</v>
      </c>
      <c r="N43" s="261">
        <f t="shared" si="1"/>
        <v>1.518831349293519</v>
      </c>
      <c r="O43" s="261">
        <f t="shared" si="1"/>
        <v>1.7289396073509651</v>
      </c>
      <c r="P43" s="261">
        <f t="shared" si="1"/>
        <v>1.049080461700632</v>
      </c>
      <c r="Q43" s="261">
        <f t="shared" si="1"/>
        <v>1.273345068418883</v>
      </c>
      <c r="R43" s="261">
        <f t="shared" si="1"/>
        <v>0.82792662201207068</v>
      </c>
      <c r="S43" s="261">
        <f t="shared" si="1"/>
        <v>0.79194012878198683</v>
      </c>
      <c r="T43" s="261">
        <f t="shared" si="1"/>
        <v>0.88090219706713535</v>
      </c>
      <c r="U43" s="261">
        <f t="shared" si="1"/>
        <v>1.288767646611513</v>
      </c>
      <c r="V43" s="261">
        <f t="shared" si="1"/>
        <v>1.015997987442198</v>
      </c>
      <c r="W43" s="261">
        <f t="shared" si="1"/>
        <v>0.97768663216630236</v>
      </c>
      <c r="X43" s="261">
        <f t="shared" si="1"/>
        <v>0.80904734291825442</v>
      </c>
      <c r="Y43" s="261">
        <f t="shared" si="1"/>
        <v>0.88941726234722018</v>
      </c>
      <c r="DA43" s="70"/>
    </row>
    <row r="44" spans="1:105" ht="12" customHeight="1" x14ac:dyDescent="0.25">
      <c r="A44" s="60" t="s">
        <v>1884</v>
      </c>
      <c r="B44" s="262">
        <v>9.1896306375251324</v>
      </c>
      <c r="C44" s="262">
        <v>8.0873665079016313</v>
      </c>
      <c r="D44" s="262">
        <v>7.7804320604999537</v>
      </c>
      <c r="E44" s="262">
        <v>6.9246325000590376</v>
      </c>
      <c r="F44" s="262">
        <v>6.9948505479415903</v>
      </c>
      <c r="G44" s="262">
        <v>6.4608829176803484</v>
      </c>
      <c r="H44" s="262">
        <v>7.8956284318781478</v>
      </c>
      <c r="I44" s="262">
        <v>7.2976786536899221</v>
      </c>
      <c r="J44" s="262">
        <v>8.2947813797644798</v>
      </c>
      <c r="K44" s="262">
        <v>7.8764717711616541</v>
      </c>
      <c r="L44" s="262">
        <v>3.1392061239167042</v>
      </c>
      <c r="M44" s="262">
        <v>2.4790343753841899</v>
      </c>
      <c r="N44" s="262">
        <v>1.518831349293519</v>
      </c>
      <c r="O44" s="262">
        <v>1.7289396073509651</v>
      </c>
      <c r="P44" s="262">
        <v>1.049080461700632</v>
      </c>
      <c r="Q44" s="262">
        <v>1.273345068418883</v>
      </c>
      <c r="R44" s="262">
        <v>0.82792662201207068</v>
      </c>
      <c r="S44" s="262">
        <v>0.79194012878198683</v>
      </c>
      <c r="T44" s="262">
        <v>0.88090219706713535</v>
      </c>
      <c r="U44" s="262">
        <v>1.288767646611513</v>
      </c>
      <c r="V44" s="262">
        <v>1.015997987442198</v>
      </c>
      <c r="W44" s="262">
        <v>0.97768663216630236</v>
      </c>
      <c r="X44" s="262">
        <v>0.80904734291825442</v>
      </c>
      <c r="Y44" s="262">
        <v>0.88941726234722018</v>
      </c>
      <c r="DA44" s="72" t="s">
        <v>2061</v>
      </c>
    </row>
    <row r="45" spans="1:105" ht="12" customHeight="1" x14ac:dyDescent="0.25">
      <c r="A45" s="64" t="s">
        <v>28</v>
      </c>
      <c r="B45" s="229">
        <v>7.0976800786985317</v>
      </c>
      <c r="C45" s="229">
        <v>5.3424563575450303</v>
      </c>
      <c r="D45" s="229">
        <v>5.4903365328407592</v>
      </c>
      <c r="E45" s="229">
        <v>5.255941782714463</v>
      </c>
      <c r="F45" s="229">
        <v>4.7432652877092893</v>
      </c>
      <c r="G45" s="229">
        <v>4.5427577818189491</v>
      </c>
      <c r="H45" s="229">
        <v>4.4456945923059594</v>
      </c>
      <c r="I45" s="229">
        <v>4.1764105597330943</v>
      </c>
      <c r="J45" s="229">
        <v>4.8611886373210096</v>
      </c>
      <c r="K45" s="229">
        <v>5.4585873467547632</v>
      </c>
      <c r="L45" s="229">
        <v>0.48328718012470168</v>
      </c>
      <c r="M45" s="229">
        <v>1.4521495389411261E-2</v>
      </c>
      <c r="N45" s="229">
        <v>1.4453166772254319E-2</v>
      </c>
      <c r="O45" s="229">
        <v>1.453448740727218E-2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2064</v>
      </c>
    </row>
    <row r="48" spans="1:105" ht="12" customHeight="1" x14ac:dyDescent="0.25">
      <c r="A48" s="64" t="s">
        <v>159</v>
      </c>
      <c r="B48" s="229">
        <v>4.7399629296406252E-2</v>
      </c>
      <c r="C48" s="229">
        <v>3.915942629352593E-2</v>
      </c>
      <c r="D48" s="229">
        <v>4.1759995053945349E-2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2065</v>
      </c>
    </row>
    <row r="49" spans="1:105" ht="12" customHeight="1" x14ac:dyDescent="0.25">
      <c r="A49" s="64" t="s">
        <v>32</v>
      </c>
      <c r="B49" s="229">
        <v>0</v>
      </c>
      <c r="C49" s="229">
        <v>0.61328306786935283</v>
      </c>
      <c r="D49" s="229">
        <v>0.27896138446680041</v>
      </c>
      <c r="E49" s="229">
        <v>0.35435958462297329</v>
      </c>
      <c r="F49" s="229">
        <v>0.37140951485132889</v>
      </c>
      <c r="G49" s="229">
        <v>0.22020151975600979</v>
      </c>
      <c r="H49" s="229">
        <v>0.34707384665100038</v>
      </c>
      <c r="I49" s="229">
        <v>0.30048279784104159</v>
      </c>
      <c r="J49" s="229">
        <v>0.2742679885838149</v>
      </c>
      <c r="K49" s="229">
        <v>0.30321503958067991</v>
      </c>
      <c r="L49" s="229">
        <v>0</v>
      </c>
      <c r="M49" s="229">
        <v>0.27445175463254923</v>
      </c>
      <c r="N49" s="229">
        <v>7.8611881788960961E-2</v>
      </c>
      <c r="O49" s="229">
        <v>0</v>
      </c>
      <c r="P49" s="229">
        <v>0</v>
      </c>
      <c r="Q49" s="229">
        <v>3.9571706175188022E-2</v>
      </c>
      <c r="R49" s="229">
        <v>3.694363758151032E-2</v>
      </c>
      <c r="S49" s="229">
        <v>3.6609595960755123E-2</v>
      </c>
      <c r="T49" s="229">
        <v>3.7988782338615149E-2</v>
      </c>
      <c r="U49" s="229">
        <v>3.8030352689287297E-2</v>
      </c>
      <c r="V49" s="229">
        <v>4.0283665751789648E-2</v>
      </c>
      <c r="W49" s="229">
        <v>0</v>
      </c>
      <c r="X49" s="229">
        <v>0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2.0445509295301938</v>
      </c>
      <c r="C51" s="229">
        <v>2.0924676561937221</v>
      </c>
      <c r="D51" s="229">
        <v>1.9693741481384479</v>
      </c>
      <c r="E51" s="229">
        <v>1.2272309373589489</v>
      </c>
      <c r="F51" s="229">
        <v>1.85681796741753</v>
      </c>
      <c r="G51" s="229">
        <v>1.595205919025716</v>
      </c>
      <c r="H51" s="229">
        <v>3.102859992921188</v>
      </c>
      <c r="I51" s="229">
        <v>2.820785296115786</v>
      </c>
      <c r="J51" s="229">
        <v>3.1593247538596549</v>
      </c>
      <c r="K51" s="229">
        <v>2.114669384826211</v>
      </c>
      <c r="L51" s="229">
        <v>2.655918943792003</v>
      </c>
      <c r="M51" s="229">
        <v>2.19006112536223</v>
      </c>
      <c r="N51" s="229">
        <v>1.425766300732304</v>
      </c>
      <c r="O51" s="229">
        <v>1.7144051199436929</v>
      </c>
      <c r="P51" s="229">
        <v>1.049080461700632</v>
      </c>
      <c r="Q51" s="229">
        <v>1.233773362243695</v>
      </c>
      <c r="R51" s="229">
        <v>0.79098298443056037</v>
      </c>
      <c r="S51" s="229">
        <v>0.75533053282123175</v>
      </c>
      <c r="T51" s="229">
        <v>0.84291341472852022</v>
      </c>
      <c r="U51" s="229">
        <v>1.250737293922225</v>
      </c>
      <c r="V51" s="229">
        <v>0.97571432169040839</v>
      </c>
      <c r="W51" s="229">
        <v>0.97768663216630236</v>
      </c>
      <c r="X51" s="229">
        <v>0.80904734291825442</v>
      </c>
      <c r="Y51" s="229">
        <v>0.88941726234722018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8.7100195362652691E-2</v>
      </c>
      <c r="F53" s="229">
        <v>2.3357777963442409E-2</v>
      </c>
      <c r="G53" s="229">
        <v>0.102717697079673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275.68891912575401</v>
      </c>
      <c r="C56" s="261">
        <f t="shared" si="2"/>
        <v>242.6209952370489</v>
      </c>
      <c r="D56" s="261">
        <f t="shared" si="2"/>
        <v>233.41296181499871</v>
      </c>
      <c r="E56" s="261">
        <f t="shared" si="2"/>
        <v>207.73897500177119</v>
      </c>
      <c r="F56" s="261">
        <f t="shared" si="2"/>
        <v>209.8455164382477</v>
      </c>
      <c r="G56" s="261">
        <f t="shared" si="2"/>
        <v>193.82648753041039</v>
      </c>
      <c r="H56" s="261">
        <f t="shared" si="2"/>
        <v>236.8688529563444</v>
      </c>
      <c r="I56" s="261">
        <f t="shared" si="2"/>
        <v>218.93035961069759</v>
      </c>
      <c r="J56" s="261">
        <f t="shared" si="2"/>
        <v>248.84344139293441</v>
      </c>
      <c r="K56" s="261">
        <f t="shared" si="2"/>
        <v>236.29415313484969</v>
      </c>
      <c r="L56" s="261">
        <f t="shared" si="2"/>
        <v>94.176183717501104</v>
      </c>
      <c r="M56" s="261">
        <f t="shared" si="2"/>
        <v>74.371031261525715</v>
      </c>
      <c r="N56" s="261">
        <f t="shared" si="2"/>
        <v>45.564940478805561</v>
      </c>
      <c r="O56" s="261">
        <f t="shared" si="2"/>
        <v>51.868188220528992</v>
      </c>
      <c r="P56" s="261">
        <f t="shared" si="2"/>
        <v>31.47241385101897</v>
      </c>
      <c r="Q56" s="261">
        <f t="shared" si="2"/>
        <v>38.200352052566508</v>
      </c>
      <c r="R56" s="261">
        <f t="shared" si="2"/>
        <v>24.837798660362122</v>
      </c>
      <c r="S56" s="261">
        <f t="shared" si="2"/>
        <v>23.75820386345961</v>
      </c>
      <c r="T56" s="261">
        <f t="shared" si="2"/>
        <v>26.427065912014079</v>
      </c>
      <c r="U56" s="261">
        <f t="shared" si="2"/>
        <v>38.663029398345387</v>
      </c>
      <c r="V56" s="261">
        <f t="shared" si="2"/>
        <v>30.479939623265931</v>
      </c>
      <c r="W56" s="261">
        <f t="shared" si="2"/>
        <v>29.330598964989061</v>
      </c>
      <c r="X56" s="261">
        <f t="shared" si="2"/>
        <v>24.271420287547649</v>
      </c>
      <c r="Y56" s="261">
        <f t="shared" si="2"/>
        <v>26.682517870416611</v>
      </c>
      <c r="DA56" s="70"/>
    </row>
    <row r="57" spans="1:105" ht="12" customHeight="1" x14ac:dyDescent="0.25">
      <c r="A57" s="60" t="s">
        <v>1899</v>
      </c>
      <c r="B57" s="262">
        <v>275.68891912575401</v>
      </c>
      <c r="C57" s="262">
        <v>242.6209952370489</v>
      </c>
      <c r="D57" s="262">
        <v>233.41296181499871</v>
      </c>
      <c r="E57" s="262">
        <v>207.73897500177119</v>
      </c>
      <c r="F57" s="262">
        <v>209.8455164382477</v>
      </c>
      <c r="G57" s="262">
        <v>193.82648753041039</v>
      </c>
      <c r="H57" s="262">
        <v>236.8688529563444</v>
      </c>
      <c r="I57" s="262">
        <v>218.93035961069759</v>
      </c>
      <c r="J57" s="262">
        <v>248.84344139293441</v>
      </c>
      <c r="K57" s="262">
        <v>236.29415313484969</v>
      </c>
      <c r="L57" s="262">
        <v>94.176183717501104</v>
      </c>
      <c r="M57" s="262">
        <v>74.371031261525715</v>
      </c>
      <c r="N57" s="262">
        <v>45.564940478805561</v>
      </c>
      <c r="O57" s="262">
        <v>51.868188220528992</v>
      </c>
      <c r="P57" s="262">
        <v>31.47241385101897</v>
      </c>
      <c r="Q57" s="262">
        <v>38.200352052566508</v>
      </c>
      <c r="R57" s="262">
        <v>24.837798660362122</v>
      </c>
      <c r="S57" s="262">
        <v>23.75820386345961</v>
      </c>
      <c r="T57" s="262">
        <v>26.427065912014079</v>
      </c>
      <c r="U57" s="262">
        <v>38.663029398345387</v>
      </c>
      <c r="V57" s="262">
        <v>30.479939623265931</v>
      </c>
      <c r="W57" s="262">
        <v>29.330598964989061</v>
      </c>
      <c r="X57" s="262">
        <v>24.271420287547649</v>
      </c>
      <c r="Y57" s="262">
        <v>26.682517870416611</v>
      </c>
      <c r="DA57" s="72" t="s">
        <v>2073</v>
      </c>
    </row>
    <row r="58" spans="1:105" ht="12" customHeight="1" x14ac:dyDescent="0.25">
      <c r="A58" s="64" t="s">
        <v>28</v>
      </c>
      <c r="B58" s="229">
        <v>212.93040236095601</v>
      </c>
      <c r="C58" s="229">
        <v>160.27369072635091</v>
      </c>
      <c r="D58" s="229">
        <v>164.71009598522281</v>
      </c>
      <c r="E58" s="229">
        <v>157.67825348143401</v>
      </c>
      <c r="F58" s="229">
        <v>142.2979586312787</v>
      </c>
      <c r="G58" s="229">
        <v>136.2827334545685</v>
      </c>
      <c r="H58" s="229">
        <v>133.37083776917871</v>
      </c>
      <c r="I58" s="229">
        <v>125.2923167919928</v>
      </c>
      <c r="J58" s="229">
        <v>145.83565911963029</v>
      </c>
      <c r="K58" s="229">
        <v>163.75762040264291</v>
      </c>
      <c r="L58" s="229">
        <v>14.49861540374105</v>
      </c>
      <c r="M58" s="229">
        <v>0.43564486168233779</v>
      </c>
      <c r="N58" s="229">
        <v>0.43359500316762961</v>
      </c>
      <c r="O58" s="229">
        <v>0.43603462221816558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2076</v>
      </c>
    </row>
    <row r="61" spans="1:105" ht="12" customHeight="1" x14ac:dyDescent="0.25">
      <c r="A61" s="64" t="s">
        <v>159</v>
      </c>
      <c r="B61" s="229">
        <v>1.4219888788921879</v>
      </c>
      <c r="C61" s="229">
        <v>1.174782788805778</v>
      </c>
      <c r="D61" s="229">
        <v>1.25279985161836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2077</v>
      </c>
    </row>
    <row r="62" spans="1:105" ht="12" customHeight="1" x14ac:dyDescent="0.25">
      <c r="A62" s="64" t="s">
        <v>32</v>
      </c>
      <c r="B62" s="229">
        <v>0</v>
      </c>
      <c r="C62" s="229">
        <v>18.398492036080579</v>
      </c>
      <c r="D62" s="229">
        <v>8.3688415340040123</v>
      </c>
      <c r="E62" s="229">
        <v>10.6307875386892</v>
      </c>
      <c r="F62" s="229">
        <v>11.142285445539869</v>
      </c>
      <c r="G62" s="229">
        <v>6.6060455926802923</v>
      </c>
      <c r="H62" s="229">
        <v>10.412215399530011</v>
      </c>
      <c r="I62" s="229">
        <v>9.0144839352312491</v>
      </c>
      <c r="J62" s="229">
        <v>8.2280396575144472</v>
      </c>
      <c r="K62" s="229">
        <v>9.0964511874203993</v>
      </c>
      <c r="L62" s="229">
        <v>0</v>
      </c>
      <c r="M62" s="229">
        <v>8.2335526389764802</v>
      </c>
      <c r="N62" s="229">
        <v>2.3583564536688288</v>
      </c>
      <c r="O62" s="229">
        <v>0</v>
      </c>
      <c r="P62" s="229">
        <v>0</v>
      </c>
      <c r="Q62" s="229">
        <v>1.18715118525564</v>
      </c>
      <c r="R62" s="229">
        <v>1.1083091274453101</v>
      </c>
      <c r="S62" s="229">
        <v>1.0982878788226531</v>
      </c>
      <c r="T62" s="229">
        <v>1.1396634701584549</v>
      </c>
      <c r="U62" s="229">
        <v>1.1409105806786191</v>
      </c>
      <c r="V62" s="229">
        <v>1.2085099725536901</v>
      </c>
      <c r="W62" s="229">
        <v>0</v>
      </c>
      <c r="X62" s="229">
        <v>0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61.336527885905831</v>
      </c>
      <c r="C64" s="229">
        <v>62.774029685811684</v>
      </c>
      <c r="D64" s="229">
        <v>59.081224444153442</v>
      </c>
      <c r="E64" s="229">
        <v>36.816928120768459</v>
      </c>
      <c r="F64" s="229">
        <v>55.704539022525893</v>
      </c>
      <c r="G64" s="229">
        <v>47.856177570771493</v>
      </c>
      <c r="H64" s="229">
        <v>93.085799787635636</v>
      </c>
      <c r="I64" s="229">
        <v>84.623558883473592</v>
      </c>
      <c r="J64" s="229">
        <v>94.779742615789672</v>
      </c>
      <c r="K64" s="229">
        <v>63.440081544786352</v>
      </c>
      <c r="L64" s="229">
        <v>79.677568313760048</v>
      </c>
      <c r="M64" s="229">
        <v>65.701833760866904</v>
      </c>
      <c r="N64" s="229">
        <v>42.772989021969103</v>
      </c>
      <c r="O64" s="229">
        <v>51.432153598310833</v>
      </c>
      <c r="P64" s="229">
        <v>31.47241385101897</v>
      </c>
      <c r="Q64" s="229">
        <v>37.013200867310857</v>
      </c>
      <c r="R64" s="229">
        <v>23.729489532916809</v>
      </c>
      <c r="S64" s="229">
        <v>22.65991598463695</v>
      </c>
      <c r="T64" s="229">
        <v>25.287402441855619</v>
      </c>
      <c r="U64" s="229">
        <v>37.522118817666772</v>
      </c>
      <c r="V64" s="229">
        <v>29.27142965071225</v>
      </c>
      <c r="W64" s="229">
        <v>29.330598964989061</v>
      </c>
      <c r="X64" s="229">
        <v>24.271420287547649</v>
      </c>
      <c r="Y64" s="229">
        <v>26.682517870416611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2.6130058608795821</v>
      </c>
      <c r="F66" s="229">
        <v>0.70073333890327227</v>
      </c>
      <c r="G66" s="229">
        <v>3.0815309123901899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32.163707231337902</v>
      </c>
      <c r="C69" s="261">
        <f t="shared" si="3"/>
        <v>28.305782777655651</v>
      </c>
      <c r="D69" s="261">
        <f t="shared" si="3"/>
        <v>27.231512211749759</v>
      </c>
      <c r="E69" s="261">
        <f t="shared" si="3"/>
        <v>24.236213750206581</v>
      </c>
      <c r="F69" s="261">
        <f t="shared" si="3"/>
        <v>24.48197691779551</v>
      </c>
      <c r="G69" s="261">
        <f t="shared" si="3"/>
        <v>22.613090211881161</v>
      </c>
      <c r="H69" s="261">
        <f t="shared" si="3"/>
        <v>27.634699511573452</v>
      </c>
      <c r="I69" s="261">
        <f t="shared" si="3"/>
        <v>25.54187528791466</v>
      </c>
      <c r="J69" s="261">
        <f t="shared" si="3"/>
        <v>29.031734829175601</v>
      </c>
      <c r="K69" s="261">
        <f t="shared" si="3"/>
        <v>27.567651199065729</v>
      </c>
      <c r="L69" s="261">
        <f t="shared" si="3"/>
        <v>10.987221433708431</v>
      </c>
      <c r="M69" s="261">
        <f t="shared" si="3"/>
        <v>8.676620313844646</v>
      </c>
      <c r="N69" s="261">
        <f t="shared" si="3"/>
        <v>5.3159097225273033</v>
      </c>
      <c r="O69" s="261">
        <f t="shared" si="3"/>
        <v>6.0512886257283629</v>
      </c>
      <c r="P69" s="261">
        <f t="shared" si="3"/>
        <v>3.6717816159522041</v>
      </c>
      <c r="Q69" s="261">
        <f t="shared" si="3"/>
        <v>4.456707739466081</v>
      </c>
      <c r="R69" s="261">
        <f t="shared" si="3"/>
        <v>2.8977431770422402</v>
      </c>
      <c r="S69" s="261">
        <f t="shared" si="3"/>
        <v>2.771790450736948</v>
      </c>
      <c r="T69" s="261">
        <f t="shared" si="3"/>
        <v>3.0831576897349682</v>
      </c>
      <c r="U69" s="261">
        <f t="shared" si="3"/>
        <v>4.5106867631402832</v>
      </c>
      <c r="V69" s="261">
        <f t="shared" si="3"/>
        <v>3.5559929560476848</v>
      </c>
      <c r="W69" s="261">
        <f t="shared" si="3"/>
        <v>3.421903212582051</v>
      </c>
      <c r="X69" s="261">
        <f t="shared" si="3"/>
        <v>2.8316657002138839</v>
      </c>
      <c r="Y69" s="261">
        <f t="shared" si="3"/>
        <v>3.1129604182152648</v>
      </c>
      <c r="DA69" s="70"/>
    </row>
    <row r="70" spans="1:105" ht="12" customHeight="1" x14ac:dyDescent="0.25">
      <c r="A70" s="60" t="s">
        <v>1914</v>
      </c>
      <c r="B70" s="262">
        <v>32.163707231337902</v>
      </c>
      <c r="C70" s="262">
        <v>28.305782777655651</v>
      </c>
      <c r="D70" s="262">
        <v>27.231512211749759</v>
      </c>
      <c r="E70" s="262">
        <v>24.236213750206581</v>
      </c>
      <c r="F70" s="262">
        <v>24.48197691779551</v>
      </c>
      <c r="G70" s="262">
        <v>22.613090211881161</v>
      </c>
      <c r="H70" s="262">
        <v>27.634699511573452</v>
      </c>
      <c r="I70" s="262">
        <v>25.54187528791466</v>
      </c>
      <c r="J70" s="262">
        <v>29.031734829175601</v>
      </c>
      <c r="K70" s="262">
        <v>27.567651199065729</v>
      </c>
      <c r="L70" s="262">
        <v>10.987221433708431</v>
      </c>
      <c r="M70" s="262">
        <v>8.676620313844646</v>
      </c>
      <c r="N70" s="262">
        <v>5.3159097225273033</v>
      </c>
      <c r="O70" s="262">
        <v>6.0512886257283629</v>
      </c>
      <c r="P70" s="262">
        <v>3.6717816159522041</v>
      </c>
      <c r="Q70" s="262">
        <v>4.456707739466081</v>
      </c>
      <c r="R70" s="262">
        <v>2.8977431770422402</v>
      </c>
      <c r="S70" s="262">
        <v>2.771790450736948</v>
      </c>
      <c r="T70" s="262">
        <v>3.0831576897349682</v>
      </c>
      <c r="U70" s="262">
        <v>4.5106867631402832</v>
      </c>
      <c r="V70" s="262">
        <v>3.5559929560476848</v>
      </c>
      <c r="W70" s="262">
        <v>3.421903212582051</v>
      </c>
      <c r="X70" s="262">
        <v>2.8316657002138839</v>
      </c>
      <c r="Y70" s="262">
        <v>3.1129604182152648</v>
      </c>
      <c r="DA70" s="72" t="s">
        <v>2085</v>
      </c>
    </row>
    <row r="71" spans="1:105" ht="12" customHeight="1" x14ac:dyDescent="0.25">
      <c r="A71" s="64" t="s">
        <v>28</v>
      </c>
      <c r="B71" s="229">
        <v>24.841880275444801</v>
      </c>
      <c r="C71" s="229">
        <v>18.69859725140757</v>
      </c>
      <c r="D71" s="229">
        <v>19.216177864942601</v>
      </c>
      <c r="E71" s="229">
        <v>18.39579623950058</v>
      </c>
      <c r="F71" s="229">
        <v>16.601428506982469</v>
      </c>
      <c r="G71" s="229">
        <v>15.899652236366279</v>
      </c>
      <c r="H71" s="229">
        <v>15.559931073070819</v>
      </c>
      <c r="I71" s="229">
        <v>14.61743695906579</v>
      </c>
      <c r="J71" s="229">
        <v>17.014160230623489</v>
      </c>
      <c r="K71" s="229">
        <v>19.105055713641629</v>
      </c>
      <c r="L71" s="229">
        <v>1.691505130436451</v>
      </c>
      <c r="M71" s="229">
        <v>5.0825233862939287E-2</v>
      </c>
      <c r="N71" s="229">
        <v>5.0586083702889993E-2</v>
      </c>
      <c r="O71" s="229">
        <v>5.0870705925452502E-2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2088</v>
      </c>
    </row>
    <row r="74" spans="1:105" ht="12" customHeight="1" x14ac:dyDescent="0.25">
      <c r="A74" s="64" t="s">
        <v>159</v>
      </c>
      <c r="B74" s="229">
        <v>0.16589870253742151</v>
      </c>
      <c r="C74" s="229">
        <v>0.13705799202734051</v>
      </c>
      <c r="D74" s="229">
        <v>0.14615998268880831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2089</v>
      </c>
    </row>
    <row r="75" spans="1:105" ht="12" customHeight="1" x14ac:dyDescent="0.25">
      <c r="A75" s="64" t="s">
        <v>32</v>
      </c>
      <c r="B75" s="229">
        <v>0</v>
      </c>
      <c r="C75" s="229">
        <v>2.14649073754273</v>
      </c>
      <c r="D75" s="229">
        <v>0.97636484563379877</v>
      </c>
      <c r="E75" s="229">
        <v>1.2402585461804041</v>
      </c>
      <c r="F75" s="229">
        <v>1.299933301979648</v>
      </c>
      <c r="G75" s="229">
        <v>0.77070531914603213</v>
      </c>
      <c r="H75" s="229">
        <v>1.214758463278498</v>
      </c>
      <c r="I75" s="229">
        <v>1.051689792443643</v>
      </c>
      <c r="J75" s="229">
        <v>0.9599379600433493</v>
      </c>
      <c r="K75" s="229">
        <v>1.0612526385323771</v>
      </c>
      <c r="L75" s="229">
        <v>0</v>
      </c>
      <c r="M75" s="229">
        <v>0.96058114121392002</v>
      </c>
      <c r="N75" s="229">
        <v>0.2751415862613627</v>
      </c>
      <c r="O75" s="229">
        <v>0</v>
      </c>
      <c r="P75" s="229">
        <v>0</v>
      </c>
      <c r="Q75" s="229">
        <v>0.13850097161315769</v>
      </c>
      <c r="R75" s="229">
        <v>0.12930273153528579</v>
      </c>
      <c r="S75" s="229">
        <v>0.12813358586264259</v>
      </c>
      <c r="T75" s="229">
        <v>0.13296073818515269</v>
      </c>
      <c r="U75" s="229">
        <v>0.13310623441250519</v>
      </c>
      <c r="V75" s="229">
        <v>0.14099283013126351</v>
      </c>
      <c r="W75" s="229">
        <v>0</v>
      </c>
      <c r="X75" s="229">
        <v>0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7.1559282533556647</v>
      </c>
      <c r="C77" s="229">
        <v>7.323636796678012</v>
      </c>
      <c r="D77" s="229">
        <v>6.8928095184845501</v>
      </c>
      <c r="E77" s="229">
        <v>4.2953082807563092</v>
      </c>
      <c r="F77" s="229">
        <v>6.498862885961338</v>
      </c>
      <c r="G77" s="229">
        <v>5.5832207165899934</v>
      </c>
      <c r="H77" s="229">
        <v>10.860009975224131</v>
      </c>
      <c r="I77" s="229">
        <v>9.8727485364052239</v>
      </c>
      <c r="J77" s="229">
        <v>11.057636638508759</v>
      </c>
      <c r="K77" s="229">
        <v>7.4013428468917217</v>
      </c>
      <c r="L77" s="229">
        <v>9.2957163032719805</v>
      </c>
      <c r="M77" s="229">
        <v>7.6652139387677876</v>
      </c>
      <c r="N77" s="229">
        <v>4.9901820525630507</v>
      </c>
      <c r="O77" s="229">
        <v>6.0004179198029108</v>
      </c>
      <c r="P77" s="229">
        <v>3.6717816159522041</v>
      </c>
      <c r="Q77" s="229">
        <v>4.3182067678529226</v>
      </c>
      <c r="R77" s="229">
        <v>2.768440445506954</v>
      </c>
      <c r="S77" s="229">
        <v>2.643656864874306</v>
      </c>
      <c r="T77" s="229">
        <v>2.950196951549815</v>
      </c>
      <c r="U77" s="229">
        <v>4.377580528727778</v>
      </c>
      <c r="V77" s="229">
        <v>3.4150001259164222</v>
      </c>
      <c r="W77" s="229">
        <v>3.421903212582051</v>
      </c>
      <c r="X77" s="229">
        <v>2.8316657002138839</v>
      </c>
      <c r="Y77" s="229">
        <v>3.1129604182152648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0.30485068376928381</v>
      </c>
      <c r="F79" s="229">
        <v>8.1752222872048211E-2</v>
      </c>
      <c r="G79" s="229">
        <v>0.35951193977885471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2.1854578471393871</v>
      </c>
      <c r="C83" s="223">
        <v>10.160805059462501</v>
      </c>
      <c r="D83" s="223">
        <v>8.2893933093984771</v>
      </c>
      <c r="E83" s="223">
        <v>8.3740878891374617</v>
      </c>
      <c r="F83" s="223">
        <v>7.4734791623519499</v>
      </c>
      <c r="G83" s="223">
        <v>7.5012724472684811</v>
      </c>
      <c r="H83" s="223">
        <v>7.1320596474431452</v>
      </c>
      <c r="I83" s="223">
        <v>10.32136454896097</v>
      </c>
      <c r="J83" s="223">
        <v>8.3730385090069497</v>
      </c>
      <c r="K83" s="223">
        <v>11.875191388492111</v>
      </c>
      <c r="L83" s="223">
        <v>9.9552308722012484</v>
      </c>
      <c r="M83" s="223">
        <v>9.3693679486782138</v>
      </c>
      <c r="N83" s="223">
        <v>5.8796846337948834</v>
      </c>
      <c r="O83" s="223">
        <v>4.3727349601551628</v>
      </c>
      <c r="P83" s="223">
        <v>9.4627407323445585</v>
      </c>
      <c r="Q83" s="223">
        <v>12.34183387273278</v>
      </c>
      <c r="R83" s="223">
        <v>31.830649189660239</v>
      </c>
      <c r="S83" s="223">
        <v>34.377619048642593</v>
      </c>
      <c r="T83" s="223">
        <v>27.671518135900161</v>
      </c>
      <c r="U83" s="223">
        <v>33.165744347301199</v>
      </c>
      <c r="V83" s="223">
        <v>21.985598370285601</v>
      </c>
      <c r="W83" s="223">
        <v>23.27452227894991</v>
      </c>
      <c r="X83" s="223">
        <v>9.8200752999434009</v>
      </c>
      <c r="Y83" s="223">
        <v>8.3129202658398267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2.1854578471393871</v>
      </c>
      <c r="C88" s="260">
        <v>10.160805059462501</v>
      </c>
      <c r="D88" s="260">
        <v>8.2893933093984771</v>
      </c>
      <c r="E88" s="260">
        <v>8.3740878891374617</v>
      </c>
      <c r="F88" s="260">
        <v>7.4734791623519499</v>
      </c>
      <c r="G88" s="260">
        <v>7.5012724472684811</v>
      </c>
      <c r="H88" s="260">
        <v>7.1320596474431452</v>
      </c>
      <c r="I88" s="260">
        <v>10.32136454896097</v>
      </c>
      <c r="J88" s="260">
        <v>8.3730385090069497</v>
      </c>
      <c r="K88" s="260">
        <v>11.875191388492111</v>
      </c>
      <c r="L88" s="260">
        <v>9.9552308722012484</v>
      </c>
      <c r="M88" s="260">
        <v>9.3693679486782138</v>
      </c>
      <c r="N88" s="260">
        <v>5.8796846337948834</v>
      </c>
      <c r="O88" s="260">
        <v>4.3727349601551628</v>
      </c>
      <c r="P88" s="260">
        <v>9.4627407323445585</v>
      </c>
      <c r="Q88" s="260">
        <v>12.34183387273278</v>
      </c>
      <c r="R88" s="260">
        <v>31.830649189660239</v>
      </c>
      <c r="S88" s="260">
        <v>34.377619048642593</v>
      </c>
      <c r="T88" s="260">
        <v>27.671518135900161</v>
      </c>
      <c r="U88" s="260">
        <v>33.165744347301199</v>
      </c>
      <c r="V88" s="260">
        <v>21.985598370285601</v>
      </c>
      <c r="W88" s="260">
        <v>23.27452227894991</v>
      </c>
      <c r="X88" s="260">
        <v>9.8200752999434009</v>
      </c>
      <c r="Y88" s="260">
        <v>8.3129202658398267</v>
      </c>
      <c r="DA88" s="68" t="s">
        <v>2102</v>
      </c>
    </row>
    <row r="89" spans="1:105" ht="12" customHeight="1" x14ac:dyDescent="0.25">
      <c r="A89" s="37" t="s">
        <v>159</v>
      </c>
      <c r="B89" s="226">
        <v>4.9518326979693911E-2</v>
      </c>
      <c r="C89" s="226">
        <v>0.1866608376661433</v>
      </c>
      <c r="D89" s="226">
        <v>0.17212428359015361</v>
      </c>
      <c r="E89" s="226">
        <v>0</v>
      </c>
      <c r="F89" s="226">
        <v>0</v>
      </c>
      <c r="G89" s="226">
        <v>0</v>
      </c>
      <c r="H89" s="226">
        <v>0</v>
      </c>
      <c r="I89" s="226">
        <v>0</v>
      </c>
      <c r="J89" s="226">
        <v>0</v>
      </c>
      <c r="K89" s="226">
        <v>0</v>
      </c>
      <c r="L89" s="226">
        <v>0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0</v>
      </c>
      <c r="T89" s="226">
        <v>0</v>
      </c>
      <c r="U89" s="226">
        <v>0</v>
      </c>
      <c r="V89" s="226">
        <v>0</v>
      </c>
      <c r="W89" s="226">
        <v>0</v>
      </c>
      <c r="X89" s="226">
        <v>0</v>
      </c>
      <c r="Y89" s="226">
        <v>0</v>
      </c>
      <c r="DA89" s="69" t="s">
        <v>2103</v>
      </c>
    </row>
    <row r="90" spans="1:105" ht="12" customHeight="1" x14ac:dyDescent="0.25">
      <c r="A90" s="37" t="s">
        <v>35</v>
      </c>
      <c r="B90" s="226">
        <v>2.1359395201596931</v>
      </c>
      <c r="C90" s="226">
        <v>9.9741442217963527</v>
      </c>
      <c r="D90" s="226">
        <v>8.1172690258083229</v>
      </c>
      <c r="E90" s="226">
        <v>8.3740878891374617</v>
      </c>
      <c r="F90" s="226">
        <v>7.4734791623519499</v>
      </c>
      <c r="G90" s="226">
        <v>7.5012724472684811</v>
      </c>
      <c r="H90" s="226">
        <v>7.1320596474431452</v>
      </c>
      <c r="I90" s="226">
        <v>10.32136454896097</v>
      </c>
      <c r="J90" s="226">
        <v>8.3730385090069497</v>
      </c>
      <c r="K90" s="226">
        <v>11.875191388492111</v>
      </c>
      <c r="L90" s="226">
        <v>9.9552308722012484</v>
      </c>
      <c r="M90" s="226">
        <v>9.3693679486782138</v>
      </c>
      <c r="N90" s="226">
        <v>5.8796846337948834</v>
      </c>
      <c r="O90" s="226">
        <v>4.3727349601551628</v>
      </c>
      <c r="P90" s="226">
        <v>9.4627407323445585</v>
      </c>
      <c r="Q90" s="226">
        <v>12.34183387273278</v>
      </c>
      <c r="R90" s="226">
        <v>31.830649189660239</v>
      </c>
      <c r="S90" s="226">
        <v>34.377619048642593</v>
      </c>
      <c r="T90" s="226">
        <v>27.671518135900161</v>
      </c>
      <c r="U90" s="226">
        <v>33.165744347301199</v>
      </c>
      <c r="V90" s="226">
        <v>21.985598370285601</v>
      </c>
      <c r="W90" s="226">
        <v>23.27452227894991</v>
      </c>
      <c r="X90" s="226">
        <v>9.8200752999434009</v>
      </c>
      <c r="Y90" s="226">
        <v>8.3129202658398267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0.99999999999999978</v>
      </c>
      <c r="D98" s="232">
        <f t="shared" si="4"/>
        <v>1.0000000000000002</v>
      </c>
      <c r="E98" s="232">
        <f t="shared" si="4"/>
        <v>0.99999999999999989</v>
      </c>
      <c r="F98" s="232">
        <f t="shared" si="4"/>
        <v>1</v>
      </c>
      <c r="G98" s="232">
        <f t="shared" si="4"/>
        <v>0.99999999999999978</v>
      </c>
      <c r="H98" s="232">
        <f t="shared" si="4"/>
        <v>0.99999999999999989</v>
      </c>
      <c r="I98" s="232">
        <f t="shared" si="4"/>
        <v>0.99999999999999989</v>
      </c>
      <c r="J98" s="232">
        <f t="shared" si="4"/>
        <v>0.99999999999999978</v>
      </c>
      <c r="K98" s="232">
        <f t="shared" si="4"/>
        <v>1.0000000000000002</v>
      </c>
      <c r="L98" s="232">
        <f t="shared" si="4"/>
        <v>1</v>
      </c>
      <c r="M98" s="232">
        <f t="shared" si="4"/>
        <v>1.0000000000000002</v>
      </c>
      <c r="N98" s="232">
        <f t="shared" si="4"/>
        <v>0.99999999999999989</v>
      </c>
      <c r="O98" s="232">
        <f t="shared" si="4"/>
        <v>1</v>
      </c>
      <c r="P98" s="232">
        <f t="shared" si="4"/>
        <v>1.0000000000000002</v>
      </c>
      <c r="Q98" s="232">
        <f t="shared" si="4"/>
        <v>1</v>
      </c>
      <c r="R98" s="232">
        <f t="shared" si="4"/>
        <v>1</v>
      </c>
      <c r="S98" s="232">
        <f t="shared" si="4"/>
        <v>0.99999999999999978</v>
      </c>
      <c r="T98" s="232">
        <f t="shared" si="4"/>
        <v>1.0000000000000002</v>
      </c>
      <c r="U98" s="232">
        <f t="shared" si="4"/>
        <v>0.99999999999999989</v>
      </c>
      <c r="V98" s="232">
        <f t="shared" si="4"/>
        <v>1</v>
      </c>
      <c r="W98" s="232">
        <f t="shared" si="4"/>
        <v>1</v>
      </c>
      <c r="X98" s="232">
        <f t="shared" si="4"/>
        <v>0.99999999999999989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8.3968595757308844E-3</v>
      </c>
      <c r="C103" s="268">
        <f t="shared" si="9"/>
        <v>2.12646305180949E-2</v>
      </c>
      <c r="D103" s="268">
        <f t="shared" si="9"/>
        <v>2.1050467073382845E-2</v>
      </c>
      <c r="E103" s="268">
        <f t="shared" si="9"/>
        <v>2.0824015601628294E-2</v>
      </c>
      <c r="F103" s="268">
        <f t="shared" si="9"/>
        <v>2.285702157784093E-2</v>
      </c>
      <c r="G103" s="268">
        <f t="shared" si="9"/>
        <v>2.2726458050561442E-2</v>
      </c>
      <c r="H103" s="268">
        <f t="shared" si="9"/>
        <v>2.1453642442242123E-2</v>
      </c>
      <c r="I103" s="268">
        <f t="shared" si="9"/>
        <v>2.7203797741334457E-2</v>
      </c>
      <c r="J103" s="268">
        <f t="shared" si="9"/>
        <v>2.3570991237805865E-2</v>
      </c>
      <c r="K103" s="268">
        <f t="shared" si="9"/>
        <v>2.6030700700307875E-2</v>
      </c>
      <c r="L103" s="268">
        <f t="shared" si="9"/>
        <v>5.684420218618752E-2</v>
      </c>
      <c r="M103" s="268">
        <f t="shared" si="9"/>
        <v>6.2079391963923029E-2</v>
      </c>
      <c r="N103" s="268">
        <f t="shared" si="9"/>
        <v>7.0000115123461507E-2</v>
      </c>
      <c r="O103" s="268">
        <f t="shared" si="9"/>
        <v>5.7513282918975686E-2</v>
      </c>
      <c r="P103" s="268">
        <f t="shared" si="9"/>
        <v>0.11099769116478037</v>
      </c>
      <c r="Q103" s="268">
        <f t="shared" si="9"/>
        <v>0.12034712146700864</v>
      </c>
      <c r="R103" s="268">
        <f t="shared" si="9"/>
        <v>0.12213102793096199</v>
      </c>
      <c r="S103" s="268">
        <f t="shared" si="9"/>
        <v>0.12509015816129096</v>
      </c>
      <c r="T103" s="268">
        <f t="shared" si="9"/>
        <v>0.121316592283653</v>
      </c>
      <c r="U103" s="268">
        <f t="shared" si="9"/>
        <v>0.10475997944583748</v>
      </c>
      <c r="V103" s="268">
        <f t="shared" si="9"/>
        <v>9.3068526112774483E-2</v>
      </c>
      <c r="W103" s="268">
        <f t="shared" si="9"/>
        <v>9.8777034894396598E-2</v>
      </c>
      <c r="X103" s="268">
        <f t="shared" si="9"/>
        <v>0.10379648093708117</v>
      </c>
      <c r="Y103" s="268">
        <f t="shared" si="9"/>
        <v>9.0066596077209307E-2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0.991603140424269</v>
      </c>
      <c r="C105" s="269">
        <f t="shared" si="11"/>
        <v>0.97873536948190487</v>
      </c>
      <c r="D105" s="269">
        <f t="shared" si="11"/>
        <v>0.97894953292661735</v>
      </c>
      <c r="E105" s="269">
        <f t="shared" si="11"/>
        <v>0.97917598439837161</v>
      </c>
      <c r="F105" s="269">
        <f t="shared" si="11"/>
        <v>0.97714297842215914</v>
      </c>
      <c r="G105" s="269">
        <f t="shared" si="11"/>
        <v>0.97727354194943838</v>
      </c>
      <c r="H105" s="269">
        <f t="shared" si="11"/>
        <v>0.97854635755775776</v>
      </c>
      <c r="I105" s="269">
        <f t="shared" si="11"/>
        <v>0.97279620225866548</v>
      </c>
      <c r="J105" s="269">
        <f t="shared" si="11"/>
        <v>0.97642900876219396</v>
      </c>
      <c r="K105" s="269">
        <f t="shared" si="11"/>
        <v>0.97396929929969234</v>
      </c>
      <c r="L105" s="269">
        <f t="shared" si="11"/>
        <v>0.94315579781381254</v>
      </c>
      <c r="M105" s="269">
        <f t="shared" si="11"/>
        <v>0.93792060803607713</v>
      </c>
      <c r="N105" s="269">
        <f t="shared" si="11"/>
        <v>0.9299998848765384</v>
      </c>
      <c r="O105" s="269">
        <f t="shared" si="11"/>
        <v>0.94248671708102427</v>
      </c>
      <c r="P105" s="269">
        <f t="shared" si="11"/>
        <v>0.8890023088352198</v>
      </c>
      <c r="Q105" s="269">
        <f t="shared" si="11"/>
        <v>0.87965287853299134</v>
      </c>
      <c r="R105" s="269">
        <f t="shared" si="11"/>
        <v>0.87786897206903802</v>
      </c>
      <c r="S105" s="269">
        <f t="shared" si="11"/>
        <v>0.87490984183870879</v>
      </c>
      <c r="T105" s="269">
        <f t="shared" si="11"/>
        <v>0.87868340771634712</v>
      </c>
      <c r="U105" s="269">
        <f t="shared" si="11"/>
        <v>0.89524002055416241</v>
      </c>
      <c r="V105" s="269">
        <f t="shared" si="11"/>
        <v>0.9069314738872255</v>
      </c>
      <c r="W105" s="269">
        <f t="shared" si="11"/>
        <v>0.90122296510560351</v>
      </c>
      <c r="X105" s="269">
        <f t="shared" si="11"/>
        <v>0.89620351906291873</v>
      </c>
      <c r="Y105" s="269">
        <f t="shared" si="11"/>
        <v>0.90993340392279076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0.991603140424269</v>
      </c>
      <c r="C106" s="318">
        <f t="shared" si="12"/>
        <v>0.97873536948190487</v>
      </c>
      <c r="D106" s="318">
        <f t="shared" si="12"/>
        <v>0.97894953292661735</v>
      </c>
      <c r="E106" s="318">
        <f t="shared" si="12"/>
        <v>0.97917598439837161</v>
      </c>
      <c r="F106" s="318">
        <f t="shared" si="12"/>
        <v>0.97714297842215914</v>
      </c>
      <c r="G106" s="318">
        <f t="shared" si="12"/>
        <v>0.97727354194943838</v>
      </c>
      <c r="H106" s="318">
        <f t="shared" si="12"/>
        <v>0.97854635755775776</v>
      </c>
      <c r="I106" s="318">
        <f t="shared" si="12"/>
        <v>0.97279620225866548</v>
      </c>
      <c r="J106" s="318">
        <f t="shared" si="12"/>
        <v>0.97642900876219396</v>
      </c>
      <c r="K106" s="318">
        <f t="shared" si="12"/>
        <v>0.97396929929969234</v>
      </c>
      <c r="L106" s="318">
        <f t="shared" si="12"/>
        <v>0.94315579781381254</v>
      </c>
      <c r="M106" s="318">
        <f t="shared" si="12"/>
        <v>0.93792060803607713</v>
      </c>
      <c r="N106" s="318">
        <f t="shared" si="12"/>
        <v>0.9299998848765384</v>
      </c>
      <c r="O106" s="318">
        <f t="shared" si="12"/>
        <v>0.94248671708102427</v>
      </c>
      <c r="P106" s="318">
        <f t="shared" si="12"/>
        <v>0.8890023088352198</v>
      </c>
      <c r="Q106" s="318">
        <f t="shared" si="12"/>
        <v>0.87965287853299134</v>
      </c>
      <c r="R106" s="318">
        <f t="shared" si="12"/>
        <v>0.87786897206903802</v>
      </c>
      <c r="S106" s="318">
        <f t="shared" si="12"/>
        <v>0.87490984183870879</v>
      </c>
      <c r="T106" s="318">
        <f t="shared" si="12"/>
        <v>0.87868340771634712</v>
      </c>
      <c r="U106" s="318">
        <f t="shared" si="12"/>
        <v>0.89524002055416241</v>
      </c>
      <c r="V106" s="318">
        <f t="shared" si="12"/>
        <v>0.9069314738872255</v>
      </c>
      <c r="W106" s="318">
        <f t="shared" si="12"/>
        <v>0.90122296510560351</v>
      </c>
      <c r="X106" s="318">
        <f t="shared" si="12"/>
        <v>0.89620351906291873</v>
      </c>
      <c r="Y106" s="318">
        <f t="shared" si="12"/>
        <v>0.90993340392279076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0.99999999999999989</v>
      </c>
      <c r="D110" s="232">
        <f t="shared" si="15"/>
        <v>0.99999999999999989</v>
      </c>
      <c r="E110" s="232">
        <f t="shared" si="15"/>
        <v>0.99999999999999989</v>
      </c>
      <c r="F110" s="232">
        <f t="shared" si="15"/>
        <v>1</v>
      </c>
      <c r="G110" s="232">
        <f t="shared" si="15"/>
        <v>0.99999999999999989</v>
      </c>
      <c r="H110" s="232">
        <f t="shared" si="15"/>
        <v>0.99999999999999978</v>
      </c>
      <c r="I110" s="232">
        <f t="shared" si="15"/>
        <v>0.99999999999999978</v>
      </c>
      <c r="J110" s="232">
        <f t="shared" si="15"/>
        <v>1</v>
      </c>
      <c r="K110" s="232">
        <f t="shared" si="15"/>
        <v>0.99999999999999978</v>
      </c>
      <c r="L110" s="232">
        <f t="shared" si="15"/>
        <v>1</v>
      </c>
      <c r="M110" s="232">
        <f t="shared" si="15"/>
        <v>0.99999999999999989</v>
      </c>
      <c r="N110" s="232">
        <f t="shared" si="15"/>
        <v>0.99999999999999989</v>
      </c>
      <c r="O110" s="232">
        <f t="shared" si="15"/>
        <v>0.99999999999999978</v>
      </c>
      <c r="P110" s="232">
        <f t="shared" si="15"/>
        <v>1.0000000000000002</v>
      </c>
      <c r="Q110" s="232">
        <f t="shared" si="15"/>
        <v>1</v>
      </c>
      <c r="R110" s="232">
        <f t="shared" si="15"/>
        <v>1.0000000000000002</v>
      </c>
      <c r="S110" s="232">
        <f t="shared" si="15"/>
        <v>1.0000000000000002</v>
      </c>
      <c r="T110" s="232">
        <f t="shared" si="15"/>
        <v>1.0000000000000002</v>
      </c>
      <c r="U110" s="232">
        <f t="shared" si="15"/>
        <v>0.99999999999999989</v>
      </c>
      <c r="V110" s="232">
        <f t="shared" si="15"/>
        <v>0.99999999999999978</v>
      </c>
      <c r="W110" s="232">
        <f t="shared" si="15"/>
        <v>0.99999999999999989</v>
      </c>
      <c r="X110" s="232">
        <f t="shared" si="15"/>
        <v>0.99999999999999989</v>
      </c>
      <c r="Y110" s="232">
        <f t="shared" si="15"/>
        <v>0.99999999999999989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6.4358402779156627E-3</v>
      </c>
      <c r="C115" s="300">
        <f t="shared" si="20"/>
        <v>1.6347990808032124E-2</v>
      </c>
      <c r="D115" s="300">
        <f t="shared" si="20"/>
        <v>1.6182525818573594E-2</v>
      </c>
      <c r="E115" s="300">
        <f t="shared" si="20"/>
        <v>1.600758517614307E-2</v>
      </c>
      <c r="F115" s="300">
        <f t="shared" si="20"/>
        <v>1.7578814587037594E-2</v>
      </c>
      <c r="G115" s="300">
        <f t="shared" si="20"/>
        <v>1.7477861866969053E-2</v>
      </c>
      <c r="H115" s="300">
        <f t="shared" si="20"/>
        <v>1.6494037370577662E-2</v>
      </c>
      <c r="I115" s="300">
        <f t="shared" si="20"/>
        <v>2.0943335140613802E-2</v>
      </c>
      <c r="J115" s="300">
        <f t="shared" si="20"/>
        <v>1.8130971598955097E-2</v>
      </c>
      <c r="K115" s="300">
        <f t="shared" si="20"/>
        <v>2.0034645244461149E-2</v>
      </c>
      <c r="L115" s="300">
        <f t="shared" si="20"/>
        <v>4.4071563811667089E-2</v>
      </c>
      <c r="M115" s="300">
        <f t="shared" si="20"/>
        <v>4.8190534074291587E-2</v>
      </c>
      <c r="N115" s="300">
        <f t="shared" si="20"/>
        <v>5.4442036170891668E-2</v>
      </c>
      <c r="O115" s="300">
        <f t="shared" si="20"/>
        <v>4.4597413939370584E-2</v>
      </c>
      <c r="P115" s="300">
        <f t="shared" si="20"/>
        <v>8.7181774162703687E-2</v>
      </c>
      <c r="Q115" s="300">
        <f t="shared" si="20"/>
        <v>9.4738948016893282E-2</v>
      </c>
      <c r="R115" s="300">
        <f t="shared" si="20"/>
        <v>9.6184770207223547E-2</v>
      </c>
      <c r="S115" s="300">
        <f t="shared" si="20"/>
        <v>9.8585843683863528E-2</v>
      </c>
      <c r="T115" s="300">
        <f t="shared" si="20"/>
        <v>9.552453080255302E-2</v>
      </c>
      <c r="U115" s="300">
        <f t="shared" si="20"/>
        <v>8.2158751473200425E-2</v>
      </c>
      <c r="V115" s="300">
        <f t="shared" si="20"/>
        <v>7.2784575526629758E-2</v>
      </c>
      <c r="W115" s="300">
        <f t="shared" si="20"/>
        <v>7.7355052745791228E-2</v>
      </c>
      <c r="X115" s="300">
        <f t="shared" si="20"/>
        <v>8.1384224177356093E-2</v>
      </c>
      <c r="Y115" s="300">
        <f t="shared" si="20"/>
        <v>7.0386128833364467E-2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2.8798961151364762E-2</v>
      </c>
      <c r="C116" s="301">
        <f t="shared" si="21"/>
        <v>2.85116524403469E-2</v>
      </c>
      <c r="D116" s="301">
        <f t="shared" si="21"/>
        <v>2.8516448526997862E-2</v>
      </c>
      <c r="E116" s="301">
        <f t="shared" si="21"/>
        <v>2.8521519270256718E-2</v>
      </c>
      <c r="F116" s="301">
        <f t="shared" si="21"/>
        <v>2.8475976388781528E-2</v>
      </c>
      <c r="G116" s="301">
        <f t="shared" si="21"/>
        <v>2.8478902554580621E-2</v>
      </c>
      <c r="H116" s="301">
        <f t="shared" si="21"/>
        <v>2.8507419206649925E-2</v>
      </c>
      <c r="I116" s="301">
        <f t="shared" si="21"/>
        <v>2.8378454053895261E-2</v>
      </c>
      <c r="J116" s="301">
        <f t="shared" si="21"/>
        <v>2.8459971837711453E-2</v>
      </c>
      <c r="K116" s="301">
        <f t="shared" si="21"/>
        <v>2.8404792891464886E-2</v>
      </c>
      <c r="L116" s="301">
        <f t="shared" si="21"/>
        <v>2.7708070614154593E-2</v>
      </c>
      <c r="M116" s="301">
        <f t="shared" si="21"/>
        <v>2.7588680171759659E-2</v>
      </c>
      <c r="N116" s="301">
        <f t="shared" si="21"/>
        <v>2.7407477212437931E-2</v>
      </c>
      <c r="O116" s="301">
        <f t="shared" si="21"/>
        <v>2.7692828581467502E-2</v>
      </c>
      <c r="P116" s="301">
        <f t="shared" si="21"/>
        <v>2.6458499299631778E-2</v>
      </c>
      <c r="Q116" s="301">
        <f t="shared" si="21"/>
        <v>2.623945078211903E-2</v>
      </c>
      <c r="R116" s="301">
        <f t="shared" si="21"/>
        <v>2.6197542892544255E-2</v>
      </c>
      <c r="S116" s="301">
        <f t="shared" si="21"/>
        <v>2.6127946559888024E-2</v>
      </c>
      <c r="T116" s="301">
        <f t="shared" si="21"/>
        <v>2.6216680266592664E-2</v>
      </c>
      <c r="U116" s="301">
        <f t="shared" si="21"/>
        <v>2.6604094160197097E-2</v>
      </c>
      <c r="V116" s="301">
        <f t="shared" si="21"/>
        <v>2.6875809405025233E-2</v>
      </c>
      <c r="W116" s="301">
        <f t="shared" si="21"/>
        <v>2.674333180446983E-2</v>
      </c>
      <c r="X116" s="301">
        <f t="shared" si="21"/>
        <v>2.6626544226743289E-2</v>
      </c>
      <c r="Y116" s="301">
        <f t="shared" si="21"/>
        <v>2.6945329599032914E-2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2.8798961151364762E-2</v>
      </c>
      <c r="C117" s="302">
        <f t="shared" si="22"/>
        <v>2.85116524403469E-2</v>
      </c>
      <c r="D117" s="302">
        <f t="shared" si="22"/>
        <v>2.8516448526997862E-2</v>
      </c>
      <c r="E117" s="302">
        <f t="shared" si="22"/>
        <v>2.8521519270256718E-2</v>
      </c>
      <c r="F117" s="302">
        <f t="shared" si="22"/>
        <v>2.8475976388781528E-2</v>
      </c>
      <c r="G117" s="302">
        <f t="shared" si="22"/>
        <v>2.8478902554580621E-2</v>
      </c>
      <c r="H117" s="302">
        <f t="shared" si="22"/>
        <v>2.8507419206649925E-2</v>
      </c>
      <c r="I117" s="302">
        <f t="shared" si="22"/>
        <v>2.8378454053895261E-2</v>
      </c>
      <c r="J117" s="302">
        <f t="shared" si="22"/>
        <v>2.8459971837711453E-2</v>
      </c>
      <c r="K117" s="302">
        <f t="shared" si="22"/>
        <v>2.8404792891464886E-2</v>
      </c>
      <c r="L117" s="302">
        <f t="shared" si="22"/>
        <v>2.7708070614154593E-2</v>
      </c>
      <c r="M117" s="302">
        <f t="shared" si="22"/>
        <v>2.7588680171759659E-2</v>
      </c>
      <c r="N117" s="302">
        <f t="shared" si="22"/>
        <v>2.7407477212437931E-2</v>
      </c>
      <c r="O117" s="302">
        <f t="shared" si="22"/>
        <v>2.7692828581467502E-2</v>
      </c>
      <c r="P117" s="302">
        <f t="shared" si="22"/>
        <v>2.6458499299631778E-2</v>
      </c>
      <c r="Q117" s="302">
        <f t="shared" si="22"/>
        <v>2.623945078211903E-2</v>
      </c>
      <c r="R117" s="302">
        <f t="shared" si="22"/>
        <v>2.6197542892544255E-2</v>
      </c>
      <c r="S117" s="302">
        <f t="shared" si="22"/>
        <v>2.6127946559888024E-2</v>
      </c>
      <c r="T117" s="302">
        <f t="shared" si="22"/>
        <v>2.6216680266592664E-2</v>
      </c>
      <c r="U117" s="302">
        <f t="shared" si="22"/>
        <v>2.6604094160197097E-2</v>
      </c>
      <c r="V117" s="302">
        <f t="shared" si="22"/>
        <v>2.6875809405025233E-2</v>
      </c>
      <c r="W117" s="302">
        <f t="shared" si="22"/>
        <v>2.674333180446983E-2</v>
      </c>
      <c r="X117" s="302">
        <f t="shared" si="22"/>
        <v>2.6626544226743289E-2</v>
      </c>
      <c r="Y117" s="302">
        <f t="shared" si="22"/>
        <v>2.6945329599032914E-2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0.86396883454094309</v>
      </c>
      <c r="C119" s="301">
        <f t="shared" si="24"/>
        <v>0.85534957321040694</v>
      </c>
      <c r="D119" s="301">
        <f t="shared" si="24"/>
        <v>0.85549345580993619</v>
      </c>
      <c r="E119" s="301">
        <f t="shared" si="24"/>
        <v>0.85564557810770181</v>
      </c>
      <c r="F119" s="301">
        <f t="shared" si="24"/>
        <v>0.85427929166344585</v>
      </c>
      <c r="G119" s="301">
        <f t="shared" si="24"/>
        <v>0.85436707663741829</v>
      </c>
      <c r="H119" s="301">
        <f t="shared" si="24"/>
        <v>0.85522257619949771</v>
      </c>
      <c r="I119" s="301">
        <f t="shared" si="24"/>
        <v>0.85135362161685757</v>
      </c>
      <c r="J119" s="301">
        <f t="shared" si="24"/>
        <v>0.85379915513134363</v>
      </c>
      <c r="K119" s="301">
        <f t="shared" si="24"/>
        <v>0.85214378674394686</v>
      </c>
      <c r="L119" s="301">
        <f t="shared" si="24"/>
        <v>0.83124211842463758</v>
      </c>
      <c r="M119" s="301">
        <f t="shared" si="24"/>
        <v>0.82766040515279005</v>
      </c>
      <c r="N119" s="301">
        <f t="shared" si="24"/>
        <v>0.82222431637313775</v>
      </c>
      <c r="O119" s="301">
        <f t="shared" si="24"/>
        <v>0.83078485744402575</v>
      </c>
      <c r="P119" s="301">
        <f t="shared" si="24"/>
        <v>0.79375497898895364</v>
      </c>
      <c r="Q119" s="301">
        <f t="shared" si="24"/>
        <v>0.78718352346357134</v>
      </c>
      <c r="R119" s="301">
        <f t="shared" si="24"/>
        <v>0.7859262867763277</v>
      </c>
      <c r="S119" s="301">
        <f t="shared" si="24"/>
        <v>0.7838383967966408</v>
      </c>
      <c r="T119" s="301">
        <f t="shared" si="24"/>
        <v>0.78650040799778043</v>
      </c>
      <c r="U119" s="301">
        <f t="shared" si="24"/>
        <v>0.79812282480591279</v>
      </c>
      <c r="V119" s="301">
        <f t="shared" si="24"/>
        <v>0.80627428215075669</v>
      </c>
      <c r="W119" s="301">
        <f t="shared" si="24"/>
        <v>0.80229995413409461</v>
      </c>
      <c r="X119" s="301">
        <f t="shared" si="24"/>
        <v>0.79879632680229917</v>
      </c>
      <c r="Y119" s="301">
        <f t="shared" si="24"/>
        <v>0.80835988797098757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0.86396883454094309</v>
      </c>
      <c r="C120" s="302">
        <f t="shared" si="25"/>
        <v>0.85534957321040694</v>
      </c>
      <c r="D120" s="302">
        <f t="shared" si="25"/>
        <v>0.85549345580993619</v>
      </c>
      <c r="E120" s="302">
        <f t="shared" si="25"/>
        <v>0.85564557810770181</v>
      </c>
      <c r="F120" s="302">
        <f t="shared" si="25"/>
        <v>0.85427929166344585</v>
      </c>
      <c r="G120" s="302">
        <f t="shared" si="25"/>
        <v>0.85436707663741829</v>
      </c>
      <c r="H120" s="302">
        <f t="shared" si="25"/>
        <v>0.85522257619949771</v>
      </c>
      <c r="I120" s="302">
        <f t="shared" si="25"/>
        <v>0.85135362161685757</v>
      </c>
      <c r="J120" s="302">
        <f t="shared" si="25"/>
        <v>0.85379915513134363</v>
      </c>
      <c r="K120" s="302">
        <f t="shared" si="25"/>
        <v>0.85214378674394686</v>
      </c>
      <c r="L120" s="302">
        <f t="shared" si="25"/>
        <v>0.83124211842463758</v>
      </c>
      <c r="M120" s="302">
        <f t="shared" si="25"/>
        <v>0.82766040515279005</v>
      </c>
      <c r="N120" s="302">
        <f t="shared" si="25"/>
        <v>0.82222431637313775</v>
      </c>
      <c r="O120" s="302">
        <f t="shared" si="25"/>
        <v>0.83078485744402575</v>
      </c>
      <c r="P120" s="302">
        <f t="shared" si="25"/>
        <v>0.79375497898895364</v>
      </c>
      <c r="Q120" s="302">
        <f t="shared" si="25"/>
        <v>0.78718352346357134</v>
      </c>
      <c r="R120" s="302">
        <f t="shared" si="25"/>
        <v>0.7859262867763277</v>
      </c>
      <c r="S120" s="302">
        <f t="shared" si="25"/>
        <v>0.7838383967966408</v>
      </c>
      <c r="T120" s="302">
        <f t="shared" si="25"/>
        <v>0.78650040799778043</v>
      </c>
      <c r="U120" s="302">
        <f t="shared" si="25"/>
        <v>0.79812282480591279</v>
      </c>
      <c r="V120" s="302">
        <f t="shared" si="25"/>
        <v>0.80627428215075669</v>
      </c>
      <c r="W120" s="302">
        <f t="shared" si="25"/>
        <v>0.80229995413409461</v>
      </c>
      <c r="X120" s="302">
        <f t="shared" si="25"/>
        <v>0.79879632680229917</v>
      </c>
      <c r="Y120" s="302">
        <f t="shared" si="25"/>
        <v>0.80835988797098757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0.10079636402977649</v>
      </c>
      <c r="C122" s="301">
        <f t="shared" si="27"/>
        <v>9.9790783541213943E-2</v>
      </c>
      <c r="D122" s="301">
        <f t="shared" si="27"/>
        <v>9.9807569844492225E-2</v>
      </c>
      <c r="E122" s="301">
        <f t="shared" si="27"/>
        <v>9.9825317445898301E-2</v>
      </c>
      <c r="F122" s="301">
        <f t="shared" si="27"/>
        <v>9.9665917360735129E-2</v>
      </c>
      <c r="G122" s="301">
        <f t="shared" si="27"/>
        <v>9.967615894103192E-2</v>
      </c>
      <c r="H122" s="301">
        <f t="shared" si="27"/>
        <v>9.9775967223274503E-2</v>
      </c>
      <c r="I122" s="301">
        <f t="shared" si="27"/>
        <v>9.9324589188633156E-2</v>
      </c>
      <c r="J122" s="301">
        <f t="shared" si="27"/>
        <v>9.960990143198982E-2</v>
      </c>
      <c r="K122" s="301">
        <f t="shared" si="27"/>
        <v>9.941677512012688E-2</v>
      </c>
      <c r="L122" s="301">
        <f t="shared" si="27"/>
        <v>9.6978247149540772E-2</v>
      </c>
      <c r="M122" s="301">
        <f t="shared" si="27"/>
        <v>9.656038060115861E-2</v>
      </c>
      <c r="N122" s="301">
        <f t="shared" si="27"/>
        <v>9.5926170243532519E-2</v>
      </c>
      <c r="O122" s="301">
        <f t="shared" si="27"/>
        <v>9.6924900035136027E-2</v>
      </c>
      <c r="P122" s="301">
        <f t="shared" si="27"/>
        <v>9.2604747548711022E-2</v>
      </c>
      <c r="Q122" s="301">
        <f t="shared" si="27"/>
        <v>9.183807773741641E-2</v>
      </c>
      <c r="R122" s="301">
        <f t="shared" si="27"/>
        <v>9.1691400123904657E-2</v>
      </c>
      <c r="S122" s="301">
        <f t="shared" si="27"/>
        <v>9.1447812959607883E-2</v>
      </c>
      <c r="T122" s="301">
        <f t="shared" si="27"/>
        <v>9.1758380933074146E-2</v>
      </c>
      <c r="U122" s="301">
        <f t="shared" si="27"/>
        <v>9.3114329560689588E-2</v>
      </c>
      <c r="V122" s="301">
        <f t="shared" si="27"/>
        <v>9.406533291758809E-2</v>
      </c>
      <c r="W122" s="301">
        <f t="shared" si="27"/>
        <v>9.3601661315644194E-2</v>
      </c>
      <c r="X122" s="301">
        <f t="shared" si="27"/>
        <v>9.3192904793601289E-2</v>
      </c>
      <c r="Y122" s="301">
        <f t="shared" si="27"/>
        <v>9.4308653596615014E-2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0.10079636402977649</v>
      </c>
      <c r="C123" s="302">
        <f t="shared" si="28"/>
        <v>9.9790783541213943E-2</v>
      </c>
      <c r="D123" s="302">
        <f t="shared" si="28"/>
        <v>9.9807569844492225E-2</v>
      </c>
      <c r="E123" s="302">
        <f t="shared" si="28"/>
        <v>9.9825317445898301E-2</v>
      </c>
      <c r="F123" s="302">
        <f t="shared" si="28"/>
        <v>9.9665917360735129E-2</v>
      </c>
      <c r="G123" s="302">
        <f t="shared" si="28"/>
        <v>9.967615894103192E-2</v>
      </c>
      <c r="H123" s="302">
        <f t="shared" si="28"/>
        <v>9.9775967223274503E-2</v>
      </c>
      <c r="I123" s="302">
        <f t="shared" si="28"/>
        <v>9.9324589188633156E-2</v>
      </c>
      <c r="J123" s="302">
        <f t="shared" si="28"/>
        <v>9.960990143198982E-2</v>
      </c>
      <c r="K123" s="302">
        <f t="shared" si="28"/>
        <v>9.941677512012688E-2</v>
      </c>
      <c r="L123" s="302">
        <f t="shared" si="28"/>
        <v>9.6978247149540772E-2</v>
      </c>
      <c r="M123" s="302">
        <f t="shared" si="28"/>
        <v>9.656038060115861E-2</v>
      </c>
      <c r="N123" s="302">
        <f t="shared" si="28"/>
        <v>9.5926170243532519E-2</v>
      </c>
      <c r="O123" s="302">
        <f t="shared" si="28"/>
        <v>9.6924900035136027E-2</v>
      </c>
      <c r="P123" s="302">
        <f t="shared" si="28"/>
        <v>9.2604747548711022E-2</v>
      </c>
      <c r="Q123" s="302">
        <f t="shared" si="28"/>
        <v>9.183807773741641E-2</v>
      </c>
      <c r="R123" s="302">
        <f t="shared" si="28"/>
        <v>9.1691400123904657E-2</v>
      </c>
      <c r="S123" s="302">
        <f t="shared" si="28"/>
        <v>9.1447812959607883E-2</v>
      </c>
      <c r="T123" s="302">
        <f t="shared" si="28"/>
        <v>9.1758380933074146E-2</v>
      </c>
      <c r="U123" s="302">
        <f t="shared" si="28"/>
        <v>9.3114329560689588E-2</v>
      </c>
      <c r="V123" s="302">
        <f t="shared" si="28"/>
        <v>9.406533291758809E-2</v>
      </c>
      <c r="W123" s="302">
        <f t="shared" si="28"/>
        <v>9.3601661315644194E-2</v>
      </c>
      <c r="X123" s="302">
        <f t="shared" si="28"/>
        <v>9.3192904793601289E-2</v>
      </c>
      <c r="Y123" s="302">
        <f t="shared" si="28"/>
        <v>9.4308653596615014E-2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2.4007269394273214</v>
      </c>
      <c r="C136" s="320">
        <f>IF(C$5=0,0,C$5/PPA_fec!C$5)</f>
        <v>1.3407883365917261</v>
      </c>
      <c r="D136" s="320">
        <f>IF(D$5=0,0,D$5/PPA_fec!D$5)</f>
        <v>1.228834620972687</v>
      </c>
      <c r="E136" s="320">
        <f>IF(E$5=0,0,E$5/PPA_fec!E$5)</f>
        <v>1.0196630924120884</v>
      </c>
      <c r="F136" s="320">
        <f>IF(F$5=0,0,F$5/PPA_fec!F$5)</f>
        <v>0.95525052494047979</v>
      </c>
      <c r="G136" s="320">
        <f>IF(G$5=0,0,G$5/PPA_fec!G$5)</f>
        <v>0.93880181675411678</v>
      </c>
      <c r="H136" s="320">
        <f>IF(H$5=0,0,H$5/PPA_fec!H$5)</f>
        <v>1.0832430822894421</v>
      </c>
      <c r="I136" s="320">
        <f>IF(I$5=0,0,I$5/PPA_fec!I$5)</f>
        <v>0.94414781596303976</v>
      </c>
      <c r="J136" s="320">
        <f>IF(J$5=0,0,J$5/PPA_fec!J$5)</f>
        <v>1.0125280393243952</v>
      </c>
      <c r="K136" s="320">
        <f>IF(K$5=0,0,K$5/PPA_fec!K$5)</f>
        <v>0.90965575890002737</v>
      </c>
      <c r="L136" s="320">
        <f>IF(L$5=0,0,L$5/PPA_fec!L$5)</f>
        <v>0.46071000984191135</v>
      </c>
      <c r="M136" s="320">
        <f>IF(M$5=0,0,M$5/PPA_fec!M$5)</f>
        <v>0.41382182935398437</v>
      </c>
      <c r="N136" s="320">
        <f>IF(N$5=0,0,N$5/PPA_fec!N$5)</f>
        <v>0.29498838954451828</v>
      </c>
      <c r="O136" s="320">
        <f>IF(O$5=0,0,O$5/PPA_fec!O$5)</f>
        <v>0.31334244031949898</v>
      </c>
      <c r="P136" s="320">
        <f>IF(P$5=0,0,P$5/PPA_fec!P$5)</f>
        <v>0.21154808538377246</v>
      </c>
      <c r="Q136" s="320">
        <f>IF(Q$5=0,0,Q$5/PPA_fec!Q$5)</f>
        <v>0.21765239949247711</v>
      </c>
      <c r="R136" s="320">
        <f>IF(R$5=0,0,R$5/PPA_fec!R$5)</f>
        <v>0.18238822927740311</v>
      </c>
      <c r="S136" s="320">
        <f>IF(S$5=0,0,S$5/PPA_fec!S$5)</f>
        <v>0.17035882957050211</v>
      </c>
      <c r="T136" s="320">
        <f>IF(T$5=0,0,T$5/PPA_fec!T$5)</f>
        <v>0.18079434899302627</v>
      </c>
      <c r="U136" s="320">
        <f>IF(U$5=0,0,U$5/PPA_fec!U$5)</f>
        <v>0.24255527588354522</v>
      </c>
      <c r="V136" s="320">
        <f>IF(V$5=0,0,V$5/PPA_fec!V$5)</f>
        <v>0.22779157976615347</v>
      </c>
      <c r="W136" s="320">
        <f>IF(W$5=0,0,W$5/PPA_fec!W$5)</f>
        <v>0.21417980304206</v>
      </c>
      <c r="X136" s="320">
        <f>IF(X$5=0,0,X$5/PPA_fec!X$5)</f>
        <v>0.16538566171777633</v>
      </c>
      <c r="Y136" s="320">
        <f>IF(Y$5=0,0,Y$5/PPA_fec!Y$5)</f>
        <v>0.1979447836270842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1.740068037790758</v>
      </c>
      <c r="C141" s="275">
        <f>IF(C$10=0,0,C$10/PPA_fec!C$10)</f>
        <v>2.2955138158287696</v>
      </c>
      <c r="D141" s="275">
        <f>IF(D$10=0,0,D$10/PPA_fec!D$10)</f>
        <v>2.224495506487822</v>
      </c>
      <c r="E141" s="275">
        <f>IF(E$10=0,0,E$10/PPA_fec!E$10)</f>
        <v>2.1296464697974344</v>
      </c>
      <c r="F141" s="275">
        <f>IF(F$10=0,0,F$10/PPA_fec!F$10)</f>
        <v>2.0558013820202898</v>
      </c>
      <c r="G141" s="275">
        <f>IF(G$10=0,0,G$10/PPA_fec!G$10)</f>
        <v>2.0505722013198633</v>
      </c>
      <c r="H141" s="275">
        <f>IF(H$10=0,0,H$10/PPA_fec!H$10)</f>
        <v>2.0170324545901321</v>
      </c>
      <c r="I141" s="275">
        <f>IF(I$10=0,0,I$10/PPA_fec!I$10)</f>
        <v>2.1819681357066232</v>
      </c>
      <c r="J141" s="275">
        <f>IF(J$10=0,0,J$10/PPA_fec!J$10)</f>
        <v>2.0739651784251105</v>
      </c>
      <c r="K141" s="275">
        <f>IF(K$10=0,0,K$10/PPA_fec!K$10)</f>
        <v>2.175104883783693</v>
      </c>
      <c r="L141" s="275">
        <f>IF(L$10=0,0,L$10/PPA_fec!L$10)</f>
        <v>2.2013810783983865</v>
      </c>
      <c r="M141" s="275">
        <f>IF(M$10=0,0,M$10/PPA_fec!M$10)</f>
        <v>2.1975468696236073</v>
      </c>
      <c r="N141" s="275">
        <f>IF(N$10=0,0,N$10/PPA_fec!N$10)</f>
        <v>1.9746801062267278</v>
      </c>
      <c r="O141" s="275">
        <f>IF(O$10=0,0,O$10/PPA_fec!O$10)</f>
        <v>1.7123214368883728</v>
      </c>
      <c r="P141" s="275">
        <f>IF(P$10=0,0,P$10/PPA_fec!P$10)</f>
        <v>2.2368952145897469</v>
      </c>
      <c r="Q141" s="275">
        <f>IF(Q$10=0,0,Q$10/PPA_fec!Q$10)</f>
        <v>2.3153305421285615</v>
      </c>
      <c r="R141" s="275">
        <f>IF(R$10=0,0,R$10/PPA_fec!R$10)</f>
        <v>2.2950161733098819</v>
      </c>
      <c r="S141" s="275">
        <f>IF(S$10=0,0,S$10/PPA_fec!S$10)</f>
        <v>2.2854704603980203</v>
      </c>
      <c r="T141" s="275">
        <f>IF(T$10=0,0,T$10/PPA_fec!T$10)</f>
        <v>2.2770287389390247</v>
      </c>
      <c r="U141" s="275">
        <f>IF(U$10=0,0,U$10/PPA_fec!U$10)</f>
        <v>2.2986973872950163</v>
      </c>
      <c r="V141" s="275">
        <f>IF(V$10=0,0,V$10/PPA_fec!V$10)</f>
        <v>2.1558718702378297</v>
      </c>
      <c r="W141" s="275">
        <f>IF(W$10=0,0,W$10/PPA_fec!W$10)</f>
        <v>2.1555973684374505</v>
      </c>
      <c r="X141" s="275">
        <f>IF(X$10=0,0,X$10/PPA_fec!X$10)</f>
        <v>1.8774302264178724</v>
      </c>
      <c r="Y141" s="275">
        <f>IF(Y$10=0,0,Y$10/PPA_fec!Y$10)</f>
        <v>1.8491664489848305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2.8091988409487301</v>
      </c>
      <c r="C143" s="276">
        <f>IF(C$17=0,0,C$17/PPA_fec!C$17)</f>
        <v>1.4728492555241055</v>
      </c>
      <c r="D143" s="276">
        <f>IF(D$17=0,0,D$17/PPA_fec!D$17)</f>
        <v>1.3600263117209246</v>
      </c>
      <c r="E143" s="276">
        <f>IF(E$17=0,0,E$17/PPA_fec!E$17)</f>
        <v>1.1258142264156801</v>
      </c>
      <c r="F143" s="276">
        <f>IF(F$17=0,0,F$17/PPA_fec!F$17)</f>
        <v>1.0631448705058486</v>
      </c>
      <c r="G143" s="276">
        <f>IF(G$17=0,0,G$17/PPA_fec!G$17)</f>
        <v>1.0429342115336415</v>
      </c>
      <c r="H143" s="276">
        <f>IF(H$17=0,0,H$17/PPA_fec!H$17)</f>
        <v>1.2218190506094606</v>
      </c>
      <c r="I143" s="276">
        <f>IF(I$17=0,0,I$17/PPA_fec!I$17)</f>
        <v>1.0425587429961467</v>
      </c>
      <c r="J143" s="276">
        <f>IF(J$17=0,0,J$17/PPA_fec!J$17)</f>
        <v>1.1333861338221434</v>
      </c>
      <c r="K143" s="276">
        <f>IF(K$17=0,0,K$17/PPA_fec!K$17)</f>
        <v>0.99946055264027023</v>
      </c>
      <c r="L143" s="276">
        <f>IF(L$17=0,0,L$17/PPA_fec!L$17)</f>
        <v>0.49280561993695082</v>
      </c>
      <c r="M143" s="276">
        <f>IF(M$17=0,0,M$17/PPA_fec!M$17)</f>
        <v>0.43982969433712676</v>
      </c>
      <c r="N143" s="276">
        <f>IF(N$17=0,0,N$17/PPA_fec!N$17)</f>
        <v>0.31387295221866174</v>
      </c>
      <c r="O143" s="276">
        <f>IF(O$17=0,0,O$17/PPA_fec!O$17)</f>
        <v>0.34305336362920785</v>
      </c>
      <c r="P143" s="276">
        <f>IF(P$17=0,0,P$17/PPA_fec!P$17)</f>
        <v>0.21047760774988813</v>
      </c>
      <c r="Q143" s="276">
        <f>IF(Q$17=0,0,Q$17/PPA_fec!Q$17)</f>
        <v>0.21215688804885682</v>
      </c>
      <c r="R143" s="276">
        <f>IF(R$17=0,0,R$17/PPA_fec!R$17)</f>
        <v>0.17726318682201131</v>
      </c>
      <c r="S143" s="276">
        <f>IF(S$17=0,0,S$17/PPA_fec!S$17)</f>
        <v>0.16506738697406281</v>
      </c>
      <c r="T143" s="276">
        <f>IF(T$17=0,0,T$17/PPA_fec!T$17)</f>
        <v>0.17633615803293376</v>
      </c>
      <c r="U143" s="276">
        <f>IF(U$17=0,0,U$17/PPA_fec!U$17)</f>
        <v>0.24056695224738778</v>
      </c>
      <c r="V143" s="276">
        <f>IF(V$17=0,0,V$17/PPA_fec!V$17)</f>
        <v>0.2318737071436168</v>
      </c>
      <c r="W143" s="276">
        <f>IF(W$17=0,0,W$17/PPA_fec!W$17)</f>
        <v>0.21645760591806268</v>
      </c>
      <c r="X143" s="276">
        <f>IF(X$17=0,0,X$17/PPA_fec!X$17)</f>
        <v>0.16799041380349575</v>
      </c>
      <c r="Y143" s="276">
        <f>IF(Y$17=0,0,Y$17/PPA_fec!Y$17)</f>
        <v>0.20503135712471057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2.9652939617654832</v>
      </c>
      <c r="C146" s="320">
        <f>IF(C$32=0,0,C$32/PPA_fec!C$32)</f>
        <v>1.4274985394053887</v>
      </c>
      <c r="D146" s="320">
        <f>IF(D$32=0,0,D$32/PPA_fec!D$32)</f>
        <v>1.3377255412676556</v>
      </c>
      <c r="E146" s="320">
        <f>IF(E$32=0,0,E$32/PPA_fec!E$32)</f>
        <v>1.1072286361850492</v>
      </c>
      <c r="F146" s="320">
        <f>IF(F$32=0,0,F$32/PPA_fec!F$32)</f>
        <v>1.0642509940007503</v>
      </c>
      <c r="G146" s="320">
        <f>IF(G$32=0,0,G$32/PPA_fec!G$32)</f>
        <v>1.0408848997436742</v>
      </c>
      <c r="H146" s="320">
        <f>IF(H$32=0,0,H$32/PPA_fec!H$32)</f>
        <v>1.2454682212765016</v>
      </c>
      <c r="I146" s="320">
        <f>IF(I$32=0,0,I$32/PPA_fec!I$32)</f>
        <v>1.0373916070796694</v>
      </c>
      <c r="J146" s="320">
        <f>IF(J$32=0,0,J$32/PPA_fec!J$32)</f>
        <v>1.1456869404271219</v>
      </c>
      <c r="K146" s="320">
        <f>IF(K$32=0,0,K$32/PPA_fec!K$32)</f>
        <v>0.9852151327815164</v>
      </c>
      <c r="L146" s="320">
        <f>IF(L$32=0,0,L$32/PPA_fec!L$32)</f>
        <v>0.50127783165185624</v>
      </c>
      <c r="M146" s="320">
        <f>IF(M$32=0,0,M$32/PPA_fec!M$32)</f>
        <v>0.4489326544969961</v>
      </c>
      <c r="N146" s="320">
        <f>IF(N$32=0,0,N$32/PPA_fec!N$32)</f>
        <v>0.32928453451376422</v>
      </c>
      <c r="O146" s="320">
        <f>IF(O$32=0,0,O$32/PPA_fec!O$32)</f>
        <v>0.36639866704729457</v>
      </c>
      <c r="P146" s="320">
        <f>IF(P$32=0,0,P$32/PPA_fec!P$32)</f>
        <v>0.21992114397173709</v>
      </c>
      <c r="Q146" s="320">
        <f>IF(Q$32=0,0,Q$32/PPA_fec!Q$32)</f>
        <v>0.21930106553828685</v>
      </c>
      <c r="R146" s="320">
        <f>IF(R$32=0,0,R$32/PPA_fec!R$32)</f>
        <v>0.18404586477509019</v>
      </c>
      <c r="S146" s="320">
        <f>IF(S$32=0,0,S$32/PPA_fec!S$32)</f>
        <v>0.17211149630721642</v>
      </c>
      <c r="T146" s="320">
        <f>IF(T$32=0,0,T$32/PPA_fec!T$32)</f>
        <v>0.18379195960316169</v>
      </c>
      <c r="U146" s="320">
        <f>IF(U$32=0,0,U$32/PPA_fec!U$32)</f>
        <v>0.24533961235038937</v>
      </c>
      <c r="V146" s="320">
        <f>IF(V$32=0,0,V$32/PPA_fec!V$32)</f>
        <v>0.24014743946199388</v>
      </c>
      <c r="W146" s="320">
        <f>IF(W$32=0,0,W$32/PPA_fec!W$32)</f>
        <v>0.22496360295549492</v>
      </c>
      <c r="X146" s="320">
        <f>IF(X$32=0,0,X$32/PPA_fec!X$32)</f>
        <v>0.1790231480783222</v>
      </c>
      <c r="Y146" s="320">
        <f>IF(Y$32=0,0,Y$32/PPA_fec!Y$32)</f>
        <v>0.21729679621655767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1.740068037790758</v>
      </c>
      <c r="C151" s="275">
        <f>IF(C$37=0,0,C$37/PPA_fec!C$37)</f>
        <v>2.2955138158287705</v>
      </c>
      <c r="D151" s="275">
        <f>IF(D$37=0,0,D$37/PPA_fec!D$37)</f>
        <v>2.2244955064878216</v>
      </c>
      <c r="E151" s="275">
        <f>IF(E$37=0,0,E$37/PPA_fec!E$37)</f>
        <v>2.129646469797434</v>
      </c>
      <c r="F151" s="275">
        <f>IF(F$37=0,0,F$37/PPA_fec!F$37)</f>
        <v>2.0558013820202894</v>
      </c>
      <c r="G151" s="275">
        <f>IF(G$37=0,0,G$37/PPA_fec!G$37)</f>
        <v>2.0505722013198628</v>
      </c>
      <c r="H151" s="275">
        <f>IF(H$37=0,0,H$37/PPA_fec!H$37)</f>
        <v>2.0170324545901326</v>
      </c>
      <c r="I151" s="275">
        <f>IF(I$37=0,0,I$37/PPA_fec!I$37)</f>
        <v>2.1819681357066232</v>
      </c>
      <c r="J151" s="275">
        <f>IF(J$37=0,0,J$37/PPA_fec!J$37)</f>
        <v>2.0739651784251101</v>
      </c>
      <c r="K151" s="275">
        <f>IF(K$37=0,0,K$37/PPA_fec!K$37)</f>
        <v>2.175104883783693</v>
      </c>
      <c r="L151" s="275">
        <f>IF(L$37=0,0,L$37/PPA_fec!L$37)</f>
        <v>2.2013810783983869</v>
      </c>
      <c r="M151" s="275">
        <f>IF(M$37=0,0,M$37/PPA_fec!M$37)</f>
        <v>2.1975468696236082</v>
      </c>
      <c r="N151" s="275">
        <f>IF(N$37=0,0,N$37/PPA_fec!N$37)</f>
        <v>1.9746801062267272</v>
      </c>
      <c r="O151" s="275">
        <f>IF(O$37=0,0,O$37/PPA_fec!O$37)</f>
        <v>1.7123214368883721</v>
      </c>
      <c r="P151" s="275">
        <f>IF(P$37=0,0,P$37/PPA_fec!P$37)</f>
        <v>2.2368952145897461</v>
      </c>
      <c r="Q151" s="275">
        <f>IF(Q$37=0,0,Q$37/PPA_fec!Q$37)</f>
        <v>2.315330542128561</v>
      </c>
      <c r="R151" s="275">
        <f>IF(R$37=0,0,R$37/PPA_fec!R$37)</f>
        <v>2.2950161733098819</v>
      </c>
      <c r="S151" s="275">
        <f>IF(S$37=0,0,S$37/PPA_fec!S$37)</f>
        <v>2.2854704603980203</v>
      </c>
      <c r="T151" s="275">
        <f>IF(T$37=0,0,T$37/PPA_fec!T$37)</f>
        <v>2.2770287389390256</v>
      </c>
      <c r="U151" s="275">
        <f>IF(U$37=0,0,U$37/PPA_fec!U$37)</f>
        <v>2.2986973872950163</v>
      </c>
      <c r="V151" s="275">
        <f>IF(V$37=0,0,V$37/PPA_fec!V$37)</f>
        <v>2.1558718702378301</v>
      </c>
      <c r="W151" s="275">
        <f>IF(W$37=0,0,W$37/PPA_fec!W$37)</f>
        <v>2.1555973684374505</v>
      </c>
      <c r="X151" s="275">
        <f>IF(X$37=0,0,X$37/PPA_fec!X$37)</f>
        <v>1.8774302264178715</v>
      </c>
      <c r="Y151" s="275">
        <f>IF(Y$37=0,0,Y$37/PPA_fec!Y$37)</f>
        <v>1.8491664489848316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1.6527431719429782</v>
      </c>
      <c r="C152" s="276">
        <f>IF(C$43=0,0,C$43/PPA_fec!C$43)</f>
        <v>1.1903808905843751</v>
      </c>
      <c r="D152" s="276">
        <f>IF(D$43=0,0,D$43/PPA_fec!D$43)</f>
        <v>1.0385877764480307</v>
      </c>
      <c r="E152" s="276">
        <f>IF(E$43=0,0,E$43/PPA_fec!E$43)</f>
        <v>0.86459102071898208</v>
      </c>
      <c r="F152" s="276">
        <f>IF(F$43=0,0,F$43/PPA_fec!F$43)</f>
        <v>0.76723094666744485</v>
      </c>
      <c r="G152" s="276">
        <f>IF(G$43=0,0,G$43/PPA_fec!G$43)</f>
        <v>0.76113284155752547</v>
      </c>
      <c r="H152" s="276">
        <f>IF(H$43=0,0,H$43/PPA_fec!H$43)</f>
        <v>0.82301459136671629</v>
      </c>
      <c r="I152" s="276">
        <f>IF(I$43=0,0,I$43/PPA_fec!I$43)</f>
        <v>0.77574090559783215</v>
      </c>
      <c r="J152" s="276">
        <f>IF(J$43=0,0,J$43/PPA_fec!J$43)</f>
        <v>0.78964641479640996</v>
      </c>
      <c r="K152" s="276">
        <f>IF(K$43=0,0,K$43/PPA_fec!K$43)</f>
        <v>0.77045703720384717</v>
      </c>
      <c r="L152" s="276">
        <f>IF(L$43=0,0,L$43/PPA_fec!L$43)</f>
        <v>0.36913305551105646</v>
      </c>
      <c r="M152" s="276">
        <f>IF(M$43=0,0,M$43/PPA_fec!M$43)</f>
        <v>0.33078461539813142</v>
      </c>
      <c r="N152" s="276">
        <f>IF(N$43=0,0,N$43/PPA_fec!N$43)</f>
        <v>0.21984658066121437</v>
      </c>
      <c r="O152" s="276">
        <f>IF(O$43=0,0,O$43/PPA_fec!O$43)</f>
        <v>0.21917655895405733</v>
      </c>
      <c r="P152" s="276">
        <f>IF(P$43=0,0,P$43/PPA_fec!P$43)</f>
        <v>0.17103196025177544</v>
      </c>
      <c r="Q152" s="276">
        <f>IF(Q$43=0,0,Q$43/PPA_fec!Q$43)</f>
        <v>0.18680921627584168</v>
      </c>
      <c r="R152" s="276">
        <f>IF(R$43=0,0,R$43/PPA_fec!R$43)</f>
        <v>0.15506714837257002</v>
      </c>
      <c r="S152" s="276">
        <f>IF(S$43=0,0,S$43/PPA_fec!S$43)</f>
        <v>0.14358504881389686</v>
      </c>
      <c r="T152" s="276">
        <f>IF(T$43=0,0,T$43/PPA_fec!T$43)</f>
        <v>0.1511482638927229</v>
      </c>
      <c r="U152" s="276">
        <f>IF(U$43=0,0,U$43/PPA_fec!U$43)</f>
        <v>0.21172701259191332</v>
      </c>
      <c r="V152" s="276">
        <f>IF(V$43=0,0,V$43/PPA_fec!V$43)</f>
        <v>0.18368018801725741</v>
      </c>
      <c r="W152" s="276">
        <f>IF(W$43=0,0,W$43/PPA_fec!W$43)</f>
        <v>0.17249371596922722</v>
      </c>
      <c r="X152" s="276">
        <f>IF(X$43=0,0,X$43/PPA_fec!X$43)</f>
        <v>0.12388666396427697</v>
      </c>
      <c r="Y152" s="276">
        <f>IF(Y$43=0,0,Y$43/PPA_fec!Y$43)</f>
        <v>0.14749428243783166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3.3098789325687563</v>
      </c>
      <c r="C153" s="276">
        <f>IF(C$56=0,0,C$56/PPA_fec!C$56)</f>
        <v>1.552490380127399</v>
      </c>
      <c r="D153" s="276">
        <f>IF(D$56=0,0,D$56/PPA_fec!D$56)</f>
        <v>1.4575482370205235</v>
      </c>
      <c r="E153" s="276">
        <f>IF(E$56=0,0,E$56/PPA_fec!E$56)</f>
        <v>1.2044876369083053</v>
      </c>
      <c r="F153" s="276">
        <f>IF(F$56=0,0,F$56/PPA_fec!F$56)</f>
        <v>1.1598539358393312</v>
      </c>
      <c r="G153" s="276">
        <f>IF(G$56=0,0,G$56/PPA_fec!G$56)</f>
        <v>1.1336734684074354</v>
      </c>
      <c r="H153" s="276">
        <f>IF(H$56=0,0,H$56/PPA_fec!H$56)</f>
        <v>1.3647881974351743</v>
      </c>
      <c r="I153" s="276">
        <f>IF(I$56=0,0,I$56/PPA_fec!I$56)</f>
        <v>1.1263077853504233</v>
      </c>
      <c r="J153" s="276">
        <f>IF(J$56=0,0,J$56/PPA_fec!J$56)</f>
        <v>1.2511257479830282</v>
      </c>
      <c r="K153" s="276">
        <f>IF(K$56=0,0,K$56/PPA_fec!K$56)</f>
        <v>1.068092645815079</v>
      </c>
      <c r="L153" s="276">
        <f>IF(L$56=0,0,L$56/PPA_fec!L$56)</f>
        <v>0.53128638633091063</v>
      </c>
      <c r="M153" s="276">
        <f>IF(M$56=0,0,M$56/PPA_fec!M$56)</f>
        <v>0.47358008435093291</v>
      </c>
      <c r="N153" s="276">
        <f>IF(N$56=0,0,N$56/PPA_fec!N$56)</f>
        <v>0.34585032230776108</v>
      </c>
      <c r="O153" s="276">
        <f>IF(O$56=0,0,O$56/PPA_fec!O$56)</f>
        <v>0.39080404048901135</v>
      </c>
      <c r="P153" s="276">
        <f>IF(P$56=0,0,P$56/PPA_fec!P$56)</f>
        <v>0.22152257423049854</v>
      </c>
      <c r="Q153" s="276">
        <f>IF(Q$56=0,0,Q$56/PPA_fec!Q$56)</f>
        <v>0.21856826752857386</v>
      </c>
      <c r="R153" s="276">
        <f>IF(R$56=0,0,R$56/PPA_fec!R$56)</f>
        <v>0.18292362516631125</v>
      </c>
      <c r="S153" s="276">
        <f>IF(S$56=0,0,S$56/PPA_fec!S$56)</f>
        <v>0.17058482310594977</v>
      </c>
      <c r="T153" s="276">
        <f>IF(T$56=0,0,T$56/PPA_fec!T$56)</f>
        <v>0.1829262161383039</v>
      </c>
      <c r="U153" s="276">
        <f>IF(U$56=0,0,U$56/PPA_fec!U$56)</f>
        <v>0.24786588618790123</v>
      </c>
      <c r="V153" s="276">
        <f>IF(V$56=0,0,V$56/PPA_fec!V$56)</f>
        <v>0.24581691444550288</v>
      </c>
      <c r="W153" s="276">
        <f>IF(W$56=0,0,W$56/PPA_fec!W$56)</f>
        <v>0.22907978068766713</v>
      </c>
      <c r="X153" s="276">
        <f>IF(X$56=0,0,X$56/PPA_fec!X$56)</f>
        <v>0.18199726154354437</v>
      </c>
      <c r="Y153" s="276">
        <f>IF(Y$56=0,0,Y$56/PPA_fec!Y$56)</f>
        <v>0.22391474349114934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2.9073161810537056</v>
      </c>
      <c r="C154" s="277">
        <f>IF(C$69=0,0,C$69/PPA_fec!C$69)</f>
        <v>1.3114084889873379</v>
      </c>
      <c r="D154" s="277">
        <f>IF(D$69=0,0,D$69/PPA_fec!D$69)</f>
        <v>1.2380781211012692</v>
      </c>
      <c r="E154" s="277">
        <f>IF(E$69=0,0,E$69/PPA_fec!E$69)</f>
        <v>1.0228159748110961</v>
      </c>
      <c r="F154" s="277">
        <f>IF(F$69=0,0,F$69/PPA_fec!F$69)</f>
        <v>0.99127911910458055</v>
      </c>
      <c r="G154" s="277">
        <f>IF(G$69=0,0,G$69/PPA_fec!G$69)</f>
        <v>0.96774418239241611</v>
      </c>
      <c r="H154" s="277">
        <f>IF(H$69=0,0,H$69/PPA_fec!H$69)</f>
        <v>1.1757854795023277</v>
      </c>
      <c r="I154" s="277">
        <f>IF(I$69=0,0,I$69/PPA_fec!I$69)</f>
        <v>0.95925097912290869</v>
      </c>
      <c r="J154" s="277">
        <f>IF(J$69=0,0,J$69/PPA_fec!J$69)</f>
        <v>1.0734438427567525</v>
      </c>
      <c r="K154" s="277">
        <f>IF(K$69=0,0,K$69/PPA_fec!K$69)</f>
        <v>0.90652068883879766</v>
      </c>
      <c r="L154" s="277">
        <f>IF(L$69=0,0,L$69/PPA_fec!L$69)</f>
        <v>0.45216061570120958</v>
      </c>
      <c r="M154" s="277">
        <f>IF(M$69=0,0,M$69/PPA_fec!M$69)</f>
        <v>0.40289358895780275</v>
      </c>
      <c r="N154" s="277">
        <f>IF(N$69=0,0,N$69/PPA_fec!N$69)</f>
        <v>0.29660041841148588</v>
      </c>
      <c r="O154" s="277">
        <f>IF(O$69=0,0,O$69/PPA_fec!O$69)</f>
        <v>0.33910352639465652</v>
      </c>
      <c r="P154" s="277">
        <f>IF(P$69=0,0,P$69/PPA_fec!P$69)</f>
        <v>0.18708699907837784</v>
      </c>
      <c r="Q154" s="277">
        <f>IF(Q$69=0,0,Q$69/PPA_fec!Q$69)</f>
        <v>0.18331368475556864</v>
      </c>
      <c r="R154" s="277">
        <f>IF(R$69=0,0,R$69/PPA_fec!R$69)</f>
        <v>0.15353564723876317</v>
      </c>
      <c r="S154" s="277">
        <f>IF(S$69=0,0,S$69/PPA_fec!S$69)</f>
        <v>0.14325280206097887</v>
      </c>
      <c r="T154" s="277">
        <f>IF(T$69=0,0,T$69/PPA_fec!T$69)</f>
        <v>0.1537955923819328</v>
      </c>
      <c r="U154" s="277">
        <f>IF(U$69=0,0,U$69/PPA_fec!U$69)</f>
        <v>0.20790136251708397</v>
      </c>
      <c r="V154" s="277">
        <f>IF(V$69=0,0,V$69/PPA_fec!V$69)</f>
        <v>0.20811693005265883</v>
      </c>
      <c r="W154" s="277">
        <f>IF(W$69=0,0,W$69/PPA_fec!W$69)</f>
        <v>0.19383836149924819</v>
      </c>
      <c r="X154" s="277">
        <f>IF(X$69=0,0,X$69/PPA_fec!X$69)</f>
        <v>0.1552162752571031</v>
      </c>
      <c r="Y154" s="277">
        <f>IF(Y$69=0,0,Y$69/PPA_fec!Y$69)</f>
        <v>0.19146939662889367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0.42291085870701811</v>
      </c>
      <c r="C156" s="320">
        <f>IF(C$83=0,0,C$83/PPA_fec!C$83)</f>
        <v>1.0239294835541086</v>
      </c>
      <c r="D156" s="320">
        <f>IF(D$83=0,0,D$83/PPA_fec!D$83)</f>
        <v>0.85582025881165924</v>
      </c>
      <c r="E156" s="320">
        <f>IF(E$83=0,0,E$83/PPA_fec!E$83)</f>
        <v>0.7655243839055107</v>
      </c>
      <c r="F156" s="320">
        <f>IF(F$83=0,0,F$83/PPA_fec!F$83)</f>
        <v>0.67259195989607579</v>
      </c>
      <c r="G156" s="320">
        <f>IF(G$83=0,0,G$83/PPA_fec!G$83)</f>
        <v>0.6779403003063682</v>
      </c>
      <c r="H156" s="320">
        <f>IF(H$83=0,0,H$83/PPA_fec!H$83)</f>
        <v>0.60957983034324459</v>
      </c>
      <c r="I156" s="320">
        <f>IF(I$83=0,0,I$83/PPA_fec!I$83)</f>
        <v>0.80223581216426387</v>
      </c>
      <c r="J156" s="320">
        <f>IF(J$83=0,0,J$83/PPA_fec!J$83)</f>
        <v>0.66524188299262232</v>
      </c>
      <c r="K156" s="320">
        <f>IF(K$83=0,0,K$83/PPA_fec!K$83)</f>
        <v>0.82530932893718312</v>
      </c>
      <c r="L156" s="320">
        <f>IF(L$83=0,0,L$83/PPA_fec!L$83)</f>
        <v>0.82449543542499193</v>
      </c>
      <c r="M156" s="320">
        <f>IF(M$83=0,0,M$83/PPA_fec!M$83)</f>
        <v>0.82216497328938876</v>
      </c>
      <c r="N156" s="320">
        <f>IF(N$83=0,0,N$83/PPA_fec!N$83)</f>
        <v>0.6041733360701026</v>
      </c>
      <c r="O156" s="320">
        <f>IF(O$83=0,0,O$83/PPA_fec!O$83)</f>
        <v>0.44557007553351891</v>
      </c>
      <c r="P156" s="320">
        <f>IF(P$83=0,0,P$83/PPA_fec!P$83)</f>
        <v>0.9379404095213113</v>
      </c>
      <c r="Q156" s="320">
        <f>IF(Q$83=0,0,Q$83/PPA_fec!Q$83)</f>
        <v>1.2172624277587187</v>
      </c>
      <c r="R156" s="320">
        <f>IF(R$83=0,0,R$83/PPA_fec!R$83)</f>
        <v>1.1255790711762625</v>
      </c>
      <c r="S156" s="320">
        <f>IF(S$83=0,0,S$83/PPA_fec!S$83)</f>
        <v>1.086772994811664</v>
      </c>
      <c r="T156" s="320">
        <f>IF(T$83=0,0,T$83/PPA_fec!T$83)</f>
        <v>1.0526541171305366</v>
      </c>
      <c r="U156" s="320">
        <f>IF(U$83=0,0,U$83/PPA_fec!U$83)</f>
        <v>1.1981908571341848</v>
      </c>
      <c r="V156" s="320">
        <f>IF(V$83=0,0,V$83/PPA_fec!V$83)</f>
        <v>0.8254062343679317</v>
      </c>
      <c r="W156" s="320">
        <f>IF(W$83=0,0,W$83/PPA_fec!W$83)</f>
        <v>0.83608554163455595</v>
      </c>
      <c r="X156" s="320">
        <f>IF(X$83=0,0,X$83/PPA_fec!X$83)</f>
        <v>0.58819300809446384</v>
      </c>
      <c r="Y156" s="320">
        <f>IF(Y$83=0,0,Y$83/PPA_fec!Y$83)</f>
        <v>0.56771153427556831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1.7400680377907576</v>
      </c>
      <c r="C161" s="332">
        <f>IF(C$88=0,0,C$88/PPA_fec!C$88)</f>
        <v>2.2955138158287713</v>
      </c>
      <c r="D161" s="332">
        <f>IF(D$88=0,0,D$88/PPA_fec!D$88)</f>
        <v>2.2244955064878233</v>
      </c>
      <c r="E161" s="332">
        <f>IF(E$88=0,0,E$88/PPA_fec!E$88)</f>
        <v>2.129646469797434</v>
      </c>
      <c r="F161" s="332">
        <f>IF(F$88=0,0,F$88/PPA_fec!F$88)</f>
        <v>2.0558013820202889</v>
      </c>
      <c r="G161" s="332">
        <f>IF(G$88=0,0,G$88/PPA_fec!G$88)</f>
        <v>2.0505722013198628</v>
      </c>
      <c r="H161" s="332">
        <f>IF(H$88=0,0,H$88/PPA_fec!H$88)</f>
        <v>2.0170324545901326</v>
      </c>
      <c r="I161" s="332">
        <f>IF(I$88=0,0,I$88/PPA_fec!I$88)</f>
        <v>2.1819681357066241</v>
      </c>
      <c r="J161" s="332">
        <f>IF(J$88=0,0,J$88/PPA_fec!J$88)</f>
        <v>2.0739651784251105</v>
      </c>
      <c r="K161" s="332">
        <f>IF(K$88=0,0,K$88/PPA_fec!K$88)</f>
        <v>2.1751048837836939</v>
      </c>
      <c r="L161" s="332">
        <f>IF(L$88=0,0,L$88/PPA_fec!L$88)</f>
        <v>2.2013810783983865</v>
      </c>
      <c r="M161" s="332">
        <f>IF(M$88=0,0,M$88/PPA_fec!M$88)</f>
        <v>2.1975468696236082</v>
      </c>
      <c r="N161" s="332">
        <f>IF(N$88=0,0,N$88/PPA_fec!N$88)</f>
        <v>1.9746801062267274</v>
      </c>
      <c r="O161" s="332">
        <f>IF(O$88=0,0,O$88/PPA_fec!O$88)</f>
        <v>1.7123214368883724</v>
      </c>
      <c r="P161" s="332">
        <f>IF(P$88=0,0,P$88/PPA_fec!P$88)</f>
        <v>2.2368952145897469</v>
      </c>
      <c r="Q161" s="332">
        <f>IF(Q$88=0,0,Q$88/PPA_fec!Q$88)</f>
        <v>2.3153305421285615</v>
      </c>
      <c r="R161" s="332">
        <f>IF(R$88=0,0,R$88/PPA_fec!R$88)</f>
        <v>2.2950161733098815</v>
      </c>
      <c r="S161" s="332">
        <f>IF(S$88=0,0,S$88/PPA_fec!S$88)</f>
        <v>2.2854704603980216</v>
      </c>
      <c r="T161" s="332">
        <f>IF(T$88=0,0,T$88/PPA_fec!T$88)</f>
        <v>2.2770287389390251</v>
      </c>
      <c r="U161" s="332">
        <f>IF(U$88=0,0,U$88/PPA_fec!U$88)</f>
        <v>2.2986973872950158</v>
      </c>
      <c r="V161" s="332">
        <f>IF(V$88=0,0,V$88/PPA_fec!V$88)</f>
        <v>2.155871870237831</v>
      </c>
      <c r="W161" s="332">
        <f>IF(W$88=0,0,W$88/PPA_fec!W$88)</f>
        <v>2.155597368437451</v>
      </c>
      <c r="X161" s="332">
        <f>IF(X$88=0,0,X$88/PPA_fec!X$88)</f>
        <v>1.8774302264178724</v>
      </c>
      <c r="Y161" s="332">
        <f>IF(Y$88=0,0,Y$88/PPA_fec!Y$88)</f>
        <v>1.8491664489848303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SK: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1454.40742157462</v>
      </c>
      <c r="C3" s="203">
        <v>1816.7948307645529</v>
      </c>
      <c r="D3" s="203">
        <v>1352.553494802233</v>
      </c>
      <c r="E3" s="203">
        <v>1248.8602843915339</v>
      </c>
      <c r="F3" s="203">
        <v>1275.516192819528</v>
      </c>
      <c r="G3" s="203">
        <v>1337.2790190122621</v>
      </c>
      <c r="H3" s="203">
        <v>1465.003462085682</v>
      </c>
      <c r="I3" s="203">
        <v>1425.046756628788</v>
      </c>
      <c r="J3" s="203">
        <v>1415.0656668474851</v>
      </c>
      <c r="K3" s="203">
        <v>1214.078022080547</v>
      </c>
      <c r="L3" s="203">
        <v>1204.7403448311441</v>
      </c>
      <c r="M3" s="203">
        <v>1318.784561688311</v>
      </c>
      <c r="N3" s="203">
        <v>1313.762939840522</v>
      </c>
      <c r="O3" s="203">
        <v>1171.669900594047</v>
      </c>
      <c r="P3" s="203">
        <v>1176.2599359390119</v>
      </c>
      <c r="Q3" s="203">
        <v>1267.734588</v>
      </c>
      <c r="R3" s="203">
        <v>1102.6238725938119</v>
      </c>
      <c r="S3" s="203">
        <v>1157.6771230158729</v>
      </c>
      <c r="T3" s="203">
        <v>1415.610727909843</v>
      </c>
      <c r="U3" s="203">
        <v>1473.24773978694</v>
      </c>
      <c r="V3" s="203">
        <v>1516.932601496268</v>
      </c>
      <c r="W3" s="203">
        <v>1497.3720574593599</v>
      </c>
      <c r="X3" s="203">
        <v>1493.9677066247109</v>
      </c>
      <c r="Y3" s="203">
        <v>1618.4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1793.0472778846661</v>
      </c>
      <c r="C5" s="203">
        <v>1943.179312291729</v>
      </c>
      <c r="D5" s="203">
        <v>2625.8679937412821</v>
      </c>
      <c r="E5" s="203">
        <v>2107.8077172429271</v>
      </c>
      <c r="F5" s="203">
        <v>1823.26622846587</v>
      </c>
      <c r="G5" s="203">
        <v>2008.671484032415</v>
      </c>
      <c r="H5" s="203">
        <v>1844.8799287119721</v>
      </c>
      <c r="I5" s="203">
        <v>1774.898425519659</v>
      </c>
      <c r="J5" s="203">
        <v>1556.2740019652711</v>
      </c>
      <c r="K5" s="203">
        <v>1426.5544316640289</v>
      </c>
      <c r="L5" s="203">
        <v>1213.9270820347531</v>
      </c>
      <c r="M5" s="203">
        <v>1218.5726386904259</v>
      </c>
      <c r="N5" s="203">
        <v>1411.2145745618429</v>
      </c>
      <c r="O5" s="203">
        <v>1383.876709858378</v>
      </c>
      <c r="P5" s="203">
        <v>1388.8427580876951</v>
      </c>
      <c r="Q5" s="203">
        <v>1387.0818180257211</v>
      </c>
      <c r="R5" s="203">
        <v>1399.027589171483</v>
      </c>
      <c r="S5" s="203">
        <v>1446.266850510576</v>
      </c>
      <c r="T5" s="203">
        <v>1499.080008725567</v>
      </c>
      <c r="U5" s="203">
        <v>1637.893109707027</v>
      </c>
      <c r="V5" s="203">
        <v>1530.432550547107</v>
      </c>
      <c r="W5" s="203">
        <v>1449.3177078345491</v>
      </c>
      <c r="X5" s="203">
        <v>1614.3513648904309</v>
      </c>
      <c r="Y5" s="203">
        <v>2002.137929370293</v>
      </c>
      <c r="DA5" s="112" t="s">
        <v>2111</v>
      </c>
    </row>
    <row r="6" spans="1:105" ht="12" customHeight="1" x14ac:dyDescent="0.25">
      <c r="A6" s="154" t="s">
        <v>2112</v>
      </c>
      <c r="B6" s="338">
        <v>2241.3090973558319</v>
      </c>
      <c r="C6" s="338">
        <v>2129.2436424880411</v>
      </c>
      <c r="D6" s="338">
        <v>2801.6363716947899</v>
      </c>
      <c r="E6" s="338">
        <v>2689.5709168269991</v>
      </c>
      <c r="F6" s="338">
        <v>2577.505461959207</v>
      </c>
      <c r="G6" s="338">
        <v>2465.4400070914148</v>
      </c>
      <c r="H6" s="338">
        <v>2465.4400070914148</v>
      </c>
      <c r="I6" s="338">
        <v>2353.3745522236241</v>
      </c>
      <c r="J6" s="338">
        <v>2353.3745522236241</v>
      </c>
      <c r="K6" s="338">
        <v>2241.3090973558319</v>
      </c>
      <c r="L6" s="338">
        <v>2129.2436424880402</v>
      </c>
      <c r="M6" s="338">
        <v>2129.2436424880402</v>
      </c>
      <c r="N6" s="338">
        <v>2017.178187620249</v>
      </c>
      <c r="O6" s="338">
        <v>1905.1127327524571</v>
      </c>
      <c r="P6" s="338">
        <v>1905.1127327524571</v>
      </c>
      <c r="Q6" s="338">
        <v>1793.0472778846649</v>
      </c>
      <c r="R6" s="338">
        <v>1680.981823016873</v>
      </c>
      <c r="S6" s="338">
        <v>1680.981823016873</v>
      </c>
      <c r="T6" s="338">
        <v>1680.981823016873</v>
      </c>
      <c r="U6" s="338">
        <v>1793.0472778846649</v>
      </c>
      <c r="V6" s="338">
        <v>1793.0472778846649</v>
      </c>
      <c r="W6" s="338">
        <v>1680.981823016873</v>
      </c>
      <c r="X6" s="338">
        <v>1793.0472778846649</v>
      </c>
      <c r="Y6" s="338">
        <v>2129.2436424880402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672.39272920674978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112.0654548677916</v>
      </c>
      <c r="U7" s="340">
        <v>224.13090973558329</v>
      </c>
      <c r="V7" s="340">
        <v>0</v>
      </c>
      <c r="W7" s="340">
        <v>0</v>
      </c>
      <c r="X7" s="340">
        <v>224.13090973558329</v>
      </c>
      <c r="Y7" s="340">
        <v>448.26181947116652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112.06545486779078</v>
      </c>
      <c r="D8" s="342">
        <f t="shared" si="0"/>
        <v>0</v>
      </c>
      <c r="E8" s="342">
        <f t="shared" si="0"/>
        <v>112.06545486779078</v>
      </c>
      <c r="F8" s="342">
        <f t="shared" si="0"/>
        <v>112.06545486779214</v>
      </c>
      <c r="G8" s="342">
        <f t="shared" si="0"/>
        <v>112.06545486779214</v>
      </c>
      <c r="H8" s="342">
        <f t="shared" si="0"/>
        <v>0</v>
      </c>
      <c r="I8" s="342">
        <f t="shared" si="0"/>
        <v>112.06545486779078</v>
      </c>
      <c r="J8" s="342">
        <f t="shared" si="0"/>
        <v>0</v>
      </c>
      <c r="K8" s="342">
        <f t="shared" si="0"/>
        <v>112.06545486779214</v>
      </c>
      <c r="L8" s="342">
        <f t="shared" si="0"/>
        <v>112.06545486779169</v>
      </c>
      <c r="M8" s="342">
        <f t="shared" si="0"/>
        <v>0</v>
      </c>
      <c r="N8" s="342">
        <f t="shared" si="0"/>
        <v>112.06545486779123</v>
      </c>
      <c r="O8" s="342">
        <f t="shared" si="0"/>
        <v>112.06545486779191</v>
      </c>
      <c r="P8" s="342">
        <f t="shared" si="0"/>
        <v>0</v>
      </c>
      <c r="Q8" s="342">
        <f t="shared" si="0"/>
        <v>112.06545486779214</v>
      </c>
      <c r="R8" s="342">
        <f t="shared" si="0"/>
        <v>112.06545486779191</v>
      </c>
      <c r="S8" s="342">
        <f t="shared" si="0"/>
        <v>0</v>
      </c>
      <c r="T8" s="342">
        <f t="shared" si="0"/>
        <v>112.06545486779169</v>
      </c>
      <c r="U8" s="342">
        <f t="shared" si="0"/>
        <v>112.06545486779146</v>
      </c>
      <c r="V8" s="342">
        <f t="shared" si="0"/>
        <v>0</v>
      </c>
      <c r="W8" s="342">
        <f t="shared" si="0"/>
        <v>112.06545486779191</v>
      </c>
      <c r="X8" s="342">
        <f t="shared" si="0"/>
        <v>112.06545486779146</v>
      </c>
      <c r="Y8" s="342">
        <f t="shared" si="0"/>
        <v>112.06545486779123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448.26181947116584</v>
      </c>
      <c r="C9" s="343">
        <f t="shared" si="1"/>
        <v>186.06433019631208</v>
      </c>
      <c r="D9" s="343">
        <f t="shared" si="1"/>
        <v>175.76837795350775</v>
      </c>
      <c r="E9" s="343">
        <f t="shared" si="1"/>
        <v>581.76319958407203</v>
      </c>
      <c r="F9" s="343">
        <f t="shared" si="1"/>
        <v>754.239233493337</v>
      </c>
      <c r="G9" s="343">
        <f t="shared" si="1"/>
        <v>456.76852305899979</v>
      </c>
      <c r="H9" s="343">
        <f t="shared" si="1"/>
        <v>620.56007837944276</v>
      </c>
      <c r="I9" s="343">
        <f t="shared" si="1"/>
        <v>578.47612670396506</v>
      </c>
      <c r="J9" s="343">
        <f t="shared" si="1"/>
        <v>797.100550258353</v>
      </c>
      <c r="K9" s="343">
        <f t="shared" si="1"/>
        <v>814.75466569180298</v>
      </c>
      <c r="L9" s="343">
        <f t="shared" si="1"/>
        <v>915.31656045328714</v>
      </c>
      <c r="M9" s="343">
        <f t="shared" si="1"/>
        <v>910.67100379761428</v>
      </c>
      <c r="N9" s="343">
        <f t="shared" si="1"/>
        <v>605.96361305840605</v>
      </c>
      <c r="O9" s="343">
        <f t="shared" si="1"/>
        <v>521.23602289407904</v>
      </c>
      <c r="P9" s="343">
        <f t="shared" si="1"/>
        <v>516.269974664762</v>
      </c>
      <c r="Q9" s="343">
        <f t="shared" si="1"/>
        <v>405.96545985894386</v>
      </c>
      <c r="R9" s="343">
        <f t="shared" si="1"/>
        <v>281.95423384539004</v>
      </c>
      <c r="S9" s="343">
        <f t="shared" si="1"/>
        <v>234.71497250629704</v>
      </c>
      <c r="T9" s="343">
        <f t="shared" si="1"/>
        <v>181.90181429130598</v>
      </c>
      <c r="U9" s="343">
        <f t="shared" si="1"/>
        <v>155.15416817763798</v>
      </c>
      <c r="V9" s="343">
        <f t="shared" si="1"/>
        <v>262.61472733755795</v>
      </c>
      <c r="W9" s="343">
        <f t="shared" si="1"/>
        <v>231.66411518232394</v>
      </c>
      <c r="X9" s="343">
        <f t="shared" si="1"/>
        <v>178.69591299423405</v>
      </c>
      <c r="Y9" s="343">
        <f t="shared" si="1"/>
        <v>127.1057131177472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195.35116079105759</v>
      </c>
      <c r="C12" s="210">
        <v>212.1860705073087</v>
      </c>
      <c r="D12" s="210">
        <v>292.85442820292337</v>
      </c>
      <c r="E12" s="210">
        <v>236.15408426483231</v>
      </c>
      <c r="F12" s="210">
        <v>200.6885640584695</v>
      </c>
      <c r="G12" s="210">
        <v>212.43516766981941</v>
      </c>
      <c r="H12" s="210">
        <v>187.5623387790198</v>
      </c>
      <c r="I12" s="210">
        <v>179.98263112639731</v>
      </c>
      <c r="J12" s="210">
        <v>156.3440240756664</v>
      </c>
      <c r="K12" s="210">
        <v>137.90154772141011</v>
      </c>
      <c r="L12" s="210">
        <v>120.41521926053311</v>
      </c>
      <c r="M12" s="210">
        <v>120.89759243336199</v>
      </c>
      <c r="N12" s="210">
        <v>141.1159931212382</v>
      </c>
      <c r="O12" s="210">
        <v>136.51169389509889</v>
      </c>
      <c r="P12" s="210">
        <v>135.11668099742039</v>
      </c>
      <c r="Q12" s="210">
        <v>132.6662080825451</v>
      </c>
      <c r="R12" s="210">
        <v>136.1943250214961</v>
      </c>
      <c r="S12" s="210">
        <v>141.2857265692175</v>
      </c>
      <c r="T12" s="210">
        <v>147.15941530524501</v>
      </c>
      <c r="U12" s="210">
        <v>157.1844740858125</v>
      </c>
      <c r="V12" s="210">
        <v>147.8828120359193</v>
      </c>
      <c r="W12" s="210">
        <v>146.12246894313731</v>
      </c>
      <c r="X12" s="210">
        <v>161.43015815822909</v>
      </c>
      <c r="Y12" s="210">
        <v>182.19785969754341</v>
      </c>
      <c r="DA12" s="109" t="s">
        <v>2118</v>
      </c>
    </row>
    <row r="13" spans="1:105" ht="12" customHeight="1" x14ac:dyDescent="0.25">
      <c r="A13" s="24" t="s">
        <v>28</v>
      </c>
      <c r="B13" s="213">
        <v>7.1883920894239033</v>
      </c>
      <c r="C13" s="213">
        <v>8.4625107480653483</v>
      </c>
      <c r="D13" s="213">
        <v>2.8478073946689588</v>
      </c>
      <c r="E13" s="213">
        <v>3.790541702493551</v>
      </c>
      <c r="F13" s="213">
        <v>2.6972484952708511</v>
      </c>
      <c r="G13" s="213">
        <v>3.5883920894239041</v>
      </c>
      <c r="H13" s="213">
        <v>2.7290627687016329</v>
      </c>
      <c r="I13" s="213">
        <v>0.64797936371453135</v>
      </c>
      <c r="J13" s="213">
        <v>0.65950128976784173</v>
      </c>
      <c r="K13" s="213">
        <v>0.64875322441960437</v>
      </c>
      <c r="L13" s="213">
        <v>0.67454858125537398</v>
      </c>
      <c r="M13" s="213">
        <v>1.328976784178848</v>
      </c>
      <c r="N13" s="213">
        <v>8.4952708512467758</v>
      </c>
      <c r="O13" s="213">
        <v>8.4711092003439372</v>
      </c>
      <c r="P13" s="213">
        <v>9.3829750644883916</v>
      </c>
      <c r="Q13" s="213">
        <v>10.613585554600171</v>
      </c>
      <c r="R13" s="213">
        <v>9.0256233877901977</v>
      </c>
      <c r="S13" s="213">
        <v>12.036027515047291</v>
      </c>
      <c r="T13" s="213">
        <v>10.760705073086839</v>
      </c>
      <c r="U13" s="213">
        <v>9.4831470335339638</v>
      </c>
      <c r="V13" s="213">
        <v>9.1573516766981946</v>
      </c>
      <c r="W13" s="213">
        <v>2.03585554600172</v>
      </c>
      <c r="X13" s="213">
        <v>2.0152192605331041</v>
      </c>
      <c r="Y13" s="213">
        <v>1.344969905417025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2.0540842648323299</v>
      </c>
      <c r="C14" s="204">
        <f t="shared" si="2"/>
        <v>6.9408426483233026</v>
      </c>
      <c r="D14" s="204">
        <f t="shared" si="2"/>
        <v>3.0810834049871021</v>
      </c>
      <c r="E14" s="204">
        <f t="shared" si="2"/>
        <v>3.9218400687876178</v>
      </c>
      <c r="F14" s="204">
        <f t="shared" si="2"/>
        <v>2.0540842648323299</v>
      </c>
      <c r="G14" s="204">
        <f t="shared" si="2"/>
        <v>2.9568357695614793</v>
      </c>
      <c r="H14" s="204">
        <f t="shared" si="2"/>
        <v>4.8867583834909718</v>
      </c>
      <c r="I14" s="204">
        <f t="shared" si="2"/>
        <v>0.96457437661220968</v>
      </c>
      <c r="J14" s="204">
        <f t="shared" si="2"/>
        <v>1.026999140154772</v>
      </c>
      <c r="K14" s="204">
        <f t="shared" si="2"/>
        <v>0</v>
      </c>
      <c r="L14" s="204">
        <f t="shared" si="2"/>
        <v>0</v>
      </c>
      <c r="M14" s="204">
        <f t="shared" si="2"/>
        <v>1.026999140154772</v>
      </c>
      <c r="N14" s="204">
        <f t="shared" si="2"/>
        <v>1.009458297506449</v>
      </c>
      <c r="O14" s="204">
        <f t="shared" si="2"/>
        <v>0</v>
      </c>
      <c r="P14" s="204">
        <f t="shared" si="2"/>
        <v>1.0012037833190031</v>
      </c>
      <c r="Q14" s="204">
        <f t="shared" si="2"/>
        <v>0</v>
      </c>
      <c r="R14" s="204">
        <f t="shared" si="2"/>
        <v>0</v>
      </c>
      <c r="S14" s="204">
        <f t="shared" si="2"/>
        <v>1.006190885640585</v>
      </c>
      <c r="T14" s="204">
        <f t="shared" si="2"/>
        <v>1.0058469475494409</v>
      </c>
      <c r="U14" s="204">
        <f t="shared" si="2"/>
        <v>1.0058469475494409</v>
      </c>
      <c r="V14" s="204">
        <f t="shared" si="2"/>
        <v>0</v>
      </c>
      <c r="W14" s="204">
        <f t="shared" si="2"/>
        <v>0</v>
      </c>
      <c r="X14" s="204">
        <f t="shared" si="2"/>
        <v>1.098710232158211</v>
      </c>
      <c r="Y14" s="204">
        <f t="shared" si="2"/>
        <v>6.2169389509888218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1.098710232158211</v>
      </c>
      <c r="Y16" s="204">
        <v>2.1974204643164228</v>
      </c>
      <c r="DA16" s="71" t="s">
        <v>2121</v>
      </c>
    </row>
    <row r="17" spans="1:105" ht="12" customHeight="1" x14ac:dyDescent="0.25">
      <c r="A17" s="18" t="s">
        <v>71</v>
      </c>
      <c r="B17" s="204">
        <v>2.0540842648323299</v>
      </c>
      <c r="C17" s="204">
        <v>3.0810834049871021</v>
      </c>
      <c r="D17" s="204">
        <v>3.0810834049871021</v>
      </c>
      <c r="E17" s="204">
        <v>1.026999140154772</v>
      </c>
      <c r="F17" s="204">
        <v>2.0540842648323299</v>
      </c>
      <c r="G17" s="204">
        <v>1.026999140154772</v>
      </c>
      <c r="H17" s="204">
        <v>1.026999140154772</v>
      </c>
      <c r="I17" s="204">
        <v>0</v>
      </c>
      <c r="J17" s="204">
        <v>1.026999140154772</v>
      </c>
      <c r="K17" s="204">
        <v>0</v>
      </c>
      <c r="L17" s="204">
        <v>0</v>
      </c>
      <c r="M17" s="204">
        <v>1.026999140154772</v>
      </c>
      <c r="N17" s="204">
        <v>1.009458297506449</v>
      </c>
      <c r="O17" s="204">
        <v>0</v>
      </c>
      <c r="P17" s="204">
        <v>1.0012037833190031</v>
      </c>
      <c r="Q17" s="204">
        <v>0</v>
      </c>
      <c r="R17" s="204">
        <v>0</v>
      </c>
      <c r="S17" s="204">
        <v>1.006190885640585</v>
      </c>
      <c r="T17" s="204">
        <v>1.0058469475494409</v>
      </c>
      <c r="U17" s="204">
        <v>1.0058469475494409</v>
      </c>
      <c r="V17" s="204">
        <v>0</v>
      </c>
      <c r="W17" s="204">
        <v>0</v>
      </c>
      <c r="X17" s="204">
        <v>0</v>
      </c>
      <c r="Y17" s="204">
        <v>4.019518486672399</v>
      </c>
      <c r="DA17" s="71" t="s">
        <v>2122</v>
      </c>
    </row>
    <row r="18" spans="1:105" ht="12" customHeight="1" x14ac:dyDescent="0.25">
      <c r="A18" s="18" t="s">
        <v>32</v>
      </c>
      <c r="B18" s="204">
        <v>0</v>
      </c>
      <c r="C18" s="204">
        <v>3.8597592433362</v>
      </c>
      <c r="D18" s="204">
        <v>0</v>
      </c>
      <c r="E18" s="204">
        <v>2.894840928632846</v>
      </c>
      <c r="F18" s="204">
        <v>0</v>
      </c>
      <c r="G18" s="204">
        <v>1.9298366294067071</v>
      </c>
      <c r="H18" s="204">
        <v>3.8597592433362</v>
      </c>
      <c r="I18" s="204">
        <v>0.96457437661220968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88.263112639724838</v>
      </c>
      <c r="C20" s="204">
        <f t="shared" si="3"/>
        <v>105.6104901117799</v>
      </c>
      <c r="D20" s="204">
        <f t="shared" si="3"/>
        <v>193.68013757523639</v>
      </c>
      <c r="E20" s="204">
        <f t="shared" si="3"/>
        <v>160.57609630266549</v>
      </c>
      <c r="F20" s="204">
        <f t="shared" si="3"/>
        <v>126.2037833190026</v>
      </c>
      <c r="G20" s="204">
        <f t="shared" si="3"/>
        <v>155.76096302665519</v>
      </c>
      <c r="H20" s="204">
        <f t="shared" si="3"/>
        <v>131.51332760103179</v>
      </c>
      <c r="I20" s="204">
        <f t="shared" si="3"/>
        <v>131.12639724849529</v>
      </c>
      <c r="J20" s="204">
        <f t="shared" si="3"/>
        <v>105.41702493551161</v>
      </c>
      <c r="K20" s="204">
        <f t="shared" si="3"/>
        <v>94.64746345657781</v>
      </c>
      <c r="L20" s="204">
        <f t="shared" si="3"/>
        <v>77.149613069647458</v>
      </c>
      <c r="M20" s="204">
        <f t="shared" si="3"/>
        <v>79.514187446259669</v>
      </c>
      <c r="N20" s="204">
        <f t="shared" si="3"/>
        <v>83.727429062768692</v>
      </c>
      <c r="O20" s="204">
        <f t="shared" si="3"/>
        <v>79.449699054170239</v>
      </c>
      <c r="P20" s="204">
        <f t="shared" si="3"/>
        <v>71.560619088564053</v>
      </c>
      <c r="Q20" s="204">
        <f t="shared" si="3"/>
        <v>71.603611349957006</v>
      </c>
      <c r="R20" s="204">
        <f t="shared" si="3"/>
        <v>75.730868443680137</v>
      </c>
      <c r="S20" s="204">
        <f t="shared" si="3"/>
        <v>80.803955288048144</v>
      </c>
      <c r="T20" s="204">
        <f t="shared" si="3"/>
        <v>84.327601031814268</v>
      </c>
      <c r="U20" s="204">
        <f t="shared" si="3"/>
        <v>84.845915735167665</v>
      </c>
      <c r="V20" s="204">
        <f t="shared" si="3"/>
        <v>86.931384350816842</v>
      </c>
      <c r="W20" s="204">
        <f t="shared" si="3"/>
        <v>89.616852966466027</v>
      </c>
      <c r="X20" s="204">
        <f t="shared" si="3"/>
        <v>100.3221840068788</v>
      </c>
      <c r="Y20" s="204">
        <f t="shared" si="3"/>
        <v>114.9183147033534</v>
      </c>
      <c r="DA20" s="71"/>
    </row>
    <row r="21" spans="1:105" ht="12" customHeight="1" x14ac:dyDescent="0.25">
      <c r="A21" s="18" t="s">
        <v>73</v>
      </c>
      <c r="B21" s="204">
        <v>88.263112639724838</v>
      </c>
      <c r="C21" s="204">
        <v>105.6104901117799</v>
      </c>
      <c r="D21" s="204">
        <v>193.68013757523639</v>
      </c>
      <c r="E21" s="204">
        <v>160.57609630266549</v>
      </c>
      <c r="F21" s="204">
        <v>126.2037833190026</v>
      </c>
      <c r="G21" s="204">
        <v>155.76096302665519</v>
      </c>
      <c r="H21" s="204">
        <v>131.51332760103179</v>
      </c>
      <c r="I21" s="204">
        <v>131.12639724849529</v>
      </c>
      <c r="J21" s="204">
        <v>105.41702493551161</v>
      </c>
      <c r="K21" s="204">
        <v>94.64746345657781</v>
      </c>
      <c r="L21" s="204">
        <v>77.149613069647458</v>
      </c>
      <c r="M21" s="204">
        <v>79.514187446259669</v>
      </c>
      <c r="N21" s="204">
        <v>83.727429062768692</v>
      </c>
      <c r="O21" s="204">
        <v>79.449699054170239</v>
      </c>
      <c r="P21" s="204">
        <v>71.560619088564053</v>
      </c>
      <c r="Q21" s="204">
        <v>71.603611349957006</v>
      </c>
      <c r="R21" s="204">
        <v>75.730868443680137</v>
      </c>
      <c r="S21" s="204">
        <v>80.803955288048144</v>
      </c>
      <c r="T21" s="204">
        <v>84.327601031814268</v>
      </c>
      <c r="U21" s="204">
        <v>84.845915735167665</v>
      </c>
      <c r="V21" s="204">
        <v>86.931384350816842</v>
      </c>
      <c r="W21" s="204">
        <v>89.616852966466027</v>
      </c>
      <c r="X21" s="204">
        <v>100.3221840068788</v>
      </c>
      <c r="Y21" s="204">
        <v>114.9183147033534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0.52545141874462586</v>
      </c>
      <c r="D23" s="204">
        <f t="shared" si="4"/>
        <v>0.3821152192605331</v>
      </c>
      <c r="E23" s="204">
        <f t="shared" si="4"/>
        <v>7.1625107480653469E-2</v>
      </c>
      <c r="F23" s="204">
        <f t="shared" si="4"/>
        <v>1.265864144453998</v>
      </c>
      <c r="G23" s="204">
        <f t="shared" si="4"/>
        <v>1.71969045571797</v>
      </c>
      <c r="H23" s="204">
        <f t="shared" si="4"/>
        <v>1.1942390369733451</v>
      </c>
      <c r="I23" s="204">
        <f t="shared" si="4"/>
        <v>1.026999140154772</v>
      </c>
      <c r="J23" s="204">
        <f t="shared" si="4"/>
        <v>0.76431642304385194</v>
      </c>
      <c r="K23" s="204">
        <f t="shared" si="4"/>
        <v>7.1625107480653469E-2</v>
      </c>
      <c r="L23" s="204">
        <f t="shared" si="4"/>
        <v>4.7807394668959592E-2</v>
      </c>
      <c r="M23" s="204">
        <f t="shared" si="4"/>
        <v>4.7807394668959592E-2</v>
      </c>
      <c r="N23" s="204">
        <f t="shared" si="4"/>
        <v>4.7807394668959592E-2</v>
      </c>
      <c r="O23" s="204">
        <f t="shared" si="4"/>
        <v>4.7807394668959592E-2</v>
      </c>
      <c r="P23" s="204">
        <f t="shared" si="4"/>
        <v>4.7807394668959592E-2</v>
      </c>
      <c r="Q23" s="204">
        <f t="shared" si="4"/>
        <v>9.5528804815133275E-2</v>
      </c>
      <c r="R23" s="204">
        <f t="shared" si="4"/>
        <v>0.1194325021496131</v>
      </c>
      <c r="S23" s="204">
        <f t="shared" si="4"/>
        <v>1.671883061049011</v>
      </c>
      <c r="T23" s="204">
        <f t="shared" si="4"/>
        <v>2.00627687016337</v>
      </c>
      <c r="U23" s="204">
        <f t="shared" si="4"/>
        <v>6.7573889611349669</v>
      </c>
      <c r="V23" s="204">
        <f t="shared" si="4"/>
        <v>6.6473864125314952</v>
      </c>
      <c r="W23" s="204">
        <f t="shared" si="4"/>
        <v>6.2563468451149911</v>
      </c>
      <c r="X23" s="204">
        <f t="shared" si="4"/>
        <v>4.7170885107656284</v>
      </c>
      <c r="Y23" s="204">
        <f t="shared" si="4"/>
        <v>5.3754177370962548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0.52545141874462586</v>
      </c>
      <c r="D24" s="204">
        <v>0.3821152192605331</v>
      </c>
      <c r="E24" s="204">
        <v>0</v>
      </c>
      <c r="F24" s="204">
        <v>1.265864144453998</v>
      </c>
      <c r="G24" s="204">
        <v>1.71969045571797</v>
      </c>
      <c r="H24" s="204">
        <v>1.1942390369733451</v>
      </c>
      <c r="I24" s="204">
        <v>1.026999140154772</v>
      </c>
      <c r="J24" s="204">
        <v>0.76431642304385194</v>
      </c>
      <c r="K24" s="204">
        <v>7.1625107480653469E-2</v>
      </c>
      <c r="L24" s="204">
        <v>4.7807394668959592E-2</v>
      </c>
      <c r="M24" s="204">
        <v>4.7807394668959592E-2</v>
      </c>
      <c r="N24" s="204">
        <v>4.7807394668959592E-2</v>
      </c>
      <c r="O24" s="204">
        <v>4.7807394668959592E-2</v>
      </c>
      <c r="P24" s="204">
        <v>4.7807394668959592E-2</v>
      </c>
      <c r="Q24" s="204">
        <v>9.5528804815133275E-2</v>
      </c>
      <c r="R24" s="204">
        <v>0.1194325021496131</v>
      </c>
      <c r="S24" s="204">
        <v>1.671883061049011</v>
      </c>
      <c r="T24" s="204">
        <v>2.00627687016337</v>
      </c>
      <c r="U24" s="204">
        <v>6.7116079105760953</v>
      </c>
      <c r="V24" s="204">
        <v>6.592175408426483</v>
      </c>
      <c r="W24" s="204">
        <v>6.1860705073086839</v>
      </c>
      <c r="X24" s="204">
        <v>4.4425623387790196</v>
      </c>
      <c r="Y24" s="204">
        <v>4.9680137575236456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7.1625107480653469E-2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0.16715391229578669</v>
      </c>
      <c r="Y25" s="204">
        <v>0.26276870163370591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4.5781050558871238E-2</v>
      </c>
      <c r="V29" s="204">
        <v>5.5211004105012042E-2</v>
      </c>
      <c r="W29" s="204">
        <v>7.0276337806307321E-2</v>
      </c>
      <c r="X29" s="204">
        <v>0.10737225969082211</v>
      </c>
      <c r="Y29" s="204">
        <v>0.14463527793890349</v>
      </c>
      <c r="DA29" s="71" t="s">
        <v>2132</v>
      </c>
    </row>
    <row r="30" spans="1:105" ht="12" customHeight="1" x14ac:dyDescent="0.25">
      <c r="A30" s="14" t="s">
        <v>39</v>
      </c>
      <c r="B30" s="204">
        <v>1.4569217540842649</v>
      </c>
      <c r="C30" s="204">
        <v>7.4997420464316411</v>
      </c>
      <c r="D30" s="204">
        <v>0</v>
      </c>
      <c r="E30" s="204">
        <v>22.308168529664659</v>
      </c>
      <c r="F30" s="204">
        <v>24.959415305245059</v>
      </c>
      <c r="G30" s="204">
        <v>1.7196904557179711</v>
      </c>
      <c r="H30" s="204">
        <v>3.558813413585554</v>
      </c>
      <c r="I30" s="204">
        <v>1.5047291487532239</v>
      </c>
      <c r="J30" s="204">
        <v>1.958555460017197</v>
      </c>
      <c r="K30" s="204">
        <v>1.4331040412725711</v>
      </c>
      <c r="L30" s="204">
        <v>1.5286328460877039</v>
      </c>
      <c r="M30" s="204">
        <v>1.5763542562338779</v>
      </c>
      <c r="N30" s="204">
        <v>3.2960447119518479</v>
      </c>
      <c r="O30" s="204">
        <v>5.2068787618228711</v>
      </c>
      <c r="P30" s="204">
        <v>4.3708512467755796</v>
      </c>
      <c r="Q30" s="204">
        <v>4.1797936371453126</v>
      </c>
      <c r="R30" s="204">
        <v>5.2306964746345654</v>
      </c>
      <c r="S30" s="204">
        <v>4.7530524505588989</v>
      </c>
      <c r="T30" s="204">
        <v>6.926569217540842</v>
      </c>
      <c r="U30" s="204">
        <v>6.4249355116079094</v>
      </c>
      <c r="V30" s="204">
        <v>3.702149613069647</v>
      </c>
      <c r="W30" s="204">
        <v>5.5650902837489236</v>
      </c>
      <c r="X30" s="204">
        <v>5.469561478933791</v>
      </c>
      <c r="Y30" s="204">
        <v>1.7196904557179711</v>
      </c>
      <c r="DA30" s="71" t="s">
        <v>2133</v>
      </c>
    </row>
    <row r="31" spans="1:105" ht="12" customHeight="1" x14ac:dyDescent="0.25">
      <c r="A31" s="21" t="s">
        <v>40</v>
      </c>
      <c r="B31" s="207">
        <v>96.388650042992253</v>
      </c>
      <c r="C31" s="207">
        <v>83.147033533963878</v>
      </c>
      <c r="D31" s="207">
        <v>92.863284608770414</v>
      </c>
      <c r="E31" s="207">
        <v>45.485812553740317</v>
      </c>
      <c r="F31" s="207">
        <v>43.508168529664658</v>
      </c>
      <c r="G31" s="207">
        <v>46.689595872742913</v>
      </c>
      <c r="H31" s="207">
        <v>43.680137575236458</v>
      </c>
      <c r="I31" s="207">
        <v>44.711951848667233</v>
      </c>
      <c r="J31" s="207">
        <v>46.517626827171107</v>
      </c>
      <c r="K31" s="207">
        <v>41.100601891659501</v>
      </c>
      <c r="L31" s="207">
        <v>41.014617368873601</v>
      </c>
      <c r="M31" s="207">
        <v>37.403267411865862</v>
      </c>
      <c r="N31" s="207">
        <v>44.539982803095441</v>
      </c>
      <c r="O31" s="207">
        <v>43.336199484092859</v>
      </c>
      <c r="P31" s="207">
        <v>48.753224419604457</v>
      </c>
      <c r="Q31" s="207">
        <v>46.173688736027508</v>
      </c>
      <c r="R31" s="207">
        <v>46.087704213241622</v>
      </c>
      <c r="S31" s="207">
        <v>41.014617368873601</v>
      </c>
      <c r="T31" s="207">
        <v>42.132416165090277</v>
      </c>
      <c r="U31" s="207">
        <v>48.667239896818572</v>
      </c>
      <c r="V31" s="207">
        <v>41.444539982803093</v>
      </c>
      <c r="W31" s="207">
        <v>42.648323301805682</v>
      </c>
      <c r="X31" s="207">
        <v>47.807394668959581</v>
      </c>
      <c r="Y31" s="207">
        <v>52.622527944969903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245.28389309109809</v>
      </c>
      <c r="C33" s="203">
        <f>FBT_emi!C5</f>
        <v>310.60642478624328</v>
      </c>
      <c r="D33" s="203">
        <f>FBT_emi!D5</f>
        <v>477.13267689986742</v>
      </c>
      <c r="E33" s="203">
        <f>FBT_emi!E5</f>
        <v>406.57907999755901</v>
      </c>
      <c r="F33" s="203">
        <f>FBT_emi!F5</f>
        <v>314.85716133479298</v>
      </c>
      <c r="G33" s="203">
        <f>FBT_emi!G5</f>
        <v>397.64094124358849</v>
      </c>
      <c r="H33" s="203">
        <f>FBT_emi!H5</f>
        <v>336.79792675032161</v>
      </c>
      <c r="I33" s="203">
        <f>FBT_emi!I5</f>
        <v>313.74391305472449</v>
      </c>
      <c r="J33" s="203">
        <f>FBT_emi!J5</f>
        <v>253.4650203588796</v>
      </c>
      <c r="K33" s="203">
        <f>FBT_emi!K5</f>
        <v>224.93973941788661</v>
      </c>
      <c r="L33" s="203">
        <f>FBT_emi!L5</f>
        <v>184.29821349703309</v>
      </c>
      <c r="M33" s="203">
        <f>FBT_emi!M5</f>
        <v>195.68455184511751</v>
      </c>
      <c r="N33" s="203">
        <f>FBT_emi!N5</f>
        <v>236.45502359004831</v>
      </c>
      <c r="O33" s="203">
        <f>FBT_emi!O5</f>
        <v>223.0289520850142</v>
      </c>
      <c r="P33" s="203">
        <f>FBT_emi!P5</f>
        <v>211.52973102036441</v>
      </c>
      <c r="Q33" s="203">
        <f>FBT_emi!Q5</f>
        <v>213.78561672224649</v>
      </c>
      <c r="R33" s="203">
        <f>FBT_emi!R5</f>
        <v>217.14402387169301</v>
      </c>
      <c r="S33" s="203">
        <f>FBT_emi!S5</f>
        <v>244.61558388737939</v>
      </c>
      <c r="T33" s="203">
        <f>FBT_emi!T5</f>
        <v>246.82366732621071</v>
      </c>
      <c r="U33" s="203">
        <f>FBT_emi!U5</f>
        <v>242.8171054315998</v>
      </c>
      <c r="V33" s="203">
        <f>FBT_emi!V5</f>
        <v>242.64503428088469</v>
      </c>
      <c r="W33" s="203">
        <f>FBT_emi!W5</f>
        <v>219.7089025383076</v>
      </c>
      <c r="X33" s="203">
        <f>FBT_emi!X5</f>
        <v>247.60146828399829</v>
      </c>
      <c r="Y33" s="203">
        <f>FBT_emi!Y5</f>
        <v>294.36206621665872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134.31666938247596</v>
      </c>
      <c r="C35" s="284">
        <f t="shared" si="5"/>
        <v>116.79143231490563</v>
      </c>
      <c r="D35" s="284">
        <f t="shared" si="5"/>
        <v>216.51966397509759</v>
      </c>
      <c r="E35" s="284">
        <f t="shared" si="5"/>
        <v>189.09567964993829</v>
      </c>
      <c r="F35" s="284">
        <f t="shared" si="5"/>
        <v>157.33909548795887</v>
      </c>
      <c r="G35" s="284">
        <f t="shared" si="5"/>
        <v>158.85627804639287</v>
      </c>
      <c r="H35" s="284">
        <f t="shared" si="5"/>
        <v>128.02859763347786</v>
      </c>
      <c r="I35" s="284">
        <f t="shared" si="5"/>
        <v>126.29945669444528</v>
      </c>
      <c r="J35" s="284">
        <f t="shared" si="5"/>
        <v>110.48534901138059</v>
      </c>
      <c r="K35" s="284">
        <f t="shared" si="5"/>
        <v>113.58540819731694</v>
      </c>
      <c r="L35" s="284">
        <f t="shared" si="5"/>
        <v>99.951180166885209</v>
      </c>
      <c r="M35" s="284">
        <f t="shared" si="5"/>
        <v>91.673496904292392</v>
      </c>
      <c r="N35" s="284">
        <f t="shared" si="5"/>
        <v>107.41358950068138</v>
      </c>
      <c r="O35" s="284">
        <f t="shared" si="5"/>
        <v>116.51037022107185</v>
      </c>
      <c r="P35" s="284">
        <f t="shared" si="5"/>
        <v>114.86974678735132</v>
      </c>
      <c r="Q35" s="284">
        <f t="shared" si="5"/>
        <v>104.64825156489702</v>
      </c>
      <c r="R35" s="284">
        <f t="shared" si="5"/>
        <v>123.51838954938697</v>
      </c>
      <c r="S35" s="284">
        <f t="shared" si="5"/>
        <v>122.04242768584132</v>
      </c>
      <c r="T35" s="284">
        <f t="shared" si="5"/>
        <v>103.95471890957387</v>
      </c>
      <c r="U35" s="284">
        <f t="shared" si="5"/>
        <v>106.69249294660001</v>
      </c>
      <c r="V35" s="284">
        <f t="shared" si="5"/>
        <v>97.488057076531305</v>
      </c>
      <c r="W35" s="284">
        <f t="shared" si="5"/>
        <v>97.585946134902557</v>
      </c>
      <c r="X35" s="284">
        <f t="shared" si="5"/>
        <v>108.05465033976188</v>
      </c>
      <c r="Y35" s="284">
        <f t="shared" si="5"/>
        <v>112.57900376763679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108.94925259389794</v>
      </c>
      <c r="C36" s="344">
        <f t="shared" si="6"/>
        <v>109.19531160357128</v>
      </c>
      <c r="D36" s="344">
        <f t="shared" si="6"/>
        <v>111.52671379556688</v>
      </c>
      <c r="E36" s="344">
        <f t="shared" si="6"/>
        <v>112.03777381256039</v>
      </c>
      <c r="F36" s="344">
        <f t="shared" si="6"/>
        <v>110.07090512905106</v>
      </c>
      <c r="G36" s="344">
        <f t="shared" si="6"/>
        <v>105.75903992192644</v>
      </c>
      <c r="H36" s="344">
        <f t="shared" si="6"/>
        <v>101.6664205946286</v>
      </c>
      <c r="I36" s="344">
        <f t="shared" si="6"/>
        <v>101.40446830003894</v>
      </c>
      <c r="J36" s="344">
        <f t="shared" si="6"/>
        <v>100.46047410561016</v>
      </c>
      <c r="K36" s="344">
        <f t="shared" si="6"/>
        <v>96.667568135169219</v>
      </c>
      <c r="L36" s="344">
        <f t="shared" si="6"/>
        <v>99.194771286176632</v>
      </c>
      <c r="M36" s="344">
        <f t="shared" si="6"/>
        <v>99.212462675420042</v>
      </c>
      <c r="N36" s="344">
        <f t="shared" si="6"/>
        <v>99.996127920555395</v>
      </c>
      <c r="O36" s="344">
        <f t="shared" si="6"/>
        <v>98.644404463652762</v>
      </c>
      <c r="P36" s="344">
        <f t="shared" si="6"/>
        <v>97.28724163379249</v>
      </c>
      <c r="Q36" s="344">
        <f t="shared" si="6"/>
        <v>95.644111514181077</v>
      </c>
      <c r="R36" s="344">
        <f t="shared" si="6"/>
        <v>97.349277509353215</v>
      </c>
      <c r="S36" s="344">
        <f t="shared" si="6"/>
        <v>97.689943262779863</v>
      </c>
      <c r="T36" s="344">
        <f t="shared" si="6"/>
        <v>98.166485076638182</v>
      </c>
      <c r="U36" s="344">
        <f t="shared" si="6"/>
        <v>95.967479901010392</v>
      </c>
      <c r="V36" s="344">
        <f t="shared" si="6"/>
        <v>96.628114700679475</v>
      </c>
      <c r="W36" s="344">
        <f t="shared" si="6"/>
        <v>100.82155772557381</v>
      </c>
      <c r="X36" s="344">
        <f t="shared" si="6"/>
        <v>99.996916203670239</v>
      </c>
      <c r="Y36" s="344">
        <f t="shared" si="6"/>
        <v>91.001652296177113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55.695854464488228</v>
      </c>
      <c r="C37" s="344">
        <f>IF(FBT_ued!C$5=0,"",FBT_ued!C$5/C$5*1000)</f>
        <v>54.635250896096309</v>
      </c>
      <c r="D37" s="344">
        <f>IF(FBT_ued!D$5=0,"",FBT_ued!D$5/D$5*1000)</f>
        <v>55.409118548278833</v>
      </c>
      <c r="E37" s="344">
        <f>IF(FBT_ued!E$5=0,"",FBT_ued!E$5/E$5*1000)</f>
        <v>54.410592341379449</v>
      </c>
      <c r="F37" s="344">
        <f>IF(FBT_ued!F$5=0,"",FBT_ued!F$5/F$5*1000)</f>
        <v>53.774929043957968</v>
      </c>
      <c r="G37" s="344">
        <f>IF(FBT_ued!G$5=0,"",FBT_ued!G$5/G$5*1000)</f>
        <v>51.460871642437972</v>
      </c>
      <c r="H37" s="344">
        <f>IF(FBT_ued!H$5=0,"",FBT_ued!H$5/H$5*1000)</f>
        <v>49.551624764053194</v>
      </c>
      <c r="I37" s="344">
        <f>IF(FBT_ued!I$5=0,"",FBT_ued!I$5/I$5*1000)</f>
        <v>49.768222326279968</v>
      </c>
      <c r="J37" s="344">
        <f>IF(FBT_ued!J$5=0,"",FBT_ued!J$5/J$5*1000)</f>
        <v>49.775444048185207</v>
      </c>
      <c r="K37" s="344">
        <f>IF(FBT_ued!K$5=0,"",FBT_ued!K$5/K$5*1000)</f>
        <v>47.943849775105953</v>
      </c>
      <c r="L37" s="344">
        <f>IF(FBT_ued!L$5=0,"",FBT_ued!L$5/L$5*1000)</f>
        <v>49.581301321556218</v>
      </c>
      <c r="M37" s="344">
        <f>IF(FBT_ued!M$5=0,"",FBT_ued!M$5/M$5*1000)</f>
        <v>49.238596837808501</v>
      </c>
      <c r="N37" s="344">
        <f>IF(FBT_ued!N$5=0,"",FBT_ued!N$5/N$5*1000)</f>
        <v>49.307080033091935</v>
      </c>
      <c r="O37" s="344">
        <f>IF(FBT_ued!O$5=0,"",FBT_ued!O$5/O$5*1000)</f>
        <v>48.680581314172812</v>
      </c>
      <c r="P37" s="344">
        <f>IF(FBT_ued!P$5=0,"",FBT_ued!P$5/P$5*1000)</f>
        <v>48.316800431049224</v>
      </c>
      <c r="Q37" s="344">
        <f>IF(FBT_ued!Q$5=0,"",FBT_ued!Q$5/Q$5*1000)</f>
        <v>47.323307647648669</v>
      </c>
      <c r="R37" s="344">
        <f>IF(FBT_ued!R$5=0,"",FBT_ued!R$5/R$5*1000)</f>
        <v>48.193759723606398</v>
      </c>
      <c r="S37" s="344">
        <f>IF(FBT_ued!S$5=0,"",FBT_ued!S$5/S$5*1000)</f>
        <v>47.676602371605789</v>
      </c>
      <c r="T37" s="344">
        <f>IF(FBT_ued!T$5=0,"",FBT_ued!T$5/T$5*1000)</f>
        <v>47.972138255443646</v>
      </c>
      <c r="U37" s="344">
        <f>IF(FBT_ued!U$5=0,"",FBT_ued!U$5/U$5*1000)</f>
        <v>47.001667309835476</v>
      </c>
      <c r="V37" s="344">
        <f>IF(FBT_ued!V$5=0,"",FBT_ued!V$5/V$5*1000)</f>
        <v>47.04097196766547</v>
      </c>
      <c r="W37" s="344">
        <f>IF(FBT_ued!W$5=0,"",FBT_ued!W$5/W$5*1000)</f>
        <v>49.613917433033507</v>
      </c>
      <c r="X37" s="344">
        <f>IF(FBT_ued!X$5=0,"",FBT_ued!X$5/X$5*1000)</f>
        <v>49.359563615198205</v>
      </c>
      <c r="Y37" s="344">
        <f>IF(FBT_ued!Y$5=0,"",FBT_ued!Y$5/Y$5*1000)</f>
        <v>44.810203771423296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1.2556049940929055</v>
      </c>
      <c r="C38" s="345">
        <f t="shared" si="7"/>
        <v>1.4638398460541004</v>
      </c>
      <c r="D38" s="345">
        <f t="shared" si="7"/>
        <v>1.6292486332808831</v>
      </c>
      <c r="E38" s="345">
        <f t="shared" si="7"/>
        <v>1.7216686353880948</v>
      </c>
      <c r="F38" s="345">
        <f t="shared" si="7"/>
        <v>1.568884419557963</v>
      </c>
      <c r="G38" s="345">
        <f t="shared" si="7"/>
        <v>1.871822568764264</v>
      </c>
      <c r="H38" s="345">
        <f t="shared" si="7"/>
        <v>1.7956586004567079</v>
      </c>
      <c r="I38" s="345">
        <f t="shared" si="7"/>
        <v>1.7431899461142446</v>
      </c>
      <c r="J38" s="345">
        <f t="shared" si="7"/>
        <v>1.6212005662346851</v>
      </c>
      <c r="K38" s="345">
        <f t="shared" si="7"/>
        <v>1.6311618189544312</v>
      </c>
      <c r="L38" s="345">
        <f t="shared" si="7"/>
        <v>1.5305225919846668</v>
      </c>
      <c r="M38" s="345">
        <f t="shared" si="7"/>
        <v>1.6185975907913768</v>
      </c>
      <c r="N38" s="345">
        <f t="shared" si="7"/>
        <v>1.6756075506402783</v>
      </c>
      <c r="O38" s="345">
        <f t="shared" si="7"/>
        <v>1.6337717723757694</v>
      </c>
      <c r="P38" s="345">
        <f t="shared" si="7"/>
        <v>1.5655337998156045</v>
      </c>
      <c r="Q38" s="345">
        <f t="shared" si="7"/>
        <v>1.6114549425369027</v>
      </c>
      <c r="R38" s="345">
        <f t="shared" si="7"/>
        <v>1.5943691033926728</v>
      </c>
      <c r="S38" s="345">
        <f t="shared" si="7"/>
        <v>1.7313538304772733</v>
      </c>
      <c r="T38" s="345">
        <f t="shared" si="7"/>
        <v>1.6772536559365734</v>
      </c>
      <c r="U38" s="345">
        <f t="shared" si="7"/>
        <v>1.5447906470650368</v>
      </c>
      <c r="V38" s="345">
        <f t="shared" si="7"/>
        <v>1.6407926718484942</v>
      </c>
      <c r="W38" s="345">
        <f t="shared" si="7"/>
        <v>1.5035942393213053</v>
      </c>
      <c r="X38" s="345">
        <f t="shared" si="7"/>
        <v>1.533799329127254</v>
      </c>
      <c r="Y38" s="345">
        <f t="shared" si="7"/>
        <v>1.6156175857680926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SK: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195.35116079105771</v>
      </c>
      <c r="C5" s="223">
        <v>212.1860705073087</v>
      </c>
      <c r="D5" s="223">
        <v>292.85442820292337</v>
      </c>
      <c r="E5" s="223">
        <v>236.15408426483231</v>
      </c>
      <c r="F5" s="223">
        <v>200.6885640584695</v>
      </c>
      <c r="G5" s="223">
        <v>212.43516766981949</v>
      </c>
      <c r="H5" s="223">
        <v>187.5623387790198</v>
      </c>
      <c r="I5" s="223">
        <v>179.98263112639719</v>
      </c>
      <c r="J5" s="223">
        <v>156.3440240756664</v>
      </c>
      <c r="K5" s="223">
        <v>137.90154772141011</v>
      </c>
      <c r="L5" s="223">
        <v>120.41521926053311</v>
      </c>
      <c r="M5" s="223">
        <v>120.89759243336199</v>
      </c>
      <c r="N5" s="223">
        <v>141.1159931212382</v>
      </c>
      <c r="O5" s="223">
        <v>136.5116938950988</v>
      </c>
      <c r="P5" s="223">
        <v>135.11668099742039</v>
      </c>
      <c r="Q5" s="223">
        <v>132.6662080825451</v>
      </c>
      <c r="R5" s="223">
        <v>136.1943250214961</v>
      </c>
      <c r="S5" s="223">
        <v>141.2857265692175</v>
      </c>
      <c r="T5" s="223">
        <v>147.15941530524501</v>
      </c>
      <c r="U5" s="223">
        <v>157.1844740858125</v>
      </c>
      <c r="V5" s="223">
        <v>147.88281203591919</v>
      </c>
      <c r="W5" s="223">
        <v>146.12246894313739</v>
      </c>
      <c r="X5" s="223">
        <v>161.43015815822909</v>
      </c>
      <c r="Y5" s="223">
        <v>182.19785969754341</v>
      </c>
      <c r="DA5" s="89" t="s">
        <v>2118</v>
      </c>
    </row>
    <row r="6" spans="1:105" ht="12" customHeight="1" x14ac:dyDescent="0.25">
      <c r="A6" s="55" t="s">
        <v>91</v>
      </c>
      <c r="B6" s="259">
        <v>4.1531711013655572</v>
      </c>
      <c r="C6" s="259">
        <v>3.7866188180649361</v>
      </c>
      <c r="D6" s="259">
        <v>4.4944723274406853</v>
      </c>
      <c r="E6" s="259">
        <v>2.3880900015596009</v>
      </c>
      <c r="F6" s="259">
        <v>2.2380339290005069</v>
      </c>
      <c r="G6" s="259">
        <v>2.4221066183646052</v>
      </c>
      <c r="H6" s="259">
        <v>2.2433131084254732</v>
      </c>
      <c r="I6" s="259">
        <v>2.274137842811728</v>
      </c>
      <c r="J6" s="259">
        <v>2.2802378086920152</v>
      </c>
      <c r="K6" s="259">
        <v>2.0155680882075111</v>
      </c>
      <c r="L6" s="259">
        <v>1.947631586227067</v>
      </c>
      <c r="M6" s="259">
        <v>1.8178327453681791</v>
      </c>
      <c r="N6" s="259">
        <v>2.1493080204596202</v>
      </c>
      <c r="O6" s="259">
        <v>2.083836690286577</v>
      </c>
      <c r="P6" s="259">
        <v>2.270898765986777</v>
      </c>
      <c r="Q6" s="259">
        <v>2.1706389210370149</v>
      </c>
      <c r="R6" s="259">
        <v>2.1806571966656731</v>
      </c>
      <c r="S6" s="259">
        <v>2.011020462792108</v>
      </c>
      <c r="T6" s="259">
        <v>2.0685601329550911</v>
      </c>
      <c r="U6" s="259">
        <v>2.3390223188632051</v>
      </c>
      <c r="V6" s="259">
        <v>2.0427183212130728</v>
      </c>
      <c r="W6" s="259">
        <v>2.081917269732255</v>
      </c>
      <c r="X6" s="259">
        <v>2.3320339156135268</v>
      </c>
      <c r="Y6" s="259">
        <v>2.590089295214832</v>
      </c>
      <c r="DA6" s="67" t="s">
        <v>2137</v>
      </c>
    </row>
    <row r="7" spans="1:105" ht="12" customHeight="1" x14ac:dyDescent="0.25">
      <c r="A7" s="173" t="s">
        <v>92</v>
      </c>
      <c r="B7" s="224">
        <v>4.8453662849264836</v>
      </c>
      <c r="C7" s="224">
        <v>4.4177219544090942</v>
      </c>
      <c r="D7" s="224">
        <v>5.2435510486807999</v>
      </c>
      <c r="E7" s="224">
        <v>2.7861050018195348</v>
      </c>
      <c r="F7" s="224">
        <v>2.611039583833926</v>
      </c>
      <c r="G7" s="224">
        <v>2.8257910547587071</v>
      </c>
      <c r="H7" s="224">
        <v>2.617198626496386</v>
      </c>
      <c r="I7" s="224">
        <v>2.653160816613684</v>
      </c>
      <c r="J7" s="224">
        <v>2.6602774434740168</v>
      </c>
      <c r="K7" s="224">
        <v>2.3514961029087642</v>
      </c>
      <c r="L7" s="224">
        <v>2.2722368505982451</v>
      </c>
      <c r="M7" s="224">
        <v>2.120804869596209</v>
      </c>
      <c r="N7" s="224">
        <v>2.5075260238695569</v>
      </c>
      <c r="O7" s="224">
        <v>2.4311428053343409</v>
      </c>
      <c r="P7" s="224">
        <v>2.6493818936512401</v>
      </c>
      <c r="Q7" s="224">
        <v>2.5324120745431848</v>
      </c>
      <c r="R7" s="224">
        <v>2.5441000627766202</v>
      </c>
      <c r="S7" s="224">
        <v>2.3461905399241272</v>
      </c>
      <c r="T7" s="224">
        <v>2.4133201551142731</v>
      </c>
      <c r="U7" s="224">
        <v>2.7288593720070722</v>
      </c>
      <c r="V7" s="224">
        <v>2.3831713747485872</v>
      </c>
      <c r="W7" s="224">
        <v>2.4289034813542978</v>
      </c>
      <c r="X7" s="224">
        <v>2.720706234882448</v>
      </c>
      <c r="Y7" s="224">
        <v>3.021770844417305</v>
      </c>
      <c r="DA7" s="177" t="s">
        <v>2138</v>
      </c>
    </row>
    <row r="8" spans="1:105" ht="12" customHeight="1" x14ac:dyDescent="0.25">
      <c r="A8" s="173" t="s">
        <v>93</v>
      </c>
      <c r="B8" s="224">
        <v>11.07512293697482</v>
      </c>
      <c r="C8" s="224">
        <v>10.0976501815065</v>
      </c>
      <c r="D8" s="224">
        <v>11.985259539841829</v>
      </c>
      <c r="E8" s="224">
        <v>6.3682400041589373</v>
      </c>
      <c r="F8" s="224">
        <v>5.9680904773346866</v>
      </c>
      <c r="G8" s="224">
        <v>6.4589509823056153</v>
      </c>
      <c r="H8" s="224">
        <v>5.9821682891345969</v>
      </c>
      <c r="I8" s="224">
        <v>6.0643675808312771</v>
      </c>
      <c r="J8" s="224">
        <v>6.0806341565120396</v>
      </c>
      <c r="K8" s="224">
        <v>5.3748482352200302</v>
      </c>
      <c r="L8" s="224">
        <v>5.193684229938845</v>
      </c>
      <c r="M8" s="224">
        <v>4.8475539876484763</v>
      </c>
      <c r="N8" s="224">
        <v>5.7314880545589881</v>
      </c>
      <c r="O8" s="224">
        <v>5.5568978407642069</v>
      </c>
      <c r="P8" s="224">
        <v>6.0557300426314038</v>
      </c>
      <c r="Q8" s="224">
        <v>5.7883704560987077</v>
      </c>
      <c r="R8" s="224">
        <v>5.815085857775129</v>
      </c>
      <c r="S8" s="224">
        <v>5.362721234112291</v>
      </c>
      <c r="T8" s="224">
        <v>5.5161603545469076</v>
      </c>
      <c r="U8" s="224">
        <v>6.2373928503018794</v>
      </c>
      <c r="V8" s="224">
        <v>5.4472488565681969</v>
      </c>
      <c r="W8" s="224">
        <v>5.5517793859526803</v>
      </c>
      <c r="X8" s="224">
        <v>6.2187571083027366</v>
      </c>
      <c r="Y8" s="224">
        <v>6.9069047872395517</v>
      </c>
      <c r="DA8" s="177" t="s">
        <v>2139</v>
      </c>
    </row>
    <row r="9" spans="1:105" ht="12" customHeight="1" x14ac:dyDescent="0.25">
      <c r="A9" s="173" t="s">
        <v>94</v>
      </c>
      <c r="B9" s="224">
        <v>8.3063422027311145</v>
      </c>
      <c r="C9" s="224">
        <v>7.573237636129873</v>
      </c>
      <c r="D9" s="224">
        <v>8.9889446548813705</v>
      </c>
      <c r="E9" s="224">
        <v>4.7761800031192019</v>
      </c>
      <c r="F9" s="224">
        <v>4.4760678580010138</v>
      </c>
      <c r="G9" s="224">
        <v>4.8442132367292103</v>
      </c>
      <c r="H9" s="224">
        <v>4.4866262168509463</v>
      </c>
      <c r="I9" s="224">
        <v>4.548275685623457</v>
      </c>
      <c r="J9" s="224">
        <v>4.5604756173840304</v>
      </c>
      <c r="K9" s="224">
        <v>4.0311361764150213</v>
      </c>
      <c r="L9" s="224">
        <v>3.895263172454134</v>
      </c>
      <c r="M9" s="224">
        <v>3.6356654907363568</v>
      </c>
      <c r="N9" s="224">
        <v>4.2986160409192404</v>
      </c>
      <c r="O9" s="224">
        <v>4.167673380573155</v>
      </c>
      <c r="P9" s="224">
        <v>4.541797531973554</v>
      </c>
      <c r="Q9" s="224">
        <v>4.3412778420740308</v>
      </c>
      <c r="R9" s="224">
        <v>4.3613143933313463</v>
      </c>
      <c r="S9" s="224">
        <v>4.0220409255842169</v>
      </c>
      <c r="T9" s="224">
        <v>4.1371202659101813</v>
      </c>
      <c r="U9" s="224">
        <v>4.6780446377264102</v>
      </c>
      <c r="V9" s="224">
        <v>4.0854366424261466</v>
      </c>
      <c r="W9" s="224">
        <v>4.16383453946451</v>
      </c>
      <c r="X9" s="224">
        <v>4.6640678312270536</v>
      </c>
      <c r="Y9" s="224">
        <v>5.1801785904296631</v>
      </c>
      <c r="DA9" s="177" t="s">
        <v>2140</v>
      </c>
    </row>
    <row r="10" spans="1:105" ht="12" customHeight="1" x14ac:dyDescent="0.25">
      <c r="A10" s="56" t="s">
        <v>95</v>
      </c>
      <c r="B10" s="260">
        <v>4.5096381244634456</v>
      </c>
      <c r="C10" s="260">
        <v>4.3959333159015239</v>
      </c>
      <c r="D10" s="260">
        <v>5.8579690190017049</v>
      </c>
      <c r="E10" s="260">
        <v>4.8835177052064944</v>
      </c>
      <c r="F10" s="260">
        <v>4.0406384256427064</v>
      </c>
      <c r="G10" s="260">
        <v>4.3697404320815671</v>
      </c>
      <c r="H10" s="260">
        <v>3.8143200787097848</v>
      </c>
      <c r="I10" s="260">
        <v>3.6442716964372219</v>
      </c>
      <c r="J10" s="260">
        <v>3.1212143719188572</v>
      </c>
      <c r="K10" s="260">
        <v>2.7550933758565379</v>
      </c>
      <c r="L10" s="260">
        <v>2.417560872811114</v>
      </c>
      <c r="M10" s="260">
        <v>2.4139024255785251</v>
      </c>
      <c r="N10" s="260">
        <v>2.813584638708575</v>
      </c>
      <c r="O10" s="260">
        <v>2.7181939234608872</v>
      </c>
      <c r="P10" s="260">
        <v>2.7402823905884981</v>
      </c>
      <c r="Q10" s="260">
        <v>2.672874859188314</v>
      </c>
      <c r="R10" s="260">
        <v>2.729455796371933</v>
      </c>
      <c r="S10" s="260">
        <v>2.8003435753879251</v>
      </c>
      <c r="T10" s="260">
        <v>2.912133952471879</v>
      </c>
      <c r="U10" s="260">
        <v>3.129450200565278</v>
      </c>
      <c r="V10" s="260">
        <v>2.952084892291357</v>
      </c>
      <c r="W10" s="260">
        <v>2.9252871686763848</v>
      </c>
      <c r="X10" s="260">
        <v>3.2541539680359142</v>
      </c>
      <c r="Y10" s="260">
        <v>3.6985375721017868</v>
      </c>
      <c r="DA10" s="68" t="s">
        <v>2141</v>
      </c>
    </row>
    <row r="11" spans="1:105" ht="12" customHeight="1" x14ac:dyDescent="0.25">
      <c r="A11" s="37" t="s">
        <v>159</v>
      </c>
      <c r="B11" s="226">
        <v>2.340434955297312E-2</v>
      </c>
      <c r="C11" s="226">
        <v>5.5031117678643E-2</v>
      </c>
      <c r="D11" s="226">
        <v>6.2533603841730664E-2</v>
      </c>
      <c r="E11" s="226">
        <v>2.8935823452625971E-2</v>
      </c>
      <c r="F11" s="226">
        <v>5.7443741612769661E-2</v>
      </c>
      <c r="G11" s="226">
        <v>2.5691567226991022E-2</v>
      </c>
      <c r="H11" s="226">
        <v>2.5726452882592291E-2</v>
      </c>
      <c r="I11" s="226">
        <v>0</v>
      </c>
      <c r="J11" s="226">
        <v>2.1985213675870491E-2</v>
      </c>
      <c r="K11" s="226">
        <v>0</v>
      </c>
      <c r="L11" s="226">
        <v>0</v>
      </c>
      <c r="M11" s="226">
        <v>2.149178957121102E-2</v>
      </c>
      <c r="N11" s="226">
        <v>2.216428375886282E-2</v>
      </c>
      <c r="O11" s="226">
        <v>0</v>
      </c>
      <c r="P11" s="226">
        <v>1.985358370531675E-2</v>
      </c>
      <c r="Q11" s="226">
        <v>0</v>
      </c>
      <c r="R11" s="226">
        <v>0</v>
      </c>
      <c r="S11" s="226">
        <v>2.4637305405962609E-2</v>
      </c>
      <c r="T11" s="226">
        <v>2.4897570272539131E-2</v>
      </c>
      <c r="U11" s="226">
        <v>2.3694894217544709E-2</v>
      </c>
      <c r="V11" s="226">
        <v>0</v>
      </c>
      <c r="W11" s="226">
        <v>0</v>
      </c>
      <c r="X11" s="226">
        <v>0</v>
      </c>
      <c r="Y11" s="226">
        <v>8.8940156021180966E-2</v>
      </c>
      <c r="DA11" s="69" t="s">
        <v>2142</v>
      </c>
    </row>
    <row r="12" spans="1:105" ht="12" customHeight="1" x14ac:dyDescent="0.25">
      <c r="A12" s="37" t="s">
        <v>35</v>
      </c>
      <c r="B12" s="226">
        <v>0.97577880984860399</v>
      </c>
      <c r="C12" s="226">
        <v>1.827625514787472</v>
      </c>
      <c r="D12" s="226">
        <v>3.8298290054840001</v>
      </c>
      <c r="E12" s="226">
        <v>4.3987391604105923</v>
      </c>
      <c r="F12" s="226">
        <v>3.4249889096428618</v>
      </c>
      <c r="G12" s="226">
        <v>3.7963877026016308</v>
      </c>
      <c r="H12" s="226">
        <v>3.207203323166754</v>
      </c>
      <c r="I12" s="226">
        <v>3.0027515099545692</v>
      </c>
      <c r="J12" s="226">
        <v>2.198593478141635</v>
      </c>
      <c r="K12" s="226">
        <v>1.961403882832677</v>
      </c>
      <c r="L12" s="226">
        <v>1.44935813389129</v>
      </c>
      <c r="M12" s="226">
        <v>1.6206233417006859</v>
      </c>
      <c r="N12" s="226">
        <v>1.785776918250622</v>
      </c>
      <c r="O12" s="226">
        <v>1.7158270032086129</v>
      </c>
      <c r="P12" s="226">
        <v>1.37591157011809</v>
      </c>
      <c r="Q12" s="226">
        <v>1.4442848039941569</v>
      </c>
      <c r="R12" s="226">
        <v>1.5576712278007689</v>
      </c>
      <c r="S12" s="226">
        <v>1.9183686878234201</v>
      </c>
      <c r="T12" s="226">
        <v>2.0238108304072981</v>
      </c>
      <c r="U12" s="226">
        <v>1.935929874653455</v>
      </c>
      <c r="V12" s="226">
        <v>2.0859826627533091</v>
      </c>
      <c r="W12" s="226">
        <v>2.006100815924027</v>
      </c>
      <c r="X12" s="226">
        <v>2.1896796208659728</v>
      </c>
      <c r="Y12" s="226">
        <v>2.4782247768156909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4.5781050558938309E-2</v>
      </c>
      <c r="V14" s="226">
        <v>5.521100410501624E-2</v>
      </c>
      <c r="W14" s="226">
        <v>7.0276337806327804E-2</v>
      </c>
      <c r="X14" s="226">
        <v>0.1073722596908481</v>
      </c>
      <c r="Y14" s="226">
        <v>0.14463527793888209</v>
      </c>
      <c r="DA14" s="69" t="s">
        <v>2145</v>
      </c>
    </row>
    <row r="15" spans="1:105" ht="12" customHeight="1" x14ac:dyDescent="0.25">
      <c r="A15" s="37" t="s">
        <v>40</v>
      </c>
      <c r="B15" s="226">
        <v>3.5104549650618688</v>
      </c>
      <c r="C15" s="226">
        <v>2.513276683435409</v>
      </c>
      <c r="D15" s="226">
        <v>1.965606409675974</v>
      </c>
      <c r="E15" s="226">
        <v>0.45584272134327591</v>
      </c>
      <c r="F15" s="226">
        <v>0.55820577438707464</v>
      </c>
      <c r="G15" s="226">
        <v>0.54766116225294525</v>
      </c>
      <c r="H15" s="226">
        <v>0.58139030266043834</v>
      </c>
      <c r="I15" s="226">
        <v>0.6415201864826533</v>
      </c>
      <c r="J15" s="226">
        <v>0.90063568010135175</v>
      </c>
      <c r="K15" s="226">
        <v>0.79368949302386071</v>
      </c>
      <c r="L15" s="226">
        <v>0.96820273891982389</v>
      </c>
      <c r="M15" s="226">
        <v>0.77178729430662829</v>
      </c>
      <c r="N15" s="226">
        <v>1.0056434366990901</v>
      </c>
      <c r="O15" s="226">
        <v>1.002366920252274</v>
      </c>
      <c r="P15" s="226">
        <v>1.3445172367650911</v>
      </c>
      <c r="Q15" s="226">
        <v>1.2285900551941571</v>
      </c>
      <c r="R15" s="226">
        <v>1.1717845685711641</v>
      </c>
      <c r="S15" s="226">
        <v>0.85733758215854228</v>
      </c>
      <c r="T15" s="226">
        <v>0.86342555179204117</v>
      </c>
      <c r="U15" s="226">
        <v>1.1240443811353391</v>
      </c>
      <c r="V15" s="226">
        <v>0.81089122543303205</v>
      </c>
      <c r="W15" s="226">
        <v>0.84891001494603036</v>
      </c>
      <c r="X15" s="226">
        <v>0.95710208747909264</v>
      </c>
      <c r="Y15" s="226">
        <v>0.98673736132603262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13.729408562316276</v>
      </c>
      <c r="C16" s="261">
        <f t="shared" si="0"/>
        <v>13.408340181105597</v>
      </c>
      <c r="D16" s="261">
        <f t="shared" si="0"/>
        <v>17.935538989604517</v>
      </c>
      <c r="E16" s="261">
        <f t="shared" si="0"/>
        <v>14.894143333352662</v>
      </c>
      <c r="F16" s="261">
        <f t="shared" si="0"/>
        <v>12.321836976265189</v>
      </c>
      <c r="G16" s="261">
        <f t="shared" si="0"/>
        <v>13.33665429684174</v>
      </c>
      <c r="H16" s="261">
        <f t="shared" si="0"/>
        <v>11.66093152888328</v>
      </c>
      <c r="I16" s="261">
        <f t="shared" si="0"/>
        <v>11.122724106490287</v>
      </c>
      <c r="J16" s="261">
        <f t="shared" si="0"/>
        <v>9.5475103039500731</v>
      </c>
      <c r="K16" s="261">
        <f t="shared" si="0"/>
        <v>8.4279077988169622</v>
      </c>
      <c r="L16" s="261">
        <f t="shared" si="0"/>
        <v>7.4076924534039179</v>
      </c>
      <c r="M16" s="261">
        <f t="shared" si="0"/>
        <v>7.3889228652330328</v>
      </c>
      <c r="N16" s="261">
        <f t="shared" si="0"/>
        <v>8.6208912746927808</v>
      </c>
      <c r="O16" s="261">
        <f t="shared" si="0"/>
        <v>8.3285495826240599</v>
      </c>
      <c r="P16" s="261">
        <f t="shared" si="0"/>
        <v>8.3716657926924025</v>
      </c>
      <c r="Q16" s="261">
        <f t="shared" si="0"/>
        <v>8.1710362150985532</v>
      </c>
      <c r="R16" s="261">
        <f t="shared" si="0"/>
        <v>8.3533765209549884</v>
      </c>
      <c r="S16" s="261">
        <f t="shared" si="0"/>
        <v>8.5996592784638075</v>
      </c>
      <c r="T16" s="261">
        <f t="shared" si="0"/>
        <v>8.9395334981754502</v>
      </c>
      <c r="U16" s="261">
        <f t="shared" si="0"/>
        <v>9.524210174884626</v>
      </c>
      <c r="V16" s="261">
        <f t="shared" si="0"/>
        <v>8.974466774026471</v>
      </c>
      <c r="W16" s="261">
        <f t="shared" si="0"/>
        <v>8.8447314775790566</v>
      </c>
      <c r="X16" s="261">
        <f t="shared" si="0"/>
        <v>9.798029694480995</v>
      </c>
      <c r="Y16" s="261">
        <f t="shared" si="0"/>
        <v>11.098605847167327</v>
      </c>
      <c r="DA16" s="70"/>
    </row>
    <row r="17" spans="1:105" ht="12" customHeight="1" x14ac:dyDescent="0.25">
      <c r="A17" s="60" t="s">
        <v>2148</v>
      </c>
      <c r="B17" s="329">
        <v>3.1564925982564032</v>
      </c>
      <c r="C17" s="329">
        <v>5.976112774520935</v>
      </c>
      <c r="D17" s="329">
        <v>11.737268503026501</v>
      </c>
      <c r="E17" s="329">
        <v>13.38305469760453</v>
      </c>
      <c r="F17" s="329">
        <v>10.4969018771924</v>
      </c>
      <c r="G17" s="329">
        <v>11.54738011902797</v>
      </c>
      <c r="H17" s="329">
        <v>9.8057977978912216</v>
      </c>
      <c r="I17" s="329">
        <v>9.035112253941552</v>
      </c>
      <c r="J17" s="329">
        <v>6.6751996394356228</v>
      </c>
      <c r="K17" s="329">
        <v>5.897315338474943</v>
      </c>
      <c r="L17" s="329">
        <v>4.363441864691417</v>
      </c>
      <c r="M17" s="329">
        <v>4.9544982171755834</v>
      </c>
      <c r="N17" s="329">
        <v>5.6207905642083906</v>
      </c>
      <c r="O17" s="329">
        <v>5.3513176778732277</v>
      </c>
      <c r="P17" s="329">
        <v>4.4319116366625622</v>
      </c>
      <c r="Q17" s="329">
        <v>4.6073240333476537</v>
      </c>
      <c r="R17" s="329">
        <v>4.9022802163724153</v>
      </c>
      <c r="S17" s="329">
        <v>6.1067892722963508</v>
      </c>
      <c r="T17" s="329">
        <v>6.395669588538901</v>
      </c>
      <c r="U17" s="329">
        <v>6.1686520502706106</v>
      </c>
      <c r="V17" s="329">
        <v>6.5277184035784934</v>
      </c>
      <c r="W17" s="329">
        <v>6.1404740507681241</v>
      </c>
      <c r="X17" s="329">
        <v>6.7529640155194777</v>
      </c>
      <c r="Y17" s="329">
        <v>7.9341128929736966</v>
      </c>
      <c r="DA17" s="72" t="s">
        <v>2149</v>
      </c>
    </row>
    <row r="18" spans="1:105" ht="12" customHeight="1" x14ac:dyDescent="0.25">
      <c r="A18" s="59" t="s">
        <v>28</v>
      </c>
      <c r="B18" s="230">
        <v>0.241686002220621</v>
      </c>
      <c r="C18" s="230">
        <v>0.43655362506190137</v>
      </c>
      <c r="D18" s="230">
        <v>0.1752452568205069</v>
      </c>
      <c r="E18" s="230">
        <v>0.31823765860224629</v>
      </c>
      <c r="F18" s="230">
        <v>0.22880784428932091</v>
      </c>
      <c r="G18" s="230">
        <v>0.26823126010030252</v>
      </c>
      <c r="H18" s="230">
        <v>0.20209772970019221</v>
      </c>
      <c r="I18" s="230">
        <v>4.6302456440655657E-2</v>
      </c>
      <c r="J18" s="230">
        <v>4.3088353318090501E-2</v>
      </c>
      <c r="K18" s="230">
        <v>4.2070343444727119E-2</v>
      </c>
      <c r="L18" s="230">
        <v>3.9570500189173498E-2</v>
      </c>
      <c r="M18" s="230">
        <v>8.4246626275729514E-2</v>
      </c>
      <c r="N18" s="230">
        <v>0.53634443152533107</v>
      </c>
      <c r="O18" s="230">
        <v>0.54033026550495045</v>
      </c>
      <c r="P18" s="230">
        <v>0.53058548557219887</v>
      </c>
      <c r="Q18" s="230">
        <v>0.62209424532941482</v>
      </c>
      <c r="R18" s="230">
        <v>0.54658737224665421</v>
      </c>
      <c r="S18" s="230">
        <v>0.82174465080642722</v>
      </c>
      <c r="T18" s="230">
        <v>0.75232809834344494</v>
      </c>
      <c r="U18" s="230">
        <v>0.64489655368630705</v>
      </c>
      <c r="V18" s="230">
        <v>0.65394824643350646</v>
      </c>
      <c r="W18" s="230">
        <v>0.14350138454509931</v>
      </c>
      <c r="X18" s="230">
        <v>0.1379859910120311</v>
      </c>
      <c r="Y18" s="230">
        <v>9.121068667534292E-2</v>
      </c>
      <c r="DA18" s="71" t="s">
        <v>2150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7.5230831298874978E-2</v>
      </c>
      <c r="Y19" s="230">
        <v>0.14902060533659769</v>
      </c>
      <c r="DA19" s="71" t="s">
        <v>2151</v>
      </c>
    </row>
    <row r="20" spans="1:105" ht="12" customHeight="1" x14ac:dyDescent="0.25">
      <c r="A20" s="59" t="s">
        <v>159</v>
      </c>
      <c r="B20" s="230">
        <v>6.8274922181225009E-2</v>
      </c>
      <c r="C20" s="230">
        <v>0.15610427389451861</v>
      </c>
      <c r="D20" s="230">
        <v>0.18575221629013999</v>
      </c>
      <c r="E20" s="230">
        <v>8.3793124564523716E-2</v>
      </c>
      <c r="F20" s="230">
        <v>0.16937520393080219</v>
      </c>
      <c r="G20" s="230">
        <v>7.4847448478658013E-2</v>
      </c>
      <c r="H20" s="230">
        <v>7.4148143175459744E-2</v>
      </c>
      <c r="I20" s="230">
        <v>0</v>
      </c>
      <c r="J20" s="230">
        <v>6.566233580675522E-2</v>
      </c>
      <c r="K20" s="230">
        <v>0</v>
      </c>
      <c r="L20" s="230">
        <v>0</v>
      </c>
      <c r="M20" s="230">
        <v>6.3741220306156643E-2</v>
      </c>
      <c r="N20" s="230">
        <v>6.2332285317788103E-2</v>
      </c>
      <c r="O20" s="230">
        <v>0</v>
      </c>
      <c r="P20" s="230">
        <v>5.5493078538492772E-2</v>
      </c>
      <c r="Q20" s="230">
        <v>0</v>
      </c>
      <c r="R20" s="230">
        <v>0</v>
      </c>
      <c r="S20" s="230">
        <v>6.7014337000254123E-2</v>
      </c>
      <c r="T20" s="230">
        <v>6.8582474342103614E-2</v>
      </c>
      <c r="U20" s="230">
        <v>6.6790747011507237E-2</v>
      </c>
      <c r="V20" s="230">
        <v>0</v>
      </c>
      <c r="W20" s="230">
        <v>0</v>
      </c>
      <c r="X20" s="230">
        <v>0</v>
      </c>
      <c r="Y20" s="230">
        <v>0.26655670667869591</v>
      </c>
      <c r="DA20" s="71" t="s">
        <v>2152</v>
      </c>
    </row>
    <row r="21" spans="1:105" ht="12" customHeight="1" x14ac:dyDescent="0.25">
      <c r="A21" s="59" t="s">
        <v>32</v>
      </c>
      <c r="B21" s="230">
        <v>0</v>
      </c>
      <c r="C21" s="230">
        <v>0.19911252578672509</v>
      </c>
      <c r="D21" s="230">
        <v>0</v>
      </c>
      <c r="E21" s="230">
        <v>0.2430384550440485</v>
      </c>
      <c r="F21" s="230">
        <v>0</v>
      </c>
      <c r="G21" s="230">
        <v>0.14425472411978979</v>
      </c>
      <c r="H21" s="230">
        <v>0.28583020852931512</v>
      </c>
      <c r="I21" s="230">
        <v>6.8925286140031211E-2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2153</v>
      </c>
    </row>
    <row r="22" spans="1:105" ht="12" customHeight="1" x14ac:dyDescent="0.25">
      <c r="A22" s="59" t="s">
        <v>35</v>
      </c>
      <c r="B22" s="230">
        <v>2.8465316738545572</v>
      </c>
      <c r="C22" s="230">
        <v>5.1843423497777898</v>
      </c>
      <c r="D22" s="230">
        <v>11.376271029915859</v>
      </c>
      <c r="E22" s="230">
        <v>12.737985459393711</v>
      </c>
      <c r="F22" s="230">
        <v>10.098718828972279</v>
      </c>
      <c r="G22" s="230">
        <v>11.060046686329221</v>
      </c>
      <c r="H22" s="230">
        <v>9.2437217164862542</v>
      </c>
      <c r="I22" s="230">
        <v>8.9198845113608645</v>
      </c>
      <c r="J22" s="230">
        <v>6.566448950310777</v>
      </c>
      <c r="K22" s="230">
        <v>5.8552449950302163</v>
      </c>
      <c r="L22" s="230">
        <v>4.323871364502244</v>
      </c>
      <c r="M22" s="230">
        <v>4.8065103705936973</v>
      </c>
      <c r="N22" s="230">
        <v>5.0221138473652713</v>
      </c>
      <c r="O22" s="230">
        <v>4.8109874123682772</v>
      </c>
      <c r="P22" s="230">
        <v>3.845833072551871</v>
      </c>
      <c r="Q22" s="230">
        <v>3.985229788018239</v>
      </c>
      <c r="R22" s="230">
        <v>4.3556928441257607</v>
      </c>
      <c r="S22" s="230">
        <v>5.2180302844896698</v>
      </c>
      <c r="T22" s="230">
        <v>5.5747590158533527</v>
      </c>
      <c r="U22" s="230">
        <v>5.4569647495727969</v>
      </c>
      <c r="V22" s="230">
        <v>5.8737701571449872</v>
      </c>
      <c r="W22" s="230">
        <v>5.9969726662230247</v>
      </c>
      <c r="X22" s="230">
        <v>6.539747193208572</v>
      </c>
      <c r="Y22" s="230">
        <v>7.4273248942830614</v>
      </c>
      <c r="DA22" s="71" t="s">
        <v>2154</v>
      </c>
    </row>
    <row r="23" spans="1:105" ht="12" customHeight="1" x14ac:dyDescent="0.25">
      <c r="A23" s="60" t="s">
        <v>2155</v>
      </c>
      <c r="B23" s="329">
        <v>10.24066227595063</v>
      </c>
      <c r="C23" s="329">
        <v>7.1292979011394664</v>
      </c>
      <c r="D23" s="329">
        <v>5.8387127003827626</v>
      </c>
      <c r="E23" s="329">
        <v>1.3200414356233641</v>
      </c>
      <c r="F23" s="329">
        <v>1.645892384752748</v>
      </c>
      <c r="G23" s="329">
        <v>1.5955056483446031</v>
      </c>
      <c r="H23" s="329">
        <v>1.67566868231802</v>
      </c>
      <c r="I23" s="329">
        <v>1.9056808251237971</v>
      </c>
      <c r="J23" s="329">
        <v>2.6898916398190882</v>
      </c>
      <c r="K23" s="329">
        <v>2.3693470132854189</v>
      </c>
      <c r="L23" s="329">
        <v>2.8884400618143351</v>
      </c>
      <c r="M23" s="329">
        <v>2.2889980284279958</v>
      </c>
      <c r="N23" s="329">
        <v>2.8281560688476191</v>
      </c>
      <c r="O23" s="329">
        <v>2.8105249695279069</v>
      </c>
      <c r="P23" s="329">
        <v>3.7580822547508981</v>
      </c>
      <c r="Q23" s="329">
        <v>3.3900610680679391</v>
      </c>
      <c r="R23" s="329">
        <v>3.27664372884932</v>
      </c>
      <c r="S23" s="329">
        <v>2.3319883691440881</v>
      </c>
      <c r="T23" s="329">
        <v>2.3783790990001421</v>
      </c>
      <c r="U23" s="329">
        <v>3.168436339104959</v>
      </c>
      <c r="V23" s="329">
        <v>2.2833309047509318</v>
      </c>
      <c r="W23" s="329">
        <v>2.5377040452323518</v>
      </c>
      <c r="X23" s="329">
        <v>2.858502965712435</v>
      </c>
      <c r="Y23" s="329">
        <v>2.9572858105764448</v>
      </c>
      <c r="DA23" s="72" t="s">
        <v>2156</v>
      </c>
    </row>
    <row r="24" spans="1:105" ht="12" customHeight="1" x14ac:dyDescent="0.25">
      <c r="A24" s="60" t="s">
        <v>2157</v>
      </c>
      <c r="B24" s="329">
        <v>0.33225368810924449</v>
      </c>
      <c r="C24" s="329">
        <v>0.30292950544519492</v>
      </c>
      <c r="D24" s="329">
        <v>0.35955778619525491</v>
      </c>
      <c r="E24" s="329">
        <v>0.191047200124768</v>
      </c>
      <c r="F24" s="329">
        <v>0.1790427143200406</v>
      </c>
      <c r="G24" s="329">
        <v>0.19376852946916839</v>
      </c>
      <c r="H24" s="329">
        <v>0.17946504867403781</v>
      </c>
      <c r="I24" s="329">
        <v>0.1819310274249383</v>
      </c>
      <c r="J24" s="329">
        <v>0.18241902469536109</v>
      </c>
      <c r="K24" s="329">
        <v>0.16124544705660079</v>
      </c>
      <c r="L24" s="329">
        <v>0.15581052689816541</v>
      </c>
      <c r="M24" s="329">
        <v>0.1454266196294543</v>
      </c>
      <c r="N24" s="329">
        <v>0.17194464163676959</v>
      </c>
      <c r="O24" s="329">
        <v>0.16670693522292621</v>
      </c>
      <c r="P24" s="329">
        <v>0.18167190127894209</v>
      </c>
      <c r="Q24" s="329">
        <v>0.17365111368296121</v>
      </c>
      <c r="R24" s="329">
        <v>0.17445257573325379</v>
      </c>
      <c r="S24" s="329">
        <v>0.16088163702336869</v>
      </c>
      <c r="T24" s="329">
        <v>0.16548481063640719</v>
      </c>
      <c r="U24" s="329">
        <v>0.18712178550905639</v>
      </c>
      <c r="V24" s="329">
        <v>0.1634174656970459</v>
      </c>
      <c r="W24" s="329">
        <v>0.16655338157858041</v>
      </c>
      <c r="X24" s="329">
        <v>0.18656271324908211</v>
      </c>
      <c r="Y24" s="329">
        <v>0.20720714361718659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11.441173801930237</v>
      </c>
      <c r="C25" s="261">
        <f t="shared" si="1"/>
        <v>11.173616817588002</v>
      </c>
      <c r="D25" s="261">
        <f t="shared" si="1"/>
        <v>14.946282491337097</v>
      </c>
      <c r="E25" s="261">
        <f t="shared" si="1"/>
        <v>12.411786111127221</v>
      </c>
      <c r="F25" s="261">
        <f t="shared" si="1"/>
        <v>10.268197480220993</v>
      </c>
      <c r="G25" s="261">
        <f t="shared" si="1"/>
        <v>11.113878580701453</v>
      </c>
      <c r="H25" s="261">
        <f t="shared" si="1"/>
        <v>9.7174429407360652</v>
      </c>
      <c r="I25" s="261">
        <f t="shared" si="1"/>
        <v>9.2689367554085731</v>
      </c>
      <c r="J25" s="261">
        <f t="shared" si="1"/>
        <v>7.9562585866250641</v>
      </c>
      <c r="K25" s="261">
        <f t="shared" si="1"/>
        <v>7.0232564990141366</v>
      </c>
      <c r="L25" s="261">
        <f t="shared" si="1"/>
        <v>6.1730770445032661</v>
      </c>
      <c r="M25" s="261">
        <f t="shared" si="1"/>
        <v>6.1574357210275288</v>
      </c>
      <c r="N25" s="261">
        <f t="shared" si="1"/>
        <v>7.1840760622439843</v>
      </c>
      <c r="O25" s="261">
        <f t="shared" si="1"/>
        <v>6.9404579855200499</v>
      </c>
      <c r="P25" s="261">
        <f t="shared" si="1"/>
        <v>6.9763881605770033</v>
      </c>
      <c r="Q25" s="261">
        <f t="shared" si="1"/>
        <v>6.809196845915463</v>
      </c>
      <c r="R25" s="261">
        <f t="shared" si="1"/>
        <v>6.9611471007958254</v>
      </c>
      <c r="S25" s="261">
        <f t="shared" si="1"/>
        <v>7.1663827320531732</v>
      </c>
      <c r="T25" s="261">
        <f t="shared" si="1"/>
        <v>7.4496112484795418</v>
      </c>
      <c r="U25" s="261">
        <f t="shared" si="1"/>
        <v>7.9368418124038547</v>
      </c>
      <c r="V25" s="261">
        <f t="shared" si="1"/>
        <v>7.4787223116887294</v>
      </c>
      <c r="W25" s="261">
        <f t="shared" si="1"/>
        <v>7.3706095646492154</v>
      </c>
      <c r="X25" s="261">
        <f t="shared" si="1"/>
        <v>8.165024745400828</v>
      </c>
      <c r="Y25" s="261">
        <f t="shared" si="1"/>
        <v>9.2488382059727758</v>
      </c>
      <c r="DA25" s="70"/>
    </row>
    <row r="26" spans="1:105" ht="12" customHeight="1" x14ac:dyDescent="0.25">
      <c r="A26" s="60" t="s">
        <v>2160</v>
      </c>
      <c r="B26" s="329">
        <v>2.6304104985470032</v>
      </c>
      <c r="C26" s="329">
        <v>4.9800939787674476</v>
      </c>
      <c r="D26" s="329">
        <v>9.7810570858554176</v>
      </c>
      <c r="E26" s="329">
        <v>11.15254558133711</v>
      </c>
      <c r="F26" s="329">
        <v>8.7474182309936701</v>
      </c>
      <c r="G26" s="329">
        <v>9.6228167658566424</v>
      </c>
      <c r="H26" s="329">
        <v>8.1714981649093517</v>
      </c>
      <c r="I26" s="329">
        <v>7.5292602116179603</v>
      </c>
      <c r="J26" s="329">
        <v>5.5626663661963551</v>
      </c>
      <c r="K26" s="329">
        <v>4.9144294487291189</v>
      </c>
      <c r="L26" s="329">
        <v>3.6362015539095149</v>
      </c>
      <c r="M26" s="329">
        <v>4.1287485143129876</v>
      </c>
      <c r="N26" s="329">
        <v>4.6839921368403266</v>
      </c>
      <c r="O26" s="329">
        <v>4.4594313982276894</v>
      </c>
      <c r="P26" s="329">
        <v>3.693259697218803</v>
      </c>
      <c r="Q26" s="329">
        <v>3.8394366944563791</v>
      </c>
      <c r="R26" s="329">
        <v>4.0852335136436793</v>
      </c>
      <c r="S26" s="329">
        <v>5.0889910602469586</v>
      </c>
      <c r="T26" s="329">
        <v>5.3297246571157517</v>
      </c>
      <c r="U26" s="329">
        <v>5.1405433752255094</v>
      </c>
      <c r="V26" s="329">
        <v>5.4397653363154133</v>
      </c>
      <c r="W26" s="329">
        <v>5.1170617089734378</v>
      </c>
      <c r="X26" s="329">
        <v>5.6274700129328981</v>
      </c>
      <c r="Y26" s="329">
        <v>6.6117607441447479</v>
      </c>
      <c r="DA26" s="72" t="s">
        <v>2161</v>
      </c>
    </row>
    <row r="27" spans="1:105" ht="12" customHeight="1" x14ac:dyDescent="0.25">
      <c r="A27" s="59" t="s">
        <v>28</v>
      </c>
      <c r="B27" s="230">
        <v>0.2014050018505176</v>
      </c>
      <c r="C27" s="230">
        <v>0.36379468755158462</v>
      </c>
      <c r="D27" s="230">
        <v>0.14603771401708909</v>
      </c>
      <c r="E27" s="230">
        <v>0.26519804883520531</v>
      </c>
      <c r="F27" s="230">
        <v>0.1906732035744341</v>
      </c>
      <c r="G27" s="230">
        <v>0.22352605008358539</v>
      </c>
      <c r="H27" s="230">
        <v>0.1684147747501602</v>
      </c>
      <c r="I27" s="230">
        <v>3.8585380367213047E-2</v>
      </c>
      <c r="J27" s="230">
        <v>3.5906961098408768E-2</v>
      </c>
      <c r="K27" s="230">
        <v>3.5058619537272608E-2</v>
      </c>
      <c r="L27" s="230">
        <v>3.2975416824311259E-2</v>
      </c>
      <c r="M27" s="230">
        <v>7.0205521896441275E-2</v>
      </c>
      <c r="N27" s="230">
        <v>0.44695369293777598</v>
      </c>
      <c r="O27" s="230">
        <v>0.45027522125412528</v>
      </c>
      <c r="P27" s="230">
        <v>0.44215457131016589</v>
      </c>
      <c r="Q27" s="230">
        <v>0.5184118711078457</v>
      </c>
      <c r="R27" s="230">
        <v>0.45548947687221192</v>
      </c>
      <c r="S27" s="230">
        <v>0.68478720900535595</v>
      </c>
      <c r="T27" s="230">
        <v>0.62694008195287088</v>
      </c>
      <c r="U27" s="230">
        <v>0.53741379473858919</v>
      </c>
      <c r="V27" s="230">
        <v>0.54495687202792198</v>
      </c>
      <c r="W27" s="230">
        <v>0.1195844871209162</v>
      </c>
      <c r="X27" s="230">
        <v>0.1149883258433593</v>
      </c>
      <c r="Y27" s="230">
        <v>7.6008905562785764E-2</v>
      </c>
      <c r="DA27" s="71" t="s">
        <v>2162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</v>
      </c>
      <c r="S28" s="230">
        <v>0</v>
      </c>
      <c r="T28" s="230">
        <v>0</v>
      </c>
      <c r="U28" s="230">
        <v>0</v>
      </c>
      <c r="V28" s="230">
        <v>0</v>
      </c>
      <c r="W28" s="230">
        <v>0</v>
      </c>
      <c r="X28" s="230">
        <v>6.2692359415729149E-2</v>
      </c>
      <c r="Y28" s="230">
        <v>0.1241838377804981</v>
      </c>
      <c r="DA28" s="71" t="s">
        <v>2163</v>
      </c>
    </row>
    <row r="29" spans="1:105" ht="12" customHeight="1" x14ac:dyDescent="0.25">
      <c r="A29" s="59" t="s">
        <v>159</v>
      </c>
      <c r="B29" s="230">
        <v>5.6895768484354181E-2</v>
      </c>
      <c r="C29" s="230">
        <v>0.1300868949120989</v>
      </c>
      <c r="D29" s="230">
        <v>0.1547935135751167</v>
      </c>
      <c r="E29" s="230">
        <v>6.9827603803769761E-2</v>
      </c>
      <c r="F29" s="230">
        <v>0.14114600327566851</v>
      </c>
      <c r="G29" s="230">
        <v>6.2372873732215027E-2</v>
      </c>
      <c r="H29" s="230">
        <v>6.1790119312883127E-2</v>
      </c>
      <c r="I29" s="230">
        <v>0</v>
      </c>
      <c r="J29" s="230">
        <v>5.4718613172296038E-2</v>
      </c>
      <c r="K29" s="230">
        <v>0</v>
      </c>
      <c r="L29" s="230">
        <v>0</v>
      </c>
      <c r="M29" s="230">
        <v>5.3117683588463867E-2</v>
      </c>
      <c r="N29" s="230">
        <v>5.1943571098156768E-2</v>
      </c>
      <c r="O29" s="230">
        <v>0</v>
      </c>
      <c r="P29" s="230">
        <v>4.6244232115410649E-2</v>
      </c>
      <c r="Q29" s="230">
        <v>0</v>
      </c>
      <c r="R29" s="230">
        <v>0</v>
      </c>
      <c r="S29" s="230">
        <v>5.5845280833545091E-2</v>
      </c>
      <c r="T29" s="230">
        <v>5.7152061951753007E-2</v>
      </c>
      <c r="U29" s="230">
        <v>5.5658955842922693E-2</v>
      </c>
      <c r="V29" s="230">
        <v>0</v>
      </c>
      <c r="W29" s="230">
        <v>0</v>
      </c>
      <c r="X29" s="230">
        <v>0</v>
      </c>
      <c r="Y29" s="230">
        <v>0.22213058889891321</v>
      </c>
      <c r="DA29" s="71" t="s">
        <v>2164</v>
      </c>
    </row>
    <row r="30" spans="1:105" ht="12" customHeight="1" x14ac:dyDescent="0.25">
      <c r="A30" s="59" t="s">
        <v>32</v>
      </c>
      <c r="B30" s="230">
        <v>0</v>
      </c>
      <c r="C30" s="230">
        <v>0.16592710482227099</v>
      </c>
      <c r="D30" s="230">
        <v>0</v>
      </c>
      <c r="E30" s="230">
        <v>0.20253204587004051</v>
      </c>
      <c r="F30" s="230">
        <v>0</v>
      </c>
      <c r="G30" s="230">
        <v>0.12021227009982489</v>
      </c>
      <c r="H30" s="230">
        <v>0.23819184044109601</v>
      </c>
      <c r="I30" s="230">
        <v>5.7437738450026012E-2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2165</v>
      </c>
    </row>
    <row r="31" spans="1:105" ht="12" customHeight="1" x14ac:dyDescent="0.25">
      <c r="A31" s="59" t="s">
        <v>35</v>
      </c>
      <c r="B31" s="230">
        <v>2.372109728212132</v>
      </c>
      <c r="C31" s="230">
        <v>4.3202852914814933</v>
      </c>
      <c r="D31" s="230">
        <v>9.4802258582632124</v>
      </c>
      <c r="E31" s="230">
        <v>10.614987882828091</v>
      </c>
      <c r="F31" s="230">
        <v>8.4155990241435674</v>
      </c>
      <c r="G31" s="230">
        <v>9.2167055719410165</v>
      </c>
      <c r="H31" s="230">
        <v>7.7031014304052121</v>
      </c>
      <c r="I31" s="230">
        <v>7.433237092800721</v>
      </c>
      <c r="J31" s="230">
        <v>5.4720407919256502</v>
      </c>
      <c r="K31" s="230">
        <v>4.8793708291918474</v>
      </c>
      <c r="L31" s="230">
        <v>3.6032261370852039</v>
      </c>
      <c r="M31" s="230">
        <v>4.0054253088280829</v>
      </c>
      <c r="N31" s="230">
        <v>4.1850948728043944</v>
      </c>
      <c r="O31" s="230">
        <v>4.0091561769735637</v>
      </c>
      <c r="P31" s="230">
        <v>3.204860893793227</v>
      </c>
      <c r="Q31" s="230">
        <v>3.3210248233485329</v>
      </c>
      <c r="R31" s="230">
        <v>3.6297440367714682</v>
      </c>
      <c r="S31" s="230">
        <v>4.3483585704080578</v>
      </c>
      <c r="T31" s="230">
        <v>4.6456325132111278</v>
      </c>
      <c r="U31" s="230">
        <v>4.5474706246439967</v>
      </c>
      <c r="V31" s="230">
        <v>4.8948084642874914</v>
      </c>
      <c r="W31" s="230">
        <v>4.9974772218525221</v>
      </c>
      <c r="X31" s="230">
        <v>5.4497893276738099</v>
      </c>
      <c r="Y31" s="230">
        <v>6.189437411902551</v>
      </c>
      <c r="DA31" s="71" t="s">
        <v>2166</v>
      </c>
    </row>
    <row r="32" spans="1:105" ht="12" customHeight="1" x14ac:dyDescent="0.25">
      <c r="A32" s="60" t="s">
        <v>2167</v>
      </c>
      <c r="B32" s="329">
        <v>8.5338852299588641</v>
      </c>
      <c r="C32" s="329">
        <v>5.941081584282891</v>
      </c>
      <c r="D32" s="329">
        <v>4.8655939169856346</v>
      </c>
      <c r="E32" s="329">
        <v>1.1000345296861369</v>
      </c>
      <c r="F32" s="329">
        <v>1.3715769872939561</v>
      </c>
      <c r="G32" s="329">
        <v>1.32958804028717</v>
      </c>
      <c r="H32" s="329">
        <v>1.3963905685983491</v>
      </c>
      <c r="I32" s="329">
        <v>1.5880673542698309</v>
      </c>
      <c r="J32" s="329">
        <v>2.2415763665159072</v>
      </c>
      <c r="K32" s="329">
        <v>1.974455844404517</v>
      </c>
      <c r="L32" s="329">
        <v>2.4070333848452798</v>
      </c>
      <c r="M32" s="329">
        <v>1.9074983570233299</v>
      </c>
      <c r="N32" s="329">
        <v>2.3567967240396839</v>
      </c>
      <c r="O32" s="329">
        <v>2.3421041412732548</v>
      </c>
      <c r="P32" s="329">
        <v>3.131735212292416</v>
      </c>
      <c r="Q32" s="329">
        <v>2.825050890056616</v>
      </c>
      <c r="R32" s="329">
        <v>2.7305364407077679</v>
      </c>
      <c r="S32" s="329">
        <v>1.9433236409534069</v>
      </c>
      <c r="T32" s="329">
        <v>1.9819825825001181</v>
      </c>
      <c r="U32" s="329">
        <v>2.640363615920799</v>
      </c>
      <c r="V32" s="329">
        <v>1.902775753959111</v>
      </c>
      <c r="W32" s="329">
        <v>2.114753371026961</v>
      </c>
      <c r="X32" s="329">
        <v>2.382085804760361</v>
      </c>
      <c r="Y32" s="329">
        <v>2.4644048421470379</v>
      </c>
      <c r="DA32" s="72" t="s">
        <v>2168</v>
      </c>
    </row>
    <row r="33" spans="1:105" ht="12" customHeight="1" x14ac:dyDescent="0.25">
      <c r="A33" s="60" t="s">
        <v>2169</v>
      </c>
      <c r="B33" s="329">
        <v>0.27687807342437049</v>
      </c>
      <c r="C33" s="329">
        <v>0.25244125453766242</v>
      </c>
      <c r="D33" s="329">
        <v>0.29963148849604582</v>
      </c>
      <c r="E33" s="329">
        <v>0.1592060001039734</v>
      </c>
      <c r="F33" s="329">
        <v>0.14920226193336719</v>
      </c>
      <c r="G33" s="329">
        <v>0.16147377455764039</v>
      </c>
      <c r="H33" s="329">
        <v>0.1495542072283649</v>
      </c>
      <c r="I33" s="329">
        <v>0.1516091895207819</v>
      </c>
      <c r="J33" s="329">
        <v>0.15201585391280101</v>
      </c>
      <c r="K33" s="329">
        <v>0.13437120588050069</v>
      </c>
      <c r="L33" s="329">
        <v>0.1298421057484711</v>
      </c>
      <c r="M33" s="329">
        <v>0.12118884969121189</v>
      </c>
      <c r="N33" s="329">
        <v>0.14328720136397469</v>
      </c>
      <c r="O33" s="329">
        <v>0.13892244601910519</v>
      </c>
      <c r="P33" s="329">
        <v>0.15139325106578511</v>
      </c>
      <c r="Q33" s="329">
        <v>0.1447092614024677</v>
      </c>
      <c r="R33" s="329">
        <v>0.14537714644437821</v>
      </c>
      <c r="S33" s="329">
        <v>0.1340680308528073</v>
      </c>
      <c r="T33" s="329">
        <v>0.13790400886367271</v>
      </c>
      <c r="U33" s="329">
        <v>0.15593482125754701</v>
      </c>
      <c r="V33" s="329">
        <v>0.13618122141420491</v>
      </c>
      <c r="W33" s="329">
        <v>0.13879448464881711</v>
      </c>
      <c r="X33" s="329">
        <v>0.15546892770756851</v>
      </c>
      <c r="Y33" s="329">
        <v>0.17267261968098879</v>
      </c>
      <c r="DA33" s="72" t="s">
        <v>2170</v>
      </c>
    </row>
    <row r="34" spans="1:105" ht="12" customHeight="1" x14ac:dyDescent="0.25">
      <c r="A34" s="57" t="s">
        <v>2171</v>
      </c>
      <c r="B34" s="261">
        <v>76.452787879706861</v>
      </c>
      <c r="C34" s="261">
        <v>96.441904509524676</v>
      </c>
      <c r="D34" s="261">
        <v>144.7777021655082</v>
      </c>
      <c r="E34" s="261">
        <v>134.37394942415381</v>
      </c>
      <c r="F34" s="261">
        <v>111.8320162543416</v>
      </c>
      <c r="G34" s="261">
        <v>116.7615071467586</v>
      </c>
      <c r="H34" s="261">
        <v>101.7826512275102</v>
      </c>
      <c r="I34" s="261">
        <v>95.975760593234725</v>
      </c>
      <c r="J34" s="261">
        <v>79.112884698947511</v>
      </c>
      <c r="K34" s="261">
        <v>69.696089837306019</v>
      </c>
      <c r="L34" s="261">
        <v>58.023282260432211</v>
      </c>
      <c r="M34" s="261">
        <v>60.361328466767837</v>
      </c>
      <c r="N34" s="261">
        <v>70.080401371784447</v>
      </c>
      <c r="O34" s="261">
        <v>67.766550553613328</v>
      </c>
      <c r="P34" s="261">
        <v>63.770201230484453</v>
      </c>
      <c r="Q34" s="261">
        <v>63.570052089247028</v>
      </c>
      <c r="R34" s="261">
        <v>66.035404648754465</v>
      </c>
      <c r="S34" s="261">
        <v>72.331213292295914</v>
      </c>
      <c r="T34" s="261">
        <v>75.776626930099027</v>
      </c>
      <c r="U34" s="261">
        <v>79.097828334232574</v>
      </c>
      <c r="V34" s="261">
        <v>76.684922983783622</v>
      </c>
      <c r="W34" s="261">
        <v>74.881426708791409</v>
      </c>
      <c r="X34" s="261">
        <v>82.159912661964867</v>
      </c>
      <c r="Y34" s="261">
        <v>93.213873848371122</v>
      </c>
      <c r="DA34" s="70" t="s">
        <v>2172</v>
      </c>
    </row>
    <row r="35" spans="1:105" ht="12" customHeight="1" x14ac:dyDescent="0.25">
      <c r="A35" s="64" t="s">
        <v>28</v>
      </c>
      <c r="B35" s="229">
        <v>5.7510987266026889</v>
      </c>
      <c r="C35" s="229">
        <v>6.5051862936563474</v>
      </c>
      <c r="D35" s="229">
        <v>2.1563737749356089</v>
      </c>
      <c r="E35" s="229">
        <v>2.706784549831569</v>
      </c>
      <c r="F35" s="229">
        <v>1.9112387050844259</v>
      </c>
      <c r="G35" s="229">
        <v>2.6386506887495549</v>
      </c>
      <c r="H35" s="229">
        <v>2.0075302180171</v>
      </c>
      <c r="I35" s="229">
        <v>0.47990103820364061</v>
      </c>
      <c r="J35" s="229">
        <v>0.49448696254601249</v>
      </c>
      <c r="K35" s="229">
        <v>0.4873134032092738</v>
      </c>
      <c r="L35" s="229">
        <v>0.51302701158212327</v>
      </c>
      <c r="M35" s="229">
        <v>1.0009550956846121</v>
      </c>
      <c r="N35" s="229">
        <v>6.3933397376448067</v>
      </c>
      <c r="O35" s="229">
        <v>6.3538769384316183</v>
      </c>
      <c r="P35" s="229">
        <v>7.14736612256194</v>
      </c>
      <c r="Q35" s="229">
        <v>8.0518031088455579</v>
      </c>
      <c r="R35" s="229">
        <v>6.81337909616202</v>
      </c>
      <c r="S35" s="229">
        <v>8.9368904887602501</v>
      </c>
      <c r="T35" s="229">
        <v>7.9459988585558472</v>
      </c>
      <c r="U35" s="229">
        <v>7.0044873694412439</v>
      </c>
      <c r="V35" s="229">
        <v>6.7325905664505132</v>
      </c>
      <c r="W35" s="229">
        <v>1.4970591916736791</v>
      </c>
      <c r="X35" s="229">
        <v>1.4922867675462199</v>
      </c>
      <c r="Y35" s="229">
        <v>1.0007869138409109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0.81360414369183731</v>
      </c>
      <c r="Y37" s="229">
        <v>1.6350920835007241</v>
      </c>
      <c r="DA37" s="73" t="s">
        <v>2175</v>
      </c>
    </row>
    <row r="38" spans="1:105" ht="12" customHeight="1" x14ac:dyDescent="0.25">
      <c r="A38" s="64" t="s">
        <v>159</v>
      </c>
      <c r="B38" s="229">
        <v>1.624652708090675</v>
      </c>
      <c r="C38" s="229">
        <v>2.3261458034526861</v>
      </c>
      <c r="D38" s="229">
        <v>2.285660765440773</v>
      </c>
      <c r="E38" s="229">
        <v>0.71270614530521759</v>
      </c>
      <c r="F38" s="229">
        <v>1.414796098619709</v>
      </c>
      <c r="G38" s="229">
        <v>0.73629103261680229</v>
      </c>
      <c r="H38" s="229">
        <v>0.73654779920297264</v>
      </c>
      <c r="I38" s="229">
        <v>0</v>
      </c>
      <c r="J38" s="229">
        <v>0.75354861549388996</v>
      </c>
      <c r="K38" s="229">
        <v>0</v>
      </c>
      <c r="L38" s="229">
        <v>0</v>
      </c>
      <c r="M38" s="229">
        <v>0.75732527332057265</v>
      </c>
      <c r="N38" s="229">
        <v>0.74301410294702996</v>
      </c>
      <c r="O38" s="229">
        <v>0</v>
      </c>
      <c r="P38" s="229">
        <v>0.74753147300091638</v>
      </c>
      <c r="Q38" s="229">
        <v>0</v>
      </c>
      <c r="R38" s="229">
        <v>0</v>
      </c>
      <c r="S38" s="229">
        <v>0.72881495530321838</v>
      </c>
      <c r="T38" s="229">
        <v>0.72435984251981678</v>
      </c>
      <c r="U38" s="229">
        <v>0.7254418420496227</v>
      </c>
      <c r="V38" s="229">
        <v>0</v>
      </c>
      <c r="W38" s="229">
        <v>0</v>
      </c>
      <c r="X38" s="229">
        <v>0</v>
      </c>
      <c r="Y38" s="229">
        <v>2.9247281603098001</v>
      </c>
      <c r="DA38" s="73" t="s">
        <v>2176</v>
      </c>
    </row>
    <row r="39" spans="1:105" ht="12" customHeight="1" x14ac:dyDescent="0.25">
      <c r="A39" s="64" t="s">
        <v>32</v>
      </c>
      <c r="B39" s="229">
        <v>0</v>
      </c>
      <c r="C39" s="229">
        <v>2.9670216882506408</v>
      </c>
      <c r="D39" s="229">
        <v>0</v>
      </c>
      <c r="E39" s="229">
        <v>2.067174381616447</v>
      </c>
      <c r="F39" s="229">
        <v>0</v>
      </c>
      <c r="G39" s="229">
        <v>1.419065872530012</v>
      </c>
      <c r="H39" s="229">
        <v>2.83928365596174</v>
      </c>
      <c r="I39" s="229">
        <v>0.71437497964018593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67.735344762727806</v>
      </c>
      <c r="C41" s="229">
        <v>77.253081544368243</v>
      </c>
      <c r="D41" s="229">
        <v>139.98377445728181</v>
      </c>
      <c r="E41" s="229">
        <v>108.3435014853477</v>
      </c>
      <c r="F41" s="229">
        <v>84.354897698747877</v>
      </c>
      <c r="G41" s="229">
        <v>108.8001443067147</v>
      </c>
      <c r="H41" s="229">
        <v>91.82216297192474</v>
      </c>
      <c r="I41" s="229">
        <v>92.449994378700765</v>
      </c>
      <c r="J41" s="229">
        <v>75.357333156414128</v>
      </c>
      <c r="K41" s="229">
        <v>67.823058513915313</v>
      </c>
      <c r="L41" s="229">
        <v>56.058497971754747</v>
      </c>
      <c r="M41" s="229">
        <v>57.107343766627743</v>
      </c>
      <c r="N41" s="229">
        <v>59.864665576974843</v>
      </c>
      <c r="O41" s="229">
        <v>56.573588270064342</v>
      </c>
      <c r="P41" s="229">
        <v>51.806123166264399</v>
      </c>
      <c r="Q41" s="229">
        <v>51.581068041607793</v>
      </c>
      <c r="R41" s="229">
        <v>54.295046099376172</v>
      </c>
      <c r="S41" s="229">
        <v>56.748729880693404</v>
      </c>
      <c r="T41" s="229">
        <v>58.87993399984996</v>
      </c>
      <c r="U41" s="229">
        <v>59.270344127876129</v>
      </c>
      <c r="V41" s="229">
        <v>60.472200613988363</v>
      </c>
      <c r="W41" s="229">
        <v>62.562623215411939</v>
      </c>
      <c r="X41" s="229">
        <v>70.725862299106709</v>
      </c>
      <c r="Y41" s="229">
        <v>81.49450278234491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0</v>
      </c>
      <c r="C43" s="229">
        <v>0.48389269773539861</v>
      </c>
      <c r="D43" s="229">
        <v>0.35189316785003699</v>
      </c>
      <c r="E43" s="229">
        <v>0</v>
      </c>
      <c r="F43" s="229">
        <v>1.165745098345307</v>
      </c>
      <c r="G43" s="229">
        <v>1.583677623073775</v>
      </c>
      <c r="H43" s="229">
        <v>1.099784925341079</v>
      </c>
      <c r="I43" s="229">
        <v>0.94577227650003182</v>
      </c>
      <c r="J43" s="229">
        <v>0.70386551957502974</v>
      </c>
      <c r="K43" s="229">
        <v>6.5960173000636224E-2</v>
      </c>
      <c r="L43" s="229">
        <v>4.4026237922166672E-2</v>
      </c>
      <c r="M43" s="229">
        <v>4.4026237922124928E-2</v>
      </c>
      <c r="N43" s="229">
        <v>4.4026237921907983E-2</v>
      </c>
      <c r="O43" s="229">
        <v>4.4026237921934393E-2</v>
      </c>
      <c r="P43" s="229">
        <v>4.4026237921994921E-2</v>
      </c>
      <c r="Q43" s="229">
        <v>8.7973291963311828E-2</v>
      </c>
      <c r="R43" s="229">
        <v>0.1099864109240688</v>
      </c>
      <c r="S43" s="229">
        <v>1.539651385145328</v>
      </c>
      <c r="T43" s="229">
        <v>1.8475974989585331</v>
      </c>
      <c r="U43" s="229">
        <v>6.1807770273156271</v>
      </c>
      <c r="V43" s="229">
        <v>6.0707906163981162</v>
      </c>
      <c r="W43" s="229">
        <v>5.6968051456976951</v>
      </c>
      <c r="X43" s="229">
        <v>4.0911935875609906</v>
      </c>
      <c r="Y43" s="229">
        <v>4.5750862853001886</v>
      </c>
      <c r="DA43" s="73" t="s">
        <v>2181</v>
      </c>
    </row>
    <row r="44" spans="1:105" ht="12" customHeight="1" x14ac:dyDescent="0.25">
      <c r="A44" s="64" t="s">
        <v>39</v>
      </c>
      <c r="B44" s="229">
        <v>1.341691682285685</v>
      </c>
      <c r="C44" s="229">
        <v>6.9065764820613573</v>
      </c>
      <c r="D44" s="229">
        <v>0</v>
      </c>
      <c r="E44" s="229">
        <v>20.543782862052868</v>
      </c>
      <c r="F44" s="229">
        <v>22.985338653544289</v>
      </c>
      <c r="G44" s="229">
        <v>1.5836776230737759</v>
      </c>
      <c r="H44" s="229">
        <v>3.277341657062562</v>
      </c>
      <c r="I44" s="229">
        <v>1.3857179201901</v>
      </c>
      <c r="J44" s="229">
        <v>1.8036504449184421</v>
      </c>
      <c r="K44" s="229">
        <v>1.319757747180798</v>
      </c>
      <c r="L44" s="229">
        <v>1.407731039173163</v>
      </c>
      <c r="M44" s="229">
        <v>1.4516780932127991</v>
      </c>
      <c r="N44" s="229">
        <v>3.03535571629586</v>
      </c>
      <c r="O44" s="229">
        <v>4.7950591071954296</v>
      </c>
      <c r="P44" s="229">
        <v>4.0251542307351942</v>
      </c>
      <c r="Q44" s="229">
        <v>3.849207646830378</v>
      </c>
      <c r="R44" s="229">
        <v>4.8169930422922054</v>
      </c>
      <c r="S44" s="229">
        <v>4.3771265823937169</v>
      </c>
      <c r="T44" s="229">
        <v>6.3787367302148743</v>
      </c>
      <c r="U44" s="229">
        <v>5.916777967549943</v>
      </c>
      <c r="V44" s="229">
        <v>3.4093411869466301</v>
      </c>
      <c r="W44" s="229">
        <v>5.1249391560080921</v>
      </c>
      <c r="X44" s="229">
        <v>5.03696586405911</v>
      </c>
      <c r="Y44" s="229">
        <v>1.5836776230745919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16.530617863268247</v>
      </c>
      <c r="C45" s="261">
        <f t="shared" si="2"/>
        <v>19.236945477193469</v>
      </c>
      <c r="D45" s="261">
        <f t="shared" si="2"/>
        <v>27.689661308868356</v>
      </c>
      <c r="E45" s="261">
        <f t="shared" si="2"/>
        <v>23.546626457548776</v>
      </c>
      <c r="F45" s="261">
        <f t="shared" si="2"/>
        <v>19.776458785887222</v>
      </c>
      <c r="G45" s="261">
        <f t="shared" si="2"/>
        <v>21.006569610961201</v>
      </c>
      <c r="H45" s="261">
        <f t="shared" si="2"/>
        <v>18.437144718874872</v>
      </c>
      <c r="I45" s="261">
        <f t="shared" si="2"/>
        <v>17.57534049211106</v>
      </c>
      <c r="J45" s="261">
        <f t="shared" si="2"/>
        <v>14.919390802483596</v>
      </c>
      <c r="K45" s="261">
        <f t="shared" si="2"/>
        <v>13.158794429035712</v>
      </c>
      <c r="L45" s="261">
        <f t="shared" si="2"/>
        <v>11.243093775141674</v>
      </c>
      <c r="M45" s="261">
        <f t="shared" si="2"/>
        <v>11.471468044891596</v>
      </c>
      <c r="N45" s="261">
        <f t="shared" si="2"/>
        <v>13.347597131005102</v>
      </c>
      <c r="O45" s="261">
        <f t="shared" si="2"/>
        <v>12.894544550591748</v>
      </c>
      <c r="P45" s="261">
        <f t="shared" si="2"/>
        <v>12.474933425401032</v>
      </c>
      <c r="Q45" s="261">
        <f t="shared" si="2"/>
        <v>12.335982647692544</v>
      </c>
      <c r="R45" s="261">
        <f t="shared" si="2"/>
        <v>12.725882639536358</v>
      </c>
      <c r="S45" s="261">
        <f t="shared" si="2"/>
        <v>13.524120236726095</v>
      </c>
      <c r="T45" s="261">
        <f t="shared" si="2"/>
        <v>14.104992295697118</v>
      </c>
      <c r="U45" s="261">
        <f t="shared" si="2"/>
        <v>14.88056650861823</v>
      </c>
      <c r="V45" s="261">
        <f t="shared" si="2"/>
        <v>14.206089577765816</v>
      </c>
      <c r="W45" s="261">
        <f t="shared" si="2"/>
        <v>13.949308259707067</v>
      </c>
      <c r="X45" s="261">
        <f t="shared" si="2"/>
        <v>15.387932072453117</v>
      </c>
      <c r="Y45" s="261">
        <f t="shared" si="2"/>
        <v>17.442105716712749</v>
      </c>
      <c r="DA45" s="70"/>
    </row>
    <row r="46" spans="1:105" ht="12" customHeight="1" x14ac:dyDescent="0.25">
      <c r="A46" s="165" t="s">
        <v>2184</v>
      </c>
      <c r="B46" s="346">
        <v>6.533730892586652</v>
      </c>
      <c r="C46" s="346">
        <v>8.1900831735004864</v>
      </c>
      <c r="D46" s="346">
        <v>12.38740873335195</v>
      </c>
      <c r="E46" s="346">
        <v>11.26413331753213</v>
      </c>
      <c r="F46" s="346">
        <v>9.2846501338204721</v>
      </c>
      <c r="G46" s="346">
        <v>9.9603176543718117</v>
      </c>
      <c r="H46" s="346">
        <v>8.6659280556183553</v>
      </c>
      <c r="I46" s="346">
        <v>8.1906046440303104</v>
      </c>
      <c r="J46" s="346">
        <v>6.7467812841197343</v>
      </c>
      <c r="K46" s="346">
        <v>5.9517055137506194</v>
      </c>
      <c r="L46" s="346">
        <v>4.9527532654088002</v>
      </c>
      <c r="M46" s="346">
        <v>5.1519050913074356</v>
      </c>
      <c r="N46" s="346">
        <v>5.9687403768509908</v>
      </c>
      <c r="O46" s="346">
        <v>5.7534025037595669</v>
      </c>
      <c r="P46" s="346">
        <v>5.4212073412697936</v>
      </c>
      <c r="Q46" s="346">
        <v>5.4046679402659947</v>
      </c>
      <c r="R46" s="346">
        <v>5.6056085242834053</v>
      </c>
      <c r="S46" s="346">
        <v>6.1314850509917793</v>
      </c>
      <c r="T46" s="346">
        <v>6.4014031776082128</v>
      </c>
      <c r="U46" s="346">
        <v>6.6457538035423251</v>
      </c>
      <c r="V46" s="346">
        <v>6.4646801714703859</v>
      </c>
      <c r="W46" s="346">
        <v>6.2960348165882154</v>
      </c>
      <c r="X46" s="346">
        <v>6.9393441863724918</v>
      </c>
      <c r="Y46" s="346">
        <v>7.9167993062818516</v>
      </c>
      <c r="DA46" s="167" t="s">
        <v>2185</v>
      </c>
    </row>
    <row r="47" spans="1:105" ht="12" customHeight="1" x14ac:dyDescent="0.25">
      <c r="A47" s="59" t="s">
        <v>28</v>
      </c>
      <c r="B47" s="230">
        <v>0.50027403830660455</v>
      </c>
      <c r="C47" s="230">
        <v>0.59828363918998073</v>
      </c>
      <c r="D47" s="230">
        <v>0.18495228461861421</v>
      </c>
      <c r="E47" s="230">
        <v>0.26785151029806448</v>
      </c>
      <c r="F47" s="230">
        <v>0.20238359917566731</v>
      </c>
      <c r="G47" s="230">
        <v>0.2313657754306554</v>
      </c>
      <c r="H47" s="230">
        <v>0.17860498675205291</v>
      </c>
      <c r="I47" s="230">
        <v>4.1974588039833199E-2</v>
      </c>
      <c r="J47" s="230">
        <v>4.355041218731405E-2</v>
      </c>
      <c r="K47" s="230">
        <v>4.2458352771435157E-2</v>
      </c>
      <c r="L47" s="230">
        <v>4.4914755393366167E-2</v>
      </c>
      <c r="M47" s="230">
        <v>8.7603346254271977E-2</v>
      </c>
      <c r="N47" s="230">
        <v>0.56954633476817573</v>
      </c>
      <c r="O47" s="230">
        <v>0.58092935040417137</v>
      </c>
      <c r="P47" s="230">
        <v>0.64902330311830803</v>
      </c>
      <c r="Q47" s="230">
        <v>0.72975393074597616</v>
      </c>
      <c r="R47" s="230">
        <v>0.62500605797658249</v>
      </c>
      <c r="S47" s="230">
        <v>0.82506777579659707</v>
      </c>
      <c r="T47" s="230">
        <v>0.75300254534254085</v>
      </c>
      <c r="U47" s="230">
        <v>0.69477475623934692</v>
      </c>
      <c r="V47" s="230">
        <v>0.64763306265922371</v>
      </c>
      <c r="W47" s="230">
        <v>0.14713680179326549</v>
      </c>
      <c r="X47" s="230">
        <v>0.14179437093543071</v>
      </c>
      <c r="Y47" s="230">
        <v>9.1011649410272594E-2</v>
      </c>
      <c r="DA47" s="71" t="s">
        <v>2186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</v>
      </c>
      <c r="K48" s="230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0</v>
      </c>
      <c r="R48" s="230">
        <v>0</v>
      </c>
      <c r="S48" s="230">
        <v>0</v>
      </c>
      <c r="T48" s="230">
        <v>0</v>
      </c>
      <c r="U48" s="230">
        <v>0</v>
      </c>
      <c r="V48" s="230">
        <v>0</v>
      </c>
      <c r="W48" s="230">
        <v>0</v>
      </c>
      <c r="X48" s="230">
        <v>7.7307184017277528E-2</v>
      </c>
      <c r="Y48" s="230">
        <v>0.14869541697538199</v>
      </c>
      <c r="DA48" s="71" t="s">
        <v>2187</v>
      </c>
    </row>
    <row r="49" spans="1:105" ht="12" customHeight="1" x14ac:dyDescent="0.25">
      <c r="A49" s="59" t="s">
        <v>159</v>
      </c>
      <c r="B49" s="230">
        <v>0.14132457287903419</v>
      </c>
      <c r="C49" s="230">
        <v>0.2139362216164834</v>
      </c>
      <c r="D49" s="230">
        <v>0.19604123614609659</v>
      </c>
      <c r="E49" s="230">
        <v>7.0526269787742499E-2</v>
      </c>
      <c r="F49" s="230">
        <v>0.1498146337119626</v>
      </c>
      <c r="G49" s="230">
        <v>6.4560476470174155E-2</v>
      </c>
      <c r="H49" s="230">
        <v>6.5528831764653475E-2</v>
      </c>
      <c r="I49" s="230">
        <v>0</v>
      </c>
      <c r="J49" s="230">
        <v>6.6366467255211101E-2</v>
      </c>
      <c r="K49" s="230">
        <v>0</v>
      </c>
      <c r="L49" s="230">
        <v>0</v>
      </c>
      <c r="M49" s="230">
        <v>6.6280923521785495E-2</v>
      </c>
      <c r="N49" s="230">
        <v>6.6190907472474969E-2</v>
      </c>
      <c r="O49" s="230">
        <v>0</v>
      </c>
      <c r="P49" s="230">
        <v>6.7880298486520455E-2</v>
      </c>
      <c r="Q49" s="230">
        <v>0</v>
      </c>
      <c r="R49" s="230">
        <v>0</v>
      </c>
      <c r="S49" s="230">
        <v>6.7285342132769002E-2</v>
      </c>
      <c r="T49" s="230">
        <v>6.8643957150086504E-2</v>
      </c>
      <c r="U49" s="230">
        <v>7.1956540484997042E-2</v>
      </c>
      <c r="V49" s="230">
        <v>0</v>
      </c>
      <c r="W49" s="230">
        <v>0</v>
      </c>
      <c r="X49" s="230">
        <v>0</v>
      </c>
      <c r="Y49" s="230">
        <v>0.26597503451047377</v>
      </c>
      <c r="DA49" s="71" t="s">
        <v>2188</v>
      </c>
    </row>
    <row r="50" spans="1:105" ht="12" customHeight="1" x14ac:dyDescent="0.25">
      <c r="A50" s="59" t="s">
        <v>32</v>
      </c>
      <c r="B50" s="230">
        <v>0</v>
      </c>
      <c r="C50" s="230">
        <v>0.27287773986322822</v>
      </c>
      <c r="D50" s="230">
        <v>0</v>
      </c>
      <c r="E50" s="230">
        <v>0.2045584973506247</v>
      </c>
      <c r="F50" s="230">
        <v>0</v>
      </c>
      <c r="G50" s="230">
        <v>0.124428473001357</v>
      </c>
      <c r="H50" s="230">
        <v>0.25260402817709782</v>
      </c>
      <c r="I50" s="230">
        <v>6.2482872695176321E-2</v>
      </c>
      <c r="J50" s="230">
        <v>0</v>
      </c>
      <c r="K50" s="230">
        <v>0</v>
      </c>
      <c r="L50" s="230">
        <v>0</v>
      </c>
      <c r="M50" s="230">
        <v>0</v>
      </c>
      <c r="N50" s="230">
        <v>0</v>
      </c>
      <c r="O50" s="230">
        <v>0</v>
      </c>
      <c r="P50" s="230">
        <v>0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2189</v>
      </c>
    </row>
    <row r="51" spans="1:105" ht="12" customHeight="1" x14ac:dyDescent="0.25">
      <c r="A51" s="59" t="s">
        <v>35</v>
      </c>
      <c r="B51" s="230">
        <v>5.8921322814010129</v>
      </c>
      <c r="C51" s="230">
        <v>7.1049855728307936</v>
      </c>
      <c r="D51" s="230">
        <v>12.006415212587241</v>
      </c>
      <c r="E51" s="230">
        <v>10.721197040095699</v>
      </c>
      <c r="F51" s="230">
        <v>8.9324519009328416</v>
      </c>
      <c r="G51" s="230">
        <v>9.5399629294696258</v>
      </c>
      <c r="H51" s="230">
        <v>8.1691902089245509</v>
      </c>
      <c r="I51" s="230">
        <v>8.0861471832953011</v>
      </c>
      <c r="J51" s="230">
        <v>6.6368644046772092</v>
      </c>
      <c r="K51" s="230">
        <v>5.9092471609791843</v>
      </c>
      <c r="L51" s="230">
        <v>4.9078385100154343</v>
      </c>
      <c r="M51" s="230">
        <v>4.9980208215313793</v>
      </c>
      <c r="N51" s="230">
        <v>5.3330031346103404</v>
      </c>
      <c r="O51" s="230">
        <v>5.1724731533553951</v>
      </c>
      <c r="P51" s="230">
        <v>4.7043037396649652</v>
      </c>
      <c r="Q51" s="230">
        <v>4.6749140095200188</v>
      </c>
      <c r="R51" s="230">
        <v>4.9806024663068227</v>
      </c>
      <c r="S51" s="230">
        <v>5.2391319330624144</v>
      </c>
      <c r="T51" s="230">
        <v>5.5797566751155854</v>
      </c>
      <c r="U51" s="230">
        <v>5.8790225068179813</v>
      </c>
      <c r="V51" s="230">
        <v>5.8170471088111624</v>
      </c>
      <c r="W51" s="230">
        <v>6.1488980147949501</v>
      </c>
      <c r="X51" s="230">
        <v>6.7202426314197838</v>
      </c>
      <c r="Y51" s="230">
        <v>7.4111172053857244</v>
      </c>
      <c r="DA51" s="71" t="s">
        <v>2190</v>
      </c>
    </row>
    <row r="52" spans="1:105" ht="12" customHeight="1" x14ac:dyDescent="0.25">
      <c r="A52" s="165" t="s">
        <v>2191</v>
      </c>
      <c r="B52" s="346">
        <v>5.5253060848780153</v>
      </c>
      <c r="C52" s="346">
        <v>6.9699360429097332</v>
      </c>
      <c r="D52" s="346">
        <v>10.463204036305269</v>
      </c>
      <c r="E52" s="346">
        <v>9.711316238337476</v>
      </c>
      <c r="F52" s="346">
        <v>8.0821921218428692</v>
      </c>
      <c r="G52" s="346">
        <v>8.4384504974834993</v>
      </c>
      <c r="H52" s="346">
        <v>7.3559162165184242</v>
      </c>
      <c r="I52" s="346">
        <v>6.9362474373201204</v>
      </c>
      <c r="J52" s="346">
        <v>5.7175534776721282</v>
      </c>
      <c r="K52" s="346">
        <v>5.0369939403150044</v>
      </c>
      <c r="L52" s="346">
        <v>4.1933905018950632</v>
      </c>
      <c r="M52" s="346">
        <v>4.3623630310710881</v>
      </c>
      <c r="N52" s="346">
        <v>5.0647684521259206</v>
      </c>
      <c r="O52" s="346">
        <v>4.8975445436236331</v>
      </c>
      <c r="P52" s="346">
        <v>4.6087250794188082</v>
      </c>
      <c r="Q52" s="346">
        <v>4.5942601357766959</v>
      </c>
      <c r="R52" s="346">
        <v>4.7724332001762457</v>
      </c>
      <c r="S52" s="346">
        <v>5.2274364874614783</v>
      </c>
      <c r="T52" s="346">
        <v>5.4764393749405897</v>
      </c>
      <c r="U52" s="346">
        <v>5.7164653417665221</v>
      </c>
      <c r="V52" s="346">
        <v>5.5420826804560219</v>
      </c>
      <c r="W52" s="346">
        <v>5.4117425160404578</v>
      </c>
      <c r="X52" s="346">
        <v>5.9377647036033938</v>
      </c>
      <c r="Y52" s="346">
        <v>6.7366436025829266</v>
      </c>
      <c r="DA52" s="167" t="s">
        <v>2192</v>
      </c>
    </row>
    <row r="53" spans="1:105" ht="12" customHeight="1" x14ac:dyDescent="0.25">
      <c r="A53" s="64" t="s">
        <v>28</v>
      </c>
      <c r="B53" s="229">
        <v>0.41563665197965421</v>
      </c>
      <c r="C53" s="229">
        <v>0.47013518288121198</v>
      </c>
      <c r="D53" s="229">
        <v>0.15584291260470359</v>
      </c>
      <c r="E53" s="229">
        <v>0.19562155362038719</v>
      </c>
      <c r="F53" s="229">
        <v>0.13812679876989001</v>
      </c>
      <c r="G53" s="229">
        <v>0.1906974632416947</v>
      </c>
      <c r="H53" s="229">
        <v>0.1450858658894062</v>
      </c>
      <c r="I53" s="229">
        <v>3.4682844145565508E-2</v>
      </c>
      <c r="J53" s="229">
        <v>3.5736980937140513E-2</v>
      </c>
      <c r="K53" s="229">
        <v>3.5218541882754667E-2</v>
      </c>
      <c r="L53" s="229">
        <v>3.7076885584101729E-2</v>
      </c>
      <c r="M53" s="229">
        <v>7.2339850962372151E-2</v>
      </c>
      <c r="N53" s="229">
        <v>0.46205193995911492</v>
      </c>
      <c r="O53" s="229">
        <v>0.45919993088703231</v>
      </c>
      <c r="P53" s="229">
        <v>0.51654604917716584</v>
      </c>
      <c r="Q53" s="229">
        <v>0.58191045670622121</v>
      </c>
      <c r="R53" s="229">
        <v>0.49240853110337918</v>
      </c>
      <c r="S53" s="229">
        <v>0.64587645221165746</v>
      </c>
      <c r="T53" s="229">
        <v>0.57426389620601404</v>
      </c>
      <c r="U53" s="229">
        <v>0.50622008375573846</v>
      </c>
      <c r="V53" s="229">
        <v>0.48656987737755691</v>
      </c>
      <c r="W53" s="229">
        <v>0.10819370346823851</v>
      </c>
      <c r="X53" s="229">
        <v>0.1078487964373457</v>
      </c>
      <c r="Y53" s="229">
        <v>7.2327696321709087E-2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5.8799843020710958E-2</v>
      </c>
      <c r="Y55" s="229">
        <v>0.1181694544941566</v>
      </c>
      <c r="DA55" s="73" t="s">
        <v>2195</v>
      </c>
    </row>
    <row r="56" spans="1:105" ht="12" customHeight="1" x14ac:dyDescent="0.25">
      <c r="A56" s="64" t="s">
        <v>159</v>
      </c>
      <c r="B56" s="229">
        <v>0.1174149922165189</v>
      </c>
      <c r="C56" s="229">
        <v>0.16811247723697609</v>
      </c>
      <c r="D56" s="229">
        <v>0.16518659012314441</v>
      </c>
      <c r="E56" s="229">
        <v>5.1507861395203997E-2</v>
      </c>
      <c r="F56" s="229">
        <v>0.1022484818325388</v>
      </c>
      <c r="G56" s="229">
        <v>5.3212360668388137E-2</v>
      </c>
      <c r="H56" s="229">
        <v>5.32309174015081E-2</v>
      </c>
      <c r="I56" s="229">
        <v>0</v>
      </c>
      <c r="J56" s="229">
        <v>5.4459580427477783E-2</v>
      </c>
      <c r="K56" s="229">
        <v>0</v>
      </c>
      <c r="L56" s="229">
        <v>0</v>
      </c>
      <c r="M56" s="229">
        <v>5.4732522605899128E-2</v>
      </c>
      <c r="N56" s="229">
        <v>5.3698242510435777E-2</v>
      </c>
      <c r="O56" s="229">
        <v>0</v>
      </c>
      <c r="P56" s="229">
        <v>5.4024716572907618E-2</v>
      </c>
      <c r="Q56" s="229">
        <v>0</v>
      </c>
      <c r="R56" s="229">
        <v>0</v>
      </c>
      <c r="S56" s="229">
        <v>5.2672058390114691E-2</v>
      </c>
      <c r="T56" s="229">
        <v>5.2350083711968483E-2</v>
      </c>
      <c r="U56" s="229">
        <v>5.2428280711079613E-2</v>
      </c>
      <c r="V56" s="229">
        <v>0</v>
      </c>
      <c r="W56" s="229">
        <v>0</v>
      </c>
      <c r="X56" s="229">
        <v>0</v>
      </c>
      <c r="Y56" s="229">
        <v>0.21137251824224501</v>
      </c>
      <c r="DA56" s="73" t="s">
        <v>2196</v>
      </c>
    </row>
    <row r="57" spans="1:105" ht="12" customHeight="1" x14ac:dyDescent="0.25">
      <c r="A57" s="64" t="s">
        <v>32</v>
      </c>
      <c r="B57" s="229">
        <v>0</v>
      </c>
      <c r="C57" s="229">
        <v>0.21442910641598389</v>
      </c>
      <c r="D57" s="229">
        <v>0</v>
      </c>
      <c r="E57" s="229">
        <v>0.14939639882355449</v>
      </c>
      <c r="F57" s="229">
        <v>0</v>
      </c>
      <c r="G57" s="229">
        <v>0.1025570619173459</v>
      </c>
      <c r="H57" s="229">
        <v>0.20519737338635621</v>
      </c>
      <c r="I57" s="229">
        <v>5.1628469430062877E-2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4.8952892753587989</v>
      </c>
      <c r="C59" s="229">
        <v>5.5831439685926094</v>
      </c>
      <c r="D59" s="229">
        <v>10.116742923881141</v>
      </c>
      <c r="E59" s="229">
        <v>7.8300742800365413</v>
      </c>
      <c r="F59" s="229">
        <v>6.0963980839718879</v>
      </c>
      <c r="G59" s="229">
        <v>7.8630762336537767</v>
      </c>
      <c r="H59" s="229">
        <v>6.6360635088116018</v>
      </c>
      <c r="I59" s="229">
        <v>6.6814374027969361</v>
      </c>
      <c r="J59" s="229">
        <v>5.4461366678275702</v>
      </c>
      <c r="K59" s="229">
        <v>4.9016284205568317</v>
      </c>
      <c r="L59" s="229">
        <v>4.0513939196019031</v>
      </c>
      <c r="M59" s="229">
        <v>4.1271948709240283</v>
      </c>
      <c r="N59" s="229">
        <v>4.3264687940757778</v>
      </c>
      <c r="O59" s="229">
        <v>4.0886199206208538</v>
      </c>
      <c r="P59" s="229">
        <v>3.744071282461102</v>
      </c>
      <c r="Q59" s="229">
        <v>3.7278063628396638</v>
      </c>
      <c r="R59" s="229">
        <v>3.9239477972162322</v>
      </c>
      <c r="S59" s="229">
        <v>4.1012775493844611</v>
      </c>
      <c r="T59" s="229">
        <v>4.2553014301907526</v>
      </c>
      <c r="U59" s="229">
        <v>4.2835166923911991</v>
      </c>
      <c r="V59" s="229">
        <v>4.3703758526655703</v>
      </c>
      <c r="W59" s="229">
        <v>4.5214524195238743</v>
      </c>
      <c r="X59" s="229">
        <v>5.1114164461126954</v>
      </c>
      <c r="Y59" s="229">
        <v>5.8896749823680228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</v>
      </c>
      <c r="C61" s="229">
        <v>3.4971324674676972E-2</v>
      </c>
      <c r="D61" s="229">
        <v>2.5431609696275011E-2</v>
      </c>
      <c r="E61" s="229">
        <v>0</v>
      </c>
      <c r="F61" s="229">
        <v>8.4249360473795457E-2</v>
      </c>
      <c r="G61" s="229">
        <v>0.1144536890011477</v>
      </c>
      <c r="H61" s="229">
        <v>7.9482364326666069E-2</v>
      </c>
      <c r="I61" s="229">
        <v>6.8351743071512386E-2</v>
      </c>
      <c r="J61" s="229">
        <v>5.0868942076552182E-2</v>
      </c>
      <c r="K61" s="229">
        <v>4.7669961468698669E-3</v>
      </c>
      <c r="L61" s="229">
        <v>3.181812554283632E-3</v>
      </c>
      <c r="M61" s="229">
        <v>3.1818125542806149E-3</v>
      </c>
      <c r="N61" s="229">
        <v>3.181812554264936E-3</v>
      </c>
      <c r="O61" s="229">
        <v>3.1818125542668451E-3</v>
      </c>
      <c r="P61" s="229">
        <v>3.1818125542712201E-3</v>
      </c>
      <c r="Q61" s="229">
        <v>6.3579024241267584E-3</v>
      </c>
      <c r="R61" s="229">
        <v>7.9488087012449856E-3</v>
      </c>
      <c r="S61" s="229">
        <v>0.1112718764464101</v>
      </c>
      <c r="T61" s="229">
        <v>0.1335273962731538</v>
      </c>
      <c r="U61" s="229">
        <v>0.44668985743247203</v>
      </c>
      <c r="V61" s="229">
        <v>0.43874104873170111</v>
      </c>
      <c r="W61" s="229">
        <v>0.41171281007324517</v>
      </c>
      <c r="X61" s="229">
        <v>0.29567393748063447</v>
      </c>
      <c r="Y61" s="229">
        <v>0.33064526215558632</v>
      </c>
      <c r="DA61" s="73" t="s">
        <v>2201</v>
      </c>
    </row>
    <row r="62" spans="1:105" ht="12" customHeight="1" x14ac:dyDescent="0.25">
      <c r="A62" s="64" t="s">
        <v>39</v>
      </c>
      <c r="B62" s="229">
        <v>9.6965165323043057E-2</v>
      </c>
      <c r="C62" s="229">
        <v>0.49914398310827618</v>
      </c>
      <c r="D62" s="229">
        <v>0</v>
      </c>
      <c r="E62" s="229">
        <v>1.48471614446179</v>
      </c>
      <c r="F62" s="229">
        <v>1.6611693967947569</v>
      </c>
      <c r="G62" s="229">
        <v>0.1144536890011477</v>
      </c>
      <c r="H62" s="229">
        <v>0.2368561867028858</v>
      </c>
      <c r="I62" s="229">
        <v>0.10014697787604369</v>
      </c>
      <c r="J62" s="229">
        <v>0.13035130640338691</v>
      </c>
      <c r="K62" s="229">
        <v>9.5379981728547558E-2</v>
      </c>
      <c r="L62" s="229">
        <v>0.1017378841547741</v>
      </c>
      <c r="M62" s="229">
        <v>0.1049139740245081</v>
      </c>
      <c r="N62" s="229">
        <v>0.2193676630263269</v>
      </c>
      <c r="O62" s="229">
        <v>0.34654287956148028</v>
      </c>
      <c r="P62" s="229">
        <v>0.29090121865336133</v>
      </c>
      <c r="Q62" s="229">
        <v>0.27818541380668382</v>
      </c>
      <c r="R62" s="229">
        <v>0.34812806315538958</v>
      </c>
      <c r="S62" s="229">
        <v>0.31633855102883462</v>
      </c>
      <c r="T62" s="229">
        <v>0.46099656855870141</v>
      </c>
      <c r="U62" s="229">
        <v>0.4276104274760324</v>
      </c>
      <c r="V62" s="229">
        <v>0.2463959016811943</v>
      </c>
      <c r="W62" s="229">
        <v>0.37038358297509982</v>
      </c>
      <c r="X62" s="229">
        <v>0.36402568055200879</v>
      </c>
      <c r="Y62" s="229">
        <v>0.1144536890012068</v>
      </c>
      <c r="DA62" s="73" t="s">
        <v>2202</v>
      </c>
    </row>
    <row r="63" spans="1:105" ht="12" customHeight="1" x14ac:dyDescent="0.25">
      <c r="A63" s="166" t="s">
        <v>2203</v>
      </c>
      <c r="B63" s="347">
        <v>1.315170848765759</v>
      </c>
      <c r="C63" s="347">
        <v>1.199095959053897</v>
      </c>
      <c r="D63" s="347">
        <v>1.4232495703562169</v>
      </c>
      <c r="E63" s="347">
        <v>0.75622850049387358</v>
      </c>
      <c r="F63" s="347">
        <v>0.708710744183494</v>
      </c>
      <c r="G63" s="347">
        <v>0.76700042914879174</v>
      </c>
      <c r="H63" s="347">
        <v>0.71038248433473328</v>
      </c>
      <c r="I63" s="347">
        <v>0.72014365022371407</v>
      </c>
      <c r="J63" s="347">
        <v>0.7220753060858045</v>
      </c>
      <c r="K63" s="347">
        <v>0.63826322793237844</v>
      </c>
      <c r="L63" s="347">
        <v>0.6167500023052378</v>
      </c>
      <c r="M63" s="347">
        <v>0.57564703603325662</v>
      </c>
      <c r="N63" s="347">
        <v>0.68061420647887971</v>
      </c>
      <c r="O63" s="347">
        <v>0.65988161859074945</v>
      </c>
      <c r="P63" s="347">
        <v>0.7191179425624793</v>
      </c>
      <c r="Q63" s="347">
        <v>0.68736899166172161</v>
      </c>
      <c r="R63" s="347">
        <v>0.69054144561079644</v>
      </c>
      <c r="S63" s="347">
        <v>0.6368231465508345</v>
      </c>
      <c r="T63" s="347">
        <v>0.65504404210244527</v>
      </c>
      <c r="U63" s="347">
        <v>0.74069040097334815</v>
      </c>
      <c r="V63" s="347">
        <v>0.6468608017174734</v>
      </c>
      <c r="W63" s="347">
        <v>0.6592738020818808</v>
      </c>
      <c r="X63" s="347">
        <v>0.73847740661095007</v>
      </c>
      <c r="Y63" s="347">
        <v>0.82019494348469668</v>
      </c>
      <c r="DA63" s="168" t="s">
        <v>2204</v>
      </c>
    </row>
    <row r="64" spans="1:105" ht="12" customHeight="1" x14ac:dyDescent="0.25">
      <c r="A64" s="60" t="s">
        <v>2205</v>
      </c>
      <c r="B64" s="262">
        <v>2.6303416975315188</v>
      </c>
      <c r="C64" s="262">
        <v>2.398191918107794</v>
      </c>
      <c r="D64" s="262">
        <v>2.8464991407124351</v>
      </c>
      <c r="E64" s="262">
        <v>1.5124570009877469</v>
      </c>
      <c r="F64" s="262">
        <v>1.417421488366988</v>
      </c>
      <c r="G64" s="262">
        <v>1.534000858297583</v>
      </c>
      <c r="H64" s="262">
        <v>1.420764968669467</v>
      </c>
      <c r="I64" s="262">
        <v>1.4402873004474279</v>
      </c>
      <c r="J64" s="262">
        <v>1.444150612171609</v>
      </c>
      <c r="K64" s="262">
        <v>1.2765264558647571</v>
      </c>
      <c r="L64" s="262">
        <v>1.233500004610476</v>
      </c>
      <c r="M64" s="262">
        <v>1.151294072066513</v>
      </c>
      <c r="N64" s="262">
        <v>1.361228412957759</v>
      </c>
      <c r="O64" s="262">
        <v>1.3197632371814989</v>
      </c>
      <c r="P64" s="262">
        <v>1.438235885124959</v>
      </c>
      <c r="Q64" s="262">
        <v>1.374737983323443</v>
      </c>
      <c r="R64" s="262">
        <v>1.3810828912215929</v>
      </c>
      <c r="S64" s="262">
        <v>1.273646293101669</v>
      </c>
      <c r="T64" s="262">
        <v>1.310088084204891</v>
      </c>
      <c r="U64" s="262">
        <v>1.4813808019466961</v>
      </c>
      <c r="V64" s="262">
        <v>1.293721603434947</v>
      </c>
      <c r="W64" s="262">
        <v>1.318547604163762</v>
      </c>
      <c r="X64" s="262">
        <v>1.4769548132218999</v>
      </c>
      <c r="Y64" s="262">
        <v>1.6403898869693929</v>
      </c>
      <c r="DA64" s="72" t="s">
        <v>2206</v>
      </c>
    </row>
    <row r="65" spans="1:105" ht="12" customHeight="1" x14ac:dyDescent="0.25">
      <c r="A65" s="101" t="s">
        <v>2207</v>
      </c>
      <c r="B65" s="278">
        <v>0.52606833950630383</v>
      </c>
      <c r="C65" s="278">
        <v>0.47963838362155869</v>
      </c>
      <c r="D65" s="278">
        <v>0.56929982814248681</v>
      </c>
      <c r="E65" s="278">
        <v>0.30249140019754939</v>
      </c>
      <c r="F65" s="278">
        <v>0.28348429767339761</v>
      </c>
      <c r="G65" s="278">
        <v>0.30680017165951667</v>
      </c>
      <c r="H65" s="278">
        <v>0.28415299373389319</v>
      </c>
      <c r="I65" s="278">
        <v>0.28805746008948557</v>
      </c>
      <c r="J65" s="278">
        <v>0.28883012243432182</v>
      </c>
      <c r="K65" s="278">
        <v>0.25530529117295142</v>
      </c>
      <c r="L65" s="278">
        <v>0.2467000009220951</v>
      </c>
      <c r="M65" s="278">
        <v>0.23025881441330259</v>
      </c>
      <c r="N65" s="278">
        <v>0.27224568259155202</v>
      </c>
      <c r="O65" s="278">
        <v>0.26395264743629981</v>
      </c>
      <c r="P65" s="278">
        <v>0.28764717702499182</v>
      </c>
      <c r="Q65" s="278">
        <v>0.27494759666468871</v>
      </c>
      <c r="R65" s="278">
        <v>0.27621657824431872</v>
      </c>
      <c r="S65" s="278">
        <v>0.25472925862033391</v>
      </c>
      <c r="T65" s="278">
        <v>0.26201761684097807</v>
      </c>
      <c r="U65" s="278">
        <v>0.29627616038933918</v>
      </c>
      <c r="V65" s="278">
        <v>0.25874432068698938</v>
      </c>
      <c r="W65" s="278">
        <v>0.26370952083275229</v>
      </c>
      <c r="X65" s="278">
        <v>0.2953909626443802</v>
      </c>
      <c r="Y65" s="278">
        <v>0.32807797739387867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20.808889941848243</v>
      </c>
      <c r="C66" s="261">
        <f t="shared" si="3"/>
        <v>20.229412343273601</v>
      </c>
      <c r="D66" s="261">
        <f t="shared" si="3"/>
        <v>25.505322229099463</v>
      </c>
      <c r="E66" s="261">
        <f t="shared" si="3"/>
        <v>16.213632993961834</v>
      </c>
      <c r="F66" s="261">
        <f t="shared" si="3"/>
        <v>14.493388317656763</v>
      </c>
      <c r="G66" s="261">
        <f t="shared" si="3"/>
        <v>15.591476463609862</v>
      </c>
      <c r="H66" s="261">
        <f t="shared" si="3"/>
        <v>14.127876475926858</v>
      </c>
      <c r="I66" s="261">
        <f t="shared" si="3"/>
        <v>13.988583642206473</v>
      </c>
      <c r="J66" s="261">
        <f t="shared" si="3"/>
        <v>13.203554764099771</v>
      </c>
      <c r="K66" s="261">
        <f t="shared" si="3"/>
        <v>11.663272935551317</v>
      </c>
      <c r="L66" s="261">
        <f t="shared" si="3"/>
        <v>10.821997500149898</v>
      </c>
      <c r="M66" s="261">
        <f t="shared" si="3"/>
        <v>10.397380143221076</v>
      </c>
      <c r="N66" s="261">
        <f t="shared" si="3"/>
        <v>12.221719723235342</v>
      </c>
      <c r="O66" s="261">
        <f t="shared" si="3"/>
        <v>11.83349858868902</v>
      </c>
      <c r="P66" s="261">
        <f t="shared" si="3"/>
        <v>12.41665654548091</v>
      </c>
      <c r="Q66" s="261">
        <f t="shared" si="3"/>
        <v>11.992891116422859</v>
      </c>
      <c r="R66" s="261">
        <f t="shared" si="3"/>
        <v>12.149742385799374</v>
      </c>
      <c r="S66" s="261">
        <f t="shared" si="3"/>
        <v>11.743680513400115</v>
      </c>
      <c r="T66" s="261">
        <f t="shared" si="3"/>
        <v>12.137443239535667</v>
      </c>
      <c r="U66" s="261">
        <f t="shared" si="3"/>
        <v>13.398069596081392</v>
      </c>
      <c r="V66" s="261">
        <f t="shared" si="3"/>
        <v>12.07025003998368</v>
      </c>
      <c r="W66" s="261">
        <f t="shared" si="3"/>
        <v>12.145183175085421</v>
      </c>
      <c r="X66" s="261">
        <f t="shared" si="3"/>
        <v>13.534892031326251</v>
      </c>
      <c r="Y66" s="261">
        <f t="shared" si="3"/>
        <v>15.14222975759073</v>
      </c>
      <c r="DA66" s="70"/>
    </row>
    <row r="67" spans="1:105" ht="12" customHeight="1" x14ac:dyDescent="0.25">
      <c r="A67" s="165" t="s">
        <v>2210</v>
      </c>
      <c r="B67" s="346">
        <v>2.6238217579272751</v>
      </c>
      <c r="C67" s="346">
        <v>3.2853533223628641</v>
      </c>
      <c r="D67" s="346">
        <v>4.9812322218986562</v>
      </c>
      <c r="E67" s="346">
        <v>4.5263190625184038</v>
      </c>
      <c r="F67" s="346">
        <v>3.7323768784509319</v>
      </c>
      <c r="G67" s="346">
        <v>4.0035061218681411</v>
      </c>
      <c r="H67" s="346">
        <v>3.4818780177446982</v>
      </c>
      <c r="I67" s="346">
        <v>3.2943918632631242</v>
      </c>
      <c r="J67" s="346">
        <v>2.7137424070443301</v>
      </c>
      <c r="K67" s="346">
        <v>2.3942112249337031</v>
      </c>
      <c r="L67" s="346">
        <v>1.99228358054566</v>
      </c>
      <c r="M67" s="346">
        <v>2.071647218228116</v>
      </c>
      <c r="N67" s="346">
        <v>2.3953478082833959</v>
      </c>
      <c r="O67" s="346">
        <v>2.308891565074096</v>
      </c>
      <c r="P67" s="346">
        <v>2.174260939763176</v>
      </c>
      <c r="Q67" s="346">
        <v>2.1670928491831258</v>
      </c>
      <c r="R67" s="346">
        <v>2.249026991503682</v>
      </c>
      <c r="S67" s="346">
        <v>2.457518566131736</v>
      </c>
      <c r="T67" s="346">
        <v>2.5668539428412069</v>
      </c>
      <c r="U67" s="346">
        <v>2.6657997484674771</v>
      </c>
      <c r="V67" s="346">
        <v>2.593970798185059</v>
      </c>
      <c r="W67" s="346">
        <v>2.5316422837172352</v>
      </c>
      <c r="X67" s="346">
        <v>2.7897851139754639</v>
      </c>
      <c r="Y67" s="346">
        <v>3.1813888893936628</v>
      </c>
      <c r="DA67" s="167" t="s">
        <v>2211</v>
      </c>
    </row>
    <row r="68" spans="1:105" ht="12" customHeight="1" x14ac:dyDescent="0.25">
      <c r="A68" s="165" t="s">
        <v>2212</v>
      </c>
      <c r="B68" s="346">
        <v>1.0407778774839469</v>
      </c>
      <c r="C68" s="346">
        <v>1.3128965399386761</v>
      </c>
      <c r="D68" s="346">
        <v>1.9709082395256461</v>
      </c>
      <c r="E68" s="346">
        <v>1.829278405005397</v>
      </c>
      <c r="F68" s="346">
        <v>1.5224073802917311</v>
      </c>
      <c r="G68" s="346">
        <v>1.5895142211326261</v>
      </c>
      <c r="H68" s="346">
        <v>1.3856019466018079</v>
      </c>
      <c r="I68" s="346">
        <v>1.306550763816533</v>
      </c>
      <c r="J68" s="346">
        <v>1.076990682774805</v>
      </c>
      <c r="K68" s="346">
        <v>0.94879664249700912</v>
      </c>
      <c r="L68" s="346">
        <v>0.78989073165890378</v>
      </c>
      <c r="M68" s="346">
        <v>0.82171935211311342</v>
      </c>
      <c r="N68" s="346">
        <v>0.95402840649463339</v>
      </c>
      <c r="O68" s="346">
        <v>0.92252916611193081</v>
      </c>
      <c r="P68" s="346">
        <v>0.86812549972431829</v>
      </c>
      <c r="Q68" s="346">
        <v>0.86540080119893448</v>
      </c>
      <c r="R68" s="346">
        <v>0.89896248645979149</v>
      </c>
      <c r="S68" s="346">
        <v>0.98466947686254991</v>
      </c>
      <c r="T68" s="346">
        <v>1.031573067855845</v>
      </c>
      <c r="U68" s="346">
        <v>1.0767857153466029</v>
      </c>
      <c r="V68" s="346">
        <v>1.0439380118310511</v>
      </c>
      <c r="W68" s="346">
        <v>1.019386401913438</v>
      </c>
      <c r="X68" s="346">
        <v>1.1184709136981461</v>
      </c>
      <c r="Y68" s="346">
        <v>1.2689522575502461</v>
      </c>
      <c r="DA68" s="167" t="s">
        <v>2213</v>
      </c>
    </row>
    <row r="69" spans="1:105" ht="12" customHeight="1" x14ac:dyDescent="0.25">
      <c r="A69" s="64" t="s">
        <v>28</v>
      </c>
      <c r="B69" s="229">
        <v>7.829166851694315E-2</v>
      </c>
      <c r="C69" s="229">
        <v>8.8557319767098075E-2</v>
      </c>
      <c r="D69" s="229">
        <v>2.9355451681772411E-2</v>
      </c>
      <c r="E69" s="229">
        <v>3.6848381291374882E-2</v>
      </c>
      <c r="F69" s="229">
        <v>2.6018344366627481E-2</v>
      </c>
      <c r="G69" s="229">
        <v>3.5920851801759662E-2</v>
      </c>
      <c r="H69" s="229">
        <v>2.7329193574735788E-2</v>
      </c>
      <c r="I69" s="229">
        <v>6.5330565149541676E-3</v>
      </c>
      <c r="J69" s="229">
        <v>6.7316196779101199E-3</v>
      </c>
      <c r="K69" s="229">
        <v>6.6339635679427082E-3</v>
      </c>
      <c r="L69" s="229">
        <v>6.9840116889720687E-3</v>
      </c>
      <c r="M69" s="229">
        <v>1.362634311756594E-2</v>
      </c>
      <c r="N69" s="229">
        <v>8.7034714452132442E-2</v>
      </c>
      <c r="O69" s="229">
        <v>8.6497493906698572E-2</v>
      </c>
      <c r="P69" s="229">
        <v>9.7299532808995212E-2</v>
      </c>
      <c r="Q69" s="229">
        <v>0.1096119419834434</v>
      </c>
      <c r="R69" s="229">
        <v>9.2752853504237648E-2</v>
      </c>
      <c r="S69" s="229">
        <v>0.1216609383667388</v>
      </c>
      <c r="T69" s="229">
        <v>0.1081715926371439</v>
      </c>
      <c r="U69" s="229">
        <v>9.5354475610499215E-2</v>
      </c>
      <c r="V69" s="229">
        <v>9.1653051694387436E-2</v>
      </c>
      <c r="W69" s="229">
        <v>2.037997738459894E-2</v>
      </c>
      <c r="X69" s="229">
        <v>2.0315008747200849E-2</v>
      </c>
      <c r="Y69" s="229">
        <v>1.362405360076515E-2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1.107587070750234E-2</v>
      </c>
      <c r="Y71" s="229">
        <v>2.2259066220505941E-2</v>
      </c>
      <c r="DA71" s="73" t="s">
        <v>2216</v>
      </c>
    </row>
    <row r="72" spans="1:105" ht="12" customHeight="1" x14ac:dyDescent="0.25">
      <c r="A72" s="64" t="s">
        <v>159</v>
      </c>
      <c r="B72" s="229">
        <v>2.2116951442446769E-2</v>
      </c>
      <c r="C72" s="229">
        <v>3.166661621084315E-2</v>
      </c>
      <c r="D72" s="229">
        <v>3.111547957998289E-2</v>
      </c>
      <c r="E72" s="229">
        <v>9.7023118417558785E-3</v>
      </c>
      <c r="F72" s="229">
        <v>1.9260101841032249E-2</v>
      </c>
      <c r="G72" s="229">
        <v>1.00233809569263E-2</v>
      </c>
      <c r="H72" s="229">
        <v>1.002687640804031E-2</v>
      </c>
      <c r="I72" s="229">
        <v>0</v>
      </c>
      <c r="J72" s="229">
        <v>1.0258314318749269E-2</v>
      </c>
      <c r="K72" s="229">
        <v>0</v>
      </c>
      <c r="L72" s="229">
        <v>0</v>
      </c>
      <c r="M72" s="229">
        <v>1.0309727249864649E-2</v>
      </c>
      <c r="N72" s="229">
        <v>1.011490440639788E-2</v>
      </c>
      <c r="O72" s="229">
        <v>0</v>
      </c>
      <c r="P72" s="229">
        <v>1.017640090570005E-2</v>
      </c>
      <c r="Q72" s="229">
        <v>0</v>
      </c>
      <c r="R72" s="229">
        <v>0</v>
      </c>
      <c r="S72" s="229">
        <v>9.9216065665589988E-3</v>
      </c>
      <c r="T72" s="229">
        <v>9.8609575967142839E-3</v>
      </c>
      <c r="U72" s="229">
        <v>9.8756872253557178E-3</v>
      </c>
      <c r="V72" s="229">
        <v>0</v>
      </c>
      <c r="W72" s="229">
        <v>0</v>
      </c>
      <c r="X72" s="229">
        <v>0</v>
      </c>
      <c r="Y72" s="229">
        <v>3.9815321995769128E-2</v>
      </c>
      <c r="DA72" s="73" t="s">
        <v>2217</v>
      </c>
    </row>
    <row r="73" spans="1:105" ht="12" customHeight="1" x14ac:dyDescent="0.25">
      <c r="A73" s="64" t="s">
        <v>32</v>
      </c>
      <c r="B73" s="229">
        <v>0</v>
      </c>
      <c r="C73" s="229">
        <v>4.0391078216861241E-2</v>
      </c>
      <c r="D73" s="229">
        <v>0</v>
      </c>
      <c r="E73" s="229">
        <v>2.8141149916902239E-2</v>
      </c>
      <c r="F73" s="229">
        <v>0</v>
      </c>
      <c r="G73" s="229">
        <v>1.9318227729583151E-2</v>
      </c>
      <c r="H73" s="229">
        <v>3.8652136815158507E-2</v>
      </c>
      <c r="I73" s="229">
        <v>9.7250302527542264E-3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0.92210435103711441</v>
      </c>
      <c r="C75" s="229">
        <v>1.0516725481005471</v>
      </c>
      <c r="D75" s="229">
        <v>1.9056468665482491</v>
      </c>
      <c r="E75" s="229">
        <v>1.47491703889885</v>
      </c>
      <c r="F75" s="229">
        <v>1.1483519936567541</v>
      </c>
      <c r="G75" s="229">
        <v>1.4811334733752259</v>
      </c>
      <c r="H75" s="229">
        <v>1.250006422712435</v>
      </c>
      <c r="I75" s="229">
        <v>1.2585533057900049</v>
      </c>
      <c r="J75" s="229">
        <v>1.0258650787043619</v>
      </c>
      <c r="K75" s="229">
        <v>0.92329842824893238</v>
      </c>
      <c r="L75" s="229">
        <v>0.76314345299980446</v>
      </c>
      <c r="M75" s="229">
        <v>0.77742174853970603</v>
      </c>
      <c r="N75" s="229">
        <v>0.81495811079543756</v>
      </c>
      <c r="O75" s="229">
        <v>0.77015555291473137</v>
      </c>
      <c r="P75" s="229">
        <v>0.70525442439710506</v>
      </c>
      <c r="Q75" s="229">
        <v>0.70219067222464582</v>
      </c>
      <c r="R75" s="229">
        <v>0.73913698119308524</v>
      </c>
      <c r="S75" s="229">
        <v>0.77253981539651906</v>
      </c>
      <c r="T75" s="229">
        <v>0.80155262396944937</v>
      </c>
      <c r="U75" s="229">
        <v>0.80686741020111241</v>
      </c>
      <c r="V75" s="229">
        <v>0.82322869246886088</v>
      </c>
      <c r="W75" s="229">
        <v>0.85168632833136704</v>
      </c>
      <c r="X75" s="229">
        <v>0.96281528624837454</v>
      </c>
      <c r="Y75" s="229">
        <v>1.1094124620527019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</v>
      </c>
      <c r="C77" s="229">
        <v>6.5873963376122816E-3</v>
      </c>
      <c r="D77" s="229">
        <v>4.7904417156418308E-3</v>
      </c>
      <c r="E77" s="229">
        <v>0</v>
      </c>
      <c r="F77" s="229">
        <v>1.5869685629412988E-2</v>
      </c>
      <c r="G77" s="229">
        <v>2.1559143634565219E-2</v>
      </c>
      <c r="H77" s="229">
        <v>1.497174729698973E-2</v>
      </c>
      <c r="I77" s="229">
        <v>1.287512057856743E-2</v>
      </c>
      <c r="J77" s="229">
        <v>9.5819613883810183E-3</v>
      </c>
      <c r="K77" s="229">
        <v>8.9793833237437957E-4</v>
      </c>
      <c r="L77" s="229">
        <v>5.9934419305065643E-4</v>
      </c>
      <c r="M77" s="229">
        <v>5.993441930500881E-4</v>
      </c>
      <c r="N77" s="229">
        <v>5.9934419304713473E-4</v>
      </c>
      <c r="O77" s="229">
        <v>5.9934419304749425E-4</v>
      </c>
      <c r="P77" s="229">
        <v>5.9934419304831846E-4</v>
      </c>
      <c r="Q77" s="229">
        <v>1.1976104289213841E-3</v>
      </c>
      <c r="R77" s="229">
        <v>1.4972825254422691E-3</v>
      </c>
      <c r="S77" s="229">
        <v>2.0959799441429051E-2</v>
      </c>
      <c r="T77" s="229">
        <v>2.5151974921258889E-2</v>
      </c>
      <c r="U77" s="229">
        <v>8.4141025776753753E-2</v>
      </c>
      <c r="V77" s="229">
        <v>8.2643743251400725E-2</v>
      </c>
      <c r="W77" s="229">
        <v>7.7552551481940929E-2</v>
      </c>
      <c r="X77" s="229">
        <v>5.5694813708263569E-2</v>
      </c>
      <c r="Y77" s="229">
        <v>6.2282210045927593E-2</v>
      </c>
      <c r="DA77" s="73" t="s">
        <v>2222</v>
      </c>
    </row>
    <row r="78" spans="1:105" ht="12" customHeight="1" x14ac:dyDescent="0.25">
      <c r="A78" s="64" t="s">
        <v>39</v>
      </c>
      <c r="B78" s="229">
        <v>1.826490648744301E-2</v>
      </c>
      <c r="C78" s="229">
        <v>9.4021581305714044E-2</v>
      </c>
      <c r="D78" s="229">
        <v>0</v>
      </c>
      <c r="E78" s="229">
        <v>0.27966952305651432</v>
      </c>
      <c r="F78" s="229">
        <v>0.31290725479790432</v>
      </c>
      <c r="G78" s="229">
        <v>2.1559143634565219E-2</v>
      </c>
      <c r="H78" s="229">
        <v>4.4615569794449389E-2</v>
      </c>
      <c r="I78" s="229">
        <v>1.8864250680252E-2</v>
      </c>
      <c r="J78" s="229">
        <v>2.4553708685402499E-2</v>
      </c>
      <c r="K78" s="229">
        <v>1.796631234775966E-2</v>
      </c>
      <c r="L78" s="229">
        <v>1.9163922777076549E-2</v>
      </c>
      <c r="M78" s="229">
        <v>1.9762189012926739E-2</v>
      </c>
      <c r="N78" s="229">
        <v>4.1321332647618357E-2</v>
      </c>
      <c r="O78" s="229">
        <v>6.5276775097453332E-2</v>
      </c>
      <c r="P78" s="229">
        <v>5.4795797419469737E-2</v>
      </c>
      <c r="Q78" s="229">
        <v>5.2400576561923831E-2</v>
      </c>
      <c r="R78" s="229">
        <v>6.5575369237026296E-2</v>
      </c>
      <c r="S78" s="229">
        <v>5.9587317091304028E-2</v>
      </c>
      <c r="T78" s="229">
        <v>8.6835918731278924E-2</v>
      </c>
      <c r="U78" s="229">
        <v>8.0547116532881449E-2</v>
      </c>
      <c r="V78" s="229">
        <v>4.6412524416402222E-2</v>
      </c>
      <c r="W78" s="229">
        <v>6.976754471553126E-2</v>
      </c>
      <c r="X78" s="229">
        <v>6.8569934286804982E-2</v>
      </c>
      <c r="Y78" s="229">
        <v>2.1559143634576349E-2</v>
      </c>
      <c r="DA78" s="73" t="s">
        <v>2223</v>
      </c>
    </row>
    <row r="79" spans="1:105" ht="12" customHeight="1" x14ac:dyDescent="0.25">
      <c r="A79" s="165" t="s">
        <v>2224</v>
      </c>
      <c r="B79" s="346">
        <v>17.144290306437021</v>
      </c>
      <c r="C79" s="346">
        <v>15.63116248097206</v>
      </c>
      <c r="D79" s="346">
        <v>18.553181767675159</v>
      </c>
      <c r="E79" s="346">
        <v>9.8580355264380337</v>
      </c>
      <c r="F79" s="346">
        <v>9.238604058914099</v>
      </c>
      <c r="G79" s="346">
        <v>9.9984561206090934</v>
      </c>
      <c r="H79" s="346">
        <v>9.2603965115803515</v>
      </c>
      <c r="I79" s="346">
        <v>9.3876410151268157</v>
      </c>
      <c r="J79" s="346">
        <v>9.4128216742806359</v>
      </c>
      <c r="K79" s="346">
        <v>8.3202650681206052</v>
      </c>
      <c r="L79" s="346">
        <v>8.0398231879453341</v>
      </c>
      <c r="M79" s="346">
        <v>7.5040135728798463</v>
      </c>
      <c r="N79" s="346">
        <v>8.8723435084573126</v>
      </c>
      <c r="O79" s="346">
        <v>8.6020778575029926</v>
      </c>
      <c r="P79" s="346">
        <v>9.3742701059934159</v>
      </c>
      <c r="Q79" s="346">
        <v>8.9603974660407992</v>
      </c>
      <c r="R79" s="346">
        <v>9.0017529078359004</v>
      </c>
      <c r="S79" s="346">
        <v>8.3014924704058277</v>
      </c>
      <c r="T79" s="346">
        <v>8.539016228838614</v>
      </c>
      <c r="U79" s="346">
        <v>9.6554841322673113</v>
      </c>
      <c r="V79" s="346">
        <v>8.4323412299675695</v>
      </c>
      <c r="W79" s="346">
        <v>8.5941544894547484</v>
      </c>
      <c r="X79" s="346">
        <v>9.6266360036526404</v>
      </c>
      <c r="Y79" s="346">
        <v>10.691888610646821</v>
      </c>
      <c r="DA79" s="167" t="s">
        <v>2225</v>
      </c>
    </row>
    <row r="80" spans="1:105" ht="12" customHeight="1" x14ac:dyDescent="0.25">
      <c r="A80" s="132" t="s">
        <v>2226</v>
      </c>
      <c r="B80" s="316">
        <v>23.498642091526332</v>
      </c>
      <c r="C80" s="316">
        <v>21.42468927261141</v>
      </c>
      <c r="D80" s="316">
        <v>25.429724428659402</v>
      </c>
      <c r="E80" s="316">
        <v>13.51181322882422</v>
      </c>
      <c r="F80" s="316">
        <v>12.66279597028487</v>
      </c>
      <c r="G80" s="316">
        <v>13.704279246706941</v>
      </c>
      <c r="H80" s="316">
        <v>12.69266556747133</v>
      </c>
      <c r="I80" s="316">
        <v>12.86707191462876</v>
      </c>
      <c r="J80" s="316">
        <v>12.90158552157942</v>
      </c>
      <c r="K80" s="316">
        <v>11.404084243078101</v>
      </c>
      <c r="L80" s="316">
        <v>11.01969951487275</v>
      </c>
      <c r="M80" s="316">
        <v>10.28529767329316</v>
      </c>
      <c r="N80" s="316">
        <v>12.16078477976053</v>
      </c>
      <c r="O80" s="316">
        <v>11.790347993641459</v>
      </c>
      <c r="P80" s="316">
        <v>12.84874521795318</v>
      </c>
      <c r="Q80" s="316">
        <v>12.28147501522743</v>
      </c>
      <c r="R80" s="316">
        <v>12.33815841873438</v>
      </c>
      <c r="S80" s="316">
        <v>11.37835377847775</v>
      </c>
      <c r="T80" s="316">
        <v>11.7039132322599</v>
      </c>
      <c r="U80" s="316">
        <v>13.234188280128009</v>
      </c>
      <c r="V80" s="316">
        <v>11.55770026142357</v>
      </c>
      <c r="W80" s="316">
        <v>11.7794879121451</v>
      </c>
      <c r="X80" s="316">
        <v>13.19464789454134</v>
      </c>
      <c r="Y80" s="316">
        <v>14.654725232325511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0.99999999999999933</v>
      </c>
      <c r="C84" s="232">
        <f t="shared" si="4"/>
        <v>0.99999999999999978</v>
      </c>
      <c r="D84" s="232">
        <f t="shared" si="4"/>
        <v>1.0000000000000004</v>
      </c>
      <c r="E84" s="232">
        <f t="shared" si="4"/>
        <v>0.99999999999999989</v>
      </c>
      <c r="F84" s="232">
        <f t="shared" si="4"/>
        <v>0.99999999999999989</v>
      </c>
      <c r="G84" s="232">
        <f t="shared" si="4"/>
        <v>1</v>
      </c>
      <c r="H84" s="232">
        <f t="shared" si="4"/>
        <v>1</v>
      </c>
      <c r="I84" s="232">
        <f t="shared" si="4"/>
        <v>1.0000000000000002</v>
      </c>
      <c r="J84" s="232">
        <f t="shared" si="4"/>
        <v>0.99999999999999989</v>
      </c>
      <c r="K84" s="232">
        <f t="shared" si="4"/>
        <v>1</v>
      </c>
      <c r="L84" s="232">
        <f t="shared" si="4"/>
        <v>1</v>
      </c>
      <c r="M84" s="232">
        <f t="shared" si="4"/>
        <v>0.99999999999999989</v>
      </c>
      <c r="N84" s="232">
        <f t="shared" si="4"/>
        <v>0.99999999999999967</v>
      </c>
      <c r="O84" s="232">
        <f t="shared" si="4"/>
        <v>1.0000000000000002</v>
      </c>
      <c r="P84" s="232">
        <f t="shared" si="4"/>
        <v>1.0000000000000004</v>
      </c>
      <c r="Q84" s="232">
        <f t="shared" si="4"/>
        <v>1.0000000000000002</v>
      </c>
      <c r="R84" s="232">
        <f t="shared" si="4"/>
        <v>1</v>
      </c>
      <c r="S84" s="232">
        <f t="shared" si="4"/>
        <v>1.0000000000000002</v>
      </c>
      <c r="T84" s="232">
        <f t="shared" si="4"/>
        <v>1.0000000000000002</v>
      </c>
      <c r="U84" s="232">
        <f t="shared" si="4"/>
        <v>1.0000000000000002</v>
      </c>
      <c r="V84" s="232">
        <f t="shared" si="4"/>
        <v>1.0000000000000004</v>
      </c>
      <c r="W84" s="232">
        <f t="shared" si="4"/>
        <v>1.0000000000000002</v>
      </c>
      <c r="X84" s="232">
        <f t="shared" si="4"/>
        <v>0.99999999999999978</v>
      </c>
      <c r="Y84" s="232">
        <f t="shared" si="4"/>
        <v>0.99999999999999978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2.1260027759997167E-2</v>
      </c>
      <c r="C85" s="299">
        <f t="shared" si="5"/>
        <v>1.7845746466823357E-2</v>
      </c>
      <c r="D85" s="299">
        <f t="shared" si="5"/>
        <v>1.5347120939985909E-2</v>
      </c>
      <c r="E85" s="299">
        <f t="shared" si="5"/>
        <v>1.011242303512949E-2</v>
      </c>
      <c r="F85" s="299">
        <f t="shared" si="5"/>
        <v>1.1151776084004807E-2</v>
      </c>
      <c r="G85" s="299">
        <f t="shared" si="5"/>
        <v>1.1401627352629298E-2</v>
      </c>
      <c r="H85" s="299">
        <f t="shared" si="5"/>
        <v>1.1960360075635845E-2</v>
      </c>
      <c r="I85" s="299">
        <f t="shared" si="5"/>
        <v>1.2635318355884348E-2</v>
      </c>
      <c r="J85" s="299">
        <f t="shared" si="5"/>
        <v>1.4584745545428971E-2</v>
      </c>
      <c r="K85" s="299">
        <f t="shared" si="5"/>
        <v>1.4615993232210701E-2</v>
      </c>
      <c r="L85" s="299">
        <f t="shared" si="5"/>
        <v>1.6174297552978972E-2</v>
      </c>
      <c r="M85" s="299">
        <f t="shared" si="5"/>
        <v>1.5036136855828268E-2</v>
      </c>
      <c r="N85" s="299">
        <f t="shared" si="5"/>
        <v>1.5230789741975359E-2</v>
      </c>
      <c r="O85" s="299">
        <f t="shared" si="5"/>
        <v>1.5264895122375983E-2</v>
      </c>
      <c r="P85" s="299">
        <f t="shared" si="5"/>
        <v>1.6806946035257724E-2</v>
      </c>
      <c r="Q85" s="299">
        <f t="shared" si="5"/>
        <v>1.6361656464066874E-2</v>
      </c>
      <c r="R85" s="299">
        <f t="shared" si="5"/>
        <v>1.6011366085345268E-2</v>
      </c>
      <c r="S85" s="299">
        <f t="shared" si="5"/>
        <v>1.4233712857093784E-2</v>
      </c>
      <c r="T85" s="299">
        <f t="shared" si="5"/>
        <v>1.4056593855475615E-2</v>
      </c>
      <c r="U85" s="299">
        <f t="shared" si="5"/>
        <v>1.4880746539802977E-2</v>
      </c>
      <c r="V85" s="299">
        <f t="shared" si="5"/>
        <v>1.3813088168197112E-2</v>
      </c>
      <c r="W85" s="299">
        <f t="shared" si="5"/>
        <v>1.4247755904962293E-2</v>
      </c>
      <c r="X85" s="299">
        <f t="shared" si="5"/>
        <v>1.4446085800942695E-2</v>
      </c>
      <c r="Y85" s="299">
        <f t="shared" si="5"/>
        <v>1.4215805276277646E-2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2.4803365719996699E-2</v>
      </c>
      <c r="C86" s="233">
        <f t="shared" si="6"/>
        <v>2.082003754462726E-2</v>
      </c>
      <c r="D86" s="233">
        <f t="shared" si="6"/>
        <v>1.7904974429983563E-2</v>
      </c>
      <c r="E86" s="233">
        <f t="shared" si="6"/>
        <v>1.1797826874317741E-2</v>
      </c>
      <c r="F86" s="233">
        <f t="shared" si="6"/>
        <v>1.3010405431338948E-2</v>
      </c>
      <c r="G86" s="233">
        <f t="shared" si="6"/>
        <v>1.330189857806752E-2</v>
      </c>
      <c r="H86" s="233">
        <f t="shared" si="6"/>
        <v>1.3953753421575156E-2</v>
      </c>
      <c r="I86" s="233">
        <f t="shared" si="6"/>
        <v>1.4741204748531746E-2</v>
      </c>
      <c r="J86" s="233">
        <f t="shared" si="6"/>
        <v>1.7015536469667126E-2</v>
      </c>
      <c r="K86" s="233">
        <f t="shared" si="6"/>
        <v>1.7051992104245826E-2</v>
      </c>
      <c r="L86" s="233">
        <f t="shared" si="6"/>
        <v>1.8870013811808802E-2</v>
      </c>
      <c r="M86" s="233">
        <f t="shared" si="6"/>
        <v>1.7542159665132982E-2</v>
      </c>
      <c r="N86" s="233">
        <f t="shared" si="6"/>
        <v>1.7769254698971254E-2</v>
      </c>
      <c r="O86" s="233">
        <f t="shared" si="6"/>
        <v>1.7809044309438655E-2</v>
      </c>
      <c r="P86" s="233">
        <f t="shared" si="6"/>
        <v>1.9608103707800677E-2</v>
      </c>
      <c r="Q86" s="233">
        <f t="shared" si="6"/>
        <v>1.9088599208078025E-2</v>
      </c>
      <c r="R86" s="233">
        <f t="shared" si="6"/>
        <v>1.867992709956949E-2</v>
      </c>
      <c r="S86" s="233">
        <f t="shared" si="6"/>
        <v>1.6605998333276091E-2</v>
      </c>
      <c r="T86" s="233">
        <f t="shared" si="6"/>
        <v>1.6399359498054884E-2</v>
      </c>
      <c r="U86" s="233">
        <f t="shared" si="6"/>
        <v>1.7360870963103472E-2</v>
      </c>
      <c r="V86" s="233">
        <f t="shared" si="6"/>
        <v>1.6115269529563311E-2</v>
      </c>
      <c r="W86" s="233">
        <f t="shared" si="6"/>
        <v>1.6622381889122677E-2</v>
      </c>
      <c r="X86" s="233">
        <f t="shared" si="6"/>
        <v>1.6853766767766478E-2</v>
      </c>
      <c r="Y86" s="233">
        <f t="shared" si="6"/>
        <v>1.658510615565726E-2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5.6693407359992454E-2</v>
      </c>
      <c r="C87" s="233">
        <f t="shared" si="7"/>
        <v>4.7588657244862304E-2</v>
      </c>
      <c r="D87" s="233">
        <f t="shared" si="7"/>
        <v>4.0925655839962431E-2</v>
      </c>
      <c r="E87" s="233">
        <f t="shared" si="7"/>
        <v>2.6966461427011982E-2</v>
      </c>
      <c r="F87" s="233">
        <f t="shared" si="7"/>
        <v>2.9738069557346161E-2</v>
      </c>
      <c r="G87" s="233">
        <f t="shared" si="7"/>
        <v>3.0404339607011471E-2</v>
      </c>
      <c r="H87" s="233">
        <f t="shared" si="7"/>
        <v>3.1894293535028928E-2</v>
      </c>
      <c r="I87" s="233">
        <f t="shared" si="7"/>
        <v>3.3694182282358272E-2</v>
      </c>
      <c r="J87" s="233">
        <f t="shared" si="7"/>
        <v>3.8892654787810579E-2</v>
      </c>
      <c r="K87" s="233">
        <f t="shared" si="7"/>
        <v>3.8975981952561869E-2</v>
      </c>
      <c r="L87" s="233">
        <f t="shared" si="7"/>
        <v>4.3131460141277257E-2</v>
      </c>
      <c r="M87" s="233">
        <f t="shared" si="7"/>
        <v>4.0096364948875376E-2</v>
      </c>
      <c r="N87" s="233">
        <f t="shared" si="7"/>
        <v>4.0615439311934301E-2</v>
      </c>
      <c r="O87" s="233">
        <f t="shared" si="7"/>
        <v>4.0706386993002636E-2</v>
      </c>
      <c r="P87" s="233">
        <f t="shared" si="7"/>
        <v>4.4818522760687249E-2</v>
      </c>
      <c r="Q87" s="233">
        <f t="shared" si="7"/>
        <v>4.3631083904178337E-2</v>
      </c>
      <c r="R87" s="233">
        <f t="shared" si="7"/>
        <v>4.2696976227587384E-2</v>
      </c>
      <c r="S87" s="233">
        <f t="shared" si="7"/>
        <v>3.7956567618916776E-2</v>
      </c>
      <c r="T87" s="233">
        <f t="shared" si="7"/>
        <v>3.748425028126829E-2</v>
      </c>
      <c r="U87" s="233">
        <f t="shared" si="7"/>
        <v>3.9681990772807936E-2</v>
      </c>
      <c r="V87" s="233">
        <f t="shared" si="7"/>
        <v>3.6834901781858984E-2</v>
      </c>
      <c r="W87" s="233">
        <f t="shared" si="7"/>
        <v>3.7994015746566114E-2</v>
      </c>
      <c r="X87" s="233">
        <f t="shared" si="7"/>
        <v>3.8522895469180508E-2</v>
      </c>
      <c r="Y87" s="233">
        <f t="shared" si="7"/>
        <v>3.7908814070073724E-2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4.2520055519994333E-2</v>
      </c>
      <c r="C88" s="233">
        <f t="shared" si="8"/>
        <v>3.5691492933646721E-2</v>
      </c>
      <c r="D88" s="233">
        <f t="shared" si="8"/>
        <v>3.0694241879971818E-2</v>
      </c>
      <c r="E88" s="233">
        <f t="shared" si="8"/>
        <v>2.022484607025898E-2</v>
      </c>
      <c r="F88" s="233">
        <f t="shared" si="8"/>
        <v>2.2303552168009614E-2</v>
      </c>
      <c r="G88" s="233">
        <f t="shared" si="8"/>
        <v>2.2803254705258597E-2</v>
      </c>
      <c r="H88" s="233">
        <f t="shared" si="8"/>
        <v>2.3920720151271689E-2</v>
      </c>
      <c r="I88" s="233">
        <f t="shared" si="8"/>
        <v>2.5270636711768702E-2</v>
      </c>
      <c r="J88" s="233">
        <f t="shared" si="8"/>
        <v>2.9169491090857941E-2</v>
      </c>
      <c r="K88" s="233">
        <f t="shared" si="8"/>
        <v>2.9231986464421395E-2</v>
      </c>
      <c r="L88" s="233">
        <f t="shared" si="8"/>
        <v>3.2348595105957945E-2</v>
      </c>
      <c r="M88" s="233">
        <f t="shared" si="8"/>
        <v>3.0072273711656525E-2</v>
      </c>
      <c r="N88" s="233">
        <f t="shared" si="8"/>
        <v>3.0461579483950719E-2</v>
      </c>
      <c r="O88" s="233">
        <f t="shared" si="8"/>
        <v>3.0529790244751973E-2</v>
      </c>
      <c r="P88" s="233">
        <f t="shared" si="8"/>
        <v>3.3613892070515447E-2</v>
      </c>
      <c r="Q88" s="233">
        <f t="shared" si="8"/>
        <v>3.2723312928133755E-2</v>
      </c>
      <c r="R88" s="233">
        <f t="shared" si="8"/>
        <v>3.2022732170690536E-2</v>
      </c>
      <c r="S88" s="233">
        <f t="shared" si="8"/>
        <v>2.8467425714187575E-2</v>
      </c>
      <c r="T88" s="233">
        <f t="shared" si="8"/>
        <v>2.8113187710951223E-2</v>
      </c>
      <c r="U88" s="233">
        <f t="shared" si="8"/>
        <v>2.9761493079605954E-2</v>
      </c>
      <c r="V88" s="233">
        <f t="shared" si="8"/>
        <v>2.7626176336394231E-2</v>
      </c>
      <c r="W88" s="233">
        <f t="shared" si="8"/>
        <v>2.8495511809924587E-2</v>
      </c>
      <c r="X88" s="233">
        <f t="shared" si="8"/>
        <v>2.889217160188539E-2</v>
      </c>
      <c r="Y88" s="233">
        <f t="shared" si="8"/>
        <v>2.8431610552555289E-2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2.3084777721320181E-2</v>
      </c>
      <c r="C89" s="300">
        <f t="shared" si="9"/>
        <v>2.0717351074891161E-2</v>
      </c>
      <c r="D89" s="300">
        <f t="shared" si="9"/>
        <v>2.0003006459382022E-2</v>
      </c>
      <c r="E89" s="300">
        <f t="shared" si="9"/>
        <v>2.0679370083347484E-2</v>
      </c>
      <c r="F89" s="300">
        <f t="shared" si="9"/>
        <v>2.0133874815435368E-2</v>
      </c>
      <c r="G89" s="300">
        <f t="shared" si="9"/>
        <v>2.0569760082630485E-2</v>
      </c>
      <c r="H89" s="300">
        <f t="shared" si="9"/>
        <v>2.033627914612272E-2</v>
      </c>
      <c r="I89" s="300">
        <f t="shared" si="9"/>
        <v>2.0247907665478806E-2</v>
      </c>
      <c r="J89" s="300">
        <f t="shared" si="9"/>
        <v>1.9963758706941503E-2</v>
      </c>
      <c r="K89" s="300">
        <f t="shared" si="9"/>
        <v>1.997869800143506E-2</v>
      </c>
      <c r="L89" s="300">
        <f t="shared" si="9"/>
        <v>2.0076871409256201E-2</v>
      </c>
      <c r="M89" s="300">
        <f t="shared" si="9"/>
        <v>1.9966505345497706E-2</v>
      </c>
      <c r="N89" s="300">
        <f t="shared" si="9"/>
        <v>1.9938098981391258E-2</v>
      </c>
      <c r="O89" s="300">
        <f t="shared" si="9"/>
        <v>1.9911802761378519E-2</v>
      </c>
      <c r="P89" s="300">
        <f t="shared" si="9"/>
        <v>2.0280859257050688E-2</v>
      </c>
      <c r="Q89" s="300">
        <f t="shared" si="9"/>
        <v>2.0147367576265146E-2</v>
      </c>
      <c r="R89" s="300">
        <f t="shared" si="9"/>
        <v>2.0040892276099845E-2</v>
      </c>
      <c r="S89" s="300">
        <f t="shared" si="9"/>
        <v>1.9820428031815406E-2</v>
      </c>
      <c r="T89" s="300">
        <f t="shared" si="9"/>
        <v>1.978897474165274E-2</v>
      </c>
      <c r="U89" s="300">
        <f t="shared" si="9"/>
        <v>1.9909410383984881E-2</v>
      </c>
      <c r="V89" s="300">
        <f t="shared" si="9"/>
        <v>1.9962325923139238E-2</v>
      </c>
      <c r="W89" s="300">
        <f t="shared" si="9"/>
        <v>2.0019420625959593E-2</v>
      </c>
      <c r="X89" s="300">
        <f t="shared" si="9"/>
        <v>2.0158277766452338E-2</v>
      </c>
      <c r="Y89" s="300">
        <f t="shared" si="9"/>
        <v>2.0299566516541547E-2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7.0280660256740832E-2</v>
      </c>
      <c r="C90" s="301">
        <f t="shared" si="10"/>
        <v>6.3191425097076537E-2</v>
      </c>
      <c r="D90" s="301">
        <f t="shared" si="10"/>
        <v>6.12438715701328E-2</v>
      </c>
      <c r="E90" s="301">
        <f t="shared" si="10"/>
        <v>6.3069598731351165E-2</v>
      </c>
      <c r="F90" s="301">
        <f t="shared" si="10"/>
        <v>6.1397803278293875E-2</v>
      </c>
      <c r="G90" s="301">
        <f t="shared" si="10"/>
        <v>6.2779879824655174E-2</v>
      </c>
      <c r="H90" s="301">
        <f t="shared" si="10"/>
        <v>6.2170964623243646E-2</v>
      </c>
      <c r="I90" s="301">
        <f t="shared" si="10"/>
        <v>6.1798874907429718E-2</v>
      </c>
      <c r="J90" s="301">
        <f t="shared" si="10"/>
        <v>6.10673184369959E-2</v>
      </c>
      <c r="K90" s="301">
        <f t="shared" si="10"/>
        <v>6.1115396731029399E-2</v>
      </c>
      <c r="L90" s="301">
        <f t="shared" si="10"/>
        <v>6.151790860735358E-2</v>
      </c>
      <c r="M90" s="301">
        <f t="shared" si="10"/>
        <v>6.1117204375312616E-2</v>
      </c>
      <c r="N90" s="301">
        <f t="shared" si="10"/>
        <v>6.1090816738867008E-2</v>
      </c>
      <c r="O90" s="301">
        <f t="shared" si="10"/>
        <v>6.1009788575505187E-2</v>
      </c>
      <c r="P90" s="301">
        <f t="shared" si="10"/>
        <v>6.1958787996370578E-2</v>
      </c>
      <c r="Q90" s="301">
        <f t="shared" si="10"/>
        <v>6.1590938138629266E-2</v>
      </c>
      <c r="R90" s="301">
        <f t="shared" si="10"/>
        <v>6.1334248102015571E-2</v>
      </c>
      <c r="S90" s="301">
        <f t="shared" si="10"/>
        <v>6.0867148347435757E-2</v>
      </c>
      <c r="T90" s="301">
        <f t="shared" si="10"/>
        <v>6.0747275188832786E-2</v>
      </c>
      <c r="U90" s="301">
        <f t="shared" si="10"/>
        <v>6.0592563166798695E-2</v>
      </c>
      <c r="V90" s="301">
        <f t="shared" si="10"/>
        <v>6.0686341099915428E-2</v>
      </c>
      <c r="W90" s="301">
        <f t="shared" si="10"/>
        <v>6.0529578657892283E-2</v>
      </c>
      <c r="X90" s="301">
        <f t="shared" si="10"/>
        <v>6.0695162578464766E-2</v>
      </c>
      <c r="Y90" s="301">
        <f t="shared" si="10"/>
        <v>6.0915127464128881E-2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1.6158043727380264E-2</v>
      </c>
      <c r="C91" s="302">
        <f t="shared" si="11"/>
        <v>2.8164491477846984E-2</v>
      </c>
      <c r="D91" s="302">
        <f t="shared" si="11"/>
        <v>4.0078849328150042E-2</v>
      </c>
      <c r="E91" s="302">
        <f t="shared" si="11"/>
        <v>5.6670858517086906E-2</v>
      </c>
      <c r="F91" s="302">
        <f t="shared" si="11"/>
        <v>5.2304434617082549E-2</v>
      </c>
      <c r="G91" s="302">
        <f t="shared" si="11"/>
        <v>5.4357196342253729E-2</v>
      </c>
      <c r="H91" s="302">
        <f t="shared" si="11"/>
        <v>5.228020647281495E-2</v>
      </c>
      <c r="I91" s="302">
        <f t="shared" si="11"/>
        <v>5.0199912054827246E-2</v>
      </c>
      <c r="J91" s="302">
        <f t="shared" si="11"/>
        <v>4.269558544946369E-2</v>
      </c>
      <c r="K91" s="302">
        <f t="shared" si="11"/>
        <v>4.2764678394971681E-2</v>
      </c>
      <c r="L91" s="302">
        <f t="shared" si="11"/>
        <v>3.62366309797649E-2</v>
      </c>
      <c r="M91" s="302">
        <f t="shared" si="11"/>
        <v>4.0980950219554391E-2</v>
      </c>
      <c r="N91" s="302">
        <f t="shared" si="11"/>
        <v>3.9830996047197517E-2</v>
      </c>
      <c r="O91" s="302">
        <f t="shared" si="11"/>
        <v>3.9200434227894057E-2</v>
      </c>
      <c r="P91" s="302">
        <f t="shared" si="11"/>
        <v>3.280062538501205E-2</v>
      </c>
      <c r="Q91" s="302">
        <f t="shared" si="11"/>
        <v>3.472869316111734E-2</v>
      </c>
      <c r="R91" s="302">
        <f t="shared" si="11"/>
        <v>3.5994746591670901E-2</v>
      </c>
      <c r="S91" s="302">
        <f t="shared" si="11"/>
        <v>4.3222973902495132E-2</v>
      </c>
      <c r="T91" s="302">
        <f t="shared" si="11"/>
        <v>4.3460824951449428E-2</v>
      </c>
      <c r="U91" s="302">
        <f t="shared" si="11"/>
        <v>3.9244665137238226E-2</v>
      </c>
      <c r="V91" s="302">
        <f t="shared" si="11"/>
        <v>4.414115686407815E-2</v>
      </c>
      <c r="W91" s="302">
        <f t="shared" si="11"/>
        <v>4.2022791533570719E-2</v>
      </c>
      <c r="X91" s="302">
        <f t="shared" si="11"/>
        <v>4.1832109269820707E-2</v>
      </c>
      <c r="Y91" s="302">
        <f t="shared" si="11"/>
        <v>4.3546685488757543E-2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5.2421814308560799E-2</v>
      </c>
      <c r="C92" s="302">
        <f t="shared" si="12"/>
        <v>3.3599273901883671E-2</v>
      </c>
      <c r="D92" s="302">
        <f t="shared" si="12"/>
        <v>1.993725256678389E-2</v>
      </c>
      <c r="E92" s="302">
        <f t="shared" si="12"/>
        <v>5.5897463714538968E-3</v>
      </c>
      <c r="F92" s="302">
        <f t="shared" si="12"/>
        <v>8.2012265744909434E-3</v>
      </c>
      <c r="G92" s="302">
        <f t="shared" si="12"/>
        <v>7.5105532941911078E-3</v>
      </c>
      <c r="H92" s="302">
        <f t="shared" si="12"/>
        <v>8.9339293443778268E-3</v>
      </c>
      <c r="I92" s="302">
        <f t="shared" si="12"/>
        <v>1.0588137384131729E-2</v>
      </c>
      <c r="J92" s="302">
        <f t="shared" si="12"/>
        <v>1.7204953343897884E-2</v>
      </c>
      <c r="K92" s="302">
        <f t="shared" si="12"/>
        <v>1.7181438877480869E-2</v>
      </c>
      <c r="L92" s="302">
        <f t="shared" si="12"/>
        <v>2.3987333823350356E-2</v>
      </c>
      <c r="M92" s="302">
        <f t="shared" si="12"/>
        <v>1.893336320729197E-2</v>
      </c>
      <c r="N92" s="302">
        <f t="shared" si="12"/>
        <v>2.0041357512311456E-2</v>
      </c>
      <c r="O92" s="302">
        <f t="shared" si="12"/>
        <v>2.0588162737821054E-2</v>
      </c>
      <c r="P92" s="302">
        <f t="shared" si="12"/>
        <v>2.7813606928537907E-2</v>
      </c>
      <c r="Q92" s="302">
        <f t="shared" si="12"/>
        <v>2.5553312460386585E-2</v>
      </c>
      <c r="R92" s="302">
        <f t="shared" si="12"/>
        <v>2.4058592223517052E-2</v>
      </c>
      <c r="S92" s="302">
        <f t="shared" si="12"/>
        <v>1.6505477416373128E-2</v>
      </c>
      <c r="T92" s="302">
        <f t="shared" si="12"/>
        <v>1.6161922728945313E-2</v>
      </c>
      <c r="U92" s="302">
        <f t="shared" si="12"/>
        <v>2.0157438306376233E-2</v>
      </c>
      <c r="V92" s="302">
        <f t="shared" si="12"/>
        <v>1.5440137182381511E-2</v>
      </c>
      <c r="W92" s="302">
        <f t="shared" si="12"/>
        <v>1.7366966651924578E-2</v>
      </c>
      <c r="X92" s="302">
        <f t="shared" si="12"/>
        <v>1.7707366444568644E-2</v>
      </c>
      <c r="Y92" s="302">
        <f t="shared" si="12"/>
        <v>1.6231177553269131E-2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1.700802220799773E-3</v>
      </c>
      <c r="C93" s="302">
        <f t="shared" si="13"/>
        <v>1.4276597173458689E-3</v>
      </c>
      <c r="D93" s="302">
        <f t="shared" si="13"/>
        <v>1.227769675198873E-3</v>
      </c>
      <c r="E93" s="302">
        <f t="shared" si="13"/>
        <v>8.0899384281035887E-4</v>
      </c>
      <c r="F93" s="302">
        <f t="shared" si="13"/>
        <v>8.9214208672038484E-4</v>
      </c>
      <c r="G93" s="302">
        <f t="shared" si="13"/>
        <v>9.1213018821034383E-4</v>
      </c>
      <c r="H93" s="302">
        <f t="shared" si="13"/>
        <v>9.5682880605086739E-4</v>
      </c>
      <c r="I93" s="302">
        <f t="shared" si="13"/>
        <v>1.0108254684707482E-3</v>
      </c>
      <c r="J93" s="302">
        <f t="shared" si="13"/>
        <v>1.1667796436343168E-3</v>
      </c>
      <c r="K93" s="302">
        <f t="shared" si="13"/>
        <v>1.1692794585768554E-3</v>
      </c>
      <c r="L93" s="302">
        <f t="shared" si="13"/>
        <v>1.2939438042383182E-3</v>
      </c>
      <c r="M93" s="302">
        <f t="shared" si="13"/>
        <v>1.2028909484662613E-3</v>
      </c>
      <c r="N93" s="302">
        <f t="shared" si="13"/>
        <v>1.2184631793580286E-3</v>
      </c>
      <c r="O93" s="302">
        <f t="shared" si="13"/>
        <v>1.2211916097900791E-3</v>
      </c>
      <c r="P93" s="302">
        <f t="shared" si="13"/>
        <v>1.3445556828206172E-3</v>
      </c>
      <c r="Q93" s="302">
        <f t="shared" si="13"/>
        <v>1.30893251712535E-3</v>
      </c>
      <c r="R93" s="302">
        <f t="shared" si="13"/>
        <v>1.2809092868276211E-3</v>
      </c>
      <c r="S93" s="302">
        <f t="shared" si="13"/>
        <v>1.1386970285675031E-3</v>
      </c>
      <c r="T93" s="302">
        <f t="shared" si="13"/>
        <v>1.1245275084380486E-3</v>
      </c>
      <c r="U93" s="302">
        <f t="shared" si="13"/>
        <v>1.190459723184238E-3</v>
      </c>
      <c r="V93" s="302">
        <f t="shared" si="13"/>
        <v>1.1050470534557696E-3</v>
      </c>
      <c r="W93" s="302">
        <f t="shared" si="13"/>
        <v>1.1398204723969834E-3</v>
      </c>
      <c r="X93" s="302">
        <f t="shared" si="13"/>
        <v>1.1556868640754153E-3</v>
      </c>
      <c r="Y93" s="302">
        <f t="shared" si="13"/>
        <v>1.1372644221022119E-3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5.856721688061739E-2</v>
      </c>
      <c r="C94" s="301">
        <f t="shared" si="14"/>
        <v>5.2659520914230463E-2</v>
      </c>
      <c r="D94" s="301">
        <f t="shared" si="14"/>
        <v>5.1036559641777335E-2</v>
      </c>
      <c r="E94" s="301">
        <f t="shared" si="14"/>
        <v>5.2557998942792637E-2</v>
      </c>
      <c r="F94" s="301">
        <f t="shared" si="14"/>
        <v>5.1164836065244905E-2</v>
      </c>
      <c r="G94" s="301">
        <f t="shared" si="14"/>
        <v>5.231656652054599E-2</v>
      </c>
      <c r="H94" s="301">
        <f t="shared" si="14"/>
        <v>5.1809137186036365E-2</v>
      </c>
      <c r="I94" s="301">
        <f t="shared" si="14"/>
        <v>5.1499062422858101E-2</v>
      </c>
      <c r="J94" s="301">
        <f t="shared" si="14"/>
        <v>5.0889432030829934E-2</v>
      </c>
      <c r="K94" s="301">
        <f t="shared" si="14"/>
        <v>5.0929497275857841E-2</v>
      </c>
      <c r="L94" s="301">
        <f t="shared" si="14"/>
        <v>5.1264923839461324E-2</v>
      </c>
      <c r="M94" s="301">
        <f t="shared" si="14"/>
        <v>5.0931003646093854E-2</v>
      </c>
      <c r="N94" s="301">
        <f t="shared" si="14"/>
        <v>5.0909013949055844E-2</v>
      </c>
      <c r="O94" s="301">
        <f t="shared" si="14"/>
        <v>5.0841490479587657E-2</v>
      </c>
      <c r="P94" s="301">
        <f t="shared" si="14"/>
        <v>5.1632323330308823E-2</v>
      </c>
      <c r="Q94" s="301">
        <f t="shared" si="14"/>
        <v>5.132578178219107E-2</v>
      </c>
      <c r="R94" s="301">
        <f t="shared" si="14"/>
        <v>5.1111873418346318E-2</v>
      </c>
      <c r="S94" s="301">
        <f t="shared" si="14"/>
        <v>5.0722623622863137E-2</v>
      </c>
      <c r="T94" s="301">
        <f t="shared" si="14"/>
        <v>5.0622729324027324E-2</v>
      </c>
      <c r="U94" s="301">
        <f t="shared" si="14"/>
        <v>5.0493802638998907E-2</v>
      </c>
      <c r="V94" s="301">
        <f t="shared" si="14"/>
        <v>5.057195091659622E-2</v>
      </c>
      <c r="W94" s="301">
        <f t="shared" si="14"/>
        <v>5.0441315548243576E-2</v>
      </c>
      <c r="X94" s="301">
        <f t="shared" si="14"/>
        <v>5.0579302148720633E-2</v>
      </c>
      <c r="Y94" s="301">
        <f t="shared" si="14"/>
        <v>5.076260622010742E-2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1.3465036439483555E-2</v>
      </c>
      <c r="C95" s="302">
        <f t="shared" si="15"/>
        <v>2.3470409564872494E-2</v>
      </c>
      <c r="D95" s="302">
        <f t="shared" si="15"/>
        <v>3.3399041106791705E-2</v>
      </c>
      <c r="E95" s="302">
        <f t="shared" si="15"/>
        <v>4.7225715430905757E-2</v>
      </c>
      <c r="F95" s="302">
        <f t="shared" si="15"/>
        <v>4.3587028847568807E-2</v>
      </c>
      <c r="G95" s="302">
        <f t="shared" si="15"/>
        <v>4.529766361854478E-2</v>
      </c>
      <c r="H95" s="302">
        <f t="shared" si="15"/>
        <v>4.3566838727345798E-2</v>
      </c>
      <c r="I95" s="302">
        <f t="shared" si="15"/>
        <v>4.1833260045689373E-2</v>
      </c>
      <c r="J95" s="302">
        <f t="shared" si="15"/>
        <v>3.5579654541219759E-2</v>
      </c>
      <c r="K95" s="302">
        <f t="shared" si="15"/>
        <v>3.5637231995809732E-2</v>
      </c>
      <c r="L95" s="302">
        <f t="shared" si="15"/>
        <v>3.0197192483137424E-2</v>
      </c>
      <c r="M95" s="302">
        <f t="shared" si="15"/>
        <v>3.4150791849628673E-2</v>
      </c>
      <c r="N95" s="302">
        <f t="shared" si="15"/>
        <v>3.3192496705997936E-2</v>
      </c>
      <c r="O95" s="302">
        <f t="shared" si="15"/>
        <v>3.2667028523245045E-2</v>
      </c>
      <c r="P95" s="302">
        <f t="shared" si="15"/>
        <v>2.7333854487510047E-2</v>
      </c>
      <c r="Q95" s="302">
        <f t="shared" si="15"/>
        <v>2.8940577634264456E-2</v>
      </c>
      <c r="R95" s="302">
        <f t="shared" si="15"/>
        <v>2.999562215972575E-2</v>
      </c>
      <c r="S95" s="302">
        <f t="shared" si="15"/>
        <v>3.6019144918745936E-2</v>
      </c>
      <c r="T95" s="302">
        <f t="shared" si="15"/>
        <v>3.6217354126207864E-2</v>
      </c>
      <c r="U95" s="302">
        <f t="shared" si="15"/>
        <v>3.2703887614365192E-2</v>
      </c>
      <c r="V95" s="302">
        <f t="shared" si="15"/>
        <v>3.6784297386731807E-2</v>
      </c>
      <c r="W95" s="302">
        <f t="shared" si="15"/>
        <v>3.5018992944642273E-2</v>
      </c>
      <c r="X95" s="302">
        <f t="shared" si="15"/>
        <v>3.4860091058183919E-2</v>
      </c>
      <c r="Y95" s="302">
        <f t="shared" si="15"/>
        <v>3.6288904573964623E-2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4.3684845257134029E-2</v>
      </c>
      <c r="C96" s="302">
        <f t="shared" si="16"/>
        <v>2.7999394918236407E-2</v>
      </c>
      <c r="D96" s="302">
        <f t="shared" si="16"/>
        <v>1.6614377138986572E-2</v>
      </c>
      <c r="E96" s="302">
        <f t="shared" si="16"/>
        <v>4.6581219762115815E-3</v>
      </c>
      <c r="F96" s="302">
        <f t="shared" si="16"/>
        <v>6.8343554787424496E-3</v>
      </c>
      <c r="G96" s="302">
        <f t="shared" si="16"/>
        <v>6.2587944118259265E-3</v>
      </c>
      <c r="H96" s="302">
        <f t="shared" si="16"/>
        <v>7.4449411203148502E-3</v>
      </c>
      <c r="I96" s="302">
        <f t="shared" si="16"/>
        <v>8.8234478201097734E-3</v>
      </c>
      <c r="J96" s="302">
        <f t="shared" si="16"/>
        <v>1.4337461119914907E-2</v>
      </c>
      <c r="K96" s="302">
        <f t="shared" si="16"/>
        <v>1.4317865731234065E-2</v>
      </c>
      <c r="L96" s="302">
        <f t="shared" si="16"/>
        <v>1.9989444852791968E-2</v>
      </c>
      <c r="M96" s="302">
        <f t="shared" si="16"/>
        <v>1.5777802672743306E-2</v>
      </c>
      <c r="N96" s="302">
        <f t="shared" si="16"/>
        <v>1.6701131260259554E-2</v>
      </c>
      <c r="O96" s="302">
        <f t="shared" si="16"/>
        <v>1.7156802281517537E-2</v>
      </c>
      <c r="P96" s="302">
        <f t="shared" si="16"/>
        <v>2.3178005773781596E-2</v>
      </c>
      <c r="Q96" s="302">
        <f t="shared" si="16"/>
        <v>2.1294427050322154E-2</v>
      </c>
      <c r="R96" s="302">
        <f t="shared" si="16"/>
        <v>2.0048826852930888E-2</v>
      </c>
      <c r="S96" s="302">
        <f t="shared" si="16"/>
        <v>1.3754564513644273E-2</v>
      </c>
      <c r="T96" s="302">
        <f t="shared" si="16"/>
        <v>1.3468268940787759E-2</v>
      </c>
      <c r="U96" s="302">
        <f t="shared" si="16"/>
        <v>1.6797865255313526E-2</v>
      </c>
      <c r="V96" s="302">
        <f t="shared" si="16"/>
        <v>1.2866780985317933E-2</v>
      </c>
      <c r="W96" s="302">
        <f t="shared" si="16"/>
        <v>1.4472472209937156E-2</v>
      </c>
      <c r="X96" s="302">
        <f t="shared" si="16"/>
        <v>1.4756138703807195E-2</v>
      </c>
      <c r="Y96" s="302">
        <f t="shared" si="16"/>
        <v>1.3525981294390945E-2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1.4173351839998113E-3</v>
      </c>
      <c r="C97" s="302">
        <f t="shared" si="17"/>
        <v>1.1897164311215572E-3</v>
      </c>
      <c r="D97" s="302">
        <f t="shared" si="17"/>
        <v>1.023141395999061E-3</v>
      </c>
      <c r="E97" s="302">
        <f t="shared" si="17"/>
        <v>6.7416153567529942E-4</v>
      </c>
      <c r="F97" s="302">
        <f t="shared" si="17"/>
        <v>7.4345173893365418E-4</v>
      </c>
      <c r="G97" s="302">
        <f t="shared" si="17"/>
        <v>7.6010849017528676E-4</v>
      </c>
      <c r="H97" s="302">
        <f t="shared" si="17"/>
        <v>7.9735733837572311E-4</v>
      </c>
      <c r="I97" s="302">
        <f t="shared" si="17"/>
        <v>8.4235455705895671E-4</v>
      </c>
      <c r="J97" s="302">
        <f t="shared" si="17"/>
        <v>9.7231636969526461E-4</v>
      </c>
      <c r="K97" s="302">
        <f t="shared" si="17"/>
        <v>9.7439954881404633E-4</v>
      </c>
      <c r="L97" s="302">
        <f t="shared" si="17"/>
        <v>1.0782865035319311E-3</v>
      </c>
      <c r="M97" s="302">
        <f t="shared" si="17"/>
        <v>1.0024091237218842E-3</v>
      </c>
      <c r="N97" s="302">
        <f t="shared" si="17"/>
        <v>1.0153859827983574E-3</v>
      </c>
      <c r="O97" s="302">
        <f t="shared" si="17"/>
        <v>1.017659674825066E-3</v>
      </c>
      <c r="P97" s="302">
        <f t="shared" si="17"/>
        <v>1.1204630690171812E-3</v>
      </c>
      <c r="Q97" s="302">
        <f t="shared" si="17"/>
        <v>1.0907770976044586E-3</v>
      </c>
      <c r="R97" s="302">
        <f t="shared" si="17"/>
        <v>1.0674244056896845E-3</v>
      </c>
      <c r="S97" s="302">
        <f t="shared" si="17"/>
        <v>9.4891419047291969E-4</v>
      </c>
      <c r="T97" s="302">
        <f t="shared" si="17"/>
        <v>9.3710625703170749E-4</v>
      </c>
      <c r="U97" s="302">
        <f t="shared" si="17"/>
        <v>9.9204976932019853E-4</v>
      </c>
      <c r="V97" s="302">
        <f t="shared" si="17"/>
        <v>9.2087254454647452E-4</v>
      </c>
      <c r="W97" s="302">
        <f t="shared" si="17"/>
        <v>9.498503936641536E-4</v>
      </c>
      <c r="X97" s="302">
        <f t="shared" si="17"/>
        <v>9.6307238672951336E-4</v>
      </c>
      <c r="Y97" s="302">
        <f t="shared" si="17"/>
        <v>9.4772035175184313E-4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0.39136080671401119</v>
      </c>
      <c r="C98" s="301">
        <f t="shared" si="18"/>
        <v>0.45451571952364683</v>
      </c>
      <c r="D98" s="301">
        <f t="shared" si="18"/>
        <v>0.49436746800765291</v>
      </c>
      <c r="E98" s="301">
        <f t="shared" si="18"/>
        <v>0.56900963556260864</v>
      </c>
      <c r="F98" s="301">
        <f t="shared" si="18"/>
        <v>0.55724159858834788</v>
      </c>
      <c r="G98" s="301">
        <f t="shared" si="18"/>
        <v>0.54963360552541329</v>
      </c>
      <c r="H98" s="301">
        <f t="shared" si="18"/>
        <v>0.54266038635521285</v>
      </c>
      <c r="I98" s="301">
        <f t="shared" si="18"/>
        <v>0.53325012526255045</v>
      </c>
      <c r="J98" s="301">
        <f t="shared" si="18"/>
        <v>0.506017963696898</v>
      </c>
      <c r="K98" s="301">
        <f t="shared" si="18"/>
        <v>0.50540469624102158</v>
      </c>
      <c r="L98" s="301">
        <f t="shared" si="18"/>
        <v>0.48186003909432512</v>
      </c>
      <c r="M98" s="301">
        <f t="shared" si="18"/>
        <v>0.49927651371584286</v>
      </c>
      <c r="N98" s="301">
        <f t="shared" si="18"/>
        <v>0.49661558425610669</v>
      </c>
      <c r="O98" s="301">
        <f t="shared" si="18"/>
        <v>0.49641571809729307</v>
      </c>
      <c r="P98" s="301">
        <f t="shared" si="18"/>
        <v>0.47196394079352744</v>
      </c>
      <c r="Q98" s="301">
        <f t="shared" si="18"/>
        <v>0.47917290324370809</v>
      </c>
      <c r="R98" s="301">
        <f t="shared" si="18"/>
        <v>0.48486164631552625</v>
      </c>
      <c r="S98" s="301">
        <f t="shared" si="18"/>
        <v>0.51194989790323953</v>
      </c>
      <c r="T98" s="301">
        <f t="shared" si="18"/>
        <v>0.5149288394012681</v>
      </c>
      <c r="U98" s="301">
        <f t="shared" si="18"/>
        <v>0.50321654727203091</v>
      </c>
      <c r="V98" s="301">
        <f t="shared" si="18"/>
        <v>0.5185519664391941</v>
      </c>
      <c r="W98" s="301">
        <f t="shared" si="18"/>
        <v>0.51245662115065294</v>
      </c>
      <c r="X98" s="301">
        <f t="shared" si="18"/>
        <v>0.50895020855665729</v>
      </c>
      <c r="Y98" s="301">
        <f t="shared" si="18"/>
        <v>0.51160795194361952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8.4620013499428076E-2</v>
      </c>
      <c r="C99" s="301">
        <f t="shared" si="19"/>
        <v>9.0660736735453412E-2</v>
      </c>
      <c r="D99" s="301">
        <f t="shared" si="19"/>
        <v>9.4550939450646659E-2</v>
      </c>
      <c r="E99" s="301">
        <f t="shared" si="19"/>
        <v>9.9708741141832979E-2</v>
      </c>
      <c r="F99" s="301">
        <f t="shared" si="19"/>
        <v>9.8543027992992471E-2</v>
      </c>
      <c r="G99" s="301">
        <f t="shared" si="19"/>
        <v>9.8884614263166498E-2</v>
      </c>
      <c r="H99" s="301">
        <f t="shared" si="19"/>
        <v>9.8298756770126186E-2</v>
      </c>
      <c r="I99" s="301">
        <f t="shared" si="19"/>
        <v>9.7650203145259878E-2</v>
      </c>
      <c r="J99" s="301">
        <f t="shared" si="19"/>
        <v>9.5426677742815436E-2</v>
      </c>
      <c r="K99" s="301">
        <f t="shared" si="19"/>
        <v>9.5421658759183917E-2</v>
      </c>
      <c r="L99" s="301">
        <f t="shared" si="19"/>
        <v>9.3369375102127741E-2</v>
      </c>
      <c r="M99" s="301">
        <f t="shared" si="19"/>
        <v>9.4885827037578099E-2</v>
      </c>
      <c r="N99" s="301">
        <f t="shared" si="19"/>
        <v>9.4585998622690945E-2</v>
      </c>
      <c r="O99" s="301">
        <f t="shared" si="19"/>
        <v>9.4457435716096577E-2</v>
      </c>
      <c r="P99" s="301">
        <f t="shared" si="19"/>
        <v>9.2327115596032142E-2</v>
      </c>
      <c r="Q99" s="301">
        <f t="shared" si="19"/>
        <v>9.2985115245150282E-2</v>
      </c>
      <c r="R99" s="301">
        <f t="shared" si="19"/>
        <v>9.3439154953980502E-2</v>
      </c>
      <c r="S99" s="301">
        <f t="shared" si="19"/>
        <v>9.572177292870751E-2</v>
      </c>
      <c r="T99" s="301">
        <f t="shared" si="19"/>
        <v>9.5848385007781367E-2</v>
      </c>
      <c r="U99" s="301">
        <f t="shared" si="19"/>
        <v>9.4669442355320724E-2</v>
      </c>
      <c r="V99" s="301">
        <f t="shared" si="19"/>
        <v>9.6063155563442387E-2</v>
      </c>
      <c r="W99" s="301">
        <f t="shared" si="19"/>
        <v>9.5463130075740435E-2</v>
      </c>
      <c r="X99" s="301">
        <f t="shared" si="19"/>
        <v>9.532253606151038E-2</v>
      </c>
      <c r="Y99" s="301">
        <f t="shared" si="19"/>
        <v>9.5731671852059205E-2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3.3446081743916292E-2</v>
      </c>
      <c r="C100" s="302">
        <f t="shared" si="20"/>
        <v>3.8598590161545883E-2</v>
      </c>
      <c r="D100" s="302">
        <f t="shared" si="20"/>
        <v>4.2298860937040446E-2</v>
      </c>
      <c r="E100" s="302">
        <f t="shared" si="20"/>
        <v>4.7698236312949373E-2</v>
      </c>
      <c r="F100" s="302">
        <f t="shared" si="20"/>
        <v>4.6263972127058725E-2</v>
      </c>
      <c r="G100" s="302">
        <f t="shared" si="20"/>
        <v>4.6886387803043904E-2</v>
      </c>
      <c r="H100" s="302">
        <f t="shared" si="20"/>
        <v>4.620292171675406E-2</v>
      </c>
      <c r="I100" s="302">
        <f t="shared" si="20"/>
        <v>4.5507750346633492E-2</v>
      </c>
      <c r="J100" s="302">
        <f t="shared" si="20"/>
        <v>4.3153432464130954E-2</v>
      </c>
      <c r="K100" s="302">
        <f t="shared" si="20"/>
        <v>4.3159091482963673E-2</v>
      </c>
      <c r="L100" s="302">
        <f t="shared" si="20"/>
        <v>4.1130625313174997E-2</v>
      </c>
      <c r="M100" s="302">
        <f t="shared" si="20"/>
        <v>4.2613793935947351E-2</v>
      </c>
      <c r="N100" s="302">
        <f t="shared" si="20"/>
        <v>4.2296696815385164E-2</v>
      </c>
      <c r="O100" s="302">
        <f t="shared" si="20"/>
        <v>4.2145858274828217E-2</v>
      </c>
      <c r="P100" s="302">
        <f t="shared" si="20"/>
        <v>4.0122413467018878E-2</v>
      </c>
      <c r="Q100" s="302">
        <f t="shared" si="20"/>
        <v>4.0738843887836176E-2</v>
      </c>
      <c r="R100" s="302">
        <f t="shared" si="20"/>
        <v>4.1158899413750533E-2</v>
      </c>
      <c r="S100" s="302">
        <f t="shared" si="20"/>
        <v>4.3397767063100279E-2</v>
      </c>
      <c r="T100" s="302">
        <f t="shared" si="20"/>
        <v>4.3499786706342372E-2</v>
      </c>
      <c r="U100" s="302">
        <f t="shared" si="20"/>
        <v>4.227996335003275E-2</v>
      </c>
      <c r="V100" s="302">
        <f t="shared" si="20"/>
        <v>4.3714885337047704E-2</v>
      </c>
      <c r="W100" s="302">
        <f t="shared" si="20"/>
        <v>4.3087383221250365E-2</v>
      </c>
      <c r="X100" s="302">
        <f t="shared" si="20"/>
        <v>4.2986665351406959E-2</v>
      </c>
      <c r="Y100" s="302">
        <f t="shared" si="20"/>
        <v>4.345165919854433E-2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2.8283968533914843E-2</v>
      </c>
      <c r="C101" s="302">
        <f t="shared" si="21"/>
        <v>3.2848226211294372E-2</v>
      </c>
      <c r="D101" s="302">
        <f t="shared" si="21"/>
        <v>3.5728344968221387E-2</v>
      </c>
      <c r="E101" s="302">
        <f t="shared" si="21"/>
        <v>4.1122796027727518E-2</v>
      </c>
      <c r="F101" s="302">
        <f t="shared" si="21"/>
        <v>4.0272310282155228E-2</v>
      </c>
      <c r="G101" s="302">
        <f t="shared" si="21"/>
        <v>3.9722474343791732E-2</v>
      </c>
      <c r="H101" s="302">
        <f t="shared" si="21"/>
        <v>3.9218514038604199E-2</v>
      </c>
      <c r="I101" s="302">
        <f t="shared" si="21"/>
        <v>3.8538426702124227E-2</v>
      </c>
      <c r="J101" s="302">
        <f t="shared" si="21"/>
        <v>3.6570335908105975E-2</v>
      </c>
      <c r="K101" s="302">
        <f t="shared" si="21"/>
        <v>3.6526014562873382E-2</v>
      </c>
      <c r="L101" s="302">
        <f t="shared" si="21"/>
        <v>3.4824422756912048E-2</v>
      </c>
      <c r="M101" s="302">
        <f t="shared" si="21"/>
        <v>3.6083125753522308E-2</v>
      </c>
      <c r="N101" s="302">
        <f t="shared" si="21"/>
        <v>3.5890818185112319E-2</v>
      </c>
      <c r="O101" s="302">
        <f t="shared" si="21"/>
        <v>3.5876373692843543E-2</v>
      </c>
      <c r="P101" s="302">
        <f t="shared" si="21"/>
        <v>3.4109223564385782E-2</v>
      </c>
      <c r="Q101" s="302">
        <f t="shared" si="21"/>
        <v>3.4630221231002102E-2</v>
      </c>
      <c r="R101" s="302">
        <f t="shared" si="21"/>
        <v>3.5041351388341573E-2</v>
      </c>
      <c r="S101" s="302">
        <f t="shared" si="21"/>
        <v>3.6999041689469582E-2</v>
      </c>
      <c r="T101" s="302">
        <f t="shared" si="21"/>
        <v>3.7214332250376916E-2</v>
      </c>
      <c r="U101" s="302">
        <f t="shared" si="21"/>
        <v>3.6367875230766775E-2</v>
      </c>
      <c r="V101" s="302">
        <f t="shared" si="21"/>
        <v>3.7476178631969129E-2</v>
      </c>
      <c r="W101" s="302">
        <f t="shared" si="21"/>
        <v>3.703566299681401E-2</v>
      </c>
      <c r="X101" s="302">
        <f t="shared" si="21"/>
        <v>3.6782251664421783E-2</v>
      </c>
      <c r="Y101" s="302">
        <f t="shared" si="21"/>
        <v>3.6974328972722598E-2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6.7323421239990988E-3</v>
      </c>
      <c r="C102" s="302">
        <f t="shared" si="22"/>
        <v>5.6511530478273991E-3</v>
      </c>
      <c r="D102" s="302">
        <f t="shared" si="22"/>
        <v>4.8599216309955376E-3</v>
      </c>
      <c r="E102" s="302">
        <f t="shared" si="22"/>
        <v>3.2022672944576717E-3</v>
      </c>
      <c r="F102" s="302">
        <f t="shared" si="22"/>
        <v>3.5313957599348565E-3</v>
      </c>
      <c r="G102" s="302">
        <f t="shared" si="22"/>
        <v>3.6105153283326119E-3</v>
      </c>
      <c r="H102" s="302">
        <f t="shared" si="22"/>
        <v>3.7874473572846847E-3</v>
      </c>
      <c r="I102" s="302">
        <f t="shared" si="22"/>
        <v>4.0011841460300445E-3</v>
      </c>
      <c r="J102" s="302">
        <f t="shared" si="22"/>
        <v>4.6185027560525053E-3</v>
      </c>
      <c r="K102" s="302">
        <f t="shared" si="22"/>
        <v>4.628397856866721E-3</v>
      </c>
      <c r="L102" s="302">
        <f t="shared" si="22"/>
        <v>5.121860891776674E-3</v>
      </c>
      <c r="M102" s="302">
        <f t="shared" si="22"/>
        <v>4.7614433376789514E-3</v>
      </c>
      <c r="N102" s="302">
        <f t="shared" si="22"/>
        <v>4.8230834182921966E-3</v>
      </c>
      <c r="O102" s="302">
        <f t="shared" si="22"/>
        <v>4.8338834554190616E-3</v>
      </c>
      <c r="P102" s="302">
        <f t="shared" si="22"/>
        <v>5.3221995778316112E-3</v>
      </c>
      <c r="Q102" s="302">
        <f t="shared" si="22"/>
        <v>5.181191213621178E-3</v>
      </c>
      <c r="R102" s="302">
        <f t="shared" si="22"/>
        <v>5.0702659270260011E-3</v>
      </c>
      <c r="S102" s="302">
        <f t="shared" si="22"/>
        <v>4.5073424047463667E-3</v>
      </c>
      <c r="T102" s="302">
        <f t="shared" si="22"/>
        <v>4.45125472090061E-3</v>
      </c>
      <c r="U102" s="302">
        <f t="shared" si="22"/>
        <v>4.7122364042709421E-3</v>
      </c>
      <c r="V102" s="302">
        <f t="shared" si="22"/>
        <v>4.3741445865957546E-3</v>
      </c>
      <c r="W102" s="302">
        <f t="shared" si="22"/>
        <v>4.5117893699047262E-3</v>
      </c>
      <c r="X102" s="302">
        <f t="shared" si="22"/>
        <v>4.5745938369651865E-3</v>
      </c>
      <c r="Y102" s="302">
        <f t="shared" si="22"/>
        <v>4.5016716708212541E-3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1.3464684247998203E-2</v>
      </c>
      <c r="C103" s="302">
        <f t="shared" si="23"/>
        <v>1.1302306095654798E-2</v>
      </c>
      <c r="D103" s="302">
        <f t="shared" si="23"/>
        <v>9.7198432619910805E-3</v>
      </c>
      <c r="E103" s="302">
        <f t="shared" si="23"/>
        <v>6.4045345889153426E-3</v>
      </c>
      <c r="F103" s="302">
        <f t="shared" si="23"/>
        <v>7.0627915198697129E-3</v>
      </c>
      <c r="G103" s="302">
        <f t="shared" si="23"/>
        <v>7.2210306566652211E-3</v>
      </c>
      <c r="H103" s="302">
        <f t="shared" si="23"/>
        <v>7.574894714569372E-3</v>
      </c>
      <c r="I103" s="302">
        <f t="shared" si="23"/>
        <v>8.0023682920600872E-3</v>
      </c>
      <c r="J103" s="302">
        <f t="shared" si="23"/>
        <v>9.2370055121050107E-3</v>
      </c>
      <c r="K103" s="302">
        <f t="shared" si="23"/>
        <v>9.2567957137334438E-3</v>
      </c>
      <c r="L103" s="302">
        <f t="shared" si="23"/>
        <v>1.0243721783553351E-2</v>
      </c>
      <c r="M103" s="302">
        <f t="shared" si="23"/>
        <v>9.5228866753579011E-3</v>
      </c>
      <c r="N103" s="302">
        <f t="shared" si="23"/>
        <v>9.6461668365843915E-3</v>
      </c>
      <c r="O103" s="302">
        <f t="shared" si="23"/>
        <v>9.6677669108381232E-3</v>
      </c>
      <c r="P103" s="302">
        <f t="shared" si="23"/>
        <v>1.0644399155663226E-2</v>
      </c>
      <c r="Q103" s="302">
        <f t="shared" si="23"/>
        <v>1.0362382427242354E-2</v>
      </c>
      <c r="R103" s="302">
        <f t="shared" si="23"/>
        <v>1.0140531854052002E-2</v>
      </c>
      <c r="S103" s="302">
        <f t="shared" si="23"/>
        <v>9.0146848094927335E-3</v>
      </c>
      <c r="T103" s="302">
        <f t="shared" si="23"/>
        <v>8.9025094418012218E-3</v>
      </c>
      <c r="U103" s="302">
        <f t="shared" si="23"/>
        <v>9.4244728085418825E-3</v>
      </c>
      <c r="V103" s="302">
        <f t="shared" si="23"/>
        <v>8.7482891731915109E-3</v>
      </c>
      <c r="W103" s="302">
        <f t="shared" si="23"/>
        <v>9.0235787398094559E-3</v>
      </c>
      <c r="X103" s="302">
        <f t="shared" si="23"/>
        <v>9.1491876739303712E-3</v>
      </c>
      <c r="Y103" s="302">
        <f t="shared" si="23"/>
        <v>9.0033433416425064E-3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2.692936849599641E-3</v>
      </c>
      <c r="C104" s="302">
        <f t="shared" si="24"/>
        <v>2.2604612191309591E-3</v>
      </c>
      <c r="D104" s="302">
        <f t="shared" si="24"/>
        <v>1.9439686523982152E-3</v>
      </c>
      <c r="E104" s="302">
        <f t="shared" si="24"/>
        <v>1.2809069177830686E-3</v>
      </c>
      <c r="F104" s="302">
        <f t="shared" si="24"/>
        <v>1.4125583039739425E-3</v>
      </c>
      <c r="G104" s="302">
        <f t="shared" si="24"/>
        <v>1.4442061313330447E-3</v>
      </c>
      <c r="H104" s="302">
        <f t="shared" si="24"/>
        <v>1.5149789429138732E-3</v>
      </c>
      <c r="I104" s="302">
        <f t="shared" si="24"/>
        <v>1.6004736584120174E-3</v>
      </c>
      <c r="J104" s="302">
        <f t="shared" si="24"/>
        <v>1.8474011024210023E-3</v>
      </c>
      <c r="K104" s="302">
        <f t="shared" si="24"/>
        <v>1.8513591427466887E-3</v>
      </c>
      <c r="L104" s="302">
        <f t="shared" si="24"/>
        <v>2.0487443567106692E-3</v>
      </c>
      <c r="M104" s="302">
        <f t="shared" si="24"/>
        <v>1.90457733507158E-3</v>
      </c>
      <c r="N104" s="302">
        <f t="shared" si="24"/>
        <v>1.9292333673168796E-3</v>
      </c>
      <c r="O104" s="302">
        <f t="shared" si="24"/>
        <v>1.933553382167625E-3</v>
      </c>
      <c r="P104" s="302">
        <f t="shared" si="24"/>
        <v>2.1288798311326451E-3</v>
      </c>
      <c r="Q104" s="302">
        <f t="shared" si="24"/>
        <v>2.072476485448472E-3</v>
      </c>
      <c r="R104" s="302">
        <f t="shared" si="24"/>
        <v>2.0281063708104015E-3</v>
      </c>
      <c r="S104" s="302">
        <f t="shared" si="24"/>
        <v>1.8029369618985476E-3</v>
      </c>
      <c r="T104" s="302">
        <f t="shared" si="24"/>
        <v>1.7805018883602437E-3</v>
      </c>
      <c r="U104" s="302">
        <f t="shared" si="24"/>
        <v>1.8848945617083762E-3</v>
      </c>
      <c r="V104" s="302">
        <f t="shared" si="24"/>
        <v>1.749657834638302E-3</v>
      </c>
      <c r="W104" s="302">
        <f t="shared" si="24"/>
        <v>1.8047157479618903E-3</v>
      </c>
      <c r="X104" s="302">
        <f t="shared" si="24"/>
        <v>1.8298375347860754E-3</v>
      </c>
      <c r="Y104" s="302">
        <f t="shared" si="24"/>
        <v>1.8006686683285018E-3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0.10652043150183718</v>
      </c>
      <c r="C105" s="301">
        <f t="shared" si="25"/>
        <v>9.5338078955455291E-2</v>
      </c>
      <c r="D105" s="301">
        <f t="shared" si="25"/>
        <v>8.7092151502064466E-2</v>
      </c>
      <c r="E105" s="301">
        <f t="shared" si="25"/>
        <v>6.8657008598586172E-2</v>
      </c>
      <c r="F105" s="301">
        <f t="shared" si="25"/>
        <v>7.2218306935686649E-2</v>
      </c>
      <c r="G105" s="301">
        <f t="shared" si="25"/>
        <v>7.3394045979445099E-2</v>
      </c>
      <c r="H105" s="301">
        <f t="shared" si="25"/>
        <v>7.5323631427798993E-2</v>
      </c>
      <c r="I105" s="301">
        <f t="shared" si="25"/>
        <v>7.7721853240286548E-2</v>
      </c>
      <c r="J105" s="301">
        <f t="shared" si="25"/>
        <v>8.445193119571745E-2</v>
      </c>
      <c r="K105" s="301">
        <f t="shared" si="25"/>
        <v>8.457680953018426E-2</v>
      </c>
      <c r="L105" s="301">
        <f t="shared" si="25"/>
        <v>8.9872339780698141E-2</v>
      </c>
      <c r="M105" s="301">
        <f t="shared" si="25"/>
        <v>8.6001548367905245E-2</v>
      </c>
      <c r="N105" s="301">
        <f t="shared" si="25"/>
        <v>8.6607615854959755E-2</v>
      </c>
      <c r="O105" s="301">
        <f t="shared" si="25"/>
        <v>8.6684871098166624E-2</v>
      </c>
      <c r="P105" s="301">
        <f t="shared" si="25"/>
        <v>9.1895807784961536E-2</v>
      </c>
      <c r="Q105" s="301">
        <f t="shared" si="25"/>
        <v>9.0398989235909014E-2</v>
      </c>
      <c r="R105" s="301">
        <f t="shared" si="25"/>
        <v>8.9208874039955269E-2</v>
      </c>
      <c r="S105" s="301">
        <f t="shared" si="25"/>
        <v>8.3120077297027958E-2</v>
      </c>
      <c r="T105" s="301">
        <f t="shared" si="25"/>
        <v>8.2478196956406832E-2</v>
      </c>
      <c r="U105" s="301">
        <f t="shared" si="25"/>
        <v>8.5237868905340602E-2</v>
      </c>
      <c r="V105" s="301">
        <f t="shared" si="25"/>
        <v>8.1620371386040072E-2</v>
      </c>
      <c r="W105" s="301">
        <f t="shared" si="25"/>
        <v>8.3116465680658877E-2</v>
      </c>
      <c r="X105" s="301">
        <f t="shared" si="25"/>
        <v>8.3843639786685631E-2</v>
      </c>
      <c r="Y105" s="301">
        <f t="shared" si="25"/>
        <v>8.3108713695800321E-2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1.343130876367632E-2</v>
      </c>
      <c r="C106" s="302">
        <f t="shared" si="26"/>
        <v>1.5483360026923638E-2</v>
      </c>
      <c r="D106" s="302">
        <f t="shared" si="26"/>
        <v>1.7009243303799673E-2</v>
      </c>
      <c r="E106" s="302">
        <f t="shared" si="26"/>
        <v>1.9166804066121569E-2</v>
      </c>
      <c r="F106" s="302">
        <f t="shared" si="26"/>
        <v>1.8597855318569747E-2</v>
      </c>
      <c r="G106" s="302">
        <f t="shared" si="26"/>
        <v>1.8845778529902591E-2</v>
      </c>
      <c r="H106" s="302">
        <f t="shared" si="26"/>
        <v>1.8563844108634944E-2</v>
      </c>
      <c r="I106" s="302">
        <f t="shared" si="26"/>
        <v>1.8303943234108836E-2</v>
      </c>
      <c r="J106" s="302">
        <f t="shared" si="26"/>
        <v>1.7357506454681954E-2</v>
      </c>
      <c r="K106" s="302">
        <f t="shared" si="26"/>
        <v>1.7361742957160343E-2</v>
      </c>
      <c r="L106" s="302">
        <f t="shared" si="26"/>
        <v>1.6545114419757107E-2</v>
      </c>
      <c r="M106" s="302">
        <f t="shared" si="26"/>
        <v>1.7135553955468511E-2</v>
      </c>
      <c r="N106" s="302">
        <f t="shared" si="26"/>
        <v>1.6974318468817775E-2</v>
      </c>
      <c r="O106" s="302">
        <f t="shared" si="26"/>
        <v>1.6913507547919985E-2</v>
      </c>
      <c r="P106" s="302">
        <f t="shared" si="26"/>
        <v>1.6091728450646936E-2</v>
      </c>
      <c r="Q106" s="302">
        <f t="shared" si="26"/>
        <v>1.6334927186844428E-2</v>
      </c>
      <c r="R106" s="302">
        <f t="shared" si="26"/>
        <v>1.6513367874533016E-2</v>
      </c>
      <c r="S106" s="302">
        <f t="shared" si="26"/>
        <v>1.7393962049859081E-2</v>
      </c>
      <c r="T106" s="302">
        <f t="shared" si="26"/>
        <v>1.7442675601264911E-2</v>
      </c>
      <c r="U106" s="302">
        <f t="shared" si="26"/>
        <v>1.69596886968119E-2</v>
      </c>
      <c r="V106" s="302">
        <f t="shared" si="26"/>
        <v>1.7540718643861131E-2</v>
      </c>
      <c r="W106" s="302">
        <f t="shared" si="26"/>
        <v>1.7325482535491564E-2</v>
      </c>
      <c r="X106" s="302">
        <f t="shared" si="26"/>
        <v>1.7281684821500321E-2</v>
      </c>
      <c r="Y106" s="302">
        <f t="shared" si="26"/>
        <v>1.7461175969217809E-2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5.3277281448925436E-3</v>
      </c>
      <c r="C107" s="302">
        <f t="shared" si="27"/>
        <v>6.1874775134848148E-3</v>
      </c>
      <c r="D107" s="302">
        <f t="shared" si="27"/>
        <v>6.7299929580029198E-3</v>
      </c>
      <c r="E107" s="302">
        <f t="shared" si="27"/>
        <v>7.7461222434500581E-3</v>
      </c>
      <c r="F107" s="302">
        <f t="shared" si="27"/>
        <v>7.5859199423450267E-3</v>
      </c>
      <c r="G107" s="302">
        <f t="shared" si="27"/>
        <v>7.4823497378887476E-3</v>
      </c>
      <c r="H107" s="302">
        <f t="shared" si="27"/>
        <v>7.3874209269392923E-3</v>
      </c>
      <c r="I107" s="302">
        <f t="shared" si="27"/>
        <v>7.2593158330871155E-3</v>
      </c>
      <c r="J107" s="302">
        <f t="shared" si="27"/>
        <v>6.8885951295047255E-3</v>
      </c>
      <c r="K107" s="302">
        <f t="shared" si="27"/>
        <v>6.8802465104581441E-3</v>
      </c>
      <c r="L107" s="302">
        <f t="shared" si="27"/>
        <v>6.5597250622438201E-3</v>
      </c>
      <c r="M107" s="302">
        <f t="shared" si="27"/>
        <v>6.7968214715776083E-3</v>
      </c>
      <c r="N107" s="302">
        <f t="shared" si="27"/>
        <v>6.7605973312676948E-3</v>
      </c>
      <c r="O107" s="302">
        <f t="shared" si="27"/>
        <v>6.7578764850785619E-3</v>
      </c>
      <c r="P107" s="302">
        <f t="shared" si="27"/>
        <v>6.4250061007707282E-3</v>
      </c>
      <c r="Q107" s="302">
        <f t="shared" si="27"/>
        <v>6.5231441653965183E-3</v>
      </c>
      <c r="R107" s="302">
        <f t="shared" si="27"/>
        <v>6.6005869651169728E-3</v>
      </c>
      <c r="S107" s="302">
        <f t="shared" si="27"/>
        <v>6.9693485730856824E-3</v>
      </c>
      <c r="T107" s="302">
        <f t="shared" si="27"/>
        <v>7.0099019197385872E-3</v>
      </c>
      <c r="U107" s="302">
        <f t="shared" si="27"/>
        <v>6.8504584922219986E-3</v>
      </c>
      <c r="V107" s="302">
        <f t="shared" si="27"/>
        <v>7.0592247838612201E-3</v>
      </c>
      <c r="W107" s="302">
        <f t="shared" si="27"/>
        <v>6.9762467694829706E-3</v>
      </c>
      <c r="X107" s="302">
        <f t="shared" si="27"/>
        <v>6.9285127788938534E-3</v>
      </c>
      <c r="Y107" s="302">
        <f t="shared" si="27"/>
        <v>6.9646935461084095E-3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8.7761394593268316E-2</v>
      </c>
      <c r="C108" s="302">
        <f t="shared" si="28"/>
        <v>7.3667241415046839E-2</v>
      </c>
      <c r="D108" s="302">
        <f t="shared" si="28"/>
        <v>6.3352915240261876E-2</v>
      </c>
      <c r="E108" s="302">
        <f t="shared" si="28"/>
        <v>4.1744082289014543E-2</v>
      </c>
      <c r="F108" s="302">
        <f t="shared" si="28"/>
        <v>4.6034531674771881E-2</v>
      </c>
      <c r="G108" s="302">
        <f t="shared" si="28"/>
        <v>4.7065917711653762E-2</v>
      </c>
      <c r="H108" s="302">
        <f t="shared" si="28"/>
        <v>4.937236639222476E-2</v>
      </c>
      <c r="I108" s="302">
        <f t="shared" si="28"/>
        <v>5.21585941730906E-2</v>
      </c>
      <c r="J108" s="302">
        <f t="shared" si="28"/>
        <v>6.0205829611530773E-2</v>
      </c>
      <c r="K108" s="302">
        <f t="shared" si="28"/>
        <v>6.0334820062565769E-2</v>
      </c>
      <c r="L108" s="302">
        <f t="shared" si="28"/>
        <v>6.6767500298697213E-2</v>
      </c>
      <c r="M108" s="302">
        <f t="shared" si="28"/>
        <v>6.2069172940859119E-2</v>
      </c>
      <c r="N108" s="302">
        <f t="shared" si="28"/>
        <v>6.2872700054874289E-2</v>
      </c>
      <c r="O108" s="302">
        <f t="shared" si="28"/>
        <v>6.3013487065168086E-2</v>
      </c>
      <c r="P108" s="302">
        <f t="shared" si="28"/>
        <v>6.9379073233543878E-2</v>
      </c>
      <c r="Q108" s="302">
        <f t="shared" si="28"/>
        <v>6.7540917883668061E-2</v>
      </c>
      <c r="R108" s="302">
        <f t="shared" si="28"/>
        <v>6.6094919200305274E-2</v>
      </c>
      <c r="S108" s="302">
        <f t="shared" si="28"/>
        <v>5.875676667408318E-2</v>
      </c>
      <c r="T108" s="302">
        <f t="shared" si="28"/>
        <v>5.8025619435403325E-2</v>
      </c>
      <c r="U108" s="302">
        <f t="shared" si="28"/>
        <v>6.1427721716306692E-2</v>
      </c>
      <c r="V108" s="302">
        <f t="shared" si="28"/>
        <v>5.7020427958317715E-2</v>
      </c>
      <c r="W108" s="302">
        <f t="shared" si="28"/>
        <v>5.8814736375684344E-2</v>
      </c>
      <c r="X108" s="302">
        <f t="shared" si="28"/>
        <v>5.9633442186291456E-2</v>
      </c>
      <c r="Y108" s="302">
        <f t="shared" si="28"/>
        <v>5.8682844180474092E-2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0.12028923706606402</v>
      </c>
      <c r="C109" s="235">
        <f t="shared" si="29"/>
        <v>0.10097123350928656</v>
      </c>
      <c r="D109" s="235">
        <f t="shared" si="29"/>
        <v>8.6834010278440288E-2</v>
      </c>
      <c r="E109" s="235">
        <f t="shared" si="29"/>
        <v>5.7216089532762651E-2</v>
      </c>
      <c r="F109" s="235">
        <f t="shared" si="29"/>
        <v>6.3096749083299208E-2</v>
      </c>
      <c r="G109" s="235">
        <f t="shared" si="29"/>
        <v>6.4510407561176597E-2</v>
      </c>
      <c r="H109" s="235">
        <f t="shared" si="29"/>
        <v>6.7671717307947632E-2</v>
      </c>
      <c r="I109" s="235">
        <f t="shared" si="29"/>
        <v>7.1490631257593654E-2</v>
      </c>
      <c r="J109" s="235">
        <f t="shared" si="29"/>
        <v>8.25204902960371E-2</v>
      </c>
      <c r="K109" s="235">
        <f t="shared" si="29"/>
        <v>8.2697289707848162E-2</v>
      </c>
      <c r="L109" s="235">
        <f t="shared" si="29"/>
        <v>9.1514175554755064E-2</v>
      </c>
      <c r="M109" s="235">
        <f t="shared" si="29"/>
        <v>8.5074462330276365E-2</v>
      </c>
      <c r="N109" s="235">
        <f t="shared" si="29"/>
        <v>8.617580836009657E-2</v>
      </c>
      <c r="O109" s="235">
        <f t="shared" si="29"/>
        <v>8.6368776602403358E-2</v>
      </c>
      <c r="P109" s="235">
        <f t="shared" si="29"/>
        <v>9.5093700667488165E-2</v>
      </c>
      <c r="Q109" s="235">
        <f t="shared" si="29"/>
        <v>9.2574252273690372E-2</v>
      </c>
      <c r="R109" s="235">
        <f t="shared" si="29"/>
        <v>9.0592309310883537E-2</v>
      </c>
      <c r="S109" s="235">
        <f t="shared" si="29"/>
        <v>8.0534347345436658E-2</v>
      </c>
      <c r="T109" s="235">
        <f t="shared" si="29"/>
        <v>7.9532208034280988E-2</v>
      </c>
      <c r="U109" s="235">
        <f t="shared" si="29"/>
        <v>8.4195263922205207E-2</v>
      </c>
      <c r="V109" s="235">
        <f t="shared" si="29"/>
        <v>7.8154452855659279E-2</v>
      </c>
      <c r="W109" s="235">
        <f t="shared" si="29"/>
        <v>8.0613802910276658E-2</v>
      </c>
      <c r="X109" s="235">
        <f t="shared" si="29"/>
        <v>8.1735953461733804E-2</v>
      </c>
      <c r="Y109" s="235">
        <f t="shared" si="29"/>
        <v>8.0433026253178885E-2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108.94925259389795</v>
      </c>
      <c r="C113" s="320">
        <f t="shared" si="30"/>
        <v>109.19531160357128</v>
      </c>
      <c r="D113" s="320">
        <f t="shared" si="30"/>
        <v>111.52671379556689</v>
      </c>
      <c r="E113" s="320">
        <f t="shared" si="30"/>
        <v>112.03777381256037</v>
      </c>
      <c r="F113" s="320">
        <f t="shared" si="30"/>
        <v>110.07090512905104</v>
      </c>
      <c r="G113" s="320">
        <f t="shared" si="30"/>
        <v>105.75903992192649</v>
      </c>
      <c r="H113" s="320">
        <f t="shared" si="30"/>
        <v>101.66642059462862</v>
      </c>
      <c r="I113" s="320">
        <f t="shared" si="30"/>
        <v>101.40446830003893</v>
      </c>
      <c r="J113" s="320">
        <f t="shared" si="30"/>
        <v>100.46047410561013</v>
      </c>
      <c r="K113" s="320">
        <f t="shared" si="30"/>
        <v>96.667568135169205</v>
      </c>
      <c r="L113" s="320">
        <f t="shared" si="30"/>
        <v>99.194771286176646</v>
      </c>
      <c r="M113" s="320">
        <f t="shared" si="30"/>
        <v>99.212462675420014</v>
      </c>
      <c r="N113" s="320">
        <f t="shared" si="30"/>
        <v>99.996127920555352</v>
      </c>
      <c r="O113" s="320">
        <f t="shared" si="30"/>
        <v>98.64440446365272</v>
      </c>
      <c r="P113" s="320">
        <f t="shared" si="30"/>
        <v>97.287241633792519</v>
      </c>
      <c r="Q113" s="320">
        <f t="shared" si="30"/>
        <v>95.64411151418112</v>
      </c>
      <c r="R113" s="320">
        <f t="shared" si="30"/>
        <v>97.349277509353215</v>
      </c>
      <c r="S113" s="320">
        <f t="shared" si="30"/>
        <v>97.689943262779863</v>
      </c>
      <c r="T113" s="320">
        <f t="shared" si="30"/>
        <v>98.16648507663821</v>
      </c>
      <c r="U113" s="320">
        <f t="shared" si="30"/>
        <v>95.967479901010407</v>
      </c>
      <c r="V113" s="320">
        <f t="shared" si="30"/>
        <v>96.628114700679461</v>
      </c>
      <c r="W113" s="320">
        <f t="shared" si="30"/>
        <v>100.82155772557387</v>
      </c>
      <c r="X113" s="320">
        <f t="shared" si="30"/>
        <v>99.996916203670224</v>
      </c>
      <c r="Y113" s="320">
        <f t="shared" si="30"/>
        <v>91.00165229617707</v>
      </c>
      <c r="DA113" s="95"/>
    </row>
    <row r="114" spans="1:105" ht="12" customHeight="1" x14ac:dyDescent="0.25">
      <c r="A114" s="55" t="s">
        <v>91</v>
      </c>
      <c r="B114" s="330">
        <f>IF(B$6=0,0,B$6/FBT!B$5*1000)</f>
        <v>2.316264134577215</v>
      </c>
      <c r="C114" s="330">
        <f>IF(C$6=0,0,C$6/FBT!C$5*1000)</f>
        <v>1.9486718462431079</v>
      </c>
      <c r="D114" s="330">
        <f>IF(D$6=0,0,D$6/FBT!D$5*1000)</f>
        <v>1.7116139646597599</v>
      </c>
      <c r="E114" s="330">
        <f>IF(E$6=0,0,E$6/FBT!E$5*1000)</f>
        <v>1.1329733647067632</v>
      </c>
      <c r="F114" s="330">
        <f>IF(F$6=0,0,F$6/FBT!F$5*1000)</f>
        <v>1.2274860873629136</v>
      </c>
      <c r="G114" s="330">
        <f>IF(G$6=0,0,G$6/FBT!G$5*1000)</f>
        <v>1.2058251623616509</v>
      </c>
      <c r="H114" s="330">
        <f>IF(H$6=0,0,H$6/FBT!H$5*1000)</f>
        <v>1.2159669979127978</v>
      </c>
      <c r="I114" s="330">
        <f>IF(I$6=0,0,I$6/FBT!I$5*1000)</f>
        <v>1.2812777396801738</v>
      </c>
      <c r="J114" s="330">
        <f>IF(J$6=0,0,J$6/FBT!J$5*1000)</f>
        <v>1.46519045220348</v>
      </c>
      <c r="K114" s="330">
        <f>IF(K$6=0,0,K$6/FBT!K$5*1000)</f>
        <v>1.4128925216379</v>
      </c>
      <c r="L114" s="330">
        <f>IF(L$6=0,0,L$6/FBT!L$5*1000)</f>
        <v>1.6044057464823154</v>
      </c>
      <c r="M114" s="330">
        <f>IF(M$6=0,0,M$6/FBT!M$5*1000)</f>
        <v>1.4917721665913697</v>
      </c>
      <c r="N114" s="330">
        <f>IF(N$6=0,0,N$6/FBT!N$5*1000)</f>
        <v>1.5230199993696509</v>
      </c>
      <c r="O114" s="330">
        <f>IF(O$6=0,0,O$6/FBT!O$5*1000)</f>
        <v>1.505796488546896</v>
      </c>
      <c r="P114" s="330">
        <f>IF(P$6=0,0,P$6/FBT!P$5*1000)</f>
        <v>1.6351014200582286</v>
      </c>
      <c r="Q114" s="330">
        <f>IF(Q$6=0,0,Q$6/FBT!Q$5*1000)</f>
        <v>1.5648960954059339</v>
      </c>
      <c r="R114" s="330">
        <f>IF(R$6=0,0,R$6/FBT!R$5*1000)</f>
        <v>1.5586949203461229</v>
      </c>
      <c r="S114" s="330">
        <f>IF(S$6=0,0,S$6/FBT!S$5*1000)</f>
        <v>1.3904906014281921</v>
      </c>
      <c r="T114" s="330">
        <f>IF(T$6=0,0,T$6/FBT!T$5*1000)</f>
        <v>1.3798864109419109</v>
      </c>
      <c r="U114" s="330">
        <f>IF(U$6=0,0,U$6/FBT!U$5*1000)</f>
        <v>1.4280677444705721</v>
      </c>
      <c r="V114" s="330">
        <f>IF(V$6=0,0,V$6/FBT!V$5*1000)</f>
        <v>1.3347326678871481</v>
      </c>
      <c r="W114" s="330">
        <f>IF(W$6=0,0,W$6/FBT!W$5*1000)</f>
        <v>1.4364809444320417</v>
      </c>
      <c r="X114" s="330">
        <f>IF(X$6=0,0,X$6/FBT!X$5*1000)</f>
        <v>1.4445640313078969</v>
      </c>
      <c r="Y114" s="330">
        <f>IF(Y$6=0,0,Y$6/FBT!Y$5*1000)</f>
        <v>1.2936617688619785</v>
      </c>
      <c r="DA114" s="67"/>
    </row>
    <row r="115" spans="1:105" ht="12" customHeight="1" x14ac:dyDescent="0.25">
      <c r="A115" s="173" t="s">
        <v>92</v>
      </c>
      <c r="B115" s="331">
        <f>IF(B$7=0,0,B$7/FBT!B$5*1000)</f>
        <v>2.7023081570067511</v>
      </c>
      <c r="C115" s="331">
        <f>IF(C$7=0,0,C$7/FBT!C$5*1000)</f>
        <v>2.2734504872836268</v>
      </c>
      <c r="D115" s="331">
        <f>IF(D$7=0,0,D$7/FBT!D$5*1000)</f>
        <v>1.9968829587697201</v>
      </c>
      <c r="E115" s="331">
        <f>IF(E$7=0,0,E$7/FBT!E$5*1000)</f>
        <v>1.3218022588245573</v>
      </c>
      <c r="F115" s="331">
        <f>IF(F$7=0,0,F$7/FBT!F$5*1000)</f>
        <v>1.4320671019233999</v>
      </c>
      <c r="G115" s="331">
        <f>IF(G$7=0,0,G$7/FBT!G$5*1000)</f>
        <v>1.4067960227552601</v>
      </c>
      <c r="H115" s="331">
        <f>IF(H$7=0,0,H$7/FBT!H$5*1000)</f>
        <v>1.4186281642315979</v>
      </c>
      <c r="I115" s="331">
        <f>IF(I$7=0,0,I$7/FBT!I$5*1000)</f>
        <v>1.4948240296268702</v>
      </c>
      <c r="J115" s="331">
        <f>IF(J$7=0,0,J$7/FBT!J$5*1000)</f>
        <v>1.7093888609040595</v>
      </c>
      <c r="K115" s="331">
        <f>IF(K$7=0,0,K$7/FBT!K$5*1000)</f>
        <v>1.648374608577551</v>
      </c>
      <c r="L115" s="331">
        <f>IF(L$7=0,0,L$7/FBT!L$5*1000)</f>
        <v>1.8718067042293682</v>
      </c>
      <c r="M115" s="331">
        <f>IF(M$7=0,0,M$7/FBT!M$5*1000)</f>
        <v>1.7404008610232646</v>
      </c>
      <c r="N115" s="331">
        <f>IF(N$7=0,0,N$7/FBT!N$5*1000)</f>
        <v>1.7768566659312595</v>
      </c>
      <c r="O115" s="331">
        <f>IF(O$7=0,0,O$7/FBT!O$5*1000)</f>
        <v>1.7567625699713791</v>
      </c>
      <c r="P115" s="331">
        <f>IF(P$7=0,0,P$7/FBT!P$5*1000)</f>
        <v>1.9076183234012667</v>
      </c>
      <c r="Q115" s="331">
        <f>IF(Q$7=0,0,Q$7/FBT!Q$5*1000)</f>
        <v>1.8257121113069232</v>
      </c>
      <c r="R115" s="331">
        <f>IF(R$7=0,0,R$7/FBT!R$5*1000)</f>
        <v>1.8184774070704779</v>
      </c>
      <c r="S115" s="331">
        <f>IF(S$7=0,0,S$7/FBT!S$5*1000)</f>
        <v>1.6222390349995583</v>
      </c>
      <c r="T115" s="331">
        <f>IF(T$7=0,0,T$7/FBT!T$5*1000)</f>
        <v>1.6098674794322294</v>
      </c>
      <c r="U115" s="331">
        <f>IF(U$7=0,0,U$7/FBT!U$5*1000)</f>
        <v>1.6660790352156669</v>
      </c>
      <c r="V115" s="331">
        <f>IF(V$7=0,0,V$7/FBT!V$5*1000)</f>
        <v>1.5571881125350078</v>
      </c>
      <c r="W115" s="331">
        <f>IF(W$7=0,0,W$7/FBT!W$5*1000)</f>
        <v>1.6758944351707155</v>
      </c>
      <c r="X115" s="331">
        <f>IF(X$7=0,0,X$7/FBT!X$5*1000)</f>
        <v>1.6853247031925467</v>
      </c>
      <c r="Y115" s="331">
        <f>IF(Y$7=0,0,Y$7/FBT!Y$5*1000)</f>
        <v>1.5092720636723087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6.1767043588725743</v>
      </c>
      <c r="C116" s="331">
        <f>IF(C$8=0,0,C$8/FBT!C$5*1000)</f>
        <v>5.19645825664829</v>
      </c>
      <c r="D116" s="331">
        <f>IF(D$8=0,0,D$8/FBT!D$5*1000)</f>
        <v>4.5643039057593606</v>
      </c>
      <c r="E116" s="331">
        <f>IF(E$8=0,0,E$8/FBT!E$5*1000)</f>
        <v>3.021262305884703</v>
      </c>
      <c r="F116" s="331">
        <f>IF(F$8=0,0,F$8/FBT!F$5*1000)</f>
        <v>3.2732962329677706</v>
      </c>
      <c r="G116" s="331">
        <f>IF(G$8=0,0,G$8/FBT!G$5*1000)</f>
        <v>3.2155337662977366</v>
      </c>
      <c r="H116" s="331">
        <f>IF(H$8=0,0,H$8/FBT!H$5*1000)</f>
        <v>3.242578661100795</v>
      </c>
      <c r="I116" s="331">
        <f>IF(I$8=0,0,I$8/FBT!I$5*1000)</f>
        <v>3.4167406391471316</v>
      </c>
      <c r="J116" s="331">
        <f>IF(J$8=0,0,J$8/FBT!J$5*1000)</f>
        <v>3.9071745392092798</v>
      </c>
      <c r="K116" s="331">
        <f>IF(K$8=0,0,K$8/FBT!K$5*1000)</f>
        <v>3.7677133910344005</v>
      </c>
      <c r="L116" s="331">
        <f>IF(L$8=0,0,L$8/FBT!L$5*1000)</f>
        <v>4.2784153239528413</v>
      </c>
      <c r="M116" s="331">
        <f>IF(M$8=0,0,M$8/FBT!M$5*1000)</f>
        <v>3.9780591109103183</v>
      </c>
      <c r="N116" s="331">
        <f>IF(N$8=0,0,N$8/FBT!N$5*1000)</f>
        <v>4.0613866649857364</v>
      </c>
      <c r="O116" s="331">
        <f>IF(O$8=0,0,O$8/FBT!O$5*1000)</f>
        <v>4.0154573027917229</v>
      </c>
      <c r="P116" s="331">
        <f>IF(P$8=0,0,P$8/FBT!P$5*1000)</f>
        <v>4.3602704534886083</v>
      </c>
      <c r="Q116" s="331">
        <f>IF(Q$8=0,0,Q$8/FBT!Q$5*1000)</f>
        <v>4.1730562544158243</v>
      </c>
      <c r="R116" s="331">
        <f>IF(R$8=0,0,R$8/FBT!R$5*1000)</f>
        <v>4.1565197875896622</v>
      </c>
      <c r="S116" s="331">
        <f>IF(S$8=0,0,S$8/FBT!S$5*1000)</f>
        <v>3.7079749371418478</v>
      </c>
      <c r="T116" s="331">
        <f>IF(T$8=0,0,T$8/FBT!T$5*1000)</f>
        <v>3.6796970958450945</v>
      </c>
      <c r="U116" s="331">
        <f>IF(U$8=0,0,U$8/FBT!U$5*1000)</f>
        <v>3.8081806519215244</v>
      </c>
      <c r="V116" s="331">
        <f>IF(V$8=0,0,V$8/FBT!V$5*1000)</f>
        <v>3.5592871143657305</v>
      </c>
      <c r="W116" s="331">
        <f>IF(W$8=0,0,W$8/FBT!W$5*1000)</f>
        <v>3.8306158518187781</v>
      </c>
      <c r="X116" s="331">
        <f>IF(X$8=0,0,X$8/FBT!X$5*1000)</f>
        <v>3.8521707501543911</v>
      </c>
      <c r="Y116" s="331">
        <f>IF(Y$8=0,0,Y$8/FBT!Y$5*1000)</f>
        <v>3.4497647169652756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4.6325282691544301</v>
      </c>
      <c r="C117" s="331">
        <f>IF(C$9=0,0,C$9/FBT!C$5*1000)</f>
        <v>3.8973436924862161</v>
      </c>
      <c r="D117" s="331">
        <f>IF(D$9=0,0,D$9/FBT!D$5*1000)</f>
        <v>3.4232279293195198</v>
      </c>
      <c r="E117" s="331">
        <f>IF(E$9=0,0,E$9/FBT!E$5*1000)</f>
        <v>2.2659467294135265</v>
      </c>
      <c r="F117" s="331">
        <f>IF(F$9=0,0,F$9/FBT!F$5*1000)</f>
        <v>2.4549721747258273</v>
      </c>
      <c r="G117" s="331">
        <f>IF(G$9=0,0,G$9/FBT!G$5*1000)</f>
        <v>2.4116503247233019</v>
      </c>
      <c r="H117" s="331">
        <f>IF(H$9=0,0,H$9/FBT!H$5*1000)</f>
        <v>2.4319339958255957</v>
      </c>
      <c r="I117" s="331">
        <f>IF(I$9=0,0,I$9/FBT!I$5*1000)</f>
        <v>2.562555479360348</v>
      </c>
      <c r="J117" s="331">
        <f>IF(J$9=0,0,J$9/FBT!J$5*1000)</f>
        <v>2.93038090440696</v>
      </c>
      <c r="K117" s="331">
        <f>IF(K$9=0,0,K$9/FBT!K$5*1000)</f>
        <v>2.8257850432757996</v>
      </c>
      <c r="L117" s="331">
        <f>IF(L$9=0,0,L$9/FBT!L$5*1000)</f>
        <v>3.2088114929646308</v>
      </c>
      <c r="M117" s="331">
        <f>IF(M$9=0,0,M$9/FBT!M$5*1000)</f>
        <v>2.983544333182738</v>
      </c>
      <c r="N117" s="331">
        <f>IF(N$9=0,0,N$9/FBT!N$5*1000)</f>
        <v>3.0460399987393019</v>
      </c>
      <c r="O117" s="331">
        <f>IF(O$9=0,0,O$9/FBT!O$5*1000)</f>
        <v>3.0115929770937924</v>
      </c>
      <c r="P117" s="331">
        <f>IF(P$9=0,0,P$9/FBT!P$5*1000)</f>
        <v>3.2702028401164571</v>
      </c>
      <c r="Q117" s="331">
        <f>IF(Q$9=0,0,Q$9/FBT!Q$5*1000)</f>
        <v>3.1297921908118682</v>
      </c>
      <c r="R117" s="331">
        <f>IF(R$9=0,0,R$9/FBT!R$5*1000)</f>
        <v>3.1173898406922458</v>
      </c>
      <c r="S117" s="331">
        <f>IF(S$9=0,0,S$9/FBT!S$5*1000)</f>
        <v>2.7809812028563852</v>
      </c>
      <c r="T117" s="331">
        <f>IF(T$9=0,0,T$9/FBT!T$5*1000)</f>
        <v>2.7597728218838213</v>
      </c>
      <c r="U117" s="331">
        <f>IF(U$9=0,0,U$9/FBT!U$5*1000)</f>
        <v>2.8561354889411441</v>
      </c>
      <c r="V117" s="331">
        <f>IF(V$9=0,0,V$9/FBT!V$5*1000)</f>
        <v>2.669465335774297</v>
      </c>
      <c r="W117" s="331">
        <f>IF(W$9=0,0,W$9/FBT!W$5*1000)</f>
        <v>2.8729618888640833</v>
      </c>
      <c r="X117" s="331">
        <f>IF(X$9=0,0,X$9/FBT!X$5*1000)</f>
        <v>2.8891280626157938</v>
      </c>
      <c r="Y117" s="331">
        <f>IF(Y$9=0,0,Y$9/FBT!Y$5*1000)</f>
        <v>2.5873235377239565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2.5150692790341016</v>
      </c>
      <c r="C118" s="332">
        <f>IF(C$10=0,0,C$10/FBT!C$5*1000)</f>
        <v>2.2622376062233225</v>
      </c>
      <c r="D118" s="332">
        <f>IF(D$10=0,0,D$10/FBT!D$5*1000)</f>
        <v>2.2308695764463744</v>
      </c>
      <c r="E118" s="332">
        <f>IF(E$10=0,0,E$10/FBT!E$5*1000)</f>
        <v>2.3168705879843134</v>
      </c>
      <c r="F118" s="332">
        <f>IF(F$10=0,0,F$10/FBT!F$5*1000)</f>
        <v>2.2161538246899766</v>
      </c>
      <c r="G118" s="332">
        <f>IF(G$10=0,0,G$10/FBT!G$5*1000)</f>
        <v>2.1754380777633675</v>
      </c>
      <c r="H118" s="332">
        <f>IF(H$10=0,0,H$10/FBT!H$5*1000)</f>
        <v>2.0675167089994875</v>
      </c>
      <c r="I118" s="332">
        <f>IF(I$10=0,0,I$10/FBT!I$5*1000)</f>
        <v>2.0532283110061598</v>
      </c>
      <c r="J118" s="332">
        <f>IF(J$10=0,0,J$10/FBT!J$5*1000)</f>
        <v>2.005568664629346</v>
      </c>
      <c r="K118" s="332">
        <f>IF(K$10=0,0,K$10/FBT!K$5*1000)</f>
        <v>1.9312921503056928</v>
      </c>
      <c r="L118" s="332">
        <f>IF(L$10=0,0,L$10/FBT!L$5*1000)</f>
        <v>1.9915206675831476</v>
      </c>
      <c r="M118" s="332">
        <f>IF(M$10=0,0,M$10/FBT!M$5*1000)</f>
        <v>1.9809261663487656</v>
      </c>
      <c r="N118" s="332">
        <f>IF(N$10=0,0,N$10/FBT!N$5*1000)</f>
        <v>1.9937326962358952</v>
      </c>
      <c r="O118" s="332">
        <f>IF(O$10=0,0,O$10/FBT!O$5*1000)</f>
        <v>1.9641879251938994</v>
      </c>
      <c r="P118" s="332">
        <f>IF(P$10=0,0,P$10/FBT!P$5*1000)</f>
        <v>1.9730688550816271</v>
      </c>
      <c r="Q118" s="332">
        <f>IF(Q$10=0,0,Q$10/FBT!Q$5*1000)</f>
        <v>1.9269770711814997</v>
      </c>
      <c r="R118" s="332">
        <f>IF(R$10=0,0,R$10/FBT!R$5*1000)</f>
        <v>1.9509663837210971</v>
      </c>
      <c r="S118" s="332">
        <f>IF(S$10=0,0,S$10/FBT!S$5*1000)</f>
        <v>1.9362564898720587</v>
      </c>
      <c r="T118" s="332">
        <f>IF(T$10=0,0,T$10/FBT!T$5*1000)</f>
        <v>1.9426140936584235</v>
      </c>
      <c r="U118" s="332">
        <f>IF(U$10=0,0,U$10/FBT!U$5*1000)</f>
        <v>1.9106559408660366</v>
      </c>
      <c r="V118" s="332">
        <f>IF(V$10=0,0,V$10/FBT!V$5*1000)</f>
        <v>1.9289219189934441</v>
      </c>
      <c r="W118" s="332">
        <f>IF(W$10=0,0,W$10/FBT!W$5*1000)</f>
        <v>2.0183891722727294</v>
      </c>
      <c r="X118" s="332">
        <f>IF(X$10=0,0,X$10/FBT!X$5*1000)</f>
        <v>2.0157656126222432</v>
      </c>
      <c r="Y118" s="332">
        <f>IF(Y$10=0,0,Y$10/FBT!Y$5*1000)</f>
        <v>1.8472940939014331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7.6570254067775849</v>
      </c>
      <c r="C119" s="348">
        <f>IF(C$16=0,0,C$16/FBT!C$5*1000)</f>
        <v>6.9002073541490061</v>
      </c>
      <c r="D119" s="348">
        <f>IF(D$16=0,0,D$16/FBT!D$5*1000)</f>
        <v>6.830327736334656</v>
      </c>
      <c r="E119" s="348">
        <f>IF(E$16=0,0,E$16/FBT!E$5*1000)</f>
        <v>7.0661774371120671</v>
      </c>
      <c r="F119" s="348">
        <f>IF(F$16=0,0,F$16/FBT!F$5*1000)</f>
        <v>6.7581117797772254</v>
      </c>
      <c r="G119" s="348">
        <f>IF(G$16=0,0,G$16/FBT!G$5*1000)</f>
        <v>6.639539816669453</v>
      </c>
      <c r="H119" s="348">
        <f>IF(H$16=0,0,H$16/FBT!H$5*1000)</f>
        <v>6.3206994381604646</v>
      </c>
      <c r="I119" s="348">
        <f>IF(I$16=0,0,I$16/FBT!I$5*1000)</f>
        <v>6.2666820515285258</v>
      </c>
      <c r="J119" s="348">
        <f>IF(J$16=0,0,J$16/FBT!J$5*1000)</f>
        <v>6.1348517625388759</v>
      </c>
      <c r="K119" s="348">
        <f>IF(K$16=0,0,K$16/FBT!K$5*1000)</f>
        <v>5.9078767776046819</v>
      </c>
      <c r="L119" s="348">
        <f>IF(L$16=0,0,L$16/FBT!L$5*1000)</f>
        <v>6.1022548743103551</v>
      </c>
      <c r="M119" s="348">
        <f>IF(M$16=0,0,M$16/FBT!M$5*1000)</f>
        <v>6.0635883579117209</v>
      </c>
      <c r="N119" s="348">
        <f>IF(N$16=0,0,N$16/FBT!N$5*1000)</f>
        <v>6.1088451253909524</v>
      </c>
      <c r="O119" s="348">
        <f>IF(O$16=0,0,O$16/FBT!O$5*1000)</f>
        <v>6.0182742604840715</v>
      </c>
      <c r="P119" s="348">
        <f>IF(P$16=0,0,P$16/FBT!P$5*1000)</f>
        <v>6.0277995791398249</v>
      </c>
      <c r="Q119" s="348">
        <f>IF(Q$16=0,0,Q$16/FBT!Q$5*1000)</f>
        <v>5.8908105555940864</v>
      </c>
      <c r="R119" s="348">
        <f>IF(R$16=0,0,R$16/FBT!R$5*1000)</f>
        <v>5.9708447393106336</v>
      </c>
      <c r="S119" s="348">
        <f>IF(S$16=0,0,S$16/FBT!S$5*1000)</f>
        <v>5.9461082686282047</v>
      </c>
      <c r="T119" s="348">
        <f>IF(T$16=0,0,T$16/FBT!T$5*1000)</f>
        <v>5.9633464832709873</v>
      </c>
      <c r="U119" s="348">
        <f>IF(U$16=0,0,U$16/FBT!U$5*1000)</f>
        <v>5.8149155878604555</v>
      </c>
      <c r="V119" s="348">
        <f>IF(V$16=0,0,V$16/FBT!V$5*1000)</f>
        <v>5.8640067285671833</v>
      </c>
      <c r="W119" s="348">
        <f>IF(W$16=0,0,W$16/FBT!W$5*1000)</f>
        <v>6.1026864087613504</v>
      </c>
      <c r="X119" s="348">
        <f>IF(X$16=0,0,X$16/FBT!X$5*1000)</f>
        <v>6.0693290863268832</v>
      </c>
      <c r="Y119" s="348">
        <f>IF(Y$16=0,0,Y$16/FBT!Y$5*1000)</f>
        <v>5.5433772490679658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6.3808545056479913</v>
      </c>
      <c r="C120" s="348">
        <f>IF(C$25=0,0,C$25/FBT!C$5*1000)</f>
        <v>5.7501727951241737</v>
      </c>
      <c r="D120" s="348">
        <f>IF(D$25=0,0,D$25/FBT!D$5*1000)</f>
        <v>5.6919397802788794</v>
      </c>
      <c r="E120" s="348">
        <f>IF(E$25=0,0,E$25/FBT!E$5*1000)</f>
        <v>5.8884811975933893</v>
      </c>
      <c r="F120" s="348">
        <f>IF(F$25=0,0,F$25/FBT!F$5*1000)</f>
        <v>5.6317598164810221</v>
      </c>
      <c r="G120" s="348">
        <f>IF(G$25=0,0,G$25/FBT!G$5*1000)</f>
        <v>5.532949847224546</v>
      </c>
      <c r="H120" s="348">
        <f>IF(H$25=0,0,H$25/FBT!H$5*1000)</f>
        <v>5.2672495318003865</v>
      </c>
      <c r="I120" s="348">
        <f>IF(I$25=0,0,I$25/FBT!I$5*1000)</f>
        <v>5.2222350429404392</v>
      </c>
      <c r="J120" s="348">
        <f>IF(J$25=0,0,J$25/FBT!J$5*1000)</f>
        <v>5.112376468782398</v>
      </c>
      <c r="K120" s="348">
        <f>IF(K$25=0,0,K$25/FBT!K$5*1000)</f>
        <v>4.9232306480039032</v>
      </c>
      <c r="L120" s="348">
        <f>IF(L$25=0,0,L$25/FBT!L$5*1000)</f>
        <v>5.0852123952586297</v>
      </c>
      <c r="M120" s="348">
        <f>IF(M$25=0,0,M$25/FBT!M$5*1000)</f>
        <v>5.0529902982597683</v>
      </c>
      <c r="N120" s="348">
        <f>IF(N$25=0,0,N$25/FBT!N$5*1000)</f>
        <v>5.0907042711591268</v>
      </c>
      <c r="O120" s="348">
        <f>IF(O$25=0,0,O$25/FBT!O$5*1000)</f>
        <v>5.0152285504033927</v>
      </c>
      <c r="P120" s="348">
        <f>IF(P$25=0,0,P$25/FBT!P$5*1000)</f>
        <v>5.0231663159498554</v>
      </c>
      <c r="Q120" s="348">
        <f>IF(Q$25=0,0,Q$25/FBT!Q$5*1000)</f>
        <v>4.9090087963284059</v>
      </c>
      <c r="R120" s="348">
        <f>IF(R$25=0,0,R$25/FBT!R$5*1000)</f>
        <v>4.9757039494255304</v>
      </c>
      <c r="S120" s="348">
        <f>IF(S$25=0,0,S$25/FBT!S$5*1000)</f>
        <v>4.9550902238568373</v>
      </c>
      <c r="T120" s="348">
        <f>IF(T$25=0,0,T$25/FBT!T$5*1000)</f>
        <v>4.9694554027258224</v>
      </c>
      <c r="U120" s="348">
        <f>IF(U$25=0,0,U$25/FBT!U$5*1000)</f>
        <v>4.8457629898837125</v>
      </c>
      <c r="V120" s="348">
        <f>IF(V$25=0,0,V$25/FBT!V$5*1000)</f>
        <v>4.8866722738059885</v>
      </c>
      <c r="W120" s="348">
        <f>IF(W$25=0,0,W$25/FBT!W$5*1000)</f>
        <v>5.0855720073011268</v>
      </c>
      <c r="X120" s="348">
        <f>IF(X$25=0,0,X$25/FBT!X$5*1000)</f>
        <v>5.0577742386057354</v>
      </c>
      <c r="Y120" s="348">
        <f>IF(Y$25=0,0,Y$25/FBT!Y$5*1000)</f>
        <v>4.6194810408899727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42.638467386036503</v>
      </c>
      <c r="C121" s="348">
        <f>IF(C$34=0,0,C$34/FBT!C$5*1000)</f>
        <v>49.630985622106024</v>
      </c>
      <c r="D121" s="348">
        <f>IF(D$34=0,0,D$34/FBT!D$5*1000)</f>
        <v>55.135179114328565</v>
      </c>
      <c r="E121" s="348">
        <f>IF(E$34=0,0,E$34/FBT!E$5*1000)</f>
        <v>63.750572846330968</v>
      </c>
      <c r="F121" s="348">
        <f>IF(F$34=0,0,F$34/FBT!F$5*1000)</f>
        <v>61.33608713217879</v>
      </c>
      <c r="G121" s="348">
        <f>IF(G$34=0,0,G$34/FBT!G$5*1000)</f>
        <v>58.128722429194575</v>
      </c>
      <c r="H121" s="348">
        <f>IF(H$34=0,0,H$34/FBT!H$5*1000)</f>
        <v>55.170339079232733</v>
      </c>
      <c r="I121" s="348">
        <f>IF(I$34=0,0,I$34/FBT!I$5*1000)</f>
        <v>54.073945423178067</v>
      </c>
      <c r="J121" s="348">
        <f>IF(J$34=0,0,J$34/FBT!J$5*1000)</f>
        <v>50.834804538945804</v>
      </c>
      <c r="K121" s="348">
        <f>IF(K$34=0,0,K$34/FBT!K$5*1000)</f>
        <v>48.856242909713451</v>
      </c>
      <c r="L121" s="348">
        <f>IF(L$34=0,0,L$34/FBT!L$5*1000)</f>
        <v>47.797996369909711</v>
      </c>
      <c r="M121" s="348">
        <f>IF(M$34=0,0,M$34/FBT!M$5*1000)</f>
        <v>49.534452481746897</v>
      </c>
      <c r="N121" s="348">
        <f>IF(N$34=0,0,N$34/FBT!N$5*1000)</f>
        <v>49.659635490615003</v>
      </c>
      <c r="O121" s="348">
        <f>IF(O$34=0,0,O$34/FBT!O$5*1000)</f>
        <v>48.968632878103975</v>
      </c>
      <c r="P121" s="348">
        <f>IF(P$34=0,0,P$34/FBT!P$5*1000)</f>
        <v>45.916069950416833</v>
      </c>
      <c r="Q121" s="348">
        <f>IF(Q$34=0,0,Q$34/FBT!Q$5*1000)</f>
        <v>45.830066592415122</v>
      </c>
      <c r="R121" s="348">
        <f>IF(R$34=0,0,R$34/FBT!R$5*1000)</f>
        <v>47.20093096081203</v>
      </c>
      <c r="S121" s="348">
        <f>IF(S$34=0,0,S$34/FBT!S$5*1000)</f>
        <v>50.012356479553411</v>
      </c>
      <c r="T121" s="348">
        <f>IF(T$34=0,0,T$34/FBT!T$5*1000)</f>
        <v>50.548754228615202</v>
      </c>
      <c r="U121" s="348">
        <f>IF(U$34=0,0,U$34/FBT!U$5*1000)</f>
        <v>48.292423886184459</v>
      </c>
      <c r="V121" s="348">
        <f>IF(V$34=0,0,V$34/FBT!V$5*1000)</f>
        <v>50.106698891349311</v>
      </c>
      <c r="W121" s="348">
        <f>IF(W$34=0,0,W$34/FBT!W$5*1000)</f>
        <v>51.666674811193097</v>
      </c>
      <c r="X121" s="348">
        <f>IF(X$34=0,0,X$34/FBT!X$5*1000)</f>
        <v>50.893451356880554</v>
      </c>
      <c r="Y121" s="348">
        <f>IF(Y$34=0,0,Y$34/FBT!Y$5*1000)</f>
        <v>46.557168954732553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9.2192872252482481</v>
      </c>
      <c r="C122" s="348">
        <f>IF(C$45=0,0,C$45/FBT!C$5*1000)</f>
        <v>9.8997273980371769</v>
      </c>
      <c r="D122" s="348">
        <f>IF(D$45=0,0,D$45/FBT!D$5*1000)</f>
        <v>10.544955563214243</v>
      </c>
      <c r="E122" s="348">
        <f>IF(E$45=0,0,E$45/FBT!E$5*1000)</f>
        <v>11.171145387183817</v>
      </c>
      <c r="F122" s="348">
        <f>IF(F$45=0,0,F$45/FBT!F$5*1000)</f>
        <v>10.846720285346096</v>
      </c>
      <c r="G122" s="348">
        <f>IF(G$45=0,0,G$45/FBT!G$5*1000)</f>
        <v>10.457941867522528</v>
      </c>
      <c r="H122" s="348">
        <f>IF(H$45=0,0,H$45/FBT!H$5*1000)</f>
        <v>9.9936827497207439</v>
      </c>
      <c r="I122" s="348">
        <f>IF(I$45=0,0,I$45/FBT!I$5*1000)</f>
        <v>9.9021669293358645</v>
      </c>
      <c r="J122" s="348">
        <f>IF(J$45=0,0,J$45/FBT!J$5*1000)</f>
        <v>9.5866092883665157</v>
      </c>
      <c r="K122" s="348">
        <f>IF(K$45=0,0,K$45/FBT!K$5*1000)</f>
        <v>9.2241796996742771</v>
      </c>
      <c r="L122" s="348">
        <f>IF(L$45=0,0,L$45/FBT!L$5*1000)</f>
        <v>9.2617538083887965</v>
      </c>
      <c r="M122" s="348">
        <f>IF(M$45=0,0,M$45/FBT!M$5*1000)</f>
        <v>9.4138565733920778</v>
      </c>
      <c r="N122" s="348">
        <f>IF(N$45=0,0,N$45/FBT!N$5*1000)</f>
        <v>9.4582336177680801</v>
      </c>
      <c r="O122" s="348">
        <f>IF(O$45=0,0,O$45/FBT!O$5*1000)</f>
        <v>9.3176974933781054</v>
      </c>
      <c r="P122" s="348">
        <f>IF(P$45=0,0,P$45/FBT!P$5*1000)</f>
        <v>8.9822504043422686</v>
      </c>
      <c r="Q122" s="348">
        <f>IF(Q$45=0,0,Q$45/FBT!Q$5*1000)</f>
        <v>8.8934787316661339</v>
      </c>
      <c r="R122" s="348">
        <f>IF(R$45=0,0,R$45/FBT!R$5*1000)</f>
        <v>9.0962342258545057</v>
      </c>
      <c r="S122" s="348">
        <f>IF(S$45=0,0,S$45/FBT!S$5*1000)</f>
        <v>9.3510545664181333</v>
      </c>
      <c r="T122" s="348">
        <f>IF(T$45=0,0,T$45/FBT!T$5*1000)</f>
        <v>9.4090990564862391</v>
      </c>
      <c r="U122" s="348">
        <f>IF(U$45=0,0,U$45/FBT!U$5*1000)</f>
        <v>9.085187806474103</v>
      </c>
      <c r="V122" s="348">
        <f>IF(V$45=0,0,V$45/FBT!V$5*1000)</f>
        <v>9.2824016142935211</v>
      </c>
      <c r="W122" s="348">
        <f>IF(W$45=0,0,W$45/FBT!W$5*1000)</f>
        <v>9.6247414795952313</v>
      </c>
      <c r="X122" s="348">
        <f>IF(X$45=0,0,X$45/FBT!X$5*1000)</f>
        <v>9.5319596508641879</v>
      </c>
      <c r="Y122" s="348">
        <f>IF(Y$45=0,0,Y$45/FBT!Y$5*1000)</f>
        <v>8.7117403156128184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11.605321398104669</v>
      </c>
      <c r="C123" s="348">
        <f>IF(C$66=0,0,C$66/FBT!C$5*1000)</f>
        <v>10.410471239226823</v>
      </c>
      <c r="D123" s="348">
        <f>IF(D$66=0,0,D$66/FBT!D$5*1000)</f>
        <v>9.7131014544108947</v>
      </c>
      <c r="E123" s="348">
        <f>IF(E$66=0,0,E$66/FBT!E$5*1000)</f>
        <v>7.6921784000154103</v>
      </c>
      <c r="F123" s="348">
        <f>IF(F$66=0,0,F$66/FBT!F$5*1000)</f>
        <v>7.9491344112986546</v>
      </c>
      <c r="G123" s="348">
        <f>IF(G$66=0,0,G$66/FBT!G$5*1000)</f>
        <v>7.7620838387718418</v>
      </c>
      <c r="H123" s="348">
        <f>IF(H$66=0,0,H$66/FBT!H$5*1000)</f>
        <v>7.6578839934533987</v>
      </c>
      <c r="I123" s="348">
        <f>IF(I$66=0,0,I$66/FBT!I$5*1000)</f>
        <v>7.8813432031249118</v>
      </c>
      <c r="J123" s="348">
        <f>IF(J$66=0,0,J$66/FBT!J$5*1000)</f>
        <v>8.4840810470561436</v>
      </c>
      <c r="K123" s="348">
        <f>IF(K$66=0,0,K$66/FBT!K$5*1000)</f>
        <v>8.175834497914316</v>
      </c>
      <c r="L123" s="348">
        <f>IF(L$66=0,0,L$66/FBT!L$5*1000)</f>
        <v>8.9148661894999055</v>
      </c>
      <c r="M123" s="348">
        <f>IF(M$66=0,0,M$66/FBT!M$5*1000)</f>
        <v>8.5324254074791295</v>
      </c>
      <c r="N123" s="348">
        <f>IF(N$66=0,0,N$66/FBT!N$5*1000)</f>
        <v>8.6604262339268772</v>
      </c>
      <c r="O123" s="348">
        <f>IF(O$66=0,0,O$66/FBT!O$5*1000)</f>
        <v>8.550977485487147</v>
      </c>
      <c r="P123" s="348">
        <f>IF(P$66=0,0,P$66/FBT!P$5*1000)</f>
        <v>8.9402896571081012</v>
      </c>
      <c r="Q123" s="348">
        <f>IF(Q$66=0,0,Q$66/FBT!Q$5*1000)</f>
        <v>8.6461310072485364</v>
      </c>
      <c r="R123" s="348">
        <f>IF(R$66=0,0,R$66/FBT!R$5*1000)</f>
        <v>8.6844194352125417</v>
      </c>
      <c r="S123" s="348">
        <f>IF(S$66=0,0,S$66/FBT!S$5*1000)</f>
        <v>8.1199956351445373</v>
      </c>
      <c r="T123" s="348">
        <f>IF(T$66=0,0,T$66/FBT!T$5*1000)</f>
        <v>8.0965946906691357</v>
      </c>
      <c r="U123" s="348">
        <f>IF(U$66=0,0,U$66/FBT!U$5*1000)</f>
        <v>8.1800634709782312</v>
      </c>
      <c r="V123" s="348">
        <f>IF(V$66=0,0,V$66/FBT!V$5*1000)</f>
        <v>7.8868226082023307</v>
      </c>
      <c r="W123" s="348">
        <f>IF(W$66=0,0,W$66/FBT!W$5*1000)</f>
        <v>8.3799315425682277</v>
      </c>
      <c r="X123" s="348">
        <f>IF(X$66=0,0,X$66/FBT!X$5*1000)</f>
        <v>8.3841054219599158</v>
      </c>
      <c r="Y123" s="348">
        <f>IF(Y$66=0,0,Y$66/FBT!Y$5*1000)</f>
        <v>7.5630302665277531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13.105422473437889</v>
      </c>
      <c r="C124" s="333">
        <f>IF(C$80=0,0,C$80/FBT!C$5*1000)</f>
        <v>11.025585306043505</v>
      </c>
      <c r="D124" s="333">
        <f>IF(D$80=0,0,D$80/FBT!D$5*1000)</f>
        <v>9.6843118120449212</v>
      </c>
      <c r="E124" s="333">
        <f>IF(E$80=0,0,E$80/FBT!E$5*1000)</f>
        <v>6.4103632975108651</v>
      </c>
      <c r="F124" s="333">
        <f>IF(F$80=0,0,F$80/FBT!F$5*1000)</f>
        <v>6.9451162822993666</v>
      </c>
      <c r="G124" s="333">
        <f>IF(G$80=0,0,G$80/FBT!G$5*1000)</f>
        <v>6.8225587686422227</v>
      </c>
      <c r="H124" s="333">
        <f>IF(H$80=0,0,H$80/FBT!H$5*1000)</f>
        <v>6.8799412741906121</v>
      </c>
      <c r="I124" s="333">
        <f>IF(I$80=0,0,I$80/FBT!I$5*1000)</f>
        <v>7.249469451110425</v>
      </c>
      <c r="J124" s="333">
        <f>IF(J$80=0,0,J$80/FBT!J$5*1000)</f>
        <v>8.2900475785672896</v>
      </c>
      <c r="K124" s="333">
        <f>IF(K$80=0,0,K$80/FBT!K$5*1000)</f>
        <v>7.9941458874272406</v>
      </c>
      <c r="L124" s="333">
        <f>IF(L$80=0,0,L$80/FBT!L$5*1000)</f>
        <v>9.0777277135969445</v>
      </c>
      <c r="M124" s="333">
        <f>IF(M$80=0,0,M$80/FBT!M$5*1000)</f>
        <v>8.4404469185739721</v>
      </c>
      <c r="N124" s="333">
        <f>IF(N$80=0,0,N$80/FBT!N$5*1000)</f>
        <v>8.6172471564334838</v>
      </c>
      <c r="O124" s="333">
        <f>IF(O$80=0,0,O$80/FBT!O$5*1000)</f>
        <v>8.51979653219834</v>
      </c>
      <c r="P124" s="333">
        <f>IF(P$80=0,0,P$80/FBT!P$5*1000)</f>
        <v>9.2514038346894552</v>
      </c>
      <c r="Q124" s="333">
        <f>IF(Q$80=0,0,Q$80/FBT!Q$5*1000)</f>
        <v>8.8541821078067731</v>
      </c>
      <c r="R124" s="333">
        <f>IF(R$80=0,0,R$80/FBT!R$5*1000)</f>
        <v>8.8190958593183648</v>
      </c>
      <c r="S124" s="333">
        <f>IF(S$80=0,0,S$80/FBT!S$5*1000)</f>
        <v>7.8673958228807122</v>
      </c>
      <c r="T124" s="333">
        <f>IF(T$80=0,0,T$80/FBT!T$5*1000)</f>
        <v>7.8073973131093286</v>
      </c>
      <c r="U124" s="333">
        <f>IF(U$80=0,0,U$80/FBT!U$5*1000)</f>
        <v>8.0800072982144933</v>
      </c>
      <c r="V124" s="333">
        <f>IF(V$80=0,0,V$80/FBT!V$5*1000)</f>
        <v>7.5519174349054863</v>
      </c>
      <c r="W124" s="333">
        <f>IF(W$80=0,0,W$80/FBT!W$5*1000)</f>
        <v>8.1276091835964923</v>
      </c>
      <c r="X124" s="333">
        <f>IF(X$80=0,0,X$80/FBT!X$5*1000)</f>
        <v>8.1733432891400852</v>
      </c>
      <c r="Y124" s="333">
        <f>IF(Y$80=0,0,Y$80/FBT!Y$5*1000)</f>
        <v>7.3195382882210689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SK: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99.865300237011141</v>
      </c>
      <c r="C5" s="223">
        <v>106.1660892631625</v>
      </c>
      <c r="D5" s="223">
        <v>145.49703095734179</v>
      </c>
      <c r="E5" s="223">
        <v>114.6870664369185</v>
      </c>
      <c r="F5" s="223">
        <v>98.046012063997011</v>
      </c>
      <c r="G5" s="223">
        <v>103.3679854116175</v>
      </c>
      <c r="H5" s="223">
        <v>91.416797962268845</v>
      </c>
      <c r="I5" s="223">
        <v>88.333539447826652</v>
      </c>
      <c r="J5" s="223">
        <v>77.464229508467625</v>
      </c>
      <c r="K5" s="223">
        <v>68.394511367711857</v>
      </c>
      <c r="L5" s="223">
        <v>60.188084436762587</v>
      </c>
      <c r="M5" s="223">
        <v>60.000806874062363</v>
      </c>
      <c r="N5" s="223">
        <v>69.582869971786579</v>
      </c>
      <c r="O5" s="223">
        <v>67.367922703050709</v>
      </c>
      <c r="P5" s="223">
        <v>67.104438372631137</v>
      </c>
      <c r="Q5" s="223">
        <v>65.641299606891025</v>
      </c>
      <c r="R5" s="223">
        <v>67.424399479226778</v>
      </c>
      <c r="S5" s="223">
        <v>68.953089555027361</v>
      </c>
      <c r="T5" s="223">
        <v>71.914073434554567</v>
      </c>
      <c r="U5" s="223">
        <v>76.983707031521533</v>
      </c>
      <c r="V5" s="223">
        <v>71.993034708689223</v>
      </c>
      <c r="W5" s="223">
        <v>71.906329090736691</v>
      </c>
      <c r="X5" s="223">
        <v>79.683678892591274</v>
      </c>
      <c r="Y5" s="223">
        <v>89.71620859357833</v>
      </c>
      <c r="DA5" s="89" t="s">
        <v>2228</v>
      </c>
    </row>
    <row r="6" spans="1:105" ht="12" customHeight="1" x14ac:dyDescent="0.25">
      <c r="A6" s="55" t="s">
        <v>91</v>
      </c>
      <c r="B6" s="259">
        <v>1.988749235353017</v>
      </c>
      <c r="C6" s="259">
        <v>1.8132253873489399</v>
      </c>
      <c r="D6" s="259">
        <v>2.1521815948237788</v>
      </c>
      <c r="E6" s="259">
        <v>1.143538768001702</v>
      </c>
      <c r="F6" s="259">
        <v>1.071684300107554</v>
      </c>
      <c r="G6" s="259">
        <v>1.1598276516063299</v>
      </c>
      <c r="H6" s="259">
        <v>1.0742122393107429</v>
      </c>
      <c r="I6" s="259">
        <v>1.088972687518732</v>
      </c>
      <c r="J6" s="259">
        <v>1.09189366095903</v>
      </c>
      <c r="K6" s="259">
        <v>0.96515635797105792</v>
      </c>
      <c r="L6" s="259">
        <v>0.93262491077839527</v>
      </c>
      <c r="M6" s="259">
        <v>0.87047063415277126</v>
      </c>
      <c r="N6" s="259">
        <v>1.0291978292976529</v>
      </c>
      <c r="O6" s="259">
        <v>0.99784683155610299</v>
      </c>
      <c r="P6" s="259">
        <v>1.0874216530437131</v>
      </c>
      <c r="Q6" s="259">
        <v>1.0394121477490981</v>
      </c>
      <c r="R6" s="259">
        <v>1.0442094068818839</v>
      </c>
      <c r="S6" s="259">
        <v>0.96297872397842532</v>
      </c>
      <c r="T6" s="259">
        <v>0.99053164011074413</v>
      </c>
      <c r="U6" s="259">
        <v>1.120042669704447</v>
      </c>
      <c r="V6" s="259">
        <v>0.97815726831441352</v>
      </c>
      <c r="W6" s="259">
        <v>0.99692771552005177</v>
      </c>
      <c r="X6" s="259">
        <v>1.116696267333843</v>
      </c>
      <c r="Y6" s="259">
        <v>1.240266288008427</v>
      </c>
      <c r="DA6" s="67" t="s">
        <v>2229</v>
      </c>
    </row>
    <row r="7" spans="1:105" ht="12" customHeight="1" x14ac:dyDescent="0.25">
      <c r="A7" s="173" t="s">
        <v>92</v>
      </c>
      <c r="B7" s="224">
        <v>0.60129644188272457</v>
      </c>
      <c r="C7" s="224">
        <v>0.54822697319645208</v>
      </c>
      <c r="D7" s="224">
        <v>0.65071006049855973</v>
      </c>
      <c r="E7" s="224">
        <v>0.34574786007765479</v>
      </c>
      <c r="F7" s="224">
        <v>0.32402272997574022</v>
      </c>
      <c r="G7" s="224">
        <v>0.35067278856013712</v>
      </c>
      <c r="H7" s="224">
        <v>0.32478704999213648</v>
      </c>
      <c r="I7" s="224">
        <v>0.32924985748454672</v>
      </c>
      <c r="J7" s="224">
        <v>0.3301330110291274</v>
      </c>
      <c r="K7" s="224">
        <v>0.29181410787844808</v>
      </c>
      <c r="L7" s="224">
        <v>0.28197825572649388</v>
      </c>
      <c r="M7" s="224">
        <v>0.26318596923887749</v>
      </c>
      <c r="N7" s="224">
        <v>0.31117698589095982</v>
      </c>
      <c r="O7" s="224">
        <v>0.30169804150905472</v>
      </c>
      <c r="P7" s="224">
        <v>0.3287809036845965</v>
      </c>
      <c r="Q7" s="224">
        <v>0.31426527537056359</v>
      </c>
      <c r="R7" s="224">
        <v>0.31571572211168919</v>
      </c>
      <c r="S7" s="224">
        <v>0.29115570230965332</v>
      </c>
      <c r="T7" s="224">
        <v>0.29948630032540341</v>
      </c>
      <c r="U7" s="224">
        <v>0.3386438370801258</v>
      </c>
      <c r="V7" s="224">
        <v>0.29574492076914849</v>
      </c>
      <c r="W7" s="224">
        <v>0.30142014764876779</v>
      </c>
      <c r="X7" s="224">
        <v>0.33763205550264852</v>
      </c>
      <c r="Y7" s="224">
        <v>0.3749933338549758</v>
      </c>
      <c r="DA7" s="177" t="s">
        <v>2230</v>
      </c>
    </row>
    <row r="8" spans="1:105" ht="12" customHeight="1" x14ac:dyDescent="0.25">
      <c r="A8" s="173" t="s">
        <v>93</v>
      </c>
      <c r="B8" s="224">
        <v>7.5108283539157448</v>
      </c>
      <c r="C8" s="224">
        <v>6.8479345757851871</v>
      </c>
      <c r="D8" s="224">
        <v>8.1280566990682992</v>
      </c>
      <c r="E8" s="224">
        <v>4.31875635692424</v>
      </c>
      <c r="F8" s="224">
        <v>4.0473865103789084</v>
      </c>
      <c r="G8" s="224">
        <v>4.3802739211583042</v>
      </c>
      <c r="H8" s="224">
        <v>4.056933675555273</v>
      </c>
      <c r="I8" s="224">
        <v>4.1126788599889421</v>
      </c>
      <c r="J8" s="224">
        <v>4.1237103815837317</v>
      </c>
      <c r="K8" s="224">
        <v>3.6450667638468301</v>
      </c>
      <c r="L8" s="224">
        <v>3.522206570301516</v>
      </c>
      <c r="M8" s="224">
        <v>3.2874710416092872</v>
      </c>
      <c r="N8" s="224">
        <v>3.8869295840132398</v>
      </c>
      <c r="O8" s="224">
        <v>3.768527545900584</v>
      </c>
      <c r="P8" s="224">
        <v>4.1068211311683376</v>
      </c>
      <c r="Q8" s="224">
        <v>3.9255055850883172</v>
      </c>
      <c r="R8" s="224">
        <v>3.943623198548627</v>
      </c>
      <c r="S8" s="224">
        <v>3.636842582112116</v>
      </c>
      <c r="T8" s="224">
        <v>3.740900559880715</v>
      </c>
      <c r="U8" s="224">
        <v>4.2300195980808919</v>
      </c>
      <c r="V8" s="224">
        <v>3.694166773188257</v>
      </c>
      <c r="W8" s="224">
        <v>3.765056357748052</v>
      </c>
      <c r="X8" s="224">
        <v>4.2173813763473778</v>
      </c>
      <c r="Y8" s="224">
        <v>4.684063247785974</v>
      </c>
      <c r="DA8" s="177" t="s">
        <v>2231</v>
      </c>
    </row>
    <row r="9" spans="1:105" ht="12" customHeight="1" x14ac:dyDescent="0.25">
      <c r="A9" s="173" t="s">
        <v>94</v>
      </c>
      <c r="B9" s="224">
        <v>3.9809559556112601</v>
      </c>
      <c r="C9" s="224">
        <v>3.6296031074782471</v>
      </c>
      <c r="D9" s="224">
        <v>4.308104805355125</v>
      </c>
      <c r="E9" s="224">
        <v>2.2890656036585022</v>
      </c>
      <c r="F9" s="224">
        <v>2.14523174727504</v>
      </c>
      <c r="G9" s="224">
        <v>2.3216716894552332</v>
      </c>
      <c r="H9" s="224">
        <v>2.1502920205601082</v>
      </c>
      <c r="I9" s="224">
        <v>2.179838578344532</v>
      </c>
      <c r="J9" s="224">
        <v>2.185685603402606</v>
      </c>
      <c r="K9" s="224">
        <v>1.931990661798511</v>
      </c>
      <c r="L9" s="224">
        <v>1.866871210766619</v>
      </c>
      <c r="M9" s="224">
        <v>1.74245460091909</v>
      </c>
      <c r="N9" s="224">
        <v>2.060184941978064</v>
      </c>
      <c r="O9" s="224">
        <v>1.997428442086097</v>
      </c>
      <c r="P9" s="224">
        <v>2.1767338128864631</v>
      </c>
      <c r="Q9" s="224">
        <v>2.0806313367014151</v>
      </c>
      <c r="R9" s="224">
        <v>2.0902341951089931</v>
      </c>
      <c r="S9" s="224">
        <v>1.9276316079479761</v>
      </c>
      <c r="T9" s="224">
        <v>1.982785341571885</v>
      </c>
      <c r="U9" s="224">
        <v>2.2420325585730172</v>
      </c>
      <c r="V9" s="224">
        <v>1.9580150848578419</v>
      </c>
      <c r="W9" s="224">
        <v>1.9955886121102651</v>
      </c>
      <c r="X9" s="224">
        <v>2.2353339360366449</v>
      </c>
      <c r="Y9" s="224">
        <v>2.4826888066230159</v>
      </c>
      <c r="DA9" s="177" t="s">
        <v>2232</v>
      </c>
    </row>
    <row r="10" spans="1:105" ht="12" customHeight="1" x14ac:dyDescent="0.25">
      <c r="A10" s="56" t="s">
        <v>95</v>
      </c>
      <c r="B10" s="260">
        <v>3.6215399638786701</v>
      </c>
      <c r="C10" s="260">
        <v>3.3773535767603189</v>
      </c>
      <c r="D10" s="260">
        <v>4.2718328750882666</v>
      </c>
      <c r="E10" s="260">
        <v>3.366568086708206</v>
      </c>
      <c r="F10" s="260">
        <v>2.8133126804396551</v>
      </c>
      <c r="G10" s="260">
        <v>3.0355832219555379</v>
      </c>
      <c r="H10" s="260">
        <v>2.6666650732390091</v>
      </c>
      <c r="I10" s="260">
        <v>2.563689547996475</v>
      </c>
      <c r="J10" s="260">
        <v>2.252521037101828</v>
      </c>
      <c r="K10" s="260">
        <v>1.9893732483169611</v>
      </c>
      <c r="L10" s="260">
        <v>1.790729179213749</v>
      </c>
      <c r="M10" s="260">
        <v>1.7542513278177481</v>
      </c>
      <c r="N10" s="260">
        <v>2.062498305751038</v>
      </c>
      <c r="O10" s="260">
        <v>1.9991083604831821</v>
      </c>
      <c r="P10" s="260">
        <v>2.0694384966301178</v>
      </c>
      <c r="Q10" s="260">
        <v>2.0060767812885878</v>
      </c>
      <c r="R10" s="260">
        <v>2.0348053813456231</v>
      </c>
      <c r="S10" s="260">
        <v>2.0288043525654831</v>
      </c>
      <c r="T10" s="260">
        <v>2.1051753559519328</v>
      </c>
      <c r="U10" s="260">
        <v>2.307921555261903</v>
      </c>
      <c r="V10" s="260">
        <v>2.140613774954597</v>
      </c>
      <c r="W10" s="260">
        <v>2.13309666873685</v>
      </c>
      <c r="X10" s="260">
        <v>2.3832472232376771</v>
      </c>
      <c r="Y10" s="260">
        <v>2.6923900995940651</v>
      </c>
      <c r="DA10" s="68" t="s">
        <v>2233</v>
      </c>
    </row>
    <row r="11" spans="1:105" ht="12" customHeight="1" x14ac:dyDescent="0.25">
      <c r="A11" s="37" t="s">
        <v>159</v>
      </c>
      <c r="B11" s="226">
        <v>1.4224731407276359E-2</v>
      </c>
      <c r="C11" s="226">
        <v>3.3446896964563273E-2</v>
      </c>
      <c r="D11" s="226">
        <v>3.8006769492324781E-2</v>
      </c>
      <c r="E11" s="226">
        <v>1.7586659083618301E-2</v>
      </c>
      <c r="F11" s="226">
        <v>3.4913245233377202E-2</v>
      </c>
      <c r="G11" s="226">
        <v>1.5614860067303451E-2</v>
      </c>
      <c r="H11" s="226">
        <v>1.5636062924480561E-2</v>
      </c>
      <c r="I11" s="226">
        <v>0</v>
      </c>
      <c r="J11" s="226">
        <v>1.3362206830956741E-2</v>
      </c>
      <c r="K11" s="226">
        <v>0</v>
      </c>
      <c r="L11" s="226">
        <v>0</v>
      </c>
      <c r="M11" s="226">
        <v>1.3062312773112039E-2</v>
      </c>
      <c r="N11" s="226">
        <v>1.347104232018404E-2</v>
      </c>
      <c r="O11" s="226">
        <v>0</v>
      </c>
      <c r="P11" s="226">
        <v>1.206664150357188E-2</v>
      </c>
      <c r="Q11" s="226">
        <v>0</v>
      </c>
      <c r="R11" s="226">
        <v>0</v>
      </c>
      <c r="S11" s="226">
        <v>1.497409920346777E-2</v>
      </c>
      <c r="T11" s="226">
        <v>1.513228338258465E-2</v>
      </c>
      <c r="U11" s="226">
        <v>1.440131908838212E-2</v>
      </c>
      <c r="V11" s="226">
        <v>0</v>
      </c>
      <c r="W11" s="226">
        <v>0</v>
      </c>
      <c r="X11" s="226">
        <v>0</v>
      </c>
      <c r="Y11" s="226">
        <v>5.4056184208795377E-2</v>
      </c>
      <c r="DA11" s="69" t="s">
        <v>2234</v>
      </c>
    </row>
    <row r="12" spans="1:105" ht="12" customHeight="1" x14ac:dyDescent="0.25">
      <c r="A12" s="37" t="s">
        <v>35</v>
      </c>
      <c r="B12" s="226">
        <v>0.65795173253092343</v>
      </c>
      <c r="C12" s="226">
        <v>1.2323380685615719</v>
      </c>
      <c r="D12" s="226">
        <v>2.5823912181966171</v>
      </c>
      <c r="E12" s="226">
        <v>2.9659980544082618</v>
      </c>
      <c r="F12" s="226">
        <v>2.3094141461714619</v>
      </c>
      <c r="G12" s="226">
        <v>2.559842293227689</v>
      </c>
      <c r="H12" s="226">
        <v>2.1625648781857691</v>
      </c>
      <c r="I12" s="226">
        <v>2.0247063559834708</v>
      </c>
      <c r="J12" s="226">
        <v>1.4824757142440079</v>
      </c>
      <c r="K12" s="226">
        <v>1.3225426396612039</v>
      </c>
      <c r="L12" s="226">
        <v>0.97727854471395703</v>
      </c>
      <c r="M12" s="226">
        <v>1.0927598803026479</v>
      </c>
      <c r="N12" s="226">
        <v>1.2041202426388311</v>
      </c>
      <c r="O12" s="226">
        <v>1.1569541560956911</v>
      </c>
      <c r="P12" s="226">
        <v>0.92775472497604139</v>
      </c>
      <c r="Q12" s="226">
        <v>0.97385768113111526</v>
      </c>
      <c r="R12" s="226">
        <v>1.0503122969068159</v>
      </c>
      <c r="S12" s="226">
        <v>1.2935247097467999</v>
      </c>
      <c r="T12" s="226">
        <v>1.364622626297785</v>
      </c>
      <c r="U12" s="226">
        <v>1.305365931531391</v>
      </c>
      <c r="V12" s="226">
        <v>1.406544078571407</v>
      </c>
      <c r="W12" s="226">
        <v>1.352681052454606</v>
      </c>
      <c r="X12" s="226">
        <v>1.4764652457045611</v>
      </c>
      <c r="Y12" s="226">
        <v>1.671026537007841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4.3770883396526371E-2</v>
      </c>
      <c r="V14" s="226">
        <v>5.2786783906905783E-2</v>
      </c>
      <c r="W14" s="226">
        <v>6.7190624725738224E-2</v>
      </c>
      <c r="X14" s="226">
        <v>0.1026577285049234</v>
      </c>
      <c r="Y14" s="226">
        <v>0.13828459173379459</v>
      </c>
      <c r="DA14" s="69" t="s">
        <v>2237</v>
      </c>
    </row>
    <row r="15" spans="1:105" ht="12" customHeight="1" x14ac:dyDescent="0.25">
      <c r="A15" s="37" t="s">
        <v>40</v>
      </c>
      <c r="B15" s="226">
        <v>2.9493634999404712</v>
      </c>
      <c r="C15" s="226">
        <v>2.1115686112341829</v>
      </c>
      <c r="D15" s="226">
        <v>1.6514348873993261</v>
      </c>
      <c r="E15" s="226">
        <v>0.38298337321632547</v>
      </c>
      <c r="F15" s="226">
        <v>0.46898528903481529</v>
      </c>
      <c r="G15" s="226">
        <v>0.46012606866054612</v>
      </c>
      <c r="H15" s="226">
        <v>0.48846413212875928</v>
      </c>
      <c r="I15" s="226">
        <v>0.53898319201300315</v>
      </c>
      <c r="J15" s="226">
        <v>0.75668311602686333</v>
      </c>
      <c r="K15" s="226">
        <v>0.66683060865575738</v>
      </c>
      <c r="L15" s="226">
        <v>0.81345063449979171</v>
      </c>
      <c r="M15" s="226">
        <v>0.64842913474198793</v>
      </c>
      <c r="N15" s="226">
        <v>0.84490702079202329</v>
      </c>
      <c r="O15" s="226">
        <v>0.84215420438749145</v>
      </c>
      <c r="P15" s="226">
        <v>1.1296171301505049</v>
      </c>
      <c r="Q15" s="226">
        <v>1.032219100157473</v>
      </c>
      <c r="R15" s="226">
        <v>0.98449308443880634</v>
      </c>
      <c r="S15" s="226">
        <v>0.72030554361521459</v>
      </c>
      <c r="T15" s="226">
        <v>0.72542044627156343</v>
      </c>
      <c r="U15" s="226">
        <v>0.9443834212456037</v>
      </c>
      <c r="V15" s="226">
        <v>0.6812829124762847</v>
      </c>
      <c r="W15" s="226">
        <v>0.71322499155650465</v>
      </c>
      <c r="X15" s="226">
        <v>0.80412424902819302</v>
      </c>
      <c r="Y15" s="226">
        <v>0.82902278664363416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8.6848998472022352</v>
      </c>
      <c r="C16" s="261">
        <f t="shared" si="0"/>
        <v>8.0716532704355366</v>
      </c>
      <c r="D16" s="261">
        <f t="shared" si="0"/>
        <v>10.370620129660928</v>
      </c>
      <c r="E16" s="261">
        <f t="shared" si="0"/>
        <v>8.1105676415722741</v>
      </c>
      <c r="F16" s="261">
        <f t="shared" si="0"/>
        <v>6.7982612317649558</v>
      </c>
      <c r="G16" s="261">
        <f t="shared" si="0"/>
        <v>7.3260251402701604</v>
      </c>
      <c r="H16" s="261">
        <f t="shared" si="0"/>
        <v>6.4338534665235052</v>
      </c>
      <c r="I16" s="261">
        <f t="shared" si="0"/>
        <v>6.2092807636680432</v>
      </c>
      <c r="J16" s="261">
        <f t="shared" si="0"/>
        <v>5.4711274541135486</v>
      </c>
      <c r="K16" s="261">
        <f t="shared" si="0"/>
        <v>4.8309290046095272</v>
      </c>
      <c r="L16" s="261">
        <f t="shared" si="0"/>
        <v>4.3519252424456178</v>
      </c>
      <c r="M16" s="261">
        <f t="shared" si="0"/>
        <v>4.2564315110707183</v>
      </c>
      <c r="N16" s="261">
        <f t="shared" si="0"/>
        <v>4.9479967347969227</v>
      </c>
      <c r="O16" s="261">
        <f t="shared" si="0"/>
        <v>4.7908681578257699</v>
      </c>
      <c r="P16" s="261">
        <f t="shared" si="0"/>
        <v>4.9369511738569427</v>
      </c>
      <c r="Q16" s="261">
        <f t="shared" si="0"/>
        <v>4.7751134982048322</v>
      </c>
      <c r="R16" s="261">
        <f t="shared" si="0"/>
        <v>4.8648440399575943</v>
      </c>
      <c r="S16" s="261">
        <f t="shared" si="0"/>
        <v>4.8452565790871933</v>
      </c>
      <c r="T16" s="261">
        <f t="shared" si="0"/>
        <v>5.0397677621854591</v>
      </c>
      <c r="U16" s="261">
        <f t="shared" si="0"/>
        <v>5.4671155686408603</v>
      </c>
      <c r="V16" s="261">
        <f t="shared" si="0"/>
        <v>5.0575046261737375</v>
      </c>
      <c r="W16" s="261">
        <f t="shared" si="0"/>
        <v>5.0671715496435699</v>
      </c>
      <c r="X16" s="261">
        <f t="shared" si="0"/>
        <v>5.6202317638650152</v>
      </c>
      <c r="Y16" s="261">
        <f t="shared" si="0"/>
        <v>6.3232172703461744</v>
      </c>
      <c r="DA16" s="70"/>
    </row>
    <row r="17" spans="1:105" ht="12" customHeight="1" x14ac:dyDescent="0.25">
      <c r="A17" s="60" t="s">
        <v>2148</v>
      </c>
      <c r="B17" s="329">
        <v>1.663094615884817</v>
      </c>
      <c r="C17" s="329">
        <v>3.1346729829956361</v>
      </c>
      <c r="D17" s="329">
        <v>6.2517673777655087</v>
      </c>
      <c r="E17" s="329">
        <v>7.1049267427042171</v>
      </c>
      <c r="F17" s="329">
        <v>5.5845018001179474</v>
      </c>
      <c r="G17" s="329">
        <v>6.1357197051394357</v>
      </c>
      <c r="H17" s="329">
        <v>5.2000458046649101</v>
      </c>
      <c r="I17" s="329">
        <v>4.8211471904762941</v>
      </c>
      <c r="J17" s="329">
        <v>3.5622009044624861</v>
      </c>
      <c r="K17" s="329">
        <v>3.1490993912864802</v>
      </c>
      <c r="L17" s="329">
        <v>2.329271692431309</v>
      </c>
      <c r="M17" s="329">
        <v>2.638655323715057</v>
      </c>
      <c r="N17" s="329">
        <v>2.9544107002108642</v>
      </c>
      <c r="O17" s="329">
        <v>2.8125354743835822</v>
      </c>
      <c r="P17" s="329">
        <v>2.3195986307859831</v>
      </c>
      <c r="Q17" s="329">
        <v>2.407447238303035</v>
      </c>
      <c r="R17" s="329">
        <v>2.571906645501449</v>
      </c>
      <c r="S17" s="329">
        <v>3.1884677298267299</v>
      </c>
      <c r="T17" s="329">
        <v>3.3490687958134351</v>
      </c>
      <c r="U17" s="329">
        <v>3.237401071335269</v>
      </c>
      <c r="V17" s="329">
        <v>3.4312888756309938</v>
      </c>
      <c r="W17" s="329">
        <v>3.2700077484278358</v>
      </c>
      <c r="X17" s="329">
        <v>3.5965918042151062</v>
      </c>
      <c r="Y17" s="329">
        <v>4.2200172331278498</v>
      </c>
      <c r="DA17" s="72" t="s">
        <v>2239</v>
      </c>
    </row>
    <row r="18" spans="1:105" ht="12" customHeight="1" x14ac:dyDescent="0.25">
      <c r="A18" s="59" t="s">
        <v>28</v>
      </c>
      <c r="B18" s="230">
        <v>0.1075501708814193</v>
      </c>
      <c r="C18" s="230">
        <v>0.19426618233128509</v>
      </c>
      <c r="D18" s="230">
        <v>7.7984066698239346E-2</v>
      </c>
      <c r="E18" s="230">
        <v>0.14161562626341501</v>
      </c>
      <c r="F18" s="230">
        <v>0.1018193959361459</v>
      </c>
      <c r="G18" s="230">
        <v>0.11936279964278609</v>
      </c>
      <c r="H18" s="230">
        <v>8.9933406007358913E-2</v>
      </c>
      <c r="I18" s="230">
        <v>2.0604573937534811E-2</v>
      </c>
      <c r="J18" s="230">
        <v>1.9174299379280349E-2</v>
      </c>
      <c r="K18" s="230">
        <v>1.8721285407295091E-2</v>
      </c>
      <c r="L18" s="230">
        <v>1.7608856194013089E-2</v>
      </c>
      <c r="M18" s="230">
        <v>3.7489713797602388E-2</v>
      </c>
      <c r="N18" s="230">
        <v>0.23867304987398791</v>
      </c>
      <c r="O18" s="230">
        <v>0.24044674434397931</v>
      </c>
      <c r="P18" s="230">
        <v>0.23611032131020951</v>
      </c>
      <c r="Q18" s="230">
        <v>0.2768316814990851</v>
      </c>
      <c r="R18" s="230">
        <v>0.2432311542523331</v>
      </c>
      <c r="S18" s="230">
        <v>0.36567602924081499</v>
      </c>
      <c r="T18" s="230">
        <v>0.33478569214724302</v>
      </c>
      <c r="U18" s="230">
        <v>0.28697869927314701</v>
      </c>
      <c r="V18" s="230">
        <v>0.29100669879642388</v>
      </c>
      <c r="W18" s="230">
        <v>6.3858056684049355E-2</v>
      </c>
      <c r="X18" s="230">
        <v>6.1403708846319453E-2</v>
      </c>
      <c r="Y18" s="230">
        <v>4.0588717790904588E-2</v>
      </c>
      <c r="DA18" s="71" t="s">
        <v>2240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3.8855926692500473E-2</v>
      </c>
      <c r="Y19" s="230">
        <v>7.6967562589162472E-2</v>
      </c>
      <c r="DA19" s="71" t="s">
        <v>2241</v>
      </c>
    </row>
    <row r="20" spans="1:105" ht="12" customHeight="1" x14ac:dyDescent="0.25">
      <c r="A20" s="59" t="s">
        <v>159</v>
      </c>
      <c r="B20" s="230">
        <v>3.3708819493427737E-2</v>
      </c>
      <c r="C20" s="230">
        <v>7.7072087711730242E-2</v>
      </c>
      <c r="D20" s="230">
        <v>9.1709924074440466E-2</v>
      </c>
      <c r="E20" s="230">
        <v>4.1370494765830233E-2</v>
      </c>
      <c r="F20" s="230">
        <v>8.3624235569410371E-2</v>
      </c>
      <c r="G20" s="230">
        <v>3.6953819201928327E-2</v>
      </c>
      <c r="H20" s="230">
        <v>3.6608556908201549E-2</v>
      </c>
      <c r="I20" s="230">
        <v>0</v>
      </c>
      <c r="J20" s="230">
        <v>3.2418928568700933E-2</v>
      </c>
      <c r="K20" s="230">
        <v>0</v>
      </c>
      <c r="L20" s="230">
        <v>0</v>
      </c>
      <c r="M20" s="230">
        <v>3.147043190891987E-2</v>
      </c>
      <c r="N20" s="230">
        <v>3.0774809948709861E-2</v>
      </c>
      <c r="O20" s="230">
        <v>0</v>
      </c>
      <c r="P20" s="230">
        <v>2.739814426479216E-2</v>
      </c>
      <c r="Q20" s="230">
        <v>0</v>
      </c>
      <c r="R20" s="230">
        <v>0</v>
      </c>
      <c r="S20" s="230">
        <v>3.3086441071543238E-2</v>
      </c>
      <c r="T20" s="230">
        <v>3.3860664708986569E-2</v>
      </c>
      <c r="U20" s="230">
        <v>3.2976049813224398E-2</v>
      </c>
      <c r="V20" s="230">
        <v>0</v>
      </c>
      <c r="W20" s="230">
        <v>0</v>
      </c>
      <c r="X20" s="230">
        <v>0</v>
      </c>
      <c r="Y20" s="230">
        <v>0.13160486490698051</v>
      </c>
      <c r="DA20" s="71" t="s">
        <v>2242</v>
      </c>
    </row>
    <row r="21" spans="1:105" ht="12" customHeight="1" x14ac:dyDescent="0.25">
      <c r="A21" s="59" t="s">
        <v>32</v>
      </c>
      <c r="B21" s="230">
        <v>0</v>
      </c>
      <c r="C21" s="230">
        <v>9.1639967659919289E-2</v>
      </c>
      <c r="D21" s="230">
        <v>0</v>
      </c>
      <c r="E21" s="230">
        <v>0.11185652973037739</v>
      </c>
      <c r="F21" s="230">
        <v>0</v>
      </c>
      <c r="G21" s="230">
        <v>6.6392097638738629E-2</v>
      </c>
      <c r="H21" s="230">
        <v>0.13155109635800091</v>
      </c>
      <c r="I21" s="230">
        <v>3.1722318663109698E-2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2243</v>
      </c>
    </row>
    <row r="22" spans="1:105" ht="12" customHeight="1" x14ac:dyDescent="0.25">
      <c r="A22" s="59" t="s">
        <v>35</v>
      </c>
      <c r="B22" s="230">
        <v>1.5218356255099701</v>
      </c>
      <c r="C22" s="230">
        <v>2.771694745292701</v>
      </c>
      <c r="D22" s="230">
        <v>6.0820733869928292</v>
      </c>
      <c r="E22" s="230">
        <v>6.8100840919445949</v>
      </c>
      <c r="F22" s="230">
        <v>5.39905816861239</v>
      </c>
      <c r="G22" s="230">
        <v>5.9130109886559827</v>
      </c>
      <c r="H22" s="230">
        <v>4.9419527453913483</v>
      </c>
      <c r="I22" s="230">
        <v>4.7688202978756493</v>
      </c>
      <c r="J22" s="230">
        <v>3.5106076765145051</v>
      </c>
      <c r="K22" s="230">
        <v>3.1303781058791849</v>
      </c>
      <c r="L22" s="230">
        <v>2.311662836237296</v>
      </c>
      <c r="M22" s="230">
        <v>2.5696951780085349</v>
      </c>
      <c r="N22" s="230">
        <v>2.6849628403881658</v>
      </c>
      <c r="O22" s="230">
        <v>2.572088730039602</v>
      </c>
      <c r="P22" s="230">
        <v>2.056090165210982</v>
      </c>
      <c r="Q22" s="230">
        <v>2.1306155568039489</v>
      </c>
      <c r="R22" s="230">
        <v>2.3286754912491161</v>
      </c>
      <c r="S22" s="230">
        <v>2.7897052595143719</v>
      </c>
      <c r="T22" s="230">
        <v>2.980422438957206</v>
      </c>
      <c r="U22" s="230">
        <v>2.9174463222488982</v>
      </c>
      <c r="V22" s="230">
        <v>3.1402821768345701</v>
      </c>
      <c r="W22" s="230">
        <v>3.2061496917437871</v>
      </c>
      <c r="X22" s="230">
        <v>3.496332168676286</v>
      </c>
      <c r="Y22" s="230">
        <v>3.970856087840803</v>
      </c>
      <c r="DA22" s="71" t="s">
        <v>2244</v>
      </c>
    </row>
    <row r="23" spans="1:105" ht="12" customHeight="1" x14ac:dyDescent="0.25">
      <c r="A23" s="60" t="s">
        <v>2155</v>
      </c>
      <c r="B23" s="329">
        <v>6.7964835901164484</v>
      </c>
      <c r="C23" s="329">
        <v>4.7315451763248451</v>
      </c>
      <c r="D23" s="329">
        <v>3.875014524084794</v>
      </c>
      <c r="E23" s="329">
        <v>0.87608005358765939</v>
      </c>
      <c r="F23" s="329">
        <v>1.0923395658052071</v>
      </c>
      <c r="G23" s="329">
        <v>1.0588990892100849</v>
      </c>
      <c r="H23" s="329">
        <v>1.1121013851410571</v>
      </c>
      <c r="I23" s="329">
        <v>1.264754964761412</v>
      </c>
      <c r="J23" s="329">
        <v>1.7852170002867089</v>
      </c>
      <c r="K23" s="329">
        <v>1.572479167963863</v>
      </c>
      <c r="L23" s="329">
        <v>1.9169888579626759</v>
      </c>
      <c r="M23" s="329">
        <v>1.519153460861068</v>
      </c>
      <c r="N23" s="329">
        <v>1.8769798079711379</v>
      </c>
      <c r="O23" s="329">
        <v>1.865278467376833</v>
      </c>
      <c r="P23" s="329">
        <v>2.4941496640022018</v>
      </c>
      <c r="Q23" s="329">
        <v>2.2499027697383531</v>
      </c>
      <c r="R23" s="329">
        <v>2.1746303836306429</v>
      </c>
      <c r="S23" s="329">
        <v>1.547685125839084</v>
      </c>
      <c r="T23" s="329">
        <v>1.578473548082109</v>
      </c>
      <c r="U23" s="329">
        <v>2.102815716872811</v>
      </c>
      <c r="V23" s="329">
        <v>1.515392325884009</v>
      </c>
      <c r="W23" s="329">
        <v>1.6842137193116979</v>
      </c>
      <c r="X23" s="329">
        <v>1.8971203204687559</v>
      </c>
      <c r="Y23" s="329">
        <v>1.962680141309634</v>
      </c>
      <c r="DA23" s="72" t="s">
        <v>2245</v>
      </c>
    </row>
    <row r="24" spans="1:105" ht="12" customHeight="1" x14ac:dyDescent="0.25">
      <c r="A24" s="60" t="s">
        <v>2157</v>
      </c>
      <c r="B24" s="329">
        <v>0.22532164120097051</v>
      </c>
      <c r="C24" s="329">
        <v>0.20543511111505541</v>
      </c>
      <c r="D24" s="329">
        <v>0.24383822781062539</v>
      </c>
      <c r="E24" s="329">
        <v>0.1295608452803966</v>
      </c>
      <c r="F24" s="329">
        <v>0.12141986584180089</v>
      </c>
      <c r="G24" s="329">
        <v>0.13140634592063941</v>
      </c>
      <c r="H24" s="329">
        <v>0.12170627671753791</v>
      </c>
      <c r="I24" s="329">
        <v>0.1233786084303372</v>
      </c>
      <c r="J24" s="329">
        <v>0.1237095493643536</v>
      </c>
      <c r="K24" s="329">
        <v>0.10935044535918451</v>
      </c>
      <c r="L24" s="329">
        <v>0.1056646920516328</v>
      </c>
      <c r="M24" s="329">
        <v>9.8622726494593235E-2</v>
      </c>
      <c r="N24" s="329">
        <v>0.1166062266149204</v>
      </c>
      <c r="O24" s="329">
        <v>0.113054216065355</v>
      </c>
      <c r="P24" s="329">
        <v>0.1232028790687575</v>
      </c>
      <c r="Q24" s="329">
        <v>0.1177634901634443</v>
      </c>
      <c r="R24" s="329">
        <v>0.118307010825502</v>
      </c>
      <c r="S24" s="329">
        <v>0.10910372342137931</v>
      </c>
      <c r="T24" s="329">
        <v>0.1122254182899155</v>
      </c>
      <c r="U24" s="329">
        <v>0.12689878043278049</v>
      </c>
      <c r="V24" s="329">
        <v>0.1108234246587349</v>
      </c>
      <c r="W24" s="329">
        <v>0.11295008190403601</v>
      </c>
      <c r="X24" s="329">
        <v>0.1265196391811538</v>
      </c>
      <c r="Y24" s="329">
        <v>0.1405198959086908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3.9476817487282894</v>
      </c>
      <c r="C25" s="261">
        <f t="shared" si="1"/>
        <v>3.6689333047434269</v>
      </c>
      <c r="D25" s="261">
        <f t="shared" si="1"/>
        <v>4.7139182407549658</v>
      </c>
      <c r="E25" s="261">
        <f t="shared" si="1"/>
        <v>3.6866216552601236</v>
      </c>
      <c r="F25" s="261">
        <f t="shared" si="1"/>
        <v>3.0901187417113429</v>
      </c>
      <c r="G25" s="261">
        <f t="shared" si="1"/>
        <v>3.3300114273955286</v>
      </c>
      <c r="H25" s="261">
        <f t="shared" si="1"/>
        <v>2.9244788484197741</v>
      </c>
      <c r="I25" s="261">
        <f t="shared" si="1"/>
        <v>2.8224003471218375</v>
      </c>
      <c r="J25" s="261">
        <f t="shared" si="1"/>
        <v>2.4868761155061598</v>
      </c>
      <c r="K25" s="261">
        <f t="shared" si="1"/>
        <v>2.195876820277058</v>
      </c>
      <c r="L25" s="261">
        <f t="shared" si="1"/>
        <v>1.9781478374752814</v>
      </c>
      <c r="M25" s="261">
        <f t="shared" si="1"/>
        <v>1.9347415959412364</v>
      </c>
      <c r="N25" s="261">
        <f t="shared" si="1"/>
        <v>2.2490894249076923</v>
      </c>
      <c r="O25" s="261">
        <f t="shared" si="1"/>
        <v>2.1776673444662582</v>
      </c>
      <c r="P25" s="261">
        <f t="shared" si="1"/>
        <v>2.24406871538952</v>
      </c>
      <c r="Q25" s="261">
        <f t="shared" si="1"/>
        <v>2.17050613554765</v>
      </c>
      <c r="R25" s="261">
        <f t="shared" si="1"/>
        <v>2.2112927454352707</v>
      </c>
      <c r="S25" s="261">
        <f t="shared" si="1"/>
        <v>2.2023893541305415</v>
      </c>
      <c r="T25" s="261">
        <f t="shared" si="1"/>
        <v>2.2908035282661183</v>
      </c>
      <c r="U25" s="261">
        <f t="shared" si="1"/>
        <v>2.4850525312003908</v>
      </c>
      <c r="V25" s="261">
        <f t="shared" si="1"/>
        <v>2.298865739169881</v>
      </c>
      <c r="W25" s="261">
        <f t="shared" si="1"/>
        <v>2.3032597952925316</v>
      </c>
      <c r="X25" s="261">
        <f t="shared" si="1"/>
        <v>2.5546508017568246</v>
      </c>
      <c r="Y25" s="261">
        <f t="shared" si="1"/>
        <v>2.8741896683391706</v>
      </c>
      <c r="DA25" s="70"/>
    </row>
    <row r="26" spans="1:105" ht="12" customHeight="1" x14ac:dyDescent="0.25">
      <c r="A26" s="60" t="s">
        <v>2160</v>
      </c>
      <c r="B26" s="329">
        <v>0.75595209812946262</v>
      </c>
      <c r="C26" s="329">
        <v>1.4248513559071081</v>
      </c>
      <c r="D26" s="329">
        <v>2.8417124444388668</v>
      </c>
      <c r="E26" s="329">
        <v>3.229512155774644</v>
      </c>
      <c r="F26" s="329">
        <v>2.5384099091445211</v>
      </c>
      <c r="G26" s="329">
        <v>2.7889635023361081</v>
      </c>
      <c r="H26" s="329">
        <v>2.3636571839385949</v>
      </c>
      <c r="I26" s="329">
        <v>2.1914305411255879</v>
      </c>
      <c r="J26" s="329">
        <v>1.6191822293011311</v>
      </c>
      <c r="K26" s="329">
        <v>1.431408814221127</v>
      </c>
      <c r="L26" s="329">
        <v>1.05875986019605</v>
      </c>
      <c r="M26" s="329">
        <v>1.1993887835068451</v>
      </c>
      <c r="N26" s="329">
        <v>1.342913954641302</v>
      </c>
      <c r="O26" s="329">
        <v>1.2784252156289</v>
      </c>
      <c r="P26" s="329">
        <v>1.0543630139936291</v>
      </c>
      <c r="Q26" s="329">
        <v>1.0942941992286519</v>
      </c>
      <c r="R26" s="329">
        <v>1.169048475227932</v>
      </c>
      <c r="S26" s="329">
        <v>1.449303513557604</v>
      </c>
      <c r="T26" s="329">
        <v>1.5223039980970161</v>
      </c>
      <c r="U26" s="329">
        <v>1.471545941516031</v>
      </c>
      <c r="V26" s="329">
        <v>1.5596767616504521</v>
      </c>
      <c r="W26" s="329">
        <v>1.486367158376289</v>
      </c>
      <c r="X26" s="329">
        <v>1.634814456461412</v>
      </c>
      <c r="Y26" s="329">
        <v>1.91818965142175</v>
      </c>
      <c r="DA26" s="72" t="s">
        <v>2247</v>
      </c>
    </row>
    <row r="27" spans="1:105" ht="12" customHeight="1" x14ac:dyDescent="0.25">
      <c r="A27" s="59" t="s">
        <v>28</v>
      </c>
      <c r="B27" s="230">
        <v>4.8886441309736052E-2</v>
      </c>
      <c r="C27" s="230">
        <v>8.8302810150584152E-2</v>
      </c>
      <c r="D27" s="230">
        <v>3.5447303044654252E-2</v>
      </c>
      <c r="E27" s="230">
        <v>6.4370739210643194E-2</v>
      </c>
      <c r="F27" s="230">
        <v>4.6281543607339007E-2</v>
      </c>
      <c r="G27" s="230">
        <v>5.4255818019448253E-2</v>
      </c>
      <c r="H27" s="230">
        <v>4.0878820912435873E-2</v>
      </c>
      <c r="I27" s="230">
        <v>9.3657154261521883E-3</v>
      </c>
      <c r="J27" s="230">
        <v>8.7155906269456174E-3</v>
      </c>
      <c r="K27" s="230">
        <v>8.5096751851341298E-3</v>
      </c>
      <c r="L27" s="230">
        <v>8.0040255427332244E-3</v>
      </c>
      <c r="M27" s="230">
        <v>1.704077899891018E-2</v>
      </c>
      <c r="N27" s="230">
        <v>0.1084877499427218</v>
      </c>
      <c r="O27" s="230">
        <v>0.1092939747018087</v>
      </c>
      <c r="P27" s="230">
        <v>0.1073228733228225</v>
      </c>
      <c r="Q27" s="230">
        <v>0.12583258249958409</v>
      </c>
      <c r="R27" s="230">
        <v>0.11055961556924231</v>
      </c>
      <c r="S27" s="230">
        <v>0.1662163769276431</v>
      </c>
      <c r="T27" s="230">
        <v>0.15217531461238321</v>
      </c>
      <c r="U27" s="230">
        <v>0.13044486330597579</v>
      </c>
      <c r="V27" s="230">
        <v>0.13227577218019271</v>
      </c>
      <c r="W27" s="230">
        <v>2.9026389401840619E-2</v>
      </c>
      <c r="X27" s="230">
        <v>2.791077674832702E-2</v>
      </c>
      <c r="Y27" s="230">
        <v>1.8449417177683902E-2</v>
      </c>
      <c r="DA27" s="71" t="s">
        <v>2248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</v>
      </c>
      <c r="S28" s="230">
        <v>0</v>
      </c>
      <c r="T28" s="230">
        <v>0</v>
      </c>
      <c r="U28" s="230">
        <v>0</v>
      </c>
      <c r="V28" s="230">
        <v>0</v>
      </c>
      <c r="W28" s="230">
        <v>0</v>
      </c>
      <c r="X28" s="230">
        <v>1.7661784860227479E-2</v>
      </c>
      <c r="Y28" s="230">
        <v>3.4985255722346578E-2</v>
      </c>
      <c r="DA28" s="71" t="s">
        <v>2249</v>
      </c>
    </row>
    <row r="29" spans="1:105" ht="12" customHeight="1" x14ac:dyDescent="0.25">
      <c r="A29" s="59" t="s">
        <v>159</v>
      </c>
      <c r="B29" s="230">
        <v>1.532219067883079E-2</v>
      </c>
      <c r="C29" s="230">
        <v>3.5032767141695571E-2</v>
      </c>
      <c r="D29" s="230">
        <v>4.1686329124745652E-2</v>
      </c>
      <c r="E29" s="230">
        <v>1.8804770348104641E-2</v>
      </c>
      <c r="F29" s="230">
        <v>3.8011016167913803E-2</v>
      </c>
      <c r="G29" s="230">
        <v>1.679719054633106E-2</v>
      </c>
      <c r="H29" s="230">
        <v>1.6640253140091609E-2</v>
      </c>
      <c r="I29" s="230">
        <v>0</v>
      </c>
      <c r="J29" s="230">
        <v>1.473587662213679E-2</v>
      </c>
      <c r="K29" s="230">
        <v>0</v>
      </c>
      <c r="L29" s="230">
        <v>0</v>
      </c>
      <c r="M29" s="230">
        <v>1.430474177678176E-2</v>
      </c>
      <c r="N29" s="230">
        <v>1.3988549976686301E-2</v>
      </c>
      <c r="O29" s="230">
        <v>0</v>
      </c>
      <c r="P29" s="230">
        <v>1.2453701938541889E-2</v>
      </c>
      <c r="Q29" s="230">
        <v>0</v>
      </c>
      <c r="R29" s="230">
        <v>0</v>
      </c>
      <c r="S29" s="230">
        <v>1.5039291396156011E-2</v>
      </c>
      <c r="T29" s="230">
        <v>1.539121123135753E-2</v>
      </c>
      <c r="U29" s="230">
        <v>1.498911355146563E-2</v>
      </c>
      <c r="V29" s="230">
        <v>0</v>
      </c>
      <c r="W29" s="230">
        <v>0</v>
      </c>
      <c r="X29" s="230">
        <v>0</v>
      </c>
      <c r="Y29" s="230">
        <v>5.9820393139536562E-2</v>
      </c>
      <c r="DA29" s="71" t="s">
        <v>2250</v>
      </c>
    </row>
    <row r="30" spans="1:105" ht="12" customHeight="1" x14ac:dyDescent="0.25">
      <c r="A30" s="59" t="s">
        <v>32</v>
      </c>
      <c r="B30" s="230">
        <v>0</v>
      </c>
      <c r="C30" s="230">
        <v>4.1654530754508777E-2</v>
      </c>
      <c r="D30" s="230">
        <v>0</v>
      </c>
      <c r="E30" s="230">
        <v>5.0843877150171551E-2</v>
      </c>
      <c r="F30" s="230">
        <v>0</v>
      </c>
      <c r="G30" s="230">
        <v>3.0178226199426669E-2</v>
      </c>
      <c r="H30" s="230">
        <v>5.9795952890000427E-2</v>
      </c>
      <c r="I30" s="230">
        <v>1.4419235755958959E-2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2251</v>
      </c>
    </row>
    <row r="31" spans="1:105" ht="12" customHeight="1" x14ac:dyDescent="0.25">
      <c r="A31" s="59" t="s">
        <v>35</v>
      </c>
      <c r="B31" s="230">
        <v>0.69174346614089577</v>
      </c>
      <c r="C31" s="230">
        <v>1.2598612478603191</v>
      </c>
      <c r="D31" s="230">
        <v>2.764578812269467</v>
      </c>
      <c r="E31" s="230">
        <v>3.0954927690657241</v>
      </c>
      <c r="F31" s="230">
        <v>2.4541173493692678</v>
      </c>
      <c r="G31" s="230">
        <v>2.6877322675709019</v>
      </c>
      <c r="H31" s="230">
        <v>2.2463421569960671</v>
      </c>
      <c r="I31" s="230">
        <v>2.167645589943477</v>
      </c>
      <c r="J31" s="230">
        <v>1.595730762052048</v>
      </c>
      <c r="K31" s="230">
        <v>1.4228991390359931</v>
      </c>
      <c r="L31" s="230">
        <v>1.050755834653317</v>
      </c>
      <c r="M31" s="230">
        <v>1.168043262731153</v>
      </c>
      <c r="N31" s="230">
        <v>1.220437654721894</v>
      </c>
      <c r="O31" s="230">
        <v>1.169131240927092</v>
      </c>
      <c r="P31" s="230">
        <v>0.93458643873226455</v>
      </c>
      <c r="Q31" s="230">
        <v>0.96846161672906772</v>
      </c>
      <c r="R31" s="230">
        <v>1.058488859658689</v>
      </c>
      <c r="S31" s="230">
        <v>1.2680478452338051</v>
      </c>
      <c r="T31" s="230">
        <v>1.354737472253275</v>
      </c>
      <c r="U31" s="230">
        <v>1.3261119646585899</v>
      </c>
      <c r="V31" s="230">
        <v>1.42740098947026</v>
      </c>
      <c r="W31" s="230">
        <v>1.4573407689744491</v>
      </c>
      <c r="X31" s="230">
        <v>1.5892418948528571</v>
      </c>
      <c r="Y31" s="230">
        <v>1.804934585382183</v>
      </c>
      <c r="DA31" s="71" t="s">
        <v>2252</v>
      </c>
    </row>
    <row r="32" spans="1:105" ht="12" customHeight="1" x14ac:dyDescent="0.25">
      <c r="A32" s="60" t="s">
        <v>2167</v>
      </c>
      <c r="B32" s="329">
        <v>3.0893107227802039</v>
      </c>
      <c r="C32" s="329">
        <v>2.1507023528749301</v>
      </c>
      <c r="D32" s="329">
        <v>1.76137023822036</v>
      </c>
      <c r="E32" s="329">
        <v>0.39821820617620868</v>
      </c>
      <c r="F32" s="329">
        <v>0.4965179844569122</v>
      </c>
      <c r="G32" s="329">
        <v>0.48131776782276597</v>
      </c>
      <c r="H32" s="329">
        <v>0.50550062960957143</v>
      </c>
      <c r="I32" s="329">
        <v>0.57488862034609622</v>
      </c>
      <c r="J32" s="329">
        <v>0.81146227285759531</v>
      </c>
      <c r="K32" s="329">
        <v>0.71476325816539243</v>
      </c>
      <c r="L32" s="329">
        <v>0.87135857180121667</v>
      </c>
      <c r="M32" s="329">
        <v>0.69052430039139423</v>
      </c>
      <c r="N32" s="329">
        <v>0.85317263998688098</v>
      </c>
      <c r="O32" s="329">
        <v>0.84785384880765124</v>
      </c>
      <c r="P32" s="329">
        <v>1.1337043927282739</v>
      </c>
      <c r="Q32" s="329">
        <v>1.022683077153796</v>
      </c>
      <c r="R32" s="329">
        <v>0.98846835619574691</v>
      </c>
      <c r="S32" s="329">
        <v>0.70349323901776517</v>
      </c>
      <c r="T32" s="329">
        <v>0.71748797640095885</v>
      </c>
      <c r="U32" s="329">
        <v>0.95582532585127777</v>
      </c>
      <c r="V32" s="329">
        <v>0.68881469358364045</v>
      </c>
      <c r="W32" s="329">
        <v>0.76555169059622641</v>
      </c>
      <c r="X32" s="329">
        <v>0.86232741839488858</v>
      </c>
      <c r="Y32" s="329">
        <v>0.89212733695892488</v>
      </c>
      <c r="DA32" s="72" t="s">
        <v>2253</v>
      </c>
    </row>
    <row r="33" spans="1:105" ht="12" customHeight="1" x14ac:dyDescent="0.25">
      <c r="A33" s="60" t="s">
        <v>2169</v>
      </c>
      <c r="B33" s="329">
        <v>0.1024189278186229</v>
      </c>
      <c r="C33" s="329">
        <v>9.3379595961388812E-2</v>
      </c>
      <c r="D33" s="329">
        <v>0.11083555809573881</v>
      </c>
      <c r="E33" s="329">
        <v>5.8891293309271169E-2</v>
      </c>
      <c r="F33" s="329">
        <v>5.5190848109909513E-2</v>
      </c>
      <c r="G33" s="329">
        <v>5.9730157236654292E-2</v>
      </c>
      <c r="H33" s="329">
        <v>5.5321034871608131E-2</v>
      </c>
      <c r="I33" s="329">
        <v>5.6081185650153249E-2</v>
      </c>
      <c r="J33" s="329">
        <v>5.623161334743345E-2</v>
      </c>
      <c r="K33" s="329">
        <v>4.9704747890538428E-2</v>
      </c>
      <c r="L33" s="329">
        <v>4.8029405478014882E-2</v>
      </c>
      <c r="M33" s="329">
        <v>4.4828512042996919E-2</v>
      </c>
      <c r="N33" s="329">
        <v>5.300283027950925E-2</v>
      </c>
      <c r="O33" s="329">
        <v>5.1388280029706808E-2</v>
      </c>
      <c r="P33" s="329">
        <v>5.6001308667617017E-2</v>
      </c>
      <c r="Q33" s="329">
        <v>5.3528859165201961E-2</v>
      </c>
      <c r="R33" s="329">
        <v>5.3775914011591798E-2</v>
      </c>
      <c r="S33" s="329">
        <v>4.9592601555172422E-2</v>
      </c>
      <c r="T33" s="329">
        <v>5.1011553768143397E-2</v>
      </c>
      <c r="U33" s="329">
        <v>5.7681263833082037E-2</v>
      </c>
      <c r="V33" s="329">
        <v>5.0374283935788577E-2</v>
      </c>
      <c r="W33" s="329">
        <v>5.134094632001638E-2</v>
      </c>
      <c r="X33" s="329">
        <v>5.7508926900524428E-2</v>
      </c>
      <c r="Y33" s="329">
        <v>6.3872679958495798E-2</v>
      </c>
      <c r="DA33" s="72" t="s">
        <v>2254</v>
      </c>
    </row>
    <row r="34" spans="1:105" ht="12" customHeight="1" x14ac:dyDescent="0.25">
      <c r="A34" s="57" t="s">
        <v>2171</v>
      </c>
      <c r="B34" s="261">
        <v>36.099098593652357</v>
      </c>
      <c r="C34" s="261">
        <v>45.399112628859882</v>
      </c>
      <c r="D34" s="261">
        <v>69.056671020623341</v>
      </c>
      <c r="E34" s="261">
        <v>64.161026048972005</v>
      </c>
      <c r="F34" s="261">
        <v>53.496835935534342</v>
      </c>
      <c r="G34" s="261">
        <v>55.466001877970101</v>
      </c>
      <c r="H34" s="261">
        <v>48.299632724645789</v>
      </c>
      <c r="I34" s="261">
        <v>45.808787990416853</v>
      </c>
      <c r="J34" s="261">
        <v>37.78556196202306</v>
      </c>
      <c r="K34" s="261">
        <v>33.340880149290577</v>
      </c>
      <c r="L34" s="261">
        <v>27.751923405728089</v>
      </c>
      <c r="M34" s="261">
        <v>28.810731724257849</v>
      </c>
      <c r="N34" s="261">
        <v>33.03208420298634</v>
      </c>
      <c r="O34" s="261">
        <v>31.96544370537331</v>
      </c>
      <c r="P34" s="261">
        <v>29.9576744384695</v>
      </c>
      <c r="Q34" s="261">
        <v>29.801711298963781</v>
      </c>
      <c r="R34" s="261">
        <v>31.093479752894901</v>
      </c>
      <c r="S34" s="261">
        <v>33.79887692886345</v>
      </c>
      <c r="T34" s="261">
        <v>35.528296978451863</v>
      </c>
      <c r="U34" s="261">
        <v>36.864276363437483</v>
      </c>
      <c r="V34" s="261">
        <v>35.734089152281648</v>
      </c>
      <c r="W34" s="261">
        <v>35.352135353438193</v>
      </c>
      <c r="X34" s="261">
        <v>38.94607311372831</v>
      </c>
      <c r="Y34" s="261">
        <v>44.116537260277418</v>
      </c>
      <c r="DA34" s="70" t="s">
        <v>2255</v>
      </c>
    </row>
    <row r="35" spans="1:105" ht="12" customHeight="1" x14ac:dyDescent="0.25">
      <c r="A35" s="64" t="s">
        <v>28</v>
      </c>
      <c r="B35" s="229">
        <v>2.275010059255814</v>
      </c>
      <c r="C35" s="229">
        <v>2.5733107635492769</v>
      </c>
      <c r="D35" s="229">
        <v>0.85301474773880293</v>
      </c>
      <c r="E35" s="229">
        <v>1.070745325692348</v>
      </c>
      <c r="F35" s="229">
        <v>0.75604462493285074</v>
      </c>
      <c r="G35" s="229">
        <v>1.0437930463617009</v>
      </c>
      <c r="H35" s="229">
        <v>0.79413546130286061</v>
      </c>
      <c r="I35" s="229">
        <v>0.18983845370457261</v>
      </c>
      <c r="J35" s="229">
        <v>0.19560832937179881</v>
      </c>
      <c r="K35" s="229">
        <v>0.19277062471264239</v>
      </c>
      <c r="L35" s="229">
        <v>0.20294237110214561</v>
      </c>
      <c r="M35" s="229">
        <v>0.39595615025914288</v>
      </c>
      <c r="N35" s="229">
        <v>2.5290666891357452</v>
      </c>
      <c r="O35" s="229">
        <v>2.5134560607246712</v>
      </c>
      <c r="P35" s="229">
        <v>2.827343191101503</v>
      </c>
      <c r="Q35" s="229">
        <v>3.1851188683369589</v>
      </c>
      <c r="R35" s="229">
        <v>2.695225159253769</v>
      </c>
      <c r="S35" s="229">
        <v>3.5352402605001858</v>
      </c>
      <c r="T35" s="229">
        <v>3.1432649991610249</v>
      </c>
      <c r="U35" s="229">
        <v>2.7708234518210881</v>
      </c>
      <c r="V35" s="229">
        <v>2.663266967175447</v>
      </c>
      <c r="W35" s="229">
        <v>0.59220418258597685</v>
      </c>
      <c r="X35" s="229">
        <v>0.59031631499525361</v>
      </c>
      <c r="Y35" s="229">
        <v>0.39588962116541782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0.37727228323923878</v>
      </c>
      <c r="Y37" s="229">
        <v>0.75820032190294651</v>
      </c>
      <c r="DA37" s="73" t="s">
        <v>2258</v>
      </c>
    </row>
    <row r="38" spans="1:105" ht="12" customHeight="1" x14ac:dyDescent="0.25">
      <c r="A38" s="64" t="s">
        <v>159</v>
      </c>
      <c r="B38" s="229">
        <v>0.73384538919116993</v>
      </c>
      <c r="C38" s="229">
        <v>1.0507053993442581</v>
      </c>
      <c r="D38" s="229">
        <v>1.0324185628232481</v>
      </c>
      <c r="E38" s="229">
        <v>0.32192487414439808</v>
      </c>
      <c r="F38" s="229">
        <v>0.63905448127304221</v>
      </c>
      <c r="G38" s="229">
        <v>0.33257801910393842</v>
      </c>
      <c r="H38" s="229">
        <v>0.33269399895269081</v>
      </c>
      <c r="I38" s="229">
        <v>0</v>
      </c>
      <c r="J38" s="229">
        <v>0.34037316052700523</v>
      </c>
      <c r="K38" s="229">
        <v>0</v>
      </c>
      <c r="L38" s="229">
        <v>0</v>
      </c>
      <c r="M38" s="229">
        <v>0.34207905306567638</v>
      </c>
      <c r="N38" s="229">
        <v>0.335614787601277</v>
      </c>
      <c r="O38" s="229">
        <v>0</v>
      </c>
      <c r="P38" s="229">
        <v>0.33765525518478329</v>
      </c>
      <c r="Q38" s="229">
        <v>0</v>
      </c>
      <c r="R38" s="229">
        <v>0</v>
      </c>
      <c r="S38" s="229">
        <v>0.32920112209789593</v>
      </c>
      <c r="T38" s="229">
        <v>0.32718877573110339</v>
      </c>
      <c r="U38" s="229">
        <v>0.32767750809962798</v>
      </c>
      <c r="V38" s="229">
        <v>0</v>
      </c>
      <c r="W38" s="229">
        <v>0</v>
      </c>
      <c r="X38" s="229">
        <v>0</v>
      </c>
      <c r="Y38" s="229">
        <v>1.321081277489325</v>
      </c>
      <c r="DA38" s="73" t="s">
        <v>2259</v>
      </c>
    </row>
    <row r="39" spans="1:105" ht="12" customHeight="1" x14ac:dyDescent="0.25">
      <c r="A39" s="64" t="s">
        <v>32</v>
      </c>
      <c r="B39" s="229">
        <v>0</v>
      </c>
      <c r="C39" s="229">
        <v>1.2111729359713259</v>
      </c>
      <c r="D39" s="229">
        <v>0</v>
      </c>
      <c r="E39" s="229">
        <v>0.8438447466905068</v>
      </c>
      <c r="F39" s="229">
        <v>0</v>
      </c>
      <c r="G39" s="229">
        <v>0.57927927725471162</v>
      </c>
      <c r="H39" s="229">
        <v>1.1590287780046991</v>
      </c>
      <c r="I39" s="229">
        <v>0.29161621733388859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32.434172143641867</v>
      </c>
      <c r="C41" s="229">
        <v>36.991614263039821</v>
      </c>
      <c r="D41" s="229">
        <v>67.029375195009635</v>
      </c>
      <c r="E41" s="229">
        <v>51.878849810687377</v>
      </c>
      <c r="F41" s="229">
        <v>40.392224808250987</v>
      </c>
      <c r="G41" s="229">
        <v>52.097507173815217</v>
      </c>
      <c r="H41" s="229">
        <v>43.967825820703901</v>
      </c>
      <c r="I41" s="229">
        <v>44.268454569193921</v>
      </c>
      <c r="J41" s="229">
        <v>36.083860271806437</v>
      </c>
      <c r="K41" s="229">
        <v>32.476172710928353</v>
      </c>
      <c r="L41" s="229">
        <v>26.842868810942921</v>
      </c>
      <c r="M41" s="229">
        <v>27.34509471947279</v>
      </c>
      <c r="N41" s="229">
        <v>28.665401725593281</v>
      </c>
      <c r="O41" s="229">
        <v>27.089512973800801</v>
      </c>
      <c r="P41" s="229">
        <v>24.806675492023651</v>
      </c>
      <c r="Q41" s="229">
        <v>24.698910828235618</v>
      </c>
      <c r="R41" s="229">
        <v>25.998463252868191</v>
      </c>
      <c r="S41" s="229">
        <v>27.173377212900139</v>
      </c>
      <c r="T41" s="229">
        <v>28.193876060526861</v>
      </c>
      <c r="U41" s="229">
        <v>28.380818776229841</v>
      </c>
      <c r="V41" s="229">
        <v>28.95631182641014</v>
      </c>
      <c r="W41" s="229">
        <v>29.957282984747561</v>
      </c>
      <c r="X41" s="229">
        <v>33.866141832631563</v>
      </c>
      <c r="Y41" s="229">
        <v>39.022562611322712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</v>
      </c>
      <c r="C43" s="229">
        <v>0.19507691932550369</v>
      </c>
      <c r="D43" s="229">
        <v>0.14186251505166261</v>
      </c>
      <c r="E43" s="229">
        <v>0</v>
      </c>
      <c r="F43" s="229">
        <v>0.46995948392748982</v>
      </c>
      <c r="G43" s="229">
        <v>0.63844516224318348</v>
      </c>
      <c r="H43" s="229">
        <v>0.44336824291876931</v>
      </c>
      <c r="I43" s="229">
        <v>0.38127945089177961</v>
      </c>
      <c r="J43" s="229">
        <v>0.28375695235893861</v>
      </c>
      <c r="K43" s="229">
        <v>2.6591241007272771E-2</v>
      </c>
      <c r="L43" s="229">
        <v>1.7748775510649031E-2</v>
      </c>
      <c r="M43" s="229">
        <v>1.7748775510632211E-2</v>
      </c>
      <c r="N43" s="229">
        <v>1.774877551054475E-2</v>
      </c>
      <c r="O43" s="229">
        <v>1.7748775510555391E-2</v>
      </c>
      <c r="P43" s="229">
        <v>1.7748775510579799E-2</v>
      </c>
      <c r="Q43" s="229">
        <v>3.5465628763239193E-2</v>
      </c>
      <c r="R43" s="229">
        <v>4.4340016518432127E-2</v>
      </c>
      <c r="S43" s="229">
        <v>0.62069638673000216</v>
      </c>
      <c r="T43" s="229">
        <v>0.74484204853081371</v>
      </c>
      <c r="U43" s="229">
        <v>2.4917237791959632</v>
      </c>
      <c r="V43" s="229">
        <v>2.447383762680174</v>
      </c>
      <c r="W43" s="229">
        <v>2.2966149376117908</v>
      </c>
      <c r="X43" s="229">
        <v>1.6493273098782479</v>
      </c>
      <c r="Y43" s="229">
        <v>1.844404229205284</v>
      </c>
      <c r="DA43" s="73" t="s">
        <v>2264</v>
      </c>
    </row>
    <row r="44" spans="1:105" ht="12" customHeight="1" x14ac:dyDescent="0.25">
      <c r="A44" s="64" t="s">
        <v>39</v>
      </c>
      <c r="B44" s="229">
        <v>0.65607100156350184</v>
      </c>
      <c r="C44" s="229">
        <v>3.3772323476296968</v>
      </c>
      <c r="D44" s="229">
        <v>0</v>
      </c>
      <c r="E44" s="229">
        <v>10.045661291757369</v>
      </c>
      <c r="F44" s="229">
        <v>11.23955253714997</v>
      </c>
      <c r="G44" s="229">
        <v>0.77439919919134148</v>
      </c>
      <c r="H44" s="229">
        <v>1.6025804227628719</v>
      </c>
      <c r="I44" s="229">
        <v>0.67759929929269069</v>
      </c>
      <c r="J44" s="229">
        <v>0.88196324795888137</v>
      </c>
      <c r="K44" s="229">
        <v>0.64534557264232273</v>
      </c>
      <c r="L44" s="229">
        <v>0.68836344817237338</v>
      </c>
      <c r="M44" s="229">
        <v>0.70985302594960964</v>
      </c>
      <c r="N44" s="229">
        <v>1.484252225145491</v>
      </c>
      <c r="O44" s="229">
        <v>2.3447258953372891</v>
      </c>
      <c r="P44" s="229">
        <v>1.968251724648991</v>
      </c>
      <c r="Q44" s="229">
        <v>1.882215973627968</v>
      </c>
      <c r="R44" s="229">
        <v>2.3554513242545019</v>
      </c>
      <c r="S44" s="229">
        <v>2.1403619466352208</v>
      </c>
      <c r="T44" s="229">
        <v>3.119125094502063</v>
      </c>
      <c r="U44" s="229">
        <v>2.893232848090951</v>
      </c>
      <c r="V44" s="229">
        <v>1.667126596015895</v>
      </c>
      <c r="W44" s="229">
        <v>2.5060332484928538</v>
      </c>
      <c r="X44" s="229">
        <v>2.463015372984017</v>
      </c>
      <c r="Y44" s="229">
        <v>0.77439919919174072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6.932448464056411</v>
      </c>
      <c r="C45" s="261">
        <f t="shared" si="2"/>
        <v>8.0729650181714714</v>
      </c>
      <c r="D45" s="261">
        <f t="shared" si="2"/>
        <v>11.783004170830916</v>
      </c>
      <c r="E45" s="261">
        <f t="shared" si="2"/>
        <v>10.060376215248176</v>
      </c>
      <c r="F45" s="261">
        <f t="shared" si="2"/>
        <v>8.4587920688875435</v>
      </c>
      <c r="G45" s="261">
        <f t="shared" si="2"/>
        <v>8.9461884138232772</v>
      </c>
      <c r="H45" s="261">
        <f t="shared" si="2"/>
        <v>7.8380858679217607</v>
      </c>
      <c r="I45" s="261">
        <f t="shared" si="2"/>
        <v>7.5062999455619162</v>
      </c>
      <c r="J45" s="261">
        <f t="shared" si="2"/>
        <v>6.3624610430355073</v>
      </c>
      <c r="K45" s="261">
        <f t="shared" si="2"/>
        <v>5.616552465979499</v>
      </c>
      <c r="L45" s="261">
        <f t="shared" si="2"/>
        <v>4.7902988391534667</v>
      </c>
      <c r="M45" s="261">
        <f t="shared" si="2"/>
        <v>4.8842959394212651</v>
      </c>
      <c r="N45" s="261">
        <f t="shared" si="2"/>
        <v>5.6214607477419785</v>
      </c>
      <c r="O45" s="261">
        <f t="shared" si="2"/>
        <v>5.432259641939523</v>
      </c>
      <c r="P45" s="261">
        <f t="shared" si="2"/>
        <v>5.2308715738695506</v>
      </c>
      <c r="Q45" s="261">
        <f t="shared" si="2"/>
        <v>5.1666271129851191</v>
      </c>
      <c r="R45" s="261">
        <f t="shared" si="2"/>
        <v>5.3499903242063578</v>
      </c>
      <c r="S45" s="261">
        <f t="shared" si="2"/>
        <v>5.664007463705877</v>
      </c>
      <c r="T45" s="261">
        <f t="shared" si="2"/>
        <v>5.9241357205995842</v>
      </c>
      <c r="U45" s="261">
        <f t="shared" si="2"/>
        <v>6.2374886090587358</v>
      </c>
      <c r="V45" s="261">
        <f t="shared" si="2"/>
        <v>5.9627399244321211</v>
      </c>
      <c r="W45" s="261">
        <f t="shared" si="2"/>
        <v>5.918392161020968</v>
      </c>
      <c r="X45" s="261">
        <f t="shared" si="2"/>
        <v>6.5383193944727616</v>
      </c>
      <c r="Y45" s="261">
        <f t="shared" si="2"/>
        <v>7.4028802899301311</v>
      </c>
      <c r="DA45" s="70"/>
    </row>
    <row r="46" spans="1:105" ht="12" customHeight="1" x14ac:dyDescent="0.25">
      <c r="A46" s="165" t="s">
        <v>2184</v>
      </c>
      <c r="B46" s="346">
        <v>2.6601104293123452</v>
      </c>
      <c r="C46" s="346">
        <v>3.3196172233668011</v>
      </c>
      <c r="D46" s="346">
        <v>5.0985006454294028</v>
      </c>
      <c r="E46" s="346">
        <v>4.6209191923552986</v>
      </c>
      <c r="F46" s="346">
        <v>3.8169377882369271</v>
      </c>
      <c r="G46" s="346">
        <v>4.0896060933078617</v>
      </c>
      <c r="H46" s="346">
        <v>3.5511216929800469</v>
      </c>
      <c r="I46" s="346">
        <v>3.3772175847567119</v>
      </c>
      <c r="J46" s="346">
        <v>2.7821274591808298</v>
      </c>
      <c r="K46" s="346">
        <v>2.4558378708299138</v>
      </c>
      <c r="L46" s="346">
        <v>2.04297893262043</v>
      </c>
      <c r="M46" s="346">
        <v>2.1202012284381109</v>
      </c>
      <c r="N46" s="346">
        <v>2.4242778499995898</v>
      </c>
      <c r="O46" s="346">
        <v>2.3366209921901371</v>
      </c>
      <c r="P46" s="346">
        <v>2.192522249252455</v>
      </c>
      <c r="Q46" s="346">
        <v>2.182243846117732</v>
      </c>
      <c r="R46" s="346">
        <v>2.2725114181475088</v>
      </c>
      <c r="S46" s="346">
        <v>2.4737796137277659</v>
      </c>
      <c r="T46" s="346">
        <v>2.5902368120897972</v>
      </c>
      <c r="U46" s="346">
        <v>2.6951114001851209</v>
      </c>
      <c r="V46" s="346">
        <v>2.6258454148404469</v>
      </c>
      <c r="W46" s="346">
        <v>2.590837908180657</v>
      </c>
      <c r="X46" s="346">
        <v>2.8558893969953831</v>
      </c>
      <c r="Y46" s="346">
        <v>3.2538065189039451</v>
      </c>
      <c r="DA46" s="167" t="s">
        <v>2266</v>
      </c>
    </row>
    <row r="47" spans="1:105" ht="12" customHeight="1" x14ac:dyDescent="0.25">
      <c r="A47" s="59" t="s">
        <v>28</v>
      </c>
      <c r="B47" s="230">
        <v>0.17202588987023859</v>
      </c>
      <c r="C47" s="230">
        <v>0.2057277962591057</v>
      </c>
      <c r="D47" s="230">
        <v>6.3598305945972794E-2</v>
      </c>
      <c r="E47" s="230">
        <v>9.2104308606700699E-2</v>
      </c>
      <c r="F47" s="230">
        <v>6.9592295577006399E-2</v>
      </c>
      <c r="G47" s="230">
        <v>7.9558202817599288E-2</v>
      </c>
      <c r="H47" s="230">
        <v>6.1415703052041512E-2</v>
      </c>
      <c r="I47" s="230">
        <v>1.443352104364767E-2</v>
      </c>
      <c r="J47" s="230">
        <v>1.4975389160903969E-2</v>
      </c>
      <c r="K47" s="230">
        <v>1.459986998856466E-2</v>
      </c>
      <c r="L47" s="230">
        <v>1.5444536740306609E-2</v>
      </c>
      <c r="M47" s="230">
        <v>3.012357716185492E-2</v>
      </c>
      <c r="N47" s="230">
        <v>0.19584609145913931</v>
      </c>
      <c r="O47" s="230">
        <v>0.19976029296521239</v>
      </c>
      <c r="P47" s="230">
        <v>0.22317530536538049</v>
      </c>
      <c r="Q47" s="230">
        <v>0.25093560670830378</v>
      </c>
      <c r="R47" s="230">
        <v>0.21491665580258859</v>
      </c>
      <c r="S47" s="230">
        <v>0.28371054155658809</v>
      </c>
      <c r="T47" s="230">
        <v>0.25892995242282818</v>
      </c>
      <c r="U47" s="230">
        <v>0.23890755176106421</v>
      </c>
      <c r="V47" s="230">
        <v>0.2226972526706672</v>
      </c>
      <c r="W47" s="230">
        <v>5.0594948614212883E-2</v>
      </c>
      <c r="X47" s="230">
        <v>4.8757882622341417E-2</v>
      </c>
      <c r="Y47" s="230">
        <v>3.1295567588028532E-2</v>
      </c>
      <c r="DA47" s="71" t="s">
        <v>2267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</v>
      </c>
      <c r="K48" s="230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0</v>
      </c>
      <c r="R48" s="230">
        <v>0</v>
      </c>
      <c r="S48" s="230">
        <v>0</v>
      </c>
      <c r="T48" s="230">
        <v>0</v>
      </c>
      <c r="U48" s="230">
        <v>0</v>
      </c>
      <c r="V48" s="230">
        <v>0</v>
      </c>
      <c r="W48" s="230">
        <v>0</v>
      </c>
      <c r="X48" s="230">
        <v>3.0853717934153729E-2</v>
      </c>
      <c r="Y48" s="230">
        <v>5.9345150282986307E-2</v>
      </c>
      <c r="DA48" s="71" t="s">
        <v>2268</v>
      </c>
    </row>
    <row r="49" spans="1:105" ht="12" customHeight="1" x14ac:dyDescent="0.25">
      <c r="A49" s="59" t="s">
        <v>159</v>
      </c>
      <c r="B49" s="230">
        <v>5.391706607538236E-2</v>
      </c>
      <c r="C49" s="230">
        <v>8.1619304851440908E-2</v>
      </c>
      <c r="D49" s="230">
        <v>7.4792147377201065E-2</v>
      </c>
      <c r="E49" s="230">
        <v>2.6906641008925859E-2</v>
      </c>
      <c r="F49" s="230">
        <v>5.7156128904921742E-2</v>
      </c>
      <c r="G49" s="230">
        <v>2.4630617342675489E-2</v>
      </c>
      <c r="H49" s="230">
        <v>2.500005682041994E-2</v>
      </c>
      <c r="I49" s="230">
        <v>0</v>
      </c>
      <c r="J49" s="230">
        <v>2.5319625082127251E-2</v>
      </c>
      <c r="K49" s="230">
        <v>0</v>
      </c>
      <c r="L49" s="230">
        <v>0</v>
      </c>
      <c r="M49" s="230">
        <v>2.5286989093682471E-2</v>
      </c>
      <c r="N49" s="230">
        <v>2.52526468616159E-2</v>
      </c>
      <c r="O49" s="230">
        <v>0</v>
      </c>
      <c r="P49" s="230">
        <v>2.5897170351592499E-2</v>
      </c>
      <c r="Q49" s="230">
        <v>0</v>
      </c>
      <c r="R49" s="230">
        <v>0</v>
      </c>
      <c r="S49" s="230">
        <v>2.5670187171076241E-2</v>
      </c>
      <c r="T49" s="230">
        <v>2.6188515542196911E-2</v>
      </c>
      <c r="U49" s="230">
        <v>2.7452306904944969E-2</v>
      </c>
      <c r="V49" s="230">
        <v>0</v>
      </c>
      <c r="W49" s="230">
        <v>0</v>
      </c>
      <c r="X49" s="230">
        <v>0</v>
      </c>
      <c r="Y49" s="230">
        <v>0.1014727532371744</v>
      </c>
      <c r="DA49" s="71" t="s">
        <v>2269</v>
      </c>
    </row>
    <row r="50" spans="1:105" ht="12" customHeight="1" x14ac:dyDescent="0.25">
      <c r="A50" s="59" t="s">
        <v>32</v>
      </c>
      <c r="B50" s="230">
        <v>0</v>
      </c>
      <c r="C50" s="230">
        <v>9.7046682905317941E-2</v>
      </c>
      <c r="D50" s="230">
        <v>0</v>
      </c>
      <c r="E50" s="230">
        <v>7.2749516460831415E-2</v>
      </c>
      <c r="F50" s="230">
        <v>0</v>
      </c>
      <c r="G50" s="230">
        <v>4.4251944368228893E-2</v>
      </c>
      <c r="H50" s="230">
        <v>8.9836507130980764E-2</v>
      </c>
      <c r="I50" s="230">
        <v>2.2221510396932341E-2</v>
      </c>
      <c r="J50" s="230">
        <v>0</v>
      </c>
      <c r="K50" s="230">
        <v>0</v>
      </c>
      <c r="L50" s="230">
        <v>0</v>
      </c>
      <c r="M50" s="230">
        <v>0</v>
      </c>
      <c r="N50" s="230">
        <v>0</v>
      </c>
      <c r="O50" s="230">
        <v>0</v>
      </c>
      <c r="P50" s="230">
        <v>0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2270</v>
      </c>
    </row>
    <row r="51" spans="1:105" ht="12" customHeight="1" x14ac:dyDescent="0.25">
      <c r="A51" s="59" t="s">
        <v>35</v>
      </c>
      <c r="B51" s="230">
        <v>2.434167473366724</v>
      </c>
      <c r="C51" s="230">
        <v>2.9352234393509371</v>
      </c>
      <c r="D51" s="230">
        <v>4.9601101921062289</v>
      </c>
      <c r="E51" s="230">
        <v>4.4291587262788408</v>
      </c>
      <c r="F51" s="230">
        <v>3.6901893637549978</v>
      </c>
      <c r="G51" s="230">
        <v>3.9411653287793582</v>
      </c>
      <c r="H51" s="230">
        <v>3.374869425976605</v>
      </c>
      <c r="I51" s="230">
        <v>3.3405625533161318</v>
      </c>
      <c r="J51" s="230">
        <v>2.7418324449377991</v>
      </c>
      <c r="K51" s="230">
        <v>2.441238000841349</v>
      </c>
      <c r="L51" s="230">
        <v>2.027534395880124</v>
      </c>
      <c r="M51" s="230">
        <v>2.064790662182574</v>
      </c>
      <c r="N51" s="230">
        <v>2.2031791116788351</v>
      </c>
      <c r="O51" s="230">
        <v>2.1368606992249242</v>
      </c>
      <c r="P51" s="230">
        <v>1.9434497735354821</v>
      </c>
      <c r="Q51" s="230">
        <v>1.9313082394094281</v>
      </c>
      <c r="R51" s="230">
        <v>2.0575947623449209</v>
      </c>
      <c r="S51" s="230">
        <v>2.164398885000101</v>
      </c>
      <c r="T51" s="230">
        <v>2.305118344124772</v>
      </c>
      <c r="U51" s="230">
        <v>2.4287515415191119</v>
      </c>
      <c r="V51" s="230">
        <v>2.4031481621697801</v>
      </c>
      <c r="W51" s="230">
        <v>2.5402429595664442</v>
      </c>
      <c r="X51" s="230">
        <v>2.7762777964388881</v>
      </c>
      <c r="Y51" s="230">
        <v>3.0616930477957558</v>
      </c>
      <c r="DA51" s="71" t="s">
        <v>2271</v>
      </c>
    </row>
    <row r="52" spans="1:105" ht="12" customHeight="1" x14ac:dyDescent="0.25">
      <c r="A52" s="165" t="s">
        <v>2191</v>
      </c>
      <c r="B52" s="346">
        <v>2.4808378071518611</v>
      </c>
      <c r="C52" s="346">
        <v>3.1199625311593122</v>
      </c>
      <c r="D52" s="346">
        <v>4.7457805590230233</v>
      </c>
      <c r="E52" s="346">
        <v>4.4093372236151653</v>
      </c>
      <c r="F52" s="346">
        <v>3.6764622475978039</v>
      </c>
      <c r="G52" s="346">
        <v>3.8117892089034111</v>
      </c>
      <c r="H52" s="346">
        <v>3.3192949298717469</v>
      </c>
      <c r="I52" s="346">
        <v>3.1481166448409161</v>
      </c>
      <c r="J52" s="346">
        <v>2.5967366037319621</v>
      </c>
      <c r="K52" s="346">
        <v>2.2912848026799031</v>
      </c>
      <c r="L52" s="346">
        <v>1.9071950128477471</v>
      </c>
      <c r="M52" s="346">
        <v>1.979959480922233</v>
      </c>
      <c r="N52" s="346">
        <v>2.2700634235283048</v>
      </c>
      <c r="O52" s="346">
        <v>2.1967607047290332</v>
      </c>
      <c r="P52" s="346">
        <v>2.058780807739351</v>
      </c>
      <c r="Q52" s="346">
        <v>2.048062555259885</v>
      </c>
      <c r="R52" s="346">
        <v>2.136836739199258</v>
      </c>
      <c r="S52" s="346">
        <v>2.3227597084416201</v>
      </c>
      <c r="T52" s="346">
        <v>2.441610616375919</v>
      </c>
      <c r="U52" s="346">
        <v>2.5334231074620699</v>
      </c>
      <c r="V52" s="346">
        <v>2.4557532688282628</v>
      </c>
      <c r="W52" s="346">
        <v>2.429504263682114</v>
      </c>
      <c r="X52" s="346">
        <v>2.6764903940739191</v>
      </c>
      <c r="Y52" s="346">
        <v>3.0318201234854358</v>
      </c>
      <c r="DA52" s="167" t="s">
        <v>2272</v>
      </c>
    </row>
    <row r="53" spans="1:105" ht="12" customHeight="1" x14ac:dyDescent="0.25">
      <c r="A53" s="64" t="s">
        <v>28</v>
      </c>
      <c r="B53" s="229">
        <v>0.15634548192416761</v>
      </c>
      <c r="C53" s="229">
        <v>0.1768455967176539</v>
      </c>
      <c r="D53" s="229">
        <v>5.862171961880068E-2</v>
      </c>
      <c r="E53" s="229">
        <v>7.3584814837337753E-2</v>
      </c>
      <c r="F53" s="229">
        <v>5.195764333453947E-2</v>
      </c>
      <c r="G53" s="229">
        <v>7.1732573752178286E-2</v>
      </c>
      <c r="H53" s="229">
        <v>5.4575359306798472E-2</v>
      </c>
      <c r="I53" s="229">
        <v>1.304626518525771E-2</v>
      </c>
      <c r="J53" s="229">
        <v>1.3442788263546911E-2</v>
      </c>
      <c r="K53" s="229">
        <v>1.324777272913674E-2</v>
      </c>
      <c r="L53" s="229">
        <v>1.3946805502555559E-2</v>
      </c>
      <c r="M53" s="229">
        <v>2.7211288530897351E-2</v>
      </c>
      <c r="N53" s="229">
        <v>0.17380501186031261</v>
      </c>
      <c r="O53" s="229">
        <v>0.17273220287991331</v>
      </c>
      <c r="P53" s="229">
        <v>0.19430346339759769</v>
      </c>
      <c r="Q53" s="229">
        <v>0.21889087585783981</v>
      </c>
      <c r="R53" s="229">
        <v>0.18522391789138429</v>
      </c>
      <c r="S53" s="229">
        <v>0.24295226300072861</v>
      </c>
      <c r="T53" s="229">
        <v>0.2160145530389232</v>
      </c>
      <c r="U53" s="229">
        <v>0.19041925820910921</v>
      </c>
      <c r="V53" s="229">
        <v>0.18302765554011141</v>
      </c>
      <c r="W53" s="229">
        <v>4.069803909095647E-2</v>
      </c>
      <c r="X53" s="229">
        <v>4.0568299195047092E-2</v>
      </c>
      <c r="Y53" s="229">
        <v>2.720671645299462E-2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2.5927277420023619E-2</v>
      </c>
      <c r="Y55" s="229">
        <v>5.2105789264840281E-2</v>
      </c>
      <c r="DA55" s="73" t="s">
        <v>2275</v>
      </c>
    </row>
    <row r="56" spans="1:105" ht="12" customHeight="1" x14ac:dyDescent="0.25">
      <c r="A56" s="64" t="s">
        <v>159</v>
      </c>
      <c r="B56" s="229">
        <v>5.0432045592120438E-2</v>
      </c>
      <c r="C56" s="229">
        <v>7.2207611281744827E-2</v>
      </c>
      <c r="D56" s="229">
        <v>7.0950885291846941E-2</v>
      </c>
      <c r="E56" s="229">
        <v>2.212363826116313E-2</v>
      </c>
      <c r="F56" s="229">
        <v>4.3917731459664697E-2</v>
      </c>
      <c r="G56" s="229">
        <v>2.2855754181236108E-2</v>
      </c>
      <c r="H56" s="229">
        <v>2.2863724662629328E-2</v>
      </c>
      <c r="I56" s="229">
        <v>0</v>
      </c>
      <c r="J56" s="229">
        <v>2.3391459567459812E-2</v>
      </c>
      <c r="K56" s="229">
        <v>0</v>
      </c>
      <c r="L56" s="229">
        <v>0</v>
      </c>
      <c r="M56" s="229">
        <v>2.350869359461687E-2</v>
      </c>
      <c r="N56" s="229">
        <v>2.306444997678957E-2</v>
      </c>
      <c r="O56" s="229">
        <v>0</v>
      </c>
      <c r="P56" s="229">
        <v>2.320467699969703E-2</v>
      </c>
      <c r="Q56" s="229">
        <v>0</v>
      </c>
      <c r="R56" s="229">
        <v>0</v>
      </c>
      <c r="S56" s="229">
        <v>2.262368373931873E-2</v>
      </c>
      <c r="T56" s="229">
        <v>2.2485389290362551E-2</v>
      </c>
      <c r="U56" s="229">
        <v>2.2518976437539358E-2</v>
      </c>
      <c r="V56" s="229">
        <v>0</v>
      </c>
      <c r="W56" s="229">
        <v>0</v>
      </c>
      <c r="X56" s="229">
        <v>0</v>
      </c>
      <c r="Y56" s="229">
        <v>9.0788648669811692E-2</v>
      </c>
      <c r="DA56" s="73" t="s">
        <v>2276</v>
      </c>
    </row>
    <row r="57" spans="1:105" ht="12" customHeight="1" x14ac:dyDescent="0.25">
      <c r="A57" s="64" t="s">
        <v>32</v>
      </c>
      <c r="B57" s="229">
        <v>0</v>
      </c>
      <c r="C57" s="229">
        <v>8.3235419376514144E-2</v>
      </c>
      <c r="D57" s="229">
        <v>0</v>
      </c>
      <c r="E57" s="229">
        <v>5.799152977532808E-2</v>
      </c>
      <c r="F57" s="229">
        <v>0</v>
      </c>
      <c r="G57" s="229">
        <v>3.9809801017186397E-2</v>
      </c>
      <c r="H57" s="229">
        <v>7.9651917196533015E-2</v>
      </c>
      <c r="I57" s="229">
        <v>2.0040736897173839E-2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2.2289731221091271</v>
      </c>
      <c r="C59" s="229">
        <v>2.5421741480122191</v>
      </c>
      <c r="D59" s="229">
        <v>4.6064587386341893</v>
      </c>
      <c r="E59" s="229">
        <v>3.565269411589616</v>
      </c>
      <c r="F59" s="229">
        <v>2.775874255123552</v>
      </c>
      <c r="G59" s="229">
        <v>3.5802961982516801</v>
      </c>
      <c r="H59" s="229">
        <v>3.0216002294708311</v>
      </c>
      <c r="I59" s="229">
        <v>3.042260334410456</v>
      </c>
      <c r="J59" s="229">
        <v>2.4797905841899128</v>
      </c>
      <c r="K59" s="229">
        <v>2.2318595264600778</v>
      </c>
      <c r="L59" s="229">
        <v>1.8447220676672069</v>
      </c>
      <c r="M59" s="229">
        <v>1.8792365311898831</v>
      </c>
      <c r="N59" s="229">
        <v>1.9699719696201139</v>
      </c>
      <c r="O59" s="229">
        <v>1.861672190744206</v>
      </c>
      <c r="P59" s="229">
        <v>1.7047887849803871</v>
      </c>
      <c r="Q59" s="229">
        <v>1.6973828756193321</v>
      </c>
      <c r="R59" s="229">
        <v>1.786691997259596</v>
      </c>
      <c r="S59" s="229">
        <v>1.8674355915805441</v>
      </c>
      <c r="T59" s="229">
        <v>1.9375673184650599</v>
      </c>
      <c r="U59" s="229">
        <v>1.9504145798913921</v>
      </c>
      <c r="V59" s="229">
        <v>1.989964180082558</v>
      </c>
      <c r="W59" s="229">
        <v>2.058753905871133</v>
      </c>
      <c r="X59" s="229">
        <v>2.3273823534068239</v>
      </c>
      <c r="Y59" s="229">
        <v>2.6817469806612522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</v>
      </c>
      <c r="C61" s="229">
        <v>1.34062681789656E-2</v>
      </c>
      <c r="D61" s="229">
        <v>9.7492154781864543E-3</v>
      </c>
      <c r="E61" s="229">
        <v>0</v>
      </c>
      <c r="F61" s="229">
        <v>3.2297018512310011E-2</v>
      </c>
      <c r="G61" s="229">
        <v>4.3875857237183263E-2</v>
      </c>
      <c r="H61" s="229">
        <v>3.046958905829255E-2</v>
      </c>
      <c r="I61" s="229">
        <v>2.6202661942056189E-2</v>
      </c>
      <c r="J61" s="229">
        <v>1.950062474906307E-2</v>
      </c>
      <c r="K61" s="229">
        <v>1.8274294539179739E-3</v>
      </c>
      <c r="L61" s="229">
        <v>1.2197488312135239E-3</v>
      </c>
      <c r="M61" s="229">
        <v>1.219748831212367E-3</v>
      </c>
      <c r="N61" s="229">
        <v>1.2197488312063571E-3</v>
      </c>
      <c r="O61" s="229">
        <v>1.2197488312070889E-3</v>
      </c>
      <c r="P61" s="229">
        <v>1.219748831208766E-3</v>
      </c>
      <c r="Q61" s="229">
        <v>2.4373038695688501E-3</v>
      </c>
      <c r="R61" s="229">
        <v>3.047178285166569E-3</v>
      </c>
      <c r="S61" s="229">
        <v>4.2656108405795708E-2</v>
      </c>
      <c r="T61" s="229">
        <v>5.1187768845746363E-2</v>
      </c>
      <c r="U61" s="229">
        <v>0.171238695624816</v>
      </c>
      <c r="V61" s="229">
        <v>0.1681915173398312</v>
      </c>
      <c r="W61" s="229">
        <v>0.15783023365295029</v>
      </c>
      <c r="X61" s="229">
        <v>0.1133466957934932</v>
      </c>
      <c r="Y61" s="229">
        <v>0.12675296397256411</v>
      </c>
      <c r="DA61" s="73" t="s">
        <v>2281</v>
      </c>
    </row>
    <row r="62" spans="1:105" ht="12" customHeight="1" x14ac:dyDescent="0.25">
      <c r="A62" s="64" t="s">
        <v>39</v>
      </c>
      <c r="B62" s="229">
        <v>4.508715752644641E-2</v>
      </c>
      <c r="C62" s="229">
        <v>0.23209348759221479</v>
      </c>
      <c r="D62" s="229">
        <v>0</v>
      </c>
      <c r="E62" s="229">
        <v>0.69036782915172001</v>
      </c>
      <c r="F62" s="229">
        <v>0.77241559916773883</v>
      </c>
      <c r="G62" s="229">
        <v>5.3219024463946607E-2</v>
      </c>
      <c r="H62" s="229">
        <v>0.1101341101766635</v>
      </c>
      <c r="I62" s="229">
        <v>4.6566646405971621E-2</v>
      </c>
      <c r="J62" s="229">
        <v>6.0611146961979348E-2</v>
      </c>
      <c r="K62" s="229">
        <v>4.4350074036770007E-2</v>
      </c>
      <c r="L62" s="229">
        <v>4.7306390846771143E-2</v>
      </c>
      <c r="M62" s="229">
        <v>4.8783218775623437E-2</v>
      </c>
      <c r="N62" s="229">
        <v>0.10200224323988211</v>
      </c>
      <c r="O62" s="229">
        <v>0.16113656227370679</v>
      </c>
      <c r="P62" s="229">
        <v>0.1352641335304611</v>
      </c>
      <c r="Q62" s="229">
        <v>0.1293514999131444</v>
      </c>
      <c r="R62" s="229">
        <v>0.1618736457631107</v>
      </c>
      <c r="S62" s="229">
        <v>0.14709206171523359</v>
      </c>
      <c r="T62" s="229">
        <v>0.21435558673582761</v>
      </c>
      <c r="U62" s="229">
        <v>0.19883159729921349</v>
      </c>
      <c r="V62" s="229">
        <v>0.11456991586576259</v>
      </c>
      <c r="W62" s="229">
        <v>0.1722220850670734</v>
      </c>
      <c r="X62" s="229">
        <v>0.16926576825853029</v>
      </c>
      <c r="Y62" s="229">
        <v>5.321902446397405E-2</v>
      </c>
      <c r="DA62" s="73" t="s">
        <v>2282</v>
      </c>
    </row>
    <row r="63" spans="1:105" ht="12" customHeight="1" x14ac:dyDescent="0.25">
      <c r="A63" s="166" t="s">
        <v>2203</v>
      </c>
      <c r="B63" s="347">
        <v>0.70118534670885202</v>
      </c>
      <c r="C63" s="347">
        <v>0.63929984197523837</v>
      </c>
      <c r="D63" s="347">
        <v>0.75880768219581507</v>
      </c>
      <c r="E63" s="347">
        <v>0.40318438004274387</v>
      </c>
      <c r="F63" s="347">
        <v>0.37785021569094979</v>
      </c>
      <c r="G63" s="347">
        <v>0.4089274502573173</v>
      </c>
      <c r="H63" s="347">
        <v>0.37874150650586857</v>
      </c>
      <c r="I63" s="347">
        <v>0.38394568700802217</v>
      </c>
      <c r="J63" s="347">
        <v>0.38497555228115632</v>
      </c>
      <c r="K63" s="347">
        <v>0.34029101480562529</v>
      </c>
      <c r="L63" s="347">
        <v>0.32882120570489221</v>
      </c>
      <c r="M63" s="347">
        <v>0.3069070964595203</v>
      </c>
      <c r="N63" s="347">
        <v>0.36287050370127433</v>
      </c>
      <c r="O63" s="347">
        <v>0.35181689280337969</v>
      </c>
      <c r="P63" s="347">
        <v>0.38339882940184911</v>
      </c>
      <c r="Q63" s="347">
        <v>0.3664718277382385</v>
      </c>
      <c r="R63" s="347">
        <v>0.36816322640654647</v>
      </c>
      <c r="S63" s="347">
        <v>0.33952323321758721</v>
      </c>
      <c r="T63" s="347">
        <v>0.34923773151010329</v>
      </c>
      <c r="U63" s="347">
        <v>0.39490021855169438</v>
      </c>
      <c r="V63" s="347">
        <v>0.34487482440041239</v>
      </c>
      <c r="W63" s="347">
        <v>0.35149283450334479</v>
      </c>
      <c r="X63" s="347">
        <v>0.39372035722742682</v>
      </c>
      <c r="Y63" s="347">
        <v>0.43728818682065768</v>
      </c>
      <c r="DA63" s="168" t="s">
        <v>2283</v>
      </c>
    </row>
    <row r="64" spans="1:105" ht="12" customHeight="1" x14ac:dyDescent="0.25">
      <c r="A64" s="60" t="s">
        <v>2205</v>
      </c>
      <c r="B64" s="262">
        <v>0.8146372668382259</v>
      </c>
      <c r="C64" s="262">
        <v>0.74273867587404796</v>
      </c>
      <c r="D64" s="262">
        <v>0.88158290697497843</v>
      </c>
      <c r="E64" s="262">
        <v>0.46841968807751611</v>
      </c>
      <c r="F64" s="262">
        <v>0.43898645119935681</v>
      </c>
      <c r="G64" s="262">
        <v>0.47509198812602632</v>
      </c>
      <c r="H64" s="262">
        <v>0.44002195303468661</v>
      </c>
      <c r="I64" s="262">
        <v>0.44606817091460399</v>
      </c>
      <c r="J64" s="262">
        <v>0.44726466858138419</v>
      </c>
      <c r="K64" s="262">
        <v>0.3953501645920251</v>
      </c>
      <c r="L64" s="262">
        <v>0.38202453823540772</v>
      </c>
      <c r="M64" s="262">
        <v>0.35656472201900202</v>
      </c>
      <c r="N64" s="262">
        <v>0.42158301901046341</v>
      </c>
      <c r="O64" s="262">
        <v>0.40874093180367971</v>
      </c>
      <c r="P64" s="262">
        <v>0.44543283164555969</v>
      </c>
      <c r="Q64" s="262">
        <v>0.42576703794959492</v>
      </c>
      <c r="R64" s="262">
        <v>0.42773210523851007</v>
      </c>
      <c r="S64" s="262">
        <v>0.39445815579956561</v>
      </c>
      <c r="T64" s="262">
        <v>0.40574446173117817</v>
      </c>
      <c r="U64" s="262">
        <v>0.45879514770913721</v>
      </c>
      <c r="V64" s="262">
        <v>0.40067563543583418</v>
      </c>
      <c r="W64" s="262">
        <v>0.40836444081014173</v>
      </c>
      <c r="X64" s="262">
        <v>0.4574243846021202</v>
      </c>
      <c r="Y64" s="262">
        <v>0.50804149716514158</v>
      </c>
      <c r="DA64" s="72" t="s">
        <v>2284</v>
      </c>
    </row>
    <row r="65" spans="1:105" ht="12" customHeight="1" x14ac:dyDescent="0.25">
      <c r="A65" s="101" t="s">
        <v>2207</v>
      </c>
      <c r="B65" s="278">
        <v>0.27567761404512658</v>
      </c>
      <c r="C65" s="278">
        <v>0.25134674579607158</v>
      </c>
      <c r="D65" s="278">
        <v>0.29833237720769701</v>
      </c>
      <c r="E65" s="278">
        <v>0.1585157311574549</v>
      </c>
      <c r="F65" s="278">
        <v>0.14855536616250639</v>
      </c>
      <c r="G65" s="278">
        <v>0.1607736732286611</v>
      </c>
      <c r="H65" s="278">
        <v>0.14890578552941189</v>
      </c>
      <c r="I65" s="278">
        <v>0.1509518580416625</v>
      </c>
      <c r="J65" s="278">
        <v>0.151356759260175</v>
      </c>
      <c r="K65" s="278">
        <v>0.1337886130720326</v>
      </c>
      <c r="L65" s="278">
        <v>0.12927914974499011</v>
      </c>
      <c r="M65" s="278">
        <v>0.1206634115824</v>
      </c>
      <c r="N65" s="278">
        <v>0.14266595150234579</v>
      </c>
      <c r="O65" s="278">
        <v>0.13832012041329411</v>
      </c>
      <c r="P65" s="278">
        <v>0.15073685583033589</v>
      </c>
      <c r="Q65" s="278">
        <v>0.14408184591966861</v>
      </c>
      <c r="R65" s="278">
        <v>0.1447468352145346</v>
      </c>
      <c r="S65" s="278">
        <v>0.13348675251933911</v>
      </c>
      <c r="T65" s="278">
        <v>0.13730609889258599</v>
      </c>
      <c r="U65" s="278">
        <v>0.15525873515071251</v>
      </c>
      <c r="V65" s="278">
        <v>0.13559078092716431</v>
      </c>
      <c r="W65" s="278">
        <v>0.13819271384471071</v>
      </c>
      <c r="X65" s="278">
        <v>0.1547948615739117</v>
      </c>
      <c r="Y65" s="278">
        <v>0.17192396355495121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14.273654665059201</v>
      </c>
      <c r="C66" s="261">
        <f t="shared" si="3"/>
        <v>13.591818243685198</v>
      </c>
      <c r="D66" s="261">
        <f t="shared" si="3"/>
        <v>16.833222758985819</v>
      </c>
      <c r="E66" s="261">
        <f t="shared" si="3"/>
        <v>10.175864781043643</v>
      </c>
      <c r="F66" s="261">
        <f t="shared" si="3"/>
        <v>9.2130970170313891</v>
      </c>
      <c r="G66" s="261">
        <f t="shared" si="3"/>
        <v>9.9226737814389949</v>
      </c>
      <c r="H66" s="261">
        <f t="shared" si="3"/>
        <v>9.0450495358254273</v>
      </c>
      <c r="I66" s="261">
        <f t="shared" si="3"/>
        <v>9.0188060894858939</v>
      </c>
      <c r="J66" s="261">
        <f t="shared" si="3"/>
        <v>8.6627702559033128</v>
      </c>
      <c r="K66" s="261">
        <f t="shared" si="3"/>
        <v>7.6543927416728783</v>
      </c>
      <c r="L66" s="261">
        <f t="shared" si="3"/>
        <v>7.1888593832021845</v>
      </c>
      <c r="M66" s="261">
        <f t="shared" si="3"/>
        <v>6.8462935583434845</v>
      </c>
      <c r="N66" s="261">
        <f t="shared" si="3"/>
        <v>8.0561316109577099</v>
      </c>
      <c r="O66" s="261">
        <f t="shared" si="3"/>
        <v>7.8036586620478925</v>
      </c>
      <c r="P66" s="261">
        <f t="shared" si="3"/>
        <v>8.2816753606038009</v>
      </c>
      <c r="Q66" s="261">
        <f t="shared" si="3"/>
        <v>7.9725469834147695</v>
      </c>
      <c r="R66" s="261">
        <f t="shared" si="3"/>
        <v>8.0578141847399092</v>
      </c>
      <c r="S66" s="261">
        <f t="shared" si="3"/>
        <v>7.6760523698577332</v>
      </c>
      <c r="T66" s="261">
        <f t="shared" si="3"/>
        <v>7.9237382042901068</v>
      </c>
      <c r="U66" s="261">
        <f t="shared" si="3"/>
        <v>8.8066026311181815</v>
      </c>
      <c r="V66" s="261">
        <f t="shared" si="3"/>
        <v>7.8607463432387483</v>
      </c>
      <c r="W66" s="261">
        <f t="shared" si="3"/>
        <v>7.9455142449816085</v>
      </c>
      <c r="X66" s="261">
        <f t="shared" si="3"/>
        <v>8.8701710175666051</v>
      </c>
      <c r="Y66" s="261">
        <f t="shared" si="3"/>
        <v>9.9014986265251306</v>
      </c>
      <c r="DA66" s="70"/>
    </row>
    <row r="67" spans="1:105" ht="12" customHeight="1" x14ac:dyDescent="0.25">
      <c r="A67" s="165" t="s">
        <v>2210</v>
      </c>
      <c r="B67" s="346">
        <v>1.223034688271212</v>
      </c>
      <c r="C67" s="346">
        <v>1.531392543848334</v>
      </c>
      <c r="D67" s="346">
        <v>2.3218878261490499</v>
      </c>
      <c r="E67" s="346">
        <v>2.1098404291061139</v>
      </c>
      <c r="F67" s="346">
        <v>1.7397623822027319</v>
      </c>
      <c r="G67" s="346">
        <v>1.8661430971663611</v>
      </c>
      <c r="H67" s="346">
        <v>1.6229980497588381</v>
      </c>
      <c r="I67" s="346">
        <v>1.5356056536066389</v>
      </c>
      <c r="J67" s="346">
        <v>1.2649491486303259</v>
      </c>
      <c r="K67" s="346">
        <v>1.1160069735283411</v>
      </c>
      <c r="L67" s="346">
        <v>0.9286575662080675</v>
      </c>
      <c r="M67" s="346">
        <v>0.96565111639103018</v>
      </c>
      <c r="N67" s="346">
        <v>1.1165367659422449</v>
      </c>
      <c r="O67" s="346">
        <v>1.0762371594071889</v>
      </c>
      <c r="P67" s="346">
        <v>1.013482163050663</v>
      </c>
      <c r="Q67" s="346">
        <v>1.010140921062108</v>
      </c>
      <c r="R67" s="346">
        <v>1.0483326533735859</v>
      </c>
      <c r="S67" s="346">
        <v>1.1455162471950779</v>
      </c>
      <c r="T67" s="346">
        <v>1.1964804401578339</v>
      </c>
      <c r="U67" s="346">
        <v>1.2426017714465361</v>
      </c>
      <c r="V67" s="346">
        <v>1.2091203440012119</v>
      </c>
      <c r="W67" s="346">
        <v>1.1800673280971199</v>
      </c>
      <c r="X67" s="346">
        <v>1.3003947226621111</v>
      </c>
      <c r="Y67" s="346">
        <v>1.482931893850437</v>
      </c>
      <c r="DA67" s="167" t="s">
        <v>2286</v>
      </c>
    </row>
    <row r="68" spans="1:105" ht="12" customHeight="1" x14ac:dyDescent="0.25">
      <c r="A68" s="165" t="s">
        <v>2212</v>
      </c>
      <c r="B68" s="346">
        <v>0.4673046284939793</v>
      </c>
      <c r="C68" s="346">
        <v>0.58769377318236338</v>
      </c>
      <c r="D68" s="346">
        <v>0.89394204435890756</v>
      </c>
      <c r="E68" s="346">
        <v>0.83056767647044638</v>
      </c>
      <c r="F68" s="346">
        <v>0.69251920453365834</v>
      </c>
      <c r="G68" s="346">
        <v>0.71801015569371707</v>
      </c>
      <c r="H68" s="346">
        <v>0.62524115022514892</v>
      </c>
      <c r="I68" s="346">
        <v>0.59299704113346896</v>
      </c>
      <c r="J68" s="346">
        <v>0.48913598075837522</v>
      </c>
      <c r="K68" s="346">
        <v>0.4315993534133889</v>
      </c>
      <c r="L68" s="346">
        <v>0.35925003012090517</v>
      </c>
      <c r="M68" s="346">
        <v>0.37295635651720732</v>
      </c>
      <c r="N68" s="346">
        <v>0.42760197451502702</v>
      </c>
      <c r="O68" s="346">
        <v>0.41379426017056581</v>
      </c>
      <c r="P68" s="346">
        <v>0.38780358705339568</v>
      </c>
      <c r="Q68" s="346">
        <v>0.38578463644784527</v>
      </c>
      <c r="R68" s="346">
        <v>0.40250664339487402</v>
      </c>
      <c r="S68" s="346">
        <v>0.43752814452639938</v>
      </c>
      <c r="T68" s="346">
        <v>0.45991557316776333</v>
      </c>
      <c r="U68" s="346">
        <v>0.47720989281834031</v>
      </c>
      <c r="V68" s="346">
        <v>0.46257956310338472</v>
      </c>
      <c r="W68" s="346">
        <v>0.45763515216172779</v>
      </c>
      <c r="X68" s="346">
        <v>0.50415885539342498</v>
      </c>
      <c r="Y68" s="346">
        <v>0.57109077118285223</v>
      </c>
      <c r="DA68" s="167" t="s">
        <v>2287</v>
      </c>
    </row>
    <row r="69" spans="1:105" ht="12" customHeight="1" x14ac:dyDescent="0.25">
      <c r="A69" s="64" t="s">
        <v>28</v>
      </c>
      <c r="B69" s="229">
        <v>2.9450118478790581E-2</v>
      </c>
      <c r="C69" s="229">
        <v>3.3311635946815688E-2</v>
      </c>
      <c r="D69" s="229">
        <v>1.10423183769486E-2</v>
      </c>
      <c r="E69" s="229">
        <v>1.3860851548307389E-2</v>
      </c>
      <c r="F69" s="229">
        <v>9.787035309553143E-3</v>
      </c>
      <c r="G69" s="229">
        <v>1.3511952950548819E-2</v>
      </c>
      <c r="H69" s="229">
        <v>1.028012308272104E-2</v>
      </c>
      <c r="I69" s="229">
        <v>2.4574682343421719E-3</v>
      </c>
      <c r="J69" s="229">
        <v>2.532159562108558E-3</v>
      </c>
      <c r="K69" s="229">
        <v>2.4954253340202181E-3</v>
      </c>
      <c r="L69" s="229">
        <v>2.6270990974342871E-3</v>
      </c>
      <c r="M69" s="229">
        <v>5.1256720778421602E-3</v>
      </c>
      <c r="N69" s="229">
        <v>3.2738894200834499E-2</v>
      </c>
      <c r="O69" s="229">
        <v>3.2536813838875633E-2</v>
      </c>
      <c r="P69" s="229">
        <v>3.6600098368522557E-2</v>
      </c>
      <c r="Q69" s="229">
        <v>4.1231522322252377E-2</v>
      </c>
      <c r="R69" s="229">
        <v>3.4889823868737208E-2</v>
      </c>
      <c r="S69" s="229">
        <v>4.5763861174652483E-2</v>
      </c>
      <c r="T69" s="229">
        <v>4.0689721902068633E-2</v>
      </c>
      <c r="U69" s="229">
        <v>3.586844752969371E-2</v>
      </c>
      <c r="V69" s="229">
        <v>3.4476123481239809E-2</v>
      </c>
      <c r="W69" s="229">
        <v>7.6661126265513586E-3</v>
      </c>
      <c r="X69" s="229">
        <v>7.641674086601667E-3</v>
      </c>
      <c r="Y69" s="229">
        <v>5.1248108554117289E-3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4.883808489090322E-3</v>
      </c>
      <c r="Y71" s="229">
        <v>9.8149409141527373E-3</v>
      </c>
      <c r="DA71" s="73" t="s">
        <v>2290</v>
      </c>
    </row>
    <row r="72" spans="1:105" ht="12" customHeight="1" x14ac:dyDescent="0.25">
      <c r="A72" s="64" t="s">
        <v>159</v>
      </c>
      <c r="B72" s="229">
        <v>9.4996650976847379E-3</v>
      </c>
      <c r="C72" s="229">
        <v>1.3601433704040581E-2</v>
      </c>
      <c r="D72" s="229">
        <v>1.336470969486314E-2</v>
      </c>
      <c r="E72" s="229">
        <v>4.167333522878373E-3</v>
      </c>
      <c r="F72" s="229">
        <v>8.2725920755047089E-3</v>
      </c>
      <c r="G72" s="229">
        <v>4.3052390147480758E-3</v>
      </c>
      <c r="H72" s="229">
        <v>4.3067403796642504E-3</v>
      </c>
      <c r="I72" s="229">
        <v>0</v>
      </c>
      <c r="J72" s="229">
        <v>4.4061475085519844E-3</v>
      </c>
      <c r="K72" s="229">
        <v>0</v>
      </c>
      <c r="L72" s="229">
        <v>0</v>
      </c>
      <c r="M72" s="229">
        <v>4.4282303723932048E-3</v>
      </c>
      <c r="N72" s="229">
        <v>4.3445501341321082E-3</v>
      </c>
      <c r="O72" s="229">
        <v>0</v>
      </c>
      <c r="P72" s="229">
        <v>4.37096408858559E-3</v>
      </c>
      <c r="Q72" s="229">
        <v>0</v>
      </c>
      <c r="R72" s="229">
        <v>0</v>
      </c>
      <c r="S72" s="229">
        <v>4.2615249148855224E-3</v>
      </c>
      <c r="T72" s="229">
        <v>4.2354749909824189E-3</v>
      </c>
      <c r="U72" s="229">
        <v>4.2418016558245881E-3</v>
      </c>
      <c r="V72" s="229">
        <v>0</v>
      </c>
      <c r="W72" s="229">
        <v>0</v>
      </c>
      <c r="X72" s="229">
        <v>0</v>
      </c>
      <c r="Y72" s="229">
        <v>1.710146290733295E-2</v>
      </c>
      <c r="DA72" s="73" t="s">
        <v>2291</v>
      </c>
    </row>
    <row r="73" spans="1:105" ht="12" customHeight="1" x14ac:dyDescent="0.25">
      <c r="A73" s="64" t="s">
        <v>32</v>
      </c>
      <c r="B73" s="229">
        <v>0</v>
      </c>
      <c r="C73" s="229">
        <v>1.567869395457884E-2</v>
      </c>
      <c r="D73" s="229">
        <v>0</v>
      </c>
      <c r="E73" s="229">
        <v>1.09236122568485E-2</v>
      </c>
      <c r="F73" s="229">
        <v>0</v>
      </c>
      <c r="G73" s="229">
        <v>7.4987990835697349E-3</v>
      </c>
      <c r="H73" s="229">
        <v>1.500368523369597E-2</v>
      </c>
      <c r="I73" s="229">
        <v>3.7749864515452098E-3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0.41986197313966922</v>
      </c>
      <c r="C75" s="229">
        <v>0.47885828826822951</v>
      </c>
      <c r="D75" s="229">
        <v>0.86769859896710499</v>
      </c>
      <c r="E75" s="229">
        <v>0.67157429359582788</v>
      </c>
      <c r="F75" s="229">
        <v>0.52287936107590438</v>
      </c>
      <c r="G75" s="229">
        <v>0.67440482404740776</v>
      </c>
      <c r="H75" s="229">
        <v>0.56916569419395135</v>
      </c>
      <c r="I75" s="229">
        <v>0.57305734831000299</v>
      </c>
      <c r="J75" s="229">
        <v>0.46710736765904182</v>
      </c>
      <c r="K75" s="229">
        <v>0.42040567257419759</v>
      </c>
      <c r="L75" s="229">
        <v>0.34748227313398911</v>
      </c>
      <c r="M75" s="229">
        <v>0.35398361252330202</v>
      </c>
      <c r="N75" s="229">
        <v>0.37107505244921818</v>
      </c>
      <c r="O75" s="229">
        <v>0.35067509410140169</v>
      </c>
      <c r="P75" s="229">
        <v>0.32112364924838299</v>
      </c>
      <c r="Q75" s="229">
        <v>0.31972863031056659</v>
      </c>
      <c r="R75" s="229">
        <v>0.33655140114585191</v>
      </c>
      <c r="S75" s="229">
        <v>0.35176072085173682</v>
      </c>
      <c r="T75" s="229">
        <v>0.36497112923995589</v>
      </c>
      <c r="U75" s="229">
        <v>0.36739111200170282</v>
      </c>
      <c r="V75" s="229">
        <v>0.37484089818729632</v>
      </c>
      <c r="W75" s="229">
        <v>0.38779851966547663</v>
      </c>
      <c r="X75" s="229">
        <v>0.43839889205447102</v>
      </c>
      <c r="Y75" s="229">
        <v>0.50514901574782578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</v>
      </c>
      <c r="C77" s="229">
        <v>2.5252804326029378E-3</v>
      </c>
      <c r="D77" s="229">
        <v>1.8364173199908E-3</v>
      </c>
      <c r="E77" s="229">
        <v>0</v>
      </c>
      <c r="F77" s="229">
        <v>6.0836489164462059E-3</v>
      </c>
      <c r="G77" s="229">
        <v>8.2647044103281476E-3</v>
      </c>
      <c r="H77" s="229">
        <v>5.7394239777393153E-3</v>
      </c>
      <c r="I77" s="229">
        <v>4.9356814738499193E-3</v>
      </c>
      <c r="J77" s="229">
        <v>3.6732478751697732E-3</v>
      </c>
      <c r="K77" s="229">
        <v>3.4422493868815028E-4</v>
      </c>
      <c r="L77" s="229">
        <v>2.297587826108577E-4</v>
      </c>
      <c r="M77" s="229">
        <v>2.297587826106398E-4</v>
      </c>
      <c r="N77" s="229">
        <v>2.297587826095076E-4</v>
      </c>
      <c r="O77" s="229">
        <v>2.2975878260964551E-4</v>
      </c>
      <c r="P77" s="229">
        <v>2.2975878260996139E-4</v>
      </c>
      <c r="Q77" s="229">
        <v>4.5910433000188883E-4</v>
      </c>
      <c r="R77" s="229">
        <v>5.7398372130561433E-4</v>
      </c>
      <c r="S77" s="229">
        <v>8.0349456276845119E-3</v>
      </c>
      <c r="T77" s="229">
        <v>9.6420174003067974E-3</v>
      </c>
      <c r="U77" s="229">
        <v>3.2255488372541538E-2</v>
      </c>
      <c r="V77" s="229">
        <v>3.1681504651270127E-2</v>
      </c>
      <c r="W77" s="229">
        <v>2.972979470471087E-2</v>
      </c>
      <c r="X77" s="229">
        <v>2.135062413838654E-2</v>
      </c>
      <c r="Y77" s="229">
        <v>2.3875904571009309E-2</v>
      </c>
      <c r="DA77" s="73" t="s">
        <v>2296</v>
      </c>
    </row>
    <row r="78" spans="1:105" ht="12" customHeight="1" x14ac:dyDescent="0.25">
      <c r="A78" s="64" t="s">
        <v>39</v>
      </c>
      <c r="B78" s="229">
        <v>8.49287177783478E-3</v>
      </c>
      <c r="C78" s="229">
        <v>4.371844087609586E-2</v>
      </c>
      <c r="D78" s="229">
        <v>0</v>
      </c>
      <c r="E78" s="229">
        <v>0.13004158554658429</v>
      </c>
      <c r="F78" s="229">
        <v>0.14549656715625001</v>
      </c>
      <c r="G78" s="229">
        <v>1.0024636187114589E-2</v>
      </c>
      <c r="H78" s="229">
        <v>2.074548335737705E-2</v>
      </c>
      <c r="I78" s="229">
        <v>8.7715566637287263E-3</v>
      </c>
      <c r="J78" s="229">
        <v>1.141705815350303E-2</v>
      </c>
      <c r="K78" s="229">
        <v>8.3540305664829978E-3</v>
      </c>
      <c r="L78" s="229">
        <v>8.9108991068710171E-3</v>
      </c>
      <c r="M78" s="229">
        <v>9.1890827610592619E-3</v>
      </c>
      <c r="N78" s="229">
        <v>1.9213718948232629E-2</v>
      </c>
      <c r="O78" s="229">
        <v>3.0352593447678849E-2</v>
      </c>
      <c r="P78" s="229">
        <v>2.547911656529462E-2</v>
      </c>
      <c r="Q78" s="229">
        <v>2.436537948502443E-2</v>
      </c>
      <c r="R78" s="229">
        <v>3.0491434658979299E-2</v>
      </c>
      <c r="S78" s="229">
        <v>2.7707091957440109E-2</v>
      </c>
      <c r="T78" s="229">
        <v>4.0377229634449521E-2</v>
      </c>
      <c r="U78" s="229">
        <v>3.7453043258577623E-2</v>
      </c>
      <c r="V78" s="229">
        <v>2.1581036783578551E-2</v>
      </c>
      <c r="W78" s="229">
        <v>3.2440725164988887E-2</v>
      </c>
      <c r="X78" s="229">
        <v>3.1883856624875508E-2</v>
      </c>
      <c r="Y78" s="229">
        <v>1.0024636187119769E-2</v>
      </c>
      <c r="DA78" s="73" t="s">
        <v>2297</v>
      </c>
    </row>
    <row r="79" spans="1:105" ht="12" customHeight="1" x14ac:dyDescent="0.25">
      <c r="A79" s="165" t="s">
        <v>2224</v>
      </c>
      <c r="B79" s="346">
        <v>12.583315348294009</v>
      </c>
      <c r="C79" s="346">
        <v>11.4727319266545</v>
      </c>
      <c r="D79" s="346">
        <v>13.617392888477861</v>
      </c>
      <c r="E79" s="346">
        <v>7.2354566754670833</v>
      </c>
      <c r="F79" s="346">
        <v>6.7808154302949992</v>
      </c>
      <c r="G79" s="346">
        <v>7.3385205285789166</v>
      </c>
      <c r="H79" s="346">
        <v>6.7968103358414407</v>
      </c>
      <c r="I79" s="346">
        <v>6.8902033947457859</v>
      </c>
      <c r="J79" s="346">
        <v>6.9086851265146114</v>
      </c>
      <c r="K79" s="346">
        <v>6.1067864147311486</v>
      </c>
      <c r="L79" s="346">
        <v>5.900951786873212</v>
      </c>
      <c r="M79" s="346">
        <v>5.507686085435247</v>
      </c>
      <c r="N79" s="346">
        <v>6.5119928705004382</v>
      </c>
      <c r="O79" s="346">
        <v>6.3136272424701376</v>
      </c>
      <c r="P79" s="346">
        <v>6.8803896104997424</v>
      </c>
      <c r="Q79" s="346">
        <v>6.5766214259048166</v>
      </c>
      <c r="R79" s="346">
        <v>6.6069748879714494</v>
      </c>
      <c r="S79" s="346">
        <v>6.0930079781362556</v>
      </c>
      <c r="T79" s="346">
        <v>6.2673421909645093</v>
      </c>
      <c r="U79" s="346">
        <v>7.0867909668533047</v>
      </c>
      <c r="V79" s="346">
        <v>6.1890464361341513</v>
      </c>
      <c r="W79" s="346">
        <v>6.3078117647227607</v>
      </c>
      <c r="X79" s="346">
        <v>7.0656174395110698</v>
      </c>
      <c r="Y79" s="346">
        <v>7.8474759614918419</v>
      </c>
      <c r="DA79" s="167" t="s">
        <v>2298</v>
      </c>
    </row>
    <row r="80" spans="1:105" ht="12" customHeight="1" x14ac:dyDescent="0.25">
      <c r="A80" s="132" t="s">
        <v>2226</v>
      </c>
      <c r="B80" s="316">
        <v>12.22414696767123</v>
      </c>
      <c r="C80" s="316">
        <v>11.14526317669787</v>
      </c>
      <c r="D80" s="316">
        <v>13.22870860165181</v>
      </c>
      <c r="E80" s="316">
        <v>7.028933419452029</v>
      </c>
      <c r="F80" s="316">
        <v>6.5872691008905404</v>
      </c>
      <c r="G80" s="316">
        <v>7.1290554979839307</v>
      </c>
      <c r="H80" s="316">
        <v>6.602807460275316</v>
      </c>
      <c r="I80" s="316">
        <v>6.6935347802388794</v>
      </c>
      <c r="J80" s="316">
        <v>6.7114889838097076</v>
      </c>
      <c r="K80" s="316">
        <v>5.9324790460705072</v>
      </c>
      <c r="L80" s="316">
        <v>5.7325196019711822</v>
      </c>
      <c r="M80" s="316">
        <v>5.350478971290034</v>
      </c>
      <c r="N80" s="316">
        <v>6.326119603464984</v>
      </c>
      <c r="O80" s="316">
        <v>6.1334159698629289</v>
      </c>
      <c r="P80" s="316">
        <v>6.6840011130285939</v>
      </c>
      <c r="Q80" s="316">
        <v>6.3889034515768808</v>
      </c>
      <c r="R80" s="316">
        <v>6.4183905279959301</v>
      </c>
      <c r="S80" s="316">
        <v>5.9190938904689192</v>
      </c>
      <c r="T80" s="316">
        <v>6.0884520429207516</v>
      </c>
      <c r="U80" s="316">
        <v>6.8845111093655067</v>
      </c>
      <c r="V80" s="316">
        <v>6.0123911013088263</v>
      </c>
      <c r="W80" s="316">
        <v>6.1277664845958517</v>
      </c>
      <c r="X80" s="316">
        <v>6.8639419427435682</v>
      </c>
      <c r="Y80" s="316">
        <v>7.6234837022938384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0.99999999999999989</v>
      </c>
      <c r="C84" s="232">
        <f t="shared" si="4"/>
        <v>1.0000000000000002</v>
      </c>
      <c r="D84" s="232">
        <f t="shared" si="4"/>
        <v>1.0000000000000002</v>
      </c>
      <c r="E84" s="232">
        <f t="shared" si="4"/>
        <v>1.0000000000000007</v>
      </c>
      <c r="F84" s="232">
        <f t="shared" si="4"/>
        <v>1</v>
      </c>
      <c r="G84" s="232">
        <f t="shared" si="4"/>
        <v>1.0000000000000004</v>
      </c>
      <c r="H84" s="232">
        <f t="shared" si="4"/>
        <v>1</v>
      </c>
      <c r="I84" s="232">
        <f t="shared" si="4"/>
        <v>1</v>
      </c>
      <c r="J84" s="232">
        <f t="shared" si="4"/>
        <v>1</v>
      </c>
      <c r="K84" s="232">
        <f t="shared" si="4"/>
        <v>0.99999999999999978</v>
      </c>
      <c r="L84" s="232">
        <f t="shared" si="4"/>
        <v>1.0000000000000002</v>
      </c>
      <c r="M84" s="232">
        <f t="shared" si="4"/>
        <v>0.99999999999999989</v>
      </c>
      <c r="N84" s="232">
        <f t="shared" si="4"/>
        <v>1</v>
      </c>
      <c r="O84" s="232">
        <f t="shared" si="4"/>
        <v>0.99999999999999978</v>
      </c>
      <c r="P84" s="232">
        <f t="shared" si="4"/>
        <v>0.99999999999999989</v>
      </c>
      <c r="Q84" s="232">
        <f t="shared" si="4"/>
        <v>0.99999999999999978</v>
      </c>
      <c r="R84" s="232">
        <f t="shared" si="4"/>
        <v>0.99999999999999989</v>
      </c>
      <c r="S84" s="232">
        <f t="shared" si="4"/>
        <v>1</v>
      </c>
      <c r="T84" s="232">
        <f t="shared" si="4"/>
        <v>0.99999999999999989</v>
      </c>
      <c r="U84" s="232">
        <f t="shared" si="4"/>
        <v>1</v>
      </c>
      <c r="V84" s="232">
        <f t="shared" si="4"/>
        <v>1</v>
      </c>
      <c r="W84" s="232">
        <f t="shared" si="4"/>
        <v>1.0000000000000004</v>
      </c>
      <c r="X84" s="232">
        <f t="shared" si="4"/>
        <v>1</v>
      </c>
      <c r="Y84" s="232">
        <f t="shared" si="4"/>
        <v>0.99999999999999978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1.9914316891183444E-2</v>
      </c>
      <c r="C85" s="299">
        <f t="shared" si="5"/>
        <v>1.7079138922168932E-2</v>
      </c>
      <c r="D85" s="299">
        <f t="shared" si="5"/>
        <v>1.4791927922259637E-2</v>
      </c>
      <c r="E85" s="299">
        <f t="shared" si="5"/>
        <v>9.9709479327443114E-3</v>
      </c>
      <c r="F85" s="299">
        <f t="shared" si="5"/>
        <v>1.093042213086688E-2</v>
      </c>
      <c r="G85" s="299">
        <f t="shared" si="5"/>
        <v>1.1220375892863026E-2</v>
      </c>
      <c r="H85" s="299">
        <f t="shared" si="5"/>
        <v>1.1750709533209759E-2</v>
      </c>
      <c r="I85" s="299">
        <f t="shared" si="5"/>
        <v>1.2327963923170124E-2</v>
      </c>
      <c r="J85" s="299">
        <f t="shared" si="5"/>
        <v>1.4095456288501196E-2</v>
      </c>
      <c r="K85" s="299">
        <f t="shared" si="5"/>
        <v>1.4111605429594391E-2</v>
      </c>
      <c r="L85" s="299">
        <f t="shared" si="5"/>
        <v>1.5495175158104094E-2</v>
      </c>
      <c r="M85" s="299">
        <f t="shared" si="5"/>
        <v>1.4507648805120742E-2</v>
      </c>
      <c r="N85" s="299">
        <f t="shared" si="5"/>
        <v>1.4790965502212781E-2</v>
      </c>
      <c r="O85" s="299">
        <f t="shared" si="5"/>
        <v>1.4811898475101953E-2</v>
      </c>
      <c r="P85" s="299">
        <f t="shared" si="5"/>
        <v>1.6204914002934612E-2</v>
      </c>
      <c r="Q85" s="299">
        <f t="shared" si="5"/>
        <v>1.583472834897956E-2</v>
      </c>
      <c r="R85" s="299">
        <f t="shared" si="5"/>
        <v>1.5487114678768494E-2</v>
      </c>
      <c r="S85" s="299">
        <f t="shared" si="5"/>
        <v>1.3965708138573389E-2</v>
      </c>
      <c r="T85" s="299">
        <f t="shared" si="5"/>
        <v>1.3773821907226239E-2</v>
      </c>
      <c r="U85" s="299">
        <f t="shared" si="5"/>
        <v>1.4549087240574651E-2</v>
      </c>
      <c r="V85" s="299">
        <f t="shared" si="5"/>
        <v>1.3586832007740806E-2</v>
      </c>
      <c r="W85" s="299">
        <f t="shared" si="5"/>
        <v>1.3864255457430669E-2</v>
      </c>
      <c r="X85" s="299">
        <f t="shared" si="5"/>
        <v>1.4014115347749961E-2</v>
      </c>
      <c r="Y85" s="299">
        <f t="shared" si="5"/>
        <v>1.3824327927486698E-2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6.0210747923018582E-3</v>
      </c>
      <c r="C86" s="233">
        <f t="shared" si="6"/>
        <v>5.1638614269526057E-3</v>
      </c>
      <c r="D86" s="233">
        <f t="shared" si="6"/>
        <v>4.4723253541121477E-3</v>
      </c>
      <c r="E86" s="233">
        <f t="shared" si="6"/>
        <v>3.014706634490708E-3</v>
      </c>
      <c r="F86" s="233">
        <f t="shared" si="6"/>
        <v>3.3048027467373455E-3</v>
      </c>
      <c r="G86" s="233">
        <f t="shared" si="6"/>
        <v>3.3924699912041153E-3</v>
      </c>
      <c r="H86" s="233">
        <f t="shared" si="6"/>
        <v>3.5528158635154596E-3</v>
      </c>
      <c r="I86" s="233">
        <f t="shared" si="6"/>
        <v>3.7273481798950777E-3</v>
      </c>
      <c r="J86" s="233">
        <f t="shared" si="6"/>
        <v>4.2617478173334247E-3</v>
      </c>
      <c r="K86" s="233">
        <f t="shared" si="6"/>
        <v>4.2666304948003426E-3</v>
      </c>
      <c r="L86" s="233">
        <f t="shared" si="6"/>
        <v>4.6849514877443576E-3</v>
      </c>
      <c r="M86" s="233">
        <f t="shared" si="6"/>
        <v>4.3863738331267289E-3</v>
      </c>
      <c r="N86" s="233">
        <f t="shared" si="6"/>
        <v>4.4720343673253374E-3</v>
      </c>
      <c r="O86" s="233">
        <f t="shared" si="6"/>
        <v>4.4783634317908478E-3</v>
      </c>
      <c r="P86" s="233">
        <f t="shared" si="6"/>
        <v>4.8995403531861071E-3</v>
      </c>
      <c r="Q86" s="233">
        <f t="shared" si="6"/>
        <v>4.7876150724104798E-3</v>
      </c>
      <c r="R86" s="233">
        <f t="shared" si="6"/>
        <v>4.6825144094751652E-3</v>
      </c>
      <c r="S86" s="233">
        <f t="shared" si="6"/>
        <v>4.2225185874709683E-3</v>
      </c>
      <c r="T86" s="233">
        <f t="shared" si="6"/>
        <v>4.1645019677261233E-3</v>
      </c>
      <c r="U86" s="233">
        <f t="shared" si="6"/>
        <v>4.3989027047173198E-3</v>
      </c>
      <c r="V86" s="233">
        <f t="shared" si="6"/>
        <v>4.1079657492678725E-3</v>
      </c>
      <c r="W86" s="233">
        <f t="shared" si="6"/>
        <v>4.1918444657133543E-3</v>
      </c>
      <c r="X86" s="233">
        <f t="shared" si="6"/>
        <v>4.2371544611758682E-3</v>
      </c>
      <c r="Y86" s="233">
        <f t="shared" si="6"/>
        <v>4.1797724149682464E-3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7.5209590679547689E-2</v>
      </c>
      <c r="C87" s="233">
        <f t="shared" si="7"/>
        <v>6.4502089351814174E-2</v>
      </c>
      <c r="D87" s="233">
        <f t="shared" si="7"/>
        <v>5.5864072590260348E-2</v>
      </c>
      <c r="E87" s="233">
        <f t="shared" si="7"/>
        <v>3.7656873535078975E-2</v>
      </c>
      <c r="F87" s="233">
        <f t="shared" si="7"/>
        <v>4.1280480716921773E-2</v>
      </c>
      <c r="G87" s="233">
        <f t="shared" si="7"/>
        <v>4.2375537297314941E-2</v>
      </c>
      <c r="H87" s="233">
        <f t="shared" si="7"/>
        <v>4.4378426787927118E-2</v>
      </c>
      <c r="I87" s="233">
        <f t="shared" si="7"/>
        <v>4.655851996531913E-2</v>
      </c>
      <c r="J87" s="233">
        <f t="shared" si="7"/>
        <v>5.3233736496830039E-2</v>
      </c>
      <c r="K87" s="233">
        <f t="shared" si="7"/>
        <v>5.3294726301204604E-2</v>
      </c>
      <c r="L87" s="233">
        <f t="shared" si="7"/>
        <v>5.8519997824522378E-2</v>
      </c>
      <c r="M87" s="233">
        <f t="shared" si="7"/>
        <v>5.4790447210309463E-2</v>
      </c>
      <c r="N87" s="233">
        <f t="shared" si="7"/>
        <v>5.5860437857611418E-2</v>
      </c>
      <c r="O87" s="233">
        <f t="shared" si="7"/>
        <v>5.5939494564969404E-2</v>
      </c>
      <c r="P87" s="233">
        <f t="shared" si="7"/>
        <v>6.1200439654425662E-2</v>
      </c>
      <c r="Q87" s="233">
        <f t="shared" si="7"/>
        <v>5.9802374550735088E-2</v>
      </c>
      <c r="R87" s="233">
        <f t="shared" si="7"/>
        <v>5.8489556140038645E-2</v>
      </c>
      <c r="S87" s="233">
        <f t="shared" si="7"/>
        <v>5.2743721935907865E-2</v>
      </c>
      <c r="T87" s="233">
        <f t="shared" si="7"/>
        <v>5.2019033010070319E-2</v>
      </c>
      <c r="U87" s="233">
        <f t="shared" si="7"/>
        <v>5.4946946064170173E-2</v>
      </c>
      <c r="V87" s="233">
        <f t="shared" si="7"/>
        <v>5.1312835861639101E-2</v>
      </c>
      <c r="W87" s="233">
        <f t="shared" si="7"/>
        <v>5.2360569721158025E-2</v>
      </c>
      <c r="X87" s="233">
        <f t="shared" si="7"/>
        <v>5.2926539474064067E-2</v>
      </c>
      <c r="Y87" s="233">
        <f t="shared" si="7"/>
        <v>5.2209777042687561E-2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3.9863255266476189E-2</v>
      </c>
      <c r="C88" s="233">
        <f t="shared" si="8"/>
        <v>3.4187970308308668E-2</v>
      </c>
      <c r="D88" s="233">
        <f t="shared" si="8"/>
        <v>2.9609571941149892E-2</v>
      </c>
      <c r="E88" s="233">
        <f t="shared" si="8"/>
        <v>1.9959230580874263E-2</v>
      </c>
      <c r="F88" s="233">
        <f t="shared" si="8"/>
        <v>2.1879847044414157E-2</v>
      </c>
      <c r="G88" s="233">
        <f t="shared" si="8"/>
        <v>2.2460258659489179E-2</v>
      </c>
      <c r="H88" s="233">
        <f t="shared" si="8"/>
        <v>2.3521847937045603E-2</v>
      </c>
      <c r="I88" s="233">
        <f t="shared" si="8"/>
        <v>2.4677360286599094E-2</v>
      </c>
      <c r="J88" s="233">
        <f t="shared" si="8"/>
        <v>2.8215417842162728E-2</v>
      </c>
      <c r="K88" s="233">
        <f t="shared" si="8"/>
        <v>2.8247744199991143E-2</v>
      </c>
      <c r="L88" s="233">
        <f t="shared" si="8"/>
        <v>3.1017289023844447E-2</v>
      </c>
      <c r="M88" s="233">
        <f t="shared" si="8"/>
        <v>2.904051948128605E-2</v>
      </c>
      <c r="N88" s="233">
        <f t="shared" si="8"/>
        <v>2.9607645427867476E-2</v>
      </c>
      <c r="O88" s="233">
        <f t="shared" si="8"/>
        <v>2.9649547766086082E-2</v>
      </c>
      <c r="P88" s="233">
        <f t="shared" si="8"/>
        <v>3.2438000610318117E-2</v>
      </c>
      <c r="Q88" s="233">
        <f t="shared" si="8"/>
        <v>3.1696985726391534E-2</v>
      </c>
      <c r="R88" s="233">
        <f t="shared" si="8"/>
        <v>3.1001154051850131E-2</v>
      </c>
      <c r="S88" s="233">
        <f t="shared" si="8"/>
        <v>2.7955695972254412E-2</v>
      </c>
      <c r="T88" s="233">
        <f t="shared" si="8"/>
        <v>2.7571589911066847E-2</v>
      </c>
      <c r="U88" s="233">
        <f t="shared" si="8"/>
        <v>2.9123468393838205E-2</v>
      </c>
      <c r="V88" s="233">
        <f t="shared" si="8"/>
        <v>2.7197285025984862E-2</v>
      </c>
      <c r="W88" s="233">
        <f t="shared" si="8"/>
        <v>2.7752614232219874E-2</v>
      </c>
      <c r="X88" s="233">
        <f t="shared" si="8"/>
        <v>2.8052594547620453E-2</v>
      </c>
      <c r="Y88" s="233">
        <f t="shared" si="8"/>
        <v>2.7672689757430532E-2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3.6264247494211095E-2</v>
      </c>
      <c r="C89" s="300">
        <f t="shared" si="9"/>
        <v>3.1811980644672694E-2</v>
      </c>
      <c r="D89" s="300">
        <f t="shared" si="9"/>
        <v>2.9360275237098984E-2</v>
      </c>
      <c r="E89" s="300">
        <f t="shared" si="9"/>
        <v>2.9354383116599502E-2</v>
      </c>
      <c r="F89" s="300">
        <f t="shared" si="9"/>
        <v>2.8693800198659154E-2</v>
      </c>
      <c r="G89" s="300">
        <f t="shared" si="9"/>
        <v>2.9366763895684569E-2</v>
      </c>
      <c r="H89" s="300">
        <f t="shared" si="9"/>
        <v>2.917040557841068E-2</v>
      </c>
      <c r="I89" s="300">
        <f t="shared" si="9"/>
        <v>2.9022832822301808E-2</v>
      </c>
      <c r="J89" s="300">
        <f t="shared" si="9"/>
        <v>2.9078208760284701E-2</v>
      </c>
      <c r="K89" s="300">
        <f t="shared" si="9"/>
        <v>2.9086738227010973E-2</v>
      </c>
      <c r="L89" s="300">
        <f t="shared" si="9"/>
        <v>2.9752220825289805E-2</v>
      </c>
      <c r="M89" s="300">
        <f t="shared" si="9"/>
        <v>2.9237128952278976E-2</v>
      </c>
      <c r="N89" s="300">
        <f t="shared" si="9"/>
        <v>2.9640891595694586E-2</v>
      </c>
      <c r="O89" s="300">
        <f t="shared" si="9"/>
        <v>2.9674484239257296E-2</v>
      </c>
      <c r="P89" s="300">
        <f t="shared" si="9"/>
        <v>3.0839070362805511E-2</v>
      </c>
      <c r="Q89" s="300">
        <f t="shared" si="9"/>
        <v>3.0561198411708318E-2</v>
      </c>
      <c r="R89" s="300">
        <f t="shared" si="9"/>
        <v>3.0179065695239E-2</v>
      </c>
      <c r="S89" s="300">
        <f t="shared" si="9"/>
        <v>2.9422965173248907E-2</v>
      </c>
      <c r="T89" s="300">
        <f t="shared" si="9"/>
        <v>2.9273482302010725E-2</v>
      </c>
      <c r="U89" s="300">
        <f t="shared" si="9"/>
        <v>2.9979350751671491E-2</v>
      </c>
      <c r="V89" s="300">
        <f t="shared" si="9"/>
        <v>2.9733623309759368E-2</v>
      </c>
      <c r="W89" s="300">
        <f t="shared" si="9"/>
        <v>2.966493625401391E-2</v>
      </c>
      <c r="X89" s="300">
        <f t="shared" si="9"/>
        <v>2.9908850298568025E-2</v>
      </c>
      <c r="Y89" s="300">
        <f t="shared" si="9"/>
        <v>3.0010074453667671E-2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8.6966141658717203E-2</v>
      </c>
      <c r="C90" s="301">
        <f t="shared" si="10"/>
        <v>7.6028544768449322E-2</v>
      </c>
      <c r="D90" s="301">
        <f t="shared" si="10"/>
        <v>7.1277194190316404E-2</v>
      </c>
      <c r="E90" s="301">
        <f t="shared" si="10"/>
        <v>7.0719113266650188E-2</v>
      </c>
      <c r="F90" s="301">
        <f t="shared" si="10"/>
        <v>6.9337457879751041E-2</v>
      </c>
      <c r="G90" s="301">
        <f t="shared" si="10"/>
        <v>7.0873250659742384E-2</v>
      </c>
      <c r="H90" s="301">
        <f t="shared" si="10"/>
        <v>7.037933519810001E-2</v>
      </c>
      <c r="I90" s="301">
        <f t="shared" si="10"/>
        <v>7.0293580473309289E-2</v>
      </c>
      <c r="J90" s="301">
        <f t="shared" si="10"/>
        <v>7.0627791547523217E-2</v>
      </c>
      <c r="K90" s="301">
        <f t="shared" si="10"/>
        <v>7.0633284864582646E-2</v>
      </c>
      <c r="L90" s="301">
        <f t="shared" si="10"/>
        <v>7.2305428610508884E-2</v>
      </c>
      <c r="M90" s="301">
        <f t="shared" si="10"/>
        <v>7.0939571196178747E-2</v>
      </c>
      <c r="N90" s="301">
        <f t="shared" si="10"/>
        <v>7.1109408634670607E-2</v>
      </c>
      <c r="O90" s="301">
        <f t="shared" si="10"/>
        <v>7.11149752819797E-2</v>
      </c>
      <c r="P90" s="301">
        <f t="shared" si="10"/>
        <v>7.3571157043920685E-2</v>
      </c>
      <c r="Q90" s="301">
        <f t="shared" si="10"/>
        <v>7.2745566081137442E-2</v>
      </c>
      <c r="R90" s="301">
        <f t="shared" si="10"/>
        <v>7.2152574995590968E-2</v>
      </c>
      <c r="S90" s="301">
        <f t="shared" si="10"/>
        <v>7.0268882951509834E-2</v>
      </c>
      <c r="T90" s="301">
        <f t="shared" si="10"/>
        <v>7.008041015465355E-2</v>
      </c>
      <c r="U90" s="301">
        <f t="shared" si="10"/>
        <v>7.1016527775186383E-2</v>
      </c>
      <c r="V90" s="301">
        <f t="shared" si="10"/>
        <v>7.0249915795858514E-2</v>
      </c>
      <c r="W90" s="301">
        <f t="shared" si="10"/>
        <v>7.0469061815816525E-2</v>
      </c>
      <c r="X90" s="301">
        <f t="shared" si="10"/>
        <v>7.0531780685486975E-2</v>
      </c>
      <c r="Y90" s="301">
        <f t="shared" si="10"/>
        <v>7.048021053799608E-2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1.6653378219839931E-2</v>
      </c>
      <c r="C91" s="302">
        <f t="shared" si="11"/>
        <v>2.9526122745516865E-2</v>
      </c>
      <c r="D91" s="302">
        <f t="shared" si="11"/>
        <v>4.2968350189898114E-2</v>
      </c>
      <c r="E91" s="302">
        <f t="shared" si="11"/>
        <v>6.1950549119783711E-2</v>
      </c>
      <c r="F91" s="302">
        <f t="shared" si="11"/>
        <v>5.6957969860852754E-2</v>
      </c>
      <c r="G91" s="302">
        <f t="shared" si="11"/>
        <v>5.9358027349634732E-2</v>
      </c>
      <c r="H91" s="302">
        <f t="shared" si="11"/>
        <v>5.6882825920146152E-2</v>
      </c>
      <c r="I91" s="302">
        <f t="shared" si="11"/>
        <v>5.4578897444994355E-2</v>
      </c>
      <c r="J91" s="302">
        <f t="shared" si="11"/>
        <v>4.5985107281975891E-2</v>
      </c>
      <c r="K91" s="302">
        <f t="shared" si="11"/>
        <v>4.6043159433596423E-2</v>
      </c>
      <c r="L91" s="302">
        <f t="shared" si="11"/>
        <v>3.8699880785848725E-2</v>
      </c>
      <c r="M91" s="302">
        <f t="shared" si="11"/>
        <v>4.3976997330276178E-2</v>
      </c>
      <c r="N91" s="302">
        <f t="shared" si="11"/>
        <v>4.2458879626677867E-2</v>
      </c>
      <c r="O91" s="302">
        <f t="shared" si="11"/>
        <v>4.1748882280085782E-2</v>
      </c>
      <c r="P91" s="302">
        <f t="shared" si="11"/>
        <v>3.4566992691381235E-2</v>
      </c>
      <c r="Q91" s="302">
        <f t="shared" si="11"/>
        <v>3.6675800947278944E-2</v>
      </c>
      <c r="R91" s="302">
        <f t="shared" si="11"/>
        <v>3.8145043417017667E-2</v>
      </c>
      <c r="S91" s="302">
        <f t="shared" si="11"/>
        <v>4.6241114798521152E-2</v>
      </c>
      <c r="T91" s="302">
        <f t="shared" si="11"/>
        <v>4.6570422670623113E-2</v>
      </c>
      <c r="U91" s="302">
        <f t="shared" si="11"/>
        <v>4.2053068060358433E-2</v>
      </c>
      <c r="V91" s="302">
        <f t="shared" si="11"/>
        <v>4.7661400710711441E-2</v>
      </c>
      <c r="W91" s="302">
        <f t="shared" si="11"/>
        <v>4.5475937789864085E-2</v>
      </c>
      <c r="X91" s="302">
        <f t="shared" si="11"/>
        <v>4.5135865389236009E-2</v>
      </c>
      <c r="Y91" s="302">
        <f t="shared" si="11"/>
        <v>4.7037400479604176E-2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6.8056507855944942E-2</v>
      </c>
      <c r="C92" s="302">
        <f t="shared" si="12"/>
        <v>4.4567386904460424E-2</v>
      </c>
      <c r="D92" s="302">
        <f t="shared" si="12"/>
        <v>2.6632945693722834E-2</v>
      </c>
      <c r="E92" s="302">
        <f t="shared" si="12"/>
        <v>7.6388740317944312E-3</v>
      </c>
      <c r="F92" s="302">
        <f t="shared" si="12"/>
        <v>1.1141091236757397E-2</v>
      </c>
      <c r="G92" s="302">
        <f t="shared" si="12"/>
        <v>1.0243975298478397E-2</v>
      </c>
      <c r="H92" s="302">
        <f t="shared" si="12"/>
        <v>1.2165175437451476E-2</v>
      </c>
      <c r="I92" s="302">
        <f t="shared" si="12"/>
        <v>1.4317947324056083E-2</v>
      </c>
      <c r="J92" s="302">
        <f t="shared" si="12"/>
        <v>2.3045694917698326E-2</v>
      </c>
      <c r="K92" s="302">
        <f t="shared" si="12"/>
        <v>2.2991306415067241E-2</v>
      </c>
      <c r="L92" s="302">
        <f t="shared" si="12"/>
        <v>3.1849972895827673E-2</v>
      </c>
      <c r="M92" s="302">
        <f t="shared" si="12"/>
        <v>2.5318883861839864E-2</v>
      </c>
      <c r="N92" s="302">
        <f t="shared" si="12"/>
        <v>2.6974739741723611E-2</v>
      </c>
      <c r="O92" s="302">
        <f t="shared" si="12"/>
        <v>2.76879320681854E-2</v>
      </c>
      <c r="P92" s="302">
        <f t="shared" si="12"/>
        <v>3.7168177314176772E-2</v>
      </c>
      <c r="Q92" s="302">
        <f t="shared" si="12"/>
        <v>3.4275719451205965E-2</v>
      </c>
      <c r="R92" s="302">
        <f t="shared" si="12"/>
        <v>3.2252869887267423E-2</v>
      </c>
      <c r="S92" s="302">
        <f t="shared" si="12"/>
        <v>2.2445479032581542E-2</v>
      </c>
      <c r="T92" s="302">
        <f t="shared" si="12"/>
        <v>2.1949438721735038E-2</v>
      </c>
      <c r="U92" s="302">
        <f t="shared" si="12"/>
        <v>2.7315074812022212E-2</v>
      </c>
      <c r="V92" s="302">
        <f t="shared" si="12"/>
        <v>2.1049151935542843E-2</v>
      </c>
      <c r="W92" s="302">
        <f t="shared" si="12"/>
        <v>2.3422329308264829E-2</v>
      </c>
      <c r="X92" s="302">
        <f t="shared" si="12"/>
        <v>2.380814172781804E-2</v>
      </c>
      <c r="Y92" s="302">
        <f t="shared" si="12"/>
        <v>2.1876539056623911E-2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2.2562555829323378E-3</v>
      </c>
      <c r="C93" s="302">
        <f t="shared" si="13"/>
        <v>1.9350351184720266E-3</v>
      </c>
      <c r="D93" s="302">
        <f t="shared" si="13"/>
        <v>1.6758983066954556E-3</v>
      </c>
      <c r="E93" s="302">
        <f t="shared" si="13"/>
        <v>1.1296901150720353E-3</v>
      </c>
      <c r="F93" s="302">
        <f t="shared" si="13"/>
        <v>1.2383967821408912E-3</v>
      </c>
      <c r="G93" s="302">
        <f t="shared" si="13"/>
        <v>1.2712480116292436E-3</v>
      </c>
      <c r="H93" s="302">
        <f t="shared" si="13"/>
        <v>1.3313338405023841E-3</v>
      </c>
      <c r="I93" s="302">
        <f t="shared" si="13"/>
        <v>1.3967357042588514E-3</v>
      </c>
      <c r="J93" s="302">
        <f t="shared" si="13"/>
        <v>1.5969893478490081E-3</v>
      </c>
      <c r="K93" s="302">
        <f t="shared" si="13"/>
        <v>1.5988190159189793E-3</v>
      </c>
      <c r="L93" s="302">
        <f t="shared" si="13"/>
        <v>1.7555749288324803E-3</v>
      </c>
      <c r="M93" s="302">
        <f t="shared" si="13"/>
        <v>1.6436900040627065E-3</v>
      </c>
      <c r="N93" s="302">
        <f t="shared" si="13"/>
        <v>1.6757892662691285E-3</v>
      </c>
      <c r="O93" s="302">
        <f t="shared" si="13"/>
        <v>1.6781609337085202E-3</v>
      </c>
      <c r="P93" s="302">
        <f t="shared" si="13"/>
        <v>1.8359870383626723E-3</v>
      </c>
      <c r="Q93" s="302">
        <f t="shared" si="13"/>
        <v>1.7940456826525336E-3</v>
      </c>
      <c r="R93" s="302">
        <f t="shared" si="13"/>
        <v>1.75466169130586E-3</v>
      </c>
      <c r="S93" s="302">
        <f t="shared" si="13"/>
        <v>1.5822891204071445E-3</v>
      </c>
      <c r="T93" s="302">
        <f t="shared" si="13"/>
        <v>1.560548762295412E-3</v>
      </c>
      <c r="U93" s="302">
        <f t="shared" si="13"/>
        <v>1.6483849028057439E-3</v>
      </c>
      <c r="V93" s="302">
        <f t="shared" si="13"/>
        <v>1.5393631496042357E-3</v>
      </c>
      <c r="W93" s="302">
        <f t="shared" si="13"/>
        <v>1.5707947176876085E-3</v>
      </c>
      <c r="X93" s="302">
        <f t="shared" si="13"/>
        <v>1.5877735684329353E-3</v>
      </c>
      <c r="Y93" s="302">
        <f t="shared" si="13"/>
        <v>1.5662710017680002E-3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3.9530064390326004E-2</v>
      </c>
      <c r="C94" s="301">
        <f t="shared" si="14"/>
        <v>3.4558429440204243E-2</v>
      </c>
      <c r="D94" s="301">
        <f t="shared" si="14"/>
        <v>3.2398724631961993E-2</v>
      </c>
      <c r="E94" s="301">
        <f t="shared" si="14"/>
        <v>3.2145051484840988E-2</v>
      </c>
      <c r="F94" s="301">
        <f t="shared" si="14"/>
        <v>3.1517026308977743E-2</v>
      </c>
      <c r="G94" s="301">
        <f t="shared" si="14"/>
        <v>3.2215113936246549E-2</v>
      </c>
      <c r="H94" s="301">
        <f t="shared" si="14"/>
        <v>3.1990606908227269E-2</v>
      </c>
      <c r="I94" s="301">
        <f t="shared" si="14"/>
        <v>3.1951627487867854E-2</v>
      </c>
      <c r="J94" s="301">
        <f t="shared" si="14"/>
        <v>3.2103541612510576E-2</v>
      </c>
      <c r="K94" s="301">
        <f t="shared" si="14"/>
        <v>3.2106038574810293E-2</v>
      </c>
      <c r="L94" s="301">
        <f t="shared" si="14"/>
        <v>3.2866103913867684E-2</v>
      </c>
      <c r="M94" s="301">
        <f t="shared" si="14"/>
        <v>3.2245259634626718E-2</v>
      </c>
      <c r="N94" s="301">
        <f t="shared" si="14"/>
        <v>3.2322458470304821E-2</v>
      </c>
      <c r="O94" s="301">
        <f t="shared" si="14"/>
        <v>3.2324988764536211E-2</v>
      </c>
      <c r="P94" s="301">
        <f t="shared" si="14"/>
        <v>3.344143501996396E-2</v>
      </c>
      <c r="Q94" s="301">
        <f t="shared" si="14"/>
        <v>3.3066166400517003E-2</v>
      </c>
      <c r="R94" s="301">
        <f t="shared" si="14"/>
        <v>3.2796624997995898E-2</v>
      </c>
      <c r="S94" s="301">
        <f t="shared" si="14"/>
        <v>3.194040134159537E-2</v>
      </c>
      <c r="T94" s="301">
        <f t="shared" si="14"/>
        <v>3.1854731888478892E-2</v>
      </c>
      <c r="U94" s="301">
        <f t="shared" si="14"/>
        <v>3.2280239897811987E-2</v>
      </c>
      <c r="V94" s="301">
        <f t="shared" si="14"/>
        <v>3.193177990720842E-2</v>
      </c>
      <c r="W94" s="301">
        <f t="shared" si="14"/>
        <v>3.2031391734462053E-2</v>
      </c>
      <c r="X94" s="301">
        <f t="shared" si="14"/>
        <v>3.2059900311584982E-2</v>
      </c>
      <c r="Y94" s="301">
        <f t="shared" si="14"/>
        <v>3.2036459335452773E-2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7.5697173726545185E-3</v>
      </c>
      <c r="C95" s="302">
        <f t="shared" si="15"/>
        <v>1.3420964884325854E-2</v>
      </c>
      <c r="D95" s="302">
        <f t="shared" si="15"/>
        <v>1.9531068268135502E-2</v>
      </c>
      <c r="E95" s="302">
        <f t="shared" si="15"/>
        <v>2.8159340508992593E-2</v>
      </c>
      <c r="F95" s="302">
        <f t="shared" si="15"/>
        <v>2.5889986300387611E-2</v>
      </c>
      <c r="G95" s="302">
        <f t="shared" si="15"/>
        <v>2.6980921522561253E-2</v>
      </c>
      <c r="H95" s="302">
        <f t="shared" si="15"/>
        <v>2.5855829963702788E-2</v>
      </c>
      <c r="I95" s="302">
        <f t="shared" si="15"/>
        <v>2.4808589747724704E-2</v>
      </c>
      <c r="J95" s="302">
        <f t="shared" si="15"/>
        <v>2.0902321491807235E-2</v>
      </c>
      <c r="K95" s="302">
        <f t="shared" si="15"/>
        <v>2.0928708833452915E-2</v>
      </c>
      <c r="L95" s="302">
        <f t="shared" si="15"/>
        <v>1.7590854902658517E-2</v>
      </c>
      <c r="M95" s="302">
        <f t="shared" si="15"/>
        <v>1.9989544241034642E-2</v>
      </c>
      <c r="N95" s="302">
        <f t="shared" si="15"/>
        <v>1.9299490739399031E-2</v>
      </c>
      <c r="O95" s="302">
        <f t="shared" si="15"/>
        <v>1.8976764672766249E-2</v>
      </c>
      <c r="P95" s="302">
        <f t="shared" si="15"/>
        <v>1.5712269405173295E-2</v>
      </c>
      <c r="Q95" s="302">
        <f t="shared" si="15"/>
        <v>1.6670818612399517E-2</v>
      </c>
      <c r="R95" s="302">
        <f t="shared" si="15"/>
        <v>1.7338656098644406E-2</v>
      </c>
      <c r="S95" s="302">
        <f t="shared" si="15"/>
        <v>2.1018688544782334E-2</v>
      </c>
      <c r="T95" s="302">
        <f t="shared" si="15"/>
        <v>2.1168373941192326E-2</v>
      </c>
      <c r="U95" s="302">
        <f t="shared" si="15"/>
        <v>1.9115030936526556E-2</v>
      </c>
      <c r="V95" s="302">
        <f t="shared" si="15"/>
        <v>2.1664273050323386E-2</v>
      </c>
      <c r="W95" s="302">
        <f t="shared" si="15"/>
        <v>2.0670880813574582E-2</v>
      </c>
      <c r="X95" s="302">
        <f t="shared" si="15"/>
        <v>2.0516302449652732E-2</v>
      </c>
      <c r="Y95" s="302">
        <f t="shared" si="15"/>
        <v>2.1380636581638263E-2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3.0934776298156792E-2</v>
      </c>
      <c r="C96" s="302">
        <f t="shared" si="16"/>
        <v>2.0257903138391105E-2</v>
      </c>
      <c r="D96" s="302">
        <f t="shared" si="16"/>
        <v>1.2105884406237645E-2</v>
      </c>
      <c r="E96" s="302">
        <f t="shared" si="16"/>
        <v>3.4722154689974674E-3</v>
      </c>
      <c r="F96" s="302">
        <f t="shared" si="16"/>
        <v>5.0641323803442698E-3</v>
      </c>
      <c r="G96" s="302">
        <f t="shared" si="16"/>
        <v>4.6563524083992726E-3</v>
      </c>
      <c r="H96" s="302">
        <f t="shared" si="16"/>
        <v>5.5296251988415802E-3</v>
      </c>
      <c r="I96" s="302">
        <f t="shared" si="16"/>
        <v>6.5081578745709448E-3</v>
      </c>
      <c r="J96" s="302">
        <f t="shared" si="16"/>
        <v>1.0475315871681061E-2</v>
      </c>
      <c r="K96" s="302">
        <f t="shared" si="16"/>
        <v>1.0450593825030568E-2</v>
      </c>
      <c r="L96" s="302">
        <f t="shared" si="16"/>
        <v>1.4477260407194404E-2</v>
      </c>
      <c r="M96" s="302">
        <f t="shared" si="16"/>
        <v>1.1508583573563569E-2</v>
      </c>
      <c r="N96" s="302">
        <f t="shared" si="16"/>
        <v>1.2261245337147097E-2</v>
      </c>
      <c r="O96" s="302">
        <f t="shared" si="16"/>
        <v>1.2585423667356998E-2</v>
      </c>
      <c r="P96" s="302">
        <f t="shared" si="16"/>
        <v>1.6894626051898537E-2</v>
      </c>
      <c r="Q96" s="302">
        <f t="shared" si="16"/>
        <v>1.557987247782088E-2</v>
      </c>
      <c r="R96" s="302">
        <f t="shared" si="16"/>
        <v>1.4660395403303378E-2</v>
      </c>
      <c r="S96" s="302">
        <f t="shared" si="16"/>
        <v>1.0202490469355242E-2</v>
      </c>
      <c r="T96" s="302">
        <f t="shared" si="16"/>
        <v>9.9770176007886562E-3</v>
      </c>
      <c r="U96" s="302">
        <f t="shared" si="16"/>
        <v>1.2415943096373732E-2</v>
      </c>
      <c r="V96" s="302">
        <f t="shared" si="16"/>
        <v>9.5677963343376565E-3</v>
      </c>
      <c r="W96" s="302">
        <f t="shared" si="16"/>
        <v>1.0646513321938561E-2</v>
      </c>
      <c r="X96" s="302">
        <f t="shared" si="16"/>
        <v>1.0821882603553649E-2</v>
      </c>
      <c r="Y96" s="302">
        <f t="shared" si="16"/>
        <v>9.9438813893745082E-3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1.0255707195146984E-3</v>
      </c>
      <c r="C97" s="302">
        <f t="shared" si="17"/>
        <v>8.7956141748728471E-4</v>
      </c>
      <c r="D97" s="302">
        <f t="shared" si="17"/>
        <v>7.6177195758884335E-4</v>
      </c>
      <c r="E97" s="302">
        <f t="shared" si="17"/>
        <v>5.1349550685092493E-4</v>
      </c>
      <c r="F97" s="302">
        <f t="shared" si="17"/>
        <v>5.6290762824585982E-4</v>
      </c>
      <c r="G97" s="302">
        <f t="shared" si="17"/>
        <v>5.7784000528602003E-4</v>
      </c>
      <c r="H97" s="302">
        <f t="shared" si="17"/>
        <v>6.0515174568290177E-4</v>
      </c>
      <c r="I97" s="302">
        <f t="shared" si="17"/>
        <v>6.3487986557220493E-4</v>
      </c>
      <c r="J97" s="302">
        <f t="shared" si="17"/>
        <v>7.259042490222763E-4</v>
      </c>
      <c r="K97" s="302">
        <f t="shared" si="17"/>
        <v>7.2673591632680897E-4</v>
      </c>
      <c r="L97" s="302">
        <f t="shared" si="17"/>
        <v>7.9798860401476335E-4</v>
      </c>
      <c r="M97" s="302">
        <f t="shared" si="17"/>
        <v>7.4713182002850284E-4</v>
      </c>
      <c r="N97" s="302">
        <f t="shared" si="17"/>
        <v>7.6172239375869443E-4</v>
      </c>
      <c r="O97" s="302">
        <f t="shared" si="17"/>
        <v>7.6280042441296365E-4</v>
      </c>
      <c r="P97" s="302">
        <f t="shared" si="17"/>
        <v>8.3453956289212335E-4</v>
      </c>
      <c r="Q97" s="302">
        <f t="shared" si="17"/>
        <v>8.154753102966063E-4</v>
      </c>
      <c r="R97" s="302">
        <f t="shared" si="17"/>
        <v>7.9757349604811783E-4</v>
      </c>
      <c r="S97" s="302">
        <f t="shared" si="17"/>
        <v>7.1922232745779313E-4</v>
      </c>
      <c r="T97" s="302">
        <f t="shared" si="17"/>
        <v>7.0934034649791438E-4</v>
      </c>
      <c r="U97" s="302">
        <f t="shared" si="17"/>
        <v>7.4926586491170176E-4</v>
      </c>
      <c r="V97" s="302">
        <f t="shared" si="17"/>
        <v>6.997105225473797E-4</v>
      </c>
      <c r="W97" s="302">
        <f t="shared" si="17"/>
        <v>7.1399759894891311E-4</v>
      </c>
      <c r="X97" s="302">
        <f t="shared" si="17"/>
        <v>7.2171525837860654E-4</v>
      </c>
      <c r="Y97" s="302">
        <f t="shared" si="17"/>
        <v>7.1194136443999989E-4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0.3614778958054306</v>
      </c>
      <c r="C98" s="301">
        <f t="shared" si="18"/>
        <v>0.42762348075500284</v>
      </c>
      <c r="D98" s="301">
        <f t="shared" si="18"/>
        <v>0.47462598079317531</v>
      </c>
      <c r="E98" s="301">
        <f t="shared" si="18"/>
        <v>0.55944430389857946</v>
      </c>
      <c r="F98" s="301">
        <f t="shared" si="18"/>
        <v>0.54562990181197435</v>
      </c>
      <c r="G98" s="301">
        <f t="shared" si="18"/>
        <v>0.53658781930499244</v>
      </c>
      <c r="H98" s="301">
        <f t="shared" si="18"/>
        <v>0.52834526915480973</v>
      </c>
      <c r="I98" s="301">
        <f t="shared" si="18"/>
        <v>0.51858884266121097</v>
      </c>
      <c r="J98" s="301">
        <f t="shared" si="18"/>
        <v>0.48778077574363166</v>
      </c>
      <c r="K98" s="301">
        <f t="shared" si="18"/>
        <v>0.48747888511168402</v>
      </c>
      <c r="L98" s="301">
        <f t="shared" si="18"/>
        <v>0.4610866696527951</v>
      </c>
      <c r="M98" s="301">
        <f t="shared" si="18"/>
        <v>0.48017240475998307</v>
      </c>
      <c r="N98" s="301">
        <f t="shared" si="18"/>
        <v>0.47471574852229714</v>
      </c>
      <c r="O98" s="301">
        <f t="shared" si="18"/>
        <v>0.47449056498703318</v>
      </c>
      <c r="P98" s="301">
        <f t="shared" si="18"/>
        <v>0.44643357674963985</v>
      </c>
      <c r="Q98" s="301">
        <f t="shared" si="18"/>
        <v>0.45400855067523976</v>
      </c>
      <c r="R98" s="301">
        <f t="shared" si="18"/>
        <v>0.46116064797098699</v>
      </c>
      <c r="S98" s="301">
        <f t="shared" si="18"/>
        <v>0.49017204518284241</v>
      </c>
      <c r="T98" s="301">
        <f t="shared" si="18"/>
        <v>0.49403816640680775</v>
      </c>
      <c r="U98" s="301">
        <f t="shared" si="18"/>
        <v>0.47885816083581345</v>
      </c>
      <c r="V98" s="301">
        <f t="shared" si="18"/>
        <v>0.4963548112241018</v>
      </c>
      <c r="W98" s="301">
        <f t="shared" si="18"/>
        <v>0.49164149804989032</v>
      </c>
      <c r="X98" s="301">
        <f t="shared" si="18"/>
        <v>0.48875847168433623</v>
      </c>
      <c r="Y98" s="301">
        <f t="shared" si="18"/>
        <v>0.49173430255093475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6.9417990509251695E-2</v>
      </c>
      <c r="C99" s="301">
        <f t="shared" si="19"/>
        <v>7.6040900387320073E-2</v>
      </c>
      <c r="D99" s="301">
        <f t="shared" si="19"/>
        <v>8.0984499087720693E-2</v>
      </c>
      <c r="E99" s="301">
        <f t="shared" si="19"/>
        <v>8.7720233220732871E-2</v>
      </c>
      <c r="F99" s="301">
        <f t="shared" si="19"/>
        <v>8.6273698346509844E-2</v>
      </c>
      <c r="G99" s="301">
        <f t="shared" si="19"/>
        <v>8.6546994005919919E-2</v>
      </c>
      <c r="H99" s="301">
        <f t="shared" si="19"/>
        <v>8.5740105129878147E-2</v>
      </c>
      <c r="I99" s="301">
        <f t="shared" si="19"/>
        <v>8.497678223338305E-2</v>
      </c>
      <c r="J99" s="301">
        <f t="shared" si="19"/>
        <v>8.2134180942702417E-2</v>
      </c>
      <c r="K99" s="301">
        <f t="shared" si="19"/>
        <v>8.2119929708730971E-2</v>
      </c>
      <c r="L99" s="301">
        <f t="shared" si="19"/>
        <v>7.9588823668021169E-2</v>
      </c>
      <c r="M99" s="301">
        <f t="shared" si="19"/>
        <v>8.1403837612935306E-2</v>
      </c>
      <c r="N99" s="301">
        <f t="shared" si="19"/>
        <v>8.0787997822183599E-2</v>
      </c>
      <c r="O99" s="301">
        <f t="shared" si="19"/>
        <v>8.0635700552683459E-2</v>
      </c>
      <c r="P99" s="301">
        <f t="shared" si="19"/>
        <v>7.7951201153379834E-2</v>
      </c>
      <c r="Q99" s="301">
        <f t="shared" si="19"/>
        <v>7.871000641252883E-2</v>
      </c>
      <c r="R99" s="301">
        <f t="shared" si="19"/>
        <v>7.9347986270974072E-2</v>
      </c>
      <c r="S99" s="301">
        <f t="shared" si="19"/>
        <v>8.2142910495486499E-2</v>
      </c>
      <c r="T99" s="301">
        <f t="shared" si="19"/>
        <v>8.2377974681003802E-2</v>
      </c>
      <c r="U99" s="301">
        <f t="shared" si="19"/>
        <v>8.1023489899034754E-2</v>
      </c>
      <c r="V99" s="301">
        <f t="shared" si="19"/>
        <v>8.2823844675524505E-2</v>
      </c>
      <c r="W99" s="301">
        <f t="shared" si="19"/>
        <v>8.2306971248006636E-2</v>
      </c>
      <c r="X99" s="301">
        <f t="shared" si="19"/>
        <v>8.2053432840193244E-2</v>
      </c>
      <c r="Y99" s="301">
        <f t="shared" si="19"/>
        <v>8.251441301388221E-2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2.6636984247772583E-2</v>
      </c>
      <c r="C100" s="302">
        <f t="shared" si="20"/>
        <v>3.1268150182476785E-2</v>
      </c>
      <c r="D100" s="302">
        <f t="shared" si="20"/>
        <v>3.5041956608202057E-2</v>
      </c>
      <c r="E100" s="302">
        <f t="shared" si="20"/>
        <v>4.0291545820443059E-2</v>
      </c>
      <c r="F100" s="302">
        <f t="shared" si="20"/>
        <v>3.8930066688949258E-2</v>
      </c>
      <c r="G100" s="302">
        <f t="shared" si="20"/>
        <v>3.95635658083381E-2</v>
      </c>
      <c r="H100" s="302">
        <f t="shared" si="20"/>
        <v>3.8845395727443097E-2</v>
      </c>
      <c r="I100" s="302">
        <f t="shared" si="20"/>
        <v>3.8232562692129331E-2</v>
      </c>
      <c r="J100" s="302">
        <f t="shared" si="20"/>
        <v>3.5914995564200573E-2</v>
      </c>
      <c r="K100" s="302">
        <f t="shared" si="20"/>
        <v>3.5906943725739993E-2</v>
      </c>
      <c r="L100" s="302">
        <f t="shared" si="20"/>
        <v>3.3943245606477358E-2</v>
      </c>
      <c r="M100" s="302">
        <f t="shared" si="20"/>
        <v>3.5336211942753867E-2</v>
      </c>
      <c r="N100" s="302">
        <f t="shared" si="20"/>
        <v>3.4840153201248378E-2</v>
      </c>
      <c r="O100" s="302">
        <f t="shared" si="20"/>
        <v>3.4684474426941544E-2</v>
      </c>
      <c r="P100" s="302">
        <f t="shared" si="20"/>
        <v>3.267328216171593E-2</v>
      </c>
      <c r="Q100" s="302">
        <f t="shared" si="20"/>
        <v>3.3244982338659246E-2</v>
      </c>
      <c r="R100" s="302">
        <f t="shared" si="20"/>
        <v>3.3704585219890046E-2</v>
      </c>
      <c r="S100" s="302">
        <f t="shared" si="20"/>
        <v>3.58762693548864E-2</v>
      </c>
      <c r="T100" s="302">
        <f t="shared" si="20"/>
        <v>3.6018496636086722E-2</v>
      </c>
      <c r="U100" s="302">
        <f t="shared" si="20"/>
        <v>3.5008854524004512E-2</v>
      </c>
      <c r="V100" s="302">
        <f t="shared" si="20"/>
        <v>3.6473603668265978E-2</v>
      </c>
      <c r="W100" s="302">
        <f t="shared" si="20"/>
        <v>3.603073527660336E-2</v>
      </c>
      <c r="X100" s="302">
        <f t="shared" si="20"/>
        <v>3.5840330625860631E-2</v>
      </c>
      <c r="Y100" s="302">
        <f t="shared" si="20"/>
        <v>3.6267766660135529E-2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2.484183997108173E-2</v>
      </c>
      <c r="C101" s="302">
        <f t="shared" si="21"/>
        <v>2.9387562006033846E-2</v>
      </c>
      <c r="D101" s="302">
        <f t="shared" si="21"/>
        <v>3.2617714105894272E-2</v>
      </c>
      <c r="E101" s="302">
        <f t="shared" si="21"/>
        <v>3.8446682442962649E-2</v>
      </c>
      <c r="F101" s="302">
        <f t="shared" si="21"/>
        <v>3.7497315497116677E-2</v>
      </c>
      <c r="G101" s="302">
        <f t="shared" si="21"/>
        <v>3.6875916597625839E-2</v>
      </c>
      <c r="H101" s="302">
        <f t="shared" si="21"/>
        <v>3.6309463948209442E-2</v>
      </c>
      <c r="I101" s="302">
        <f t="shared" si="21"/>
        <v>3.56389731977209E-2</v>
      </c>
      <c r="J101" s="302">
        <f t="shared" si="21"/>
        <v>3.3521750880490107E-2</v>
      </c>
      <c r="K101" s="302">
        <f t="shared" si="21"/>
        <v>3.350100405515271E-2</v>
      </c>
      <c r="L101" s="302">
        <f t="shared" si="21"/>
        <v>3.168725223098879E-2</v>
      </c>
      <c r="M101" s="302">
        <f t="shared" si="21"/>
        <v>3.2998880916352245E-2</v>
      </c>
      <c r="N101" s="302">
        <f t="shared" si="21"/>
        <v>3.2623883212186219E-2</v>
      </c>
      <c r="O101" s="302">
        <f t="shared" si="21"/>
        <v>3.2608407927495059E-2</v>
      </c>
      <c r="P101" s="302">
        <f t="shared" si="21"/>
        <v>3.0680247948830678E-2</v>
      </c>
      <c r="Q101" s="302">
        <f t="shared" si="21"/>
        <v>3.1200822767452938E-2</v>
      </c>
      <c r="R101" s="302">
        <f t="shared" si="21"/>
        <v>3.1692336241832007E-2</v>
      </c>
      <c r="S101" s="302">
        <f t="shared" si="21"/>
        <v>3.36860860540261E-2</v>
      </c>
      <c r="T101" s="302">
        <f t="shared" si="21"/>
        <v>3.3951777444479039E-2</v>
      </c>
      <c r="U101" s="302">
        <f t="shared" si="21"/>
        <v>3.2908562151011275E-2</v>
      </c>
      <c r="V101" s="302">
        <f t="shared" si="21"/>
        <v>3.4110984191250728E-2</v>
      </c>
      <c r="W101" s="302">
        <f t="shared" si="21"/>
        <v>3.378707124120308E-2</v>
      </c>
      <c r="X101" s="302">
        <f t="shared" si="21"/>
        <v>3.3588941063849027E-2</v>
      </c>
      <c r="Y101" s="302">
        <f t="shared" si="21"/>
        <v>3.3793449043525971E-2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7.0213111565751371E-3</v>
      </c>
      <c r="C102" s="302">
        <f t="shared" si="22"/>
        <v>6.0216953116786088E-3</v>
      </c>
      <c r="D102" s="302">
        <f t="shared" si="22"/>
        <v>5.2152794954165738E-3</v>
      </c>
      <c r="E102" s="302">
        <f t="shared" si="22"/>
        <v>3.5155174211776354E-3</v>
      </c>
      <c r="F102" s="302">
        <f t="shared" si="22"/>
        <v>3.8538050425173621E-3</v>
      </c>
      <c r="G102" s="302">
        <f t="shared" si="22"/>
        <v>3.9560357941479055E-3</v>
      </c>
      <c r="H102" s="302">
        <f t="shared" si="22"/>
        <v>4.143018733408158E-3</v>
      </c>
      <c r="I102" s="302">
        <f t="shared" si="22"/>
        <v>4.3465448051563244E-3</v>
      </c>
      <c r="J102" s="302">
        <f t="shared" si="22"/>
        <v>4.9697202789459691E-3</v>
      </c>
      <c r="K102" s="302">
        <f t="shared" si="22"/>
        <v>4.9754140792980673E-3</v>
      </c>
      <c r="L102" s="302">
        <f t="shared" si="22"/>
        <v>5.4632276268963597E-3</v>
      </c>
      <c r="M102" s="302">
        <f t="shared" si="22"/>
        <v>5.1150494876460173E-3</v>
      </c>
      <c r="N102" s="302">
        <f t="shared" si="22"/>
        <v>5.2149401691595305E-3</v>
      </c>
      <c r="O102" s="302">
        <f t="shared" si="22"/>
        <v>5.2223206340225765E-3</v>
      </c>
      <c r="P102" s="302">
        <f t="shared" si="22"/>
        <v>5.7134645442203733E-3</v>
      </c>
      <c r="Q102" s="302">
        <f t="shared" si="22"/>
        <v>5.5829459491653069E-3</v>
      </c>
      <c r="R102" s="302">
        <f t="shared" si="22"/>
        <v>5.4603856949438055E-3</v>
      </c>
      <c r="S102" s="302">
        <f t="shared" si="22"/>
        <v>4.9239741889539829E-3</v>
      </c>
      <c r="T102" s="302">
        <f t="shared" si="22"/>
        <v>4.8563196997584521E-3</v>
      </c>
      <c r="U102" s="302">
        <f t="shared" si="22"/>
        <v>5.1296596874712674E-3</v>
      </c>
      <c r="V102" s="302">
        <f t="shared" si="22"/>
        <v>4.790391539902507E-3</v>
      </c>
      <c r="W102" s="302">
        <f t="shared" si="22"/>
        <v>4.8882044035345662E-3</v>
      </c>
      <c r="X102" s="302">
        <f t="shared" si="22"/>
        <v>4.9410414114807351E-3</v>
      </c>
      <c r="Y102" s="302">
        <f t="shared" si="22"/>
        <v>4.8741269128035544E-3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8.1573606137951872E-3</v>
      </c>
      <c r="C103" s="302">
        <f t="shared" si="23"/>
        <v>6.9960067383942276E-3</v>
      </c>
      <c r="D103" s="302">
        <f t="shared" si="23"/>
        <v>6.059112692364488E-3</v>
      </c>
      <c r="E103" s="302">
        <f t="shared" si="23"/>
        <v>4.0843287968758161E-3</v>
      </c>
      <c r="F103" s="302">
        <f t="shared" si="23"/>
        <v>4.4773514185647827E-3</v>
      </c>
      <c r="G103" s="302">
        <f t="shared" si="23"/>
        <v>4.596123124913208E-3</v>
      </c>
      <c r="H103" s="302">
        <f t="shared" si="23"/>
        <v>4.8133599386876386E-3</v>
      </c>
      <c r="I103" s="302">
        <f t="shared" si="23"/>
        <v>5.0498165668779729E-3</v>
      </c>
      <c r="J103" s="302">
        <f t="shared" si="23"/>
        <v>5.7738219487808067E-3</v>
      </c>
      <c r="K103" s="302">
        <f t="shared" si="23"/>
        <v>5.7804370070938865E-3</v>
      </c>
      <c r="L103" s="302">
        <f t="shared" si="23"/>
        <v>6.3471788778522581E-3</v>
      </c>
      <c r="M103" s="302">
        <f t="shared" si="23"/>
        <v>5.9426654506064772E-3</v>
      </c>
      <c r="N103" s="302">
        <f t="shared" si="23"/>
        <v>6.0587184630556427E-3</v>
      </c>
      <c r="O103" s="302">
        <f t="shared" si="23"/>
        <v>6.067293088512735E-3</v>
      </c>
      <c r="P103" s="302">
        <f t="shared" si="23"/>
        <v>6.637904175161558E-3</v>
      </c>
      <c r="Q103" s="302">
        <f t="shared" si="23"/>
        <v>6.4862676470363164E-3</v>
      </c>
      <c r="R103" s="302">
        <f t="shared" si="23"/>
        <v>6.3438771207786999E-3</v>
      </c>
      <c r="S103" s="302">
        <f t="shared" si="23"/>
        <v>5.7206741328794559E-3</v>
      </c>
      <c r="T103" s="302">
        <f t="shared" si="23"/>
        <v>5.6420731346893604E-3</v>
      </c>
      <c r="U103" s="302">
        <f t="shared" si="23"/>
        <v>5.9596395834936892E-3</v>
      </c>
      <c r="V103" s="302">
        <f t="shared" si="23"/>
        <v>5.5654777862485984E-3</v>
      </c>
      <c r="W103" s="302">
        <f t="shared" si="23"/>
        <v>5.6791167894948086E-3</v>
      </c>
      <c r="X103" s="302">
        <f t="shared" si="23"/>
        <v>5.7405028352004216E-3</v>
      </c>
      <c r="Y103" s="302">
        <f t="shared" si="23"/>
        <v>5.6627615581328295E-3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2.7604945200270627E-3</v>
      </c>
      <c r="C104" s="302">
        <f t="shared" si="24"/>
        <v>2.3674861487366083E-3</v>
      </c>
      <c r="D104" s="302">
        <f t="shared" si="24"/>
        <v>2.050436185843304E-3</v>
      </c>
      <c r="E104" s="302">
        <f t="shared" si="24"/>
        <v>1.3821587392737397E-3</v>
      </c>
      <c r="F104" s="302">
        <f t="shared" si="24"/>
        <v>1.5151596993617721E-3</v>
      </c>
      <c r="G104" s="302">
        <f t="shared" si="24"/>
        <v>1.5553526808948701E-3</v>
      </c>
      <c r="H104" s="302">
        <f t="shared" si="24"/>
        <v>1.6288667821298107E-3</v>
      </c>
      <c r="I104" s="302">
        <f t="shared" si="24"/>
        <v>1.7088849714985185E-3</v>
      </c>
      <c r="J104" s="302">
        <f t="shared" si="24"/>
        <v>1.9538922702849598E-3</v>
      </c>
      <c r="K104" s="302">
        <f t="shared" si="24"/>
        <v>1.9561308414463275E-3</v>
      </c>
      <c r="L104" s="302">
        <f t="shared" si="24"/>
        <v>2.1479193258064056E-3</v>
      </c>
      <c r="M104" s="302">
        <f t="shared" si="24"/>
        <v>2.0110298155767196E-3</v>
      </c>
      <c r="N104" s="302">
        <f t="shared" si="24"/>
        <v>2.0503027765338198E-3</v>
      </c>
      <c r="O104" s="302">
        <f t="shared" si="24"/>
        <v>2.0532044757115599E-3</v>
      </c>
      <c r="P104" s="302">
        <f t="shared" si="24"/>
        <v>2.2463023234513E-3</v>
      </c>
      <c r="Q104" s="302">
        <f t="shared" si="24"/>
        <v>2.194987710215032E-3</v>
      </c>
      <c r="R104" s="302">
        <f t="shared" si="24"/>
        <v>2.1468019935295176E-3</v>
      </c>
      <c r="S104" s="302">
        <f t="shared" si="24"/>
        <v>1.93590676474056E-3</v>
      </c>
      <c r="T104" s="302">
        <f t="shared" si="24"/>
        <v>1.9093077659902199E-3</v>
      </c>
      <c r="U104" s="302">
        <f t="shared" si="24"/>
        <v>2.0167739530539976E-3</v>
      </c>
      <c r="V104" s="302">
        <f t="shared" si="24"/>
        <v>1.8833874898566978E-3</v>
      </c>
      <c r="W104" s="302">
        <f t="shared" si="24"/>
        <v>1.9218435371708238E-3</v>
      </c>
      <c r="X104" s="302">
        <f t="shared" si="24"/>
        <v>1.9426169038024173E-3</v>
      </c>
      <c r="Y104" s="302">
        <f t="shared" si="24"/>
        <v>1.9163088392843333E-3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0.1429290717715104</v>
      </c>
      <c r="C105" s="301">
        <f t="shared" si="25"/>
        <v>0.12802410202747561</v>
      </c>
      <c r="D105" s="301">
        <f t="shared" si="25"/>
        <v>0.11569461347923411</v>
      </c>
      <c r="E105" s="301">
        <f t="shared" si="25"/>
        <v>8.8727221797417669E-2</v>
      </c>
      <c r="F105" s="301">
        <f t="shared" si="25"/>
        <v>9.3967075489187438E-2</v>
      </c>
      <c r="G105" s="301">
        <f t="shared" si="25"/>
        <v>9.5993684523562245E-2</v>
      </c>
      <c r="H105" s="301">
        <f t="shared" si="25"/>
        <v>9.8942970410740697E-2</v>
      </c>
      <c r="I105" s="301">
        <f t="shared" si="25"/>
        <v>0.10209945334311848</v>
      </c>
      <c r="J105" s="301">
        <f t="shared" si="25"/>
        <v>0.11182929606182147</v>
      </c>
      <c r="K105" s="301">
        <f t="shared" si="25"/>
        <v>0.11191530707077199</v>
      </c>
      <c r="L105" s="301">
        <f t="shared" si="25"/>
        <v>0.1194399099169746</v>
      </c>
      <c r="M105" s="301">
        <f t="shared" si="25"/>
        <v>0.1141033581883889</v>
      </c>
      <c r="N105" s="301">
        <f t="shared" si="25"/>
        <v>0.11577751268701894</v>
      </c>
      <c r="O105" s="301">
        <f t="shared" si="25"/>
        <v>0.11583641515035922</v>
      </c>
      <c r="P105" s="301">
        <f t="shared" si="25"/>
        <v>0.12341471833227534</v>
      </c>
      <c r="Q105" s="301">
        <f t="shared" si="25"/>
        <v>0.12145626352860649</v>
      </c>
      <c r="R105" s="301">
        <f t="shared" si="25"/>
        <v>0.11950887582206043</v>
      </c>
      <c r="S105" s="301">
        <f t="shared" si="25"/>
        <v>0.11132281989673476</v>
      </c>
      <c r="T105" s="301">
        <f t="shared" si="25"/>
        <v>0.11018341509330727</v>
      </c>
      <c r="U105" s="301">
        <f t="shared" si="25"/>
        <v>0.11439566852129185</v>
      </c>
      <c r="V105" s="301">
        <f t="shared" si="25"/>
        <v>0.10918759537011145</v>
      </c>
      <c r="W105" s="301">
        <f t="shared" si="25"/>
        <v>0.11049812089496844</v>
      </c>
      <c r="X105" s="301">
        <f t="shared" si="25"/>
        <v>0.11131728781653083</v>
      </c>
      <c r="Y105" s="301">
        <f t="shared" si="25"/>
        <v>0.11036465742082034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1.2246843351680451E-2</v>
      </c>
      <c r="C106" s="302">
        <f t="shared" si="26"/>
        <v>1.4424498015108637E-2</v>
      </c>
      <c r="D106" s="302">
        <f t="shared" si="26"/>
        <v>1.5958317574396436E-2</v>
      </c>
      <c r="E106" s="302">
        <f t="shared" si="26"/>
        <v>1.8396498355519389E-2</v>
      </c>
      <c r="F106" s="302">
        <f t="shared" si="26"/>
        <v>1.7744346206219452E-2</v>
      </c>
      <c r="G106" s="302">
        <f t="shared" si="26"/>
        <v>1.8053395253233077E-2</v>
      </c>
      <c r="H106" s="302">
        <f t="shared" si="26"/>
        <v>1.775382737020291E-2</v>
      </c>
      <c r="I106" s="302">
        <f t="shared" si="26"/>
        <v>1.7384174382751066E-2</v>
      </c>
      <c r="J106" s="302">
        <f t="shared" si="26"/>
        <v>1.6329461438612181E-2</v>
      </c>
      <c r="K106" s="302">
        <f t="shared" si="26"/>
        <v>1.6317200769639436E-2</v>
      </c>
      <c r="L106" s="302">
        <f t="shared" si="26"/>
        <v>1.5429259377473192E-2</v>
      </c>
      <c r="M106" s="302">
        <f t="shared" si="26"/>
        <v>1.6093968843083502E-2</v>
      </c>
      <c r="N106" s="302">
        <f t="shared" si="26"/>
        <v>1.6046144207546506E-2</v>
      </c>
      <c r="O106" s="302">
        <f t="shared" si="26"/>
        <v>1.5975513511840143E-2</v>
      </c>
      <c r="P106" s="302">
        <f t="shared" si="26"/>
        <v>1.5103057079813315E-2</v>
      </c>
      <c r="Q106" s="302">
        <f t="shared" si="26"/>
        <v>1.5388801366084826E-2</v>
      </c>
      <c r="R106" s="302">
        <f t="shared" si="26"/>
        <v>1.5548268304511538E-2</v>
      </c>
      <c r="S106" s="302">
        <f t="shared" si="26"/>
        <v>1.6612979267316363E-2</v>
      </c>
      <c r="T106" s="302">
        <f t="shared" si="26"/>
        <v>1.6637639658205309E-2</v>
      </c>
      <c r="U106" s="302">
        <f t="shared" si="26"/>
        <v>1.6141100751847971E-2</v>
      </c>
      <c r="V106" s="302">
        <f t="shared" si="26"/>
        <v>1.6794962858473261E-2</v>
      </c>
      <c r="W106" s="302">
        <f t="shared" si="26"/>
        <v>1.6411174691007023E-2</v>
      </c>
      <c r="X106" s="302">
        <f t="shared" si="26"/>
        <v>1.6319461409593849E-2</v>
      </c>
      <c r="Y106" s="302">
        <f t="shared" si="26"/>
        <v>1.6529141356922898E-2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4.6793493574336766E-3</v>
      </c>
      <c r="C107" s="302">
        <f t="shared" si="27"/>
        <v>5.5356072476739644E-3</v>
      </c>
      <c r="D107" s="302">
        <f t="shared" si="27"/>
        <v>6.144056950694767E-3</v>
      </c>
      <c r="E107" s="302">
        <f t="shared" si="27"/>
        <v>7.2420343659874214E-3</v>
      </c>
      <c r="F107" s="302">
        <f t="shared" si="27"/>
        <v>7.0632062432241941E-3</v>
      </c>
      <c r="G107" s="302">
        <f t="shared" si="27"/>
        <v>6.9461560350098503E-3</v>
      </c>
      <c r="H107" s="302">
        <f t="shared" si="27"/>
        <v>6.8394558129591179E-3</v>
      </c>
      <c r="I107" s="302">
        <f t="shared" si="27"/>
        <v>6.7131583862742976E-3</v>
      </c>
      <c r="J107" s="302">
        <f t="shared" si="27"/>
        <v>6.3143464262419048E-3</v>
      </c>
      <c r="K107" s="302">
        <f t="shared" si="27"/>
        <v>6.3104384369816729E-3</v>
      </c>
      <c r="L107" s="302">
        <f t="shared" si="27"/>
        <v>5.9687898939258651E-3</v>
      </c>
      <c r="M107" s="302">
        <f t="shared" si="27"/>
        <v>6.2158556850746604E-3</v>
      </c>
      <c r="N107" s="302">
        <f t="shared" si="27"/>
        <v>6.1452189984173497E-3</v>
      </c>
      <c r="O107" s="302">
        <f t="shared" si="27"/>
        <v>6.1423039863425597E-3</v>
      </c>
      <c r="P107" s="302">
        <f t="shared" si="27"/>
        <v>5.7791048767880486E-3</v>
      </c>
      <c r="Q107" s="302">
        <f t="shared" si="27"/>
        <v>5.8771632913761753E-3</v>
      </c>
      <c r="R107" s="302">
        <f t="shared" si="27"/>
        <v>5.9697475469378839E-3</v>
      </c>
      <c r="S107" s="302">
        <f t="shared" si="27"/>
        <v>6.3453015281822022E-3</v>
      </c>
      <c r="T107" s="302">
        <f t="shared" si="27"/>
        <v>6.3953486599018713E-3</v>
      </c>
      <c r="U107" s="302">
        <f t="shared" si="27"/>
        <v>6.1988427320464482E-3</v>
      </c>
      <c r="V107" s="302">
        <f t="shared" si="27"/>
        <v>6.4253377423962588E-3</v>
      </c>
      <c r="W107" s="302">
        <f t="shared" si="27"/>
        <v>6.3643236687030719E-3</v>
      </c>
      <c r="X107" s="302">
        <f t="shared" si="27"/>
        <v>6.3270027488690666E-3</v>
      </c>
      <c r="Y107" s="302">
        <f t="shared" si="27"/>
        <v>6.3655250275893799E-3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0.12600287906239629</v>
      </c>
      <c r="C108" s="302">
        <f t="shared" si="28"/>
        <v>0.10806399676469298</v>
      </c>
      <c r="D108" s="302">
        <f t="shared" si="28"/>
        <v>9.3592238954142912E-2</v>
      </c>
      <c r="E108" s="302">
        <f t="shared" si="28"/>
        <v>6.3088689075910864E-2</v>
      </c>
      <c r="F108" s="302">
        <f t="shared" si="28"/>
        <v>6.9159523039743792E-2</v>
      </c>
      <c r="G108" s="302">
        <f t="shared" si="28"/>
        <v>7.0994133235319321E-2</v>
      </c>
      <c r="H108" s="302">
        <f t="shared" si="28"/>
        <v>7.4349687227578676E-2</v>
      </c>
      <c r="I108" s="302">
        <f t="shared" si="28"/>
        <v>7.8002120574093128E-2</v>
      </c>
      <c r="J108" s="302">
        <f t="shared" si="28"/>
        <v>8.918548819696738E-2</v>
      </c>
      <c r="K108" s="302">
        <f t="shared" si="28"/>
        <v>8.9287667864150891E-2</v>
      </c>
      <c r="L108" s="302">
        <f t="shared" si="28"/>
        <v>9.8041860645575546E-2</v>
      </c>
      <c r="M108" s="302">
        <f t="shared" si="28"/>
        <v>9.1793533660230728E-2</v>
      </c>
      <c r="N108" s="302">
        <f t="shared" si="28"/>
        <v>9.3586149481055092E-2</v>
      </c>
      <c r="O108" s="302">
        <f t="shared" si="28"/>
        <v>9.3718597652176522E-2</v>
      </c>
      <c r="P108" s="302">
        <f t="shared" si="28"/>
        <v>0.10253255637567397</v>
      </c>
      <c r="Q108" s="302">
        <f t="shared" si="28"/>
        <v>0.10019029887114549</v>
      </c>
      <c r="R108" s="302">
        <f t="shared" si="28"/>
        <v>9.7990859970611008E-2</v>
      </c>
      <c r="S108" s="302">
        <f t="shared" si="28"/>
        <v>8.8364539101236178E-2</v>
      </c>
      <c r="T108" s="302">
        <f t="shared" si="28"/>
        <v>8.7150426775200088E-2</v>
      </c>
      <c r="U108" s="302">
        <f t="shared" si="28"/>
        <v>9.2055725037397423E-2</v>
      </c>
      <c r="V108" s="302">
        <f t="shared" si="28"/>
        <v>8.596729476924192E-2</v>
      </c>
      <c r="W108" s="302">
        <f t="shared" si="28"/>
        <v>8.7722622535258338E-2</v>
      </c>
      <c r="X108" s="302">
        <f t="shared" si="28"/>
        <v>8.8670823658067915E-2</v>
      </c>
      <c r="Y108" s="302">
        <f t="shared" si="28"/>
        <v>8.7469991036308078E-2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0.12240635074104379</v>
      </c>
      <c r="C109" s="235">
        <f t="shared" si="29"/>
        <v>0.10497950196763113</v>
      </c>
      <c r="D109" s="235">
        <f t="shared" si="29"/>
        <v>9.0920814772710579E-2</v>
      </c>
      <c r="E109" s="235">
        <f t="shared" si="29"/>
        <v>6.1287934531991571E-2</v>
      </c>
      <c r="F109" s="235">
        <f t="shared" si="29"/>
        <v>6.7185487326000271E-2</v>
      </c>
      <c r="G109" s="235">
        <f t="shared" si="29"/>
        <v>6.8967731832981036E-2</v>
      </c>
      <c r="H109" s="235">
        <f t="shared" si="29"/>
        <v>7.2227507498135557E-2</v>
      </c>
      <c r="I109" s="235">
        <f t="shared" si="29"/>
        <v>7.5775688623825055E-2</v>
      </c>
      <c r="J109" s="235">
        <f t="shared" si="29"/>
        <v>8.6639846886698513E-2</v>
      </c>
      <c r="K109" s="235">
        <f t="shared" si="29"/>
        <v>8.6739110016818569E-2</v>
      </c>
      <c r="L109" s="235">
        <f t="shared" si="29"/>
        <v>9.5243429918327613E-2</v>
      </c>
      <c r="M109" s="235">
        <f t="shared" si="29"/>
        <v>8.9173450325765249E-2</v>
      </c>
      <c r="N109" s="235">
        <f t="shared" si="29"/>
        <v>9.0914899112813322E-2</v>
      </c>
      <c r="O109" s="235">
        <f t="shared" si="29"/>
        <v>9.1043566786202554E-2</v>
      </c>
      <c r="P109" s="235">
        <f t="shared" si="29"/>
        <v>9.9605946717150312E-2</v>
      </c>
      <c r="Q109" s="235">
        <f t="shared" si="29"/>
        <v>9.7330544791745313E-2</v>
      </c>
      <c r="R109" s="235">
        <f t="shared" si="29"/>
        <v>9.5193884967020193E-2</v>
      </c>
      <c r="S109" s="235">
        <f t="shared" si="29"/>
        <v>8.5842330324375715E-2</v>
      </c>
      <c r="T109" s="235">
        <f t="shared" si="29"/>
        <v>8.466287267764841E-2</v>
      </c>
      <c r="U109" s="235">
        <f t="shared" si="29"/>
        <v>8.9428157915889844E-2</v>
      </c>
      <c r="V109" s="235">
        <f t="shared" si="29"/>
        <v>8.3513511072803248E-2</v>
      </c>
      <c r="W109" s="235">
        <f t="shared" si="29"/>
        <v>8.5218736126320471E-2</v>
      </c>
      <c r="X109" s="235">
        <f t="shared" si="29"/>
        <v>8.613987253268944E-2</v>
      </c>
      <c r="Y109" s="235">
        <f t="shared" si="29"/>
        <v>8.4973315544673036E-2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0.51120914681343688</v>
      </c>
      <c r="C113" s="322">
        <f>IF(C$5=0,0,C$5/FBT_fec!C$5)</f>
        <v>0.50034429220228027</v>
      </c>
      <c r="D113" s="322">
        <f>IF(D$5=0,0,D$5/FBT_fec!D$5)</f>
        <v>0.49682373543119057</v>
      </c>
      <c r="E113" s="322">
        <f>IF(E$5=0,0,E$5/FBT_fec!E$5)</f>
        <v>0.48564506853205214</v>
      </c>
      <c r="F113" s="322">
        <f>IF(F$5=0,0,F$5/FBT_fec!F$5)</f>
        <v>0.48854807708640463</v>
      </c>
      <c r="G113" s="322">
        <f>IF(G$5=0,0,G$5/FBT_fec!G$5)</f>
        <v>0.48658603255501803</v>
      </c>
      <c r="H113" s="322">
        <f>IF(H$5=0,0,H$5/FBT_fec!H$5)</f>
        <v>0.48739421014563761</v>
      </c>
      <c r="I113" s="322">
        <f>IF(I$5=0,0,I$5/FBT_fec!I$5)</f>
        <v>0.49078924391205431</v>
      </c>
      <c r="J113" s="322">
        <f>IF(J$5=0,0,J$5/FBT_fec!J$5)</f>
        <v>0.49547291600334514</v>
      </c>
      <c r="K113" s="322">
        <f>IF(K$5=0,0,K$5/FBT_fec!K$5)</f>
        <v>0.49596623459138423</v>
      </c>
      <c r="L113" s="322">
        <f>IF(L$5=0,0,L$5/FBT_fec!L$5)</f>
        <v>0.49983785111530027</v>
      </c>
      <c r="M113" s="322">
        <f>IF(M$5=0,0,M$5/FBT_fec!M$5)</f>
        <v>0.496294472589555</v>
      </c>
      <c r="N113" s="322">
        <f>IF(N$5=0,0,N$5/FBT_fec!N$5)</f>
        <v>0.49308989316331597</v>
      </c>
      <c r="O113" s="322">
        <f>IF(O$5=0,0,O$5/FBT_fec!O$5)</f>
        <v>0.49349561770743972</v>
      </c>
      <c r="P113" s="322">
        <f>IF(P$5=0,0,P$5/FBT_fec!P$5)</f>
        <v>0.49664066551421787</v>
      </c>
      <c r="Q113" s="322">
        <f>IF(Q$5=0,0,Q$5/FBT_fec!Q$5)</f>
        <v>0.49478537568548669</v>
      </c>
      <c r="R113" s="322">
        <f>IF(R$5=0,0,R$5/FBT_fec!R$5)</f>
        <v>0.4950602711866659</v>
      </c>
      <c r="S113" s="322">
        <f>IF(S$5=0,0,S$5/FBT_fec!S$5)</f>
        <v>0.48804002519848633</v>
      </c>
      <c r="T113" s="322">
        <f>IF(T$5=0,0,T$5/FBT_fec!T$5)</f>
        <v>0.48868142949186771</v>
      </c>
      <c r="U113" s="322">
        <f>IF(U$5=0,0,U$5/FBT_fec!U$5)</f>
        <v>0.4897666100883058</v>
      </c>
      <c r="V113" s="322">
        <f>IF(V$5=0,0,V$5/FBT_fec!V$5)</f>
        <v>0.48682489680547097</v>
      </c>
      <c r="W113" s="322">
        <f>IF(W$5=0,0,W$5/FBT_fec!W$5)</f>
        <v>0.49209631900429063</v>
      </c>
      <c r="X113" s="322">
        <f>IF(X$5=0,0,X$5/FBT_fec!X$5)</f>
        <v>0.49361085810550764</v>
      </c>
      <c r="Y113" s="322">
        <f>IF(Y$5=0,0,Y$5/FBT_fec!Y$5)</f>
        <v>0.49241088090996921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0.47885078336866949</v>
      </c>
      <c r="C114" s="334">
        <f>IF(C$6=0,0,C$6/FBT_fec!C$6)</f>
        <v>0.47885078336866949</v>
      </c>
      <c r="D114" s="334">
        <f>IF(D$6=0,0,D$6/FBT_fec!D$6)</f>
        <v>0.47885078336866937</v>
      </c>
      <c r="E114" s="334">
        <f>IF(E$6=0,0,E$6/FBT_fec!E$6)</f>
        <v>0.47885078336866943</v>
      </c>
      <c r="F114" s="334">
        <f>IF(F$6=0,0,F$6/FBT_fec!F$6)</f>
        <v>0.47885078336866949</v>
      </c>
      <c r="G114" s="334">
        <f>IF(G$6=0,0,G$6/FBT_fec!G$6)</f>
        <v>0.47885078336866937</v>
      </c>
      <c r="H114" s="334">
        <f>IF(H$6=0,0,H$6/FBT_fec!H$6)</f>
        <v>0.47885078336866954</v>
      </c>
      <c r="I114" s="334">
        <f>IF(I$6=0,0,I$6/FBT_fec!I$6)</f>
        <v>0.47885078336866943</v>
      </c>
      <c r="J114" s="334">
        <f>IF(J$6=0,0,J$6/FBT_fec!J$6)</f>
        <v>0.47885078336866954</v>
      </c>
      <c r="K114" s="334">
        <f>IF(K$6=0,0,K$6/FBT_fec!K$6)</f>
        <v>0.47885078336866932</v>
      </c>
      <c r="L114" s="334">
        <f>IF(L$6=0,0,L$6/FBT_fec!L$6)</f>
        <v>0.47885078336866943</v>
      </c>
      <c r="M114" s="334">
        <f>IF(M$6=0,0,M$6/FBT_fec!M$6)</f>
        <v>0.47885078336866926</v>
      </c>
      <c r="N114" s="334">
        <f>IF(N$6=0,0,N$6/FBT_fec!N$6)</f>
        <v>0.47885078336866926</v>
      </c>
      <c r="O114" s="334">
        <f>IF(O$6=0,0,O$6/FBT_fec!O$6)</f>
        <v>0.47885078336866954</v>
      </c>
      <c r="P114" s="334">
        <f>IF(P$6=0,0,P$6/FBT_fec!P$6)</f>
        <v>0.47885078336866954</v>
      </c>
      <c r="Q114" s="334">
        <f>IF(Q$6=0,0,Q$6/FBT_fec!Q$6)</f>
        <v>0.47885078336866949</v>
      </c>
      <c r="R114" s="334">
        <f>IF(R$6=0,0,R$6/FBT_fec!R$6)</f>
        <v>0.47885078336866926</v>
      </c>
      <c r="S114" s="334">
        <f>IF(S$6=0,0,S$6/FBT_fec!S$6)</f>
        <v>0.47885078336866954</v>
      </c>
      <c r="T114" s="334">
        <f>IF(T$6=0,0,T$6/FBT_fec!T$6)</f>
        <v>0.47885078336866932</v>
      </c>
      <c r="U114" s="334">
        <f>IF(U$6=0,0,U$6/FBT_fec!U$6)</f>
        <v>0.47885078336866921</v>
      </c>
      <c r="V114" s="334">
        <f>IF(V$6=0,0,V$6/FBT_fec!V$6)</f>
        <v>0.47885078336866954</v>
      </c>
      <c r="W114" s="334">
        <f>IF(W$6=0,0,W$6/FBT_fec!W$6)</f>
        <v>0.47885078336866943</v>
      </c>
      <c r="X114" s="334">
        <f>IF(X$6=0,0,X$6/FBT_fec!X$6)</f>
        <v>0.47885078336866949</v>
      </c>
      <c r="Y114" s="334">
        <f>IF(Y$6=0,0,Y$6/FBT_fec!Y$6)</f>
        <v>0.47885078336866932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0.12409721092774884</v>
      </c>
      <c r="C115" s="335">
        <f>IF(C$7=0,0,C$7/FBT_fec!C$7)</f>
        <v>0.12409721092774881</v>
      </c>
      <c r="D115" s="335">
        <f>IF(D$7=0,0,D$7/FBT_fec!D$7)</f>
        <v>0.12409721092774882</v>
      </c>
      <c r="E115" s="335">
        <f>IF(E$7=0,0,E$7/FBT_fec!E$7)</f>
        <v>0.12409721092774881</v>
      </c>
      <c r="F115" s="335">
        <f>IF(F$7=0,0,F$7/FBT_fec!F$7)</f>
        <v>0.12409721092774882</v>
      </c>
      <c r="G115" s="335">
        <f>IF(G$7=0,0,G$7/FBT_fec!G$7)</f>
        <v>0.12409721092774884</v>
      </c>
      <c r="H115" s="335">
        <f>IF(H$7=0,0,H$7/FBT_fec!H$7)</f>
        <v>0.12409721092774881</v>
      </c>
      <c r="I115" s="335">
        <f>IF(I$7=0,0,I$7/FBT_fec!I$7)</f>
        <v>0.12409721092774885</v>
      </c>
      <c r="J115" s="335">
        <f>IF(J$7=0,0,J$7/FBT_fec!J$7)</f>
        <v>0.12409721092774879</v>
      </c>
      <c r="K115" s="335">
        <f>IF(K$7=0,0,K$7/FBT_fec!K$7)</f>
        <v>0.12409721092774874</v>
      </c>
      <c r="L115" s="335">
        <f>IF(L$7=0,0,L$7/FBT_fec!L$7)</f>
        <v>0.12409721092774872</v>
      </c>
      <c r="M115" s="335">
        <f>IF(M$7=0,0,M$7/FBT_fec!M$7)</f>
        <v>0.12409721092774878</v>
      </c>
      <c r="N115" s="335">
        <f>IF(N$7=0,0,N$7/FBT_fec!N$7)</f>
        <v>0.12409721092774886</v>
      </c>
      <c r="O115" s="335">
        <f>IF(O$7=0,0,O$7/FBT_fec!O$7)</f>
        <v>0.12409721092774884</v>
      </c>
      <c r="P115" s="335">
        <f>IF(P$7=0,0,P$7/FBT_fec!P$7)</f>
        <v>0.12409721092774881</v>
      </c>
      <c r="Q115" s="335">
        <f>IF(Q$7=0,0,Q$7/FBT_fec!Q$7)</f>
        <v>0.12409721092774882</v>
      </c>
      <c r="R115" s="335">
        <f>IF(R$7=0,0,R$7/FBT_fec!R$7)</f>
        <v>0.12409721092774879</v>
      </c>
      <c r="S115" s="335">
        <f>IF(S$7=0,0,S$7/FBT_fec!S$7)</f>
        <v>0.12409721092774882</v>
      </c>
      <c r="T115" s="335">
        <f>IF(T$7=0,0,T$7/FBT_fec!T$7)</f>
        <v>0.12409721092774881</v>
      </c>
      <c r="U115" s="335">
        <f>IF(U$7=0,0,U$7/FBT_fec!U$7)</f>
        <v>0.12409721092774881</v>
      </c>
      <c r="V115" s="335">
        <f>IF(V$7=0,0,V$7/FBT_fec!V$7)</f>
        <v>0.12409721092774879</v>
      </c>
      <c r="W115" s="335">
        <f>IF(W$7=0,0,W$7/FBT_fec!W$7)</f>
        <v>0.12409721092774885</v>
      </c>
      <c r="X115" s="335">
        <f>IF(X$7=0,0,X$7/FBT_fec!X$7)</f>
        <v>0.12409721092774884</v>
      </c>
      <c r="Y115" s="335">
        <f>IF(Y$7=0,0,Y$7/FBT_fec!Y$7)</f>
        <v>0.12409721092774877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0.67817110443447004</v>
      </c>
      <c r="C116" s="335">
        <f>IF(C$8=0,0,C$8/FBT_fec!C$8)</f>
        <v>0.67817110443446971</v>
      </c>
      <c r="D116" s="335">
        <f>IF(D$8=0,0,D$8/FBT_fec!D$8)</f>
        <v>0.67817110443446982</v>
      </c>
      <c r="E116" s="335">
        <f>IF(E$8=0,0,E$8/FBT_fec!E$8)</f>
        <v>0.67817110443446993</v>
      </c>
      <c r="F116" s="335">
        <f>IF(F$8=0,0,F$8/FBT_fec!F$8)</f>
        <v>0.67817110443447015</v>
      </c>
      <c r="G116" s="335">
        <f>IF(G$8=0,0,G$8/FBT_fec!G$8)</f>
        <v>0.67817110443447004</v>
      </c>
      <c r="H116" s="335">
        <f>IF(H$8=0,0,H$8/FBT_fec!H$8)</f>
        <v>0.67817110443446993</v>
      </c>
      <c r="I116" s="335">
        <f>IF(I$8=0,0,I$8/FBT_fec!I$8)</f>
        <v>0.67817110443446993</v>
      </c>
      <c r="J116" s="335">
        <f>IF(J$8=0,0,J$8/FBT_fec!J$8)</f>
        <v>0.67817110443446993</v>
      </c>
      <c r="K116" s="335">
        <f>IF(K$8=0,0,K$8/FBT_fec!K$8)</f>
        <v>0.67817110443447004</v>
      </c>
      <c r="L116" s="335">
        <f>IF(L$8=0,0,L$8/FBT_fec!L$8)</f>
        <v>0.67817110443446993</v>
      </c>
      <c r="M116" s="335">
        <f>IF(M$8=0,0,M$8/FBT_fec!M$8)</f>
        <v>0.67817110443447015</v>
      </c>
      <c r="N116" s="335">
        <f>IF(N$8=0,0,N$8/FBT_fec!N$8)</f>
        <v>0.67817110443446982</v>
      </c>
      <c r="O116" s="335">
        <f>IF(O$8=0,0,O$8/FBT_fec!O$8)</f>
        <v>0.67817110443447004</v>
      </c>
      <c r="P116" s="335">
        <f>IF(P$8=0,0,P$8/FBT_fec!P$8)</f>
        <v>0.67817110443446971</v>
      </c>
      <c r="Q116" s="335">
        <f>IF(Q$8=0,0,Q$8/FBT_fec!Q$8)</f>
        <v>0.67817110443446993</v>
      </c>
      <c r="R116" s="335">
        <f>IF(R$8=0,0,R$8/FBT_fec!R$8)</f>
        <v>0.67817110443447004</v>
      </c>
      <c r="S116" s="335">
        <f>IF(S$8=0,0,S$8/FBT_fec!S$8)</f>
        <v>0.67817110443446993</v>
      </c>
      <c r="T116" s="335">
        <f>IF(T$8=0,0,T$8/FBT_fec!T$8)</f>
        <v>0.67817110443447015</v>
      </c>
      <c r="U116" s="335">
        <f>IF(U$8=0,0,U$8/FBT_fec!U$8)</f>
        <v>0.67817110443446993</v>
      </c>
      <c r="V116" s="335">
        <f>IF(V$8=0,0,V$8/FBT_fec!V$8)</f>
        <v>0.67817110443446982</v>
      </c>
      <c r="W116" s="335">
        <f>IF(W$8=0,0,W$8/FBT_fec!W$8)</f>
        <v>0.67817110443446982</v>
      </c>
      <c r="X116" s="335">
        <f>IF(X$8=0,0,X$8/FBT_fec!X$8)</f>
        <v>0.67817110443446993</v>
      </c>
      <c r="Y116" s="335">
        <f>IF(Y$8=0,0,Y$8/FBT_fec!Y$8)</f>
        <v>0.67817110443446993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0.47926702975255786</v>
      </c>
      <c r="C117" s="335">
        <f>IF(C$9=0,0,C$9/FBT_fec!C$9)</f>
        <v>0.47926702975255792</v>
      </c>
      <c r="D117" s="335">
        <f>IF(D$9=0,0,D$9/FBT_fec!D$9)</f>
        <v>0.47926702975255775</v>
      </c>
      <c r="E117" s="335">
        <f>IF(E$9=0,0,E$9/FBT_fec!E$9)</f>
        <v>0.4792670297525578</v>
      </c>
      <c r="F117" s="335">
        <f>IF(F$9=0,0,F$9/FBT_fec!F$9)</f>
        <v>0.47926702975255792</v>
      </c>
      <c r="G117" s="335">
        <f>IF(G$9=0,0,G$9/FBT_fec!G$9)</f>
        <v>0.47926702975255786</v>
      </c>
      <c r="H117" s="335">
        <f>IF(H$9=0,0,H$9/FBT_fec!H$9)</f>
        <v>0.47926702975255775</v>
      </c>
      <c r="I117" s="335">
        <f>IF(I$9=0,0,I$9/FBT_fec!I$9)</f>
        <v>0.47926702975255769</v>
      </c>
      <c r="J117" s="335">
        <f>IF(J$9=0,0,J$9/FBT_fec!J$9)</f>
        <v>0.47926702975255769</v>
      </c>
      <c r="K117" s="335">
        <f>IF(K$9=0,0,K$9/FBT_fec!K$9)</f>
        <v>0.47926702975255803</v>
      </c>
      <c r="L117" s="335">
        <f>IF(L$9=0,0,L$9/FBT_fec!L$9)</f>
        <v>0.47926702975255803</v>
      </c>
      <c r="M117" s="335">
        <f>IF(M$9=0,0,M$9/FBT_fec!M$9)</f>
        <v>0.47926702975255803</v>
      </c>
      <c r="N117" s="335">
        <f>IF(N$9=0,0,N$9/FBT_fec!N$9)</f>
        <v>0.47926702975255786</v>
      </c>
      <c r="O117" s="335">
        <f>IF(O$9=0,0,O$9/FBT_fec!O$9)</f>
        <v>0.47926702975255769</v>
      </c>
      <c r="P117" s="335">
        <f>IF(P$9=0,0,P$9/FBT_fec!P$9)</f>
        <v>0.47926702975255786</v>
      </c>
      <c r="Q117" s="335">
        <f>IF(Q$9=0,0,Q$9/FBT_fec!Q$9)</f>
        <v>0.47926702975255797</v>
      </c>
      <c r="R117" s="335">
        <f>IF(R$9=0,0,R$9/FBT_fec!R$9)</f>
        <v>0.47926702975255786</v>
      </c>
      <c r="S117" s="335">
        <f>IF(S$9=0,0,S$9/FBT_fec!S$9)</f>
        <v>0.4792670297525578</v>
      </c>
      <c r="T117" s="335">
        <f>IF(T$9=0,0,T$9/FBT_fec!T$9)</f>
        <v>0.47926702975255786</v>
      </c>
      <c r="U117" s="335">
        <f>IF(U$9=0,0,U$9/FBT_fec!U$9)</f>
        <v>0.47926702975255786</v>
      </c>
      <c r="V117" s="335">
        <f>IF(V$9=0,0,V$9/FBT_fec!V$9)</f>
        <v>0.4792670297525578</v>
      </c>
      <c r="W117" s="335">
        <f>IF(W$9=0,0,W$9/FBT_fec!W$9)</f>
        <v>0.4792670297525578</v>
      </c>
      <c r="X117" s="335">
        <f>IF(X$9=0,0,X$9/FBT_fec!X$9)</f>
        <v>0.47926702975255797</v>
      </c>
      <c r="Y117" s="335">
        <f>IF(Y$9=0,0,Y$9/FBT_fec!Y$9)</f>
        <v>0.47926702975255775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0.80306664613129219</v>
      </c>
      <c r="C118" s="336">
        <f>IF(C$10=0,0,C$10/FBT_fec!C$10)</f>
        <v>0.76829044802461632</v>
      </c>
      <c r="D118" s="336">
        <f>IF(D$10=0,0,D$10/FBT_fec!D$10)</f>
        <v>0.72923446013995097</v>
      </c>
      <c r="E118" s="336">
        <f>IF(E$10=0,0,E$10/FBT_fec!E$10)</f>
        <v>0.68937358067095489</v>
      </c>
      <c r="F118" s="336">
        <f>IF(F$10=0,0,F$10/FBT_fec!F$10)</f>
        <v>0.69625449844405907</v>
      </c>
      <c r="G118" s="336">
        <f>IF(G$10=0,0,G$10/FBT_fec!G$10)</f>
        <v>0.69468273210670073</v>
      </c>
      <c r="H118" s="336">
        <f>IF(H$10=0,0,H$10/FBT_fec!H$10)</f>
        <v>0.69911937598614526</v>
      </c>
      <c r="I118" s="336">
        <f>IF(I$10=0,0,I$10/FBT_fec!I$10)</f>
        <v>0.70348474580060405</v>
      </c>
      <c r="J118" s="336">
        <f>IF(J$10=0,0,J$10/FBT_fec!J$10)</f>
        <v>0.721680976919578</v>
      </c>
      <c r="K118" s="336">
        <f>IF(K$10=0,0,K$10/FBT_fec!K$10)</f>
        <v>0.72207107960487171</v>
      </c>
      <c r="L118" s="336">
        <f>IF(L$10=0,0,L$10/FBT_fec!L$10)</f>
        <v>0.74071730699856508</v>
      </c>
      <c r="M118" s="336">
        <f>IF(M$10=0,0,M$10/FBT_fec!M$10)</f>
        <v>0.72672835042092365</v>
      </c>
      <c r="N118" s="336">
        <f>IF(N$10=0,0,N$10/FBT_fec!N$10)</f>
        <v>0.73305003068886432</v>
      </c>
      <c r="O118" s="336">
        <f>IF(O$10=0,0,O$10/FBT_fec!O$10)</f>
        <v>0.73545464995295717</v>
      </c>
      <c r="P118" s="336">
        <f>IF(P$10=0,0,P$10/FBT_fec!P$10)</f>
        <v>0.75519169255606866</v>
      </c>
      <c r="Q118" s="336">
        <f>IF(Q$10=0,0,Q$10/FBT_fec!Q$10)</f>
        <v>0.75053150146272984</v>
      </c>
      <c r="R118" s="336">
        <f>IF(R$10=0,0,R$10/FBT_fec!R$10)</f>
        <v>0.74549856570322248</v>
      </c>
      <c r="S118" s="336">
        <f>IF(S$10=0,0,S$10/FBT_fec!S$10)</f>
        <v>0.7244840848803481</v>
      </c>
      <c r="T118" s="336">
        <f>IF(T$10=0,0,T$10/FBT_fec!T$10)</f>
        <v>0.72289784409299473</v>
      </c>
      <c r="U118" s="336">
        <f>IF(U$10=0,0,U$10/FBT_fec!U$10)</f>
        <v>0.73748467217820535</v>
      </c>
      <c r="V118" s="336">
        <f>IF(V$10=0,0,V$10/FBT_fec!V$10)</f>
        <v>0.72511931501166615</v>
      </c>
      <c r="W118" s="336">
        <f>IF(W$10=0,0,W$10/FBT_fec!W$10)</f>
        <v>0.72919222822900487</v>
      </c>
      <c r="X118" s="336">
        <f>IF(X$10=0,0,X$10/FBT_fec!X$10)</f>
        <v>0.73237076261518019</v>
      </c>
      <c r="Y118" s="336">
        <f>IF(Y$10=0,0,Y$10/FBT_fec!Y$10)</f>
        <v>0.72796072693782232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0.63257640034400819</v>
      </c>
      <c r="C119" s="349">
        <f>IF(C$16=0,0,C$16/FBT_fec!C$16)</f>
        <v>0.60198750638872744</v>
      </c>
      <c r="D119" s="349">
        <f>IF(D$16=0,0,D$16/FBT_fec!D$16)</f>
        <v>0.57821625186016246</v>
      </c>
      <c r="E119" s="349">
        <f>IF(E$16=0,0,E$16/FBT_fec!E$16)</f>
        <v>0.54454744123552024</v>
      </c>
      <c r="F119" s="349">
        <f>IF(F$16=0,0,F$16/FBT_fec!F$16)</f>
        <v>0.55172465313897889</v>
      </c>
      <c r="G119" s="349">
        <f>IF(G$16=0,0,G$16/FBT_fec!G$16)</f>
        <v>0.54931506637350869</v>
      </c>
      <c r="H119" s="349">
        <f>IF(H$16=0,0,H$16/FBT_fec!H$16)</f>
        <v>0.55174438256389013</v>
      </c>
      <c r="I119" s="349">
        <f>IF(I$16=0,0,I$16/FBT_fec!I$16)</f>
        <v>0.55825180092751103</v>
      </c>
      <c r="J119" s="349">
        <f>IF(J$16=0,0,J$16/FBT_fec!J$16)</f>
        <v>0.57304231992815857</v>
      </c>
      <c r="K119" s="349">
        <f>IF(K$16=0,0,K$16/FBT_fec!K$16)</f>
        <v>0.57320620015416546</v>
      </c>
      <c r="L119" s="349">
        <f>IF(L$16=0,0,L$16/FBT_fec!L$16)</f>
        <v>0.58748730050825193</v>
      </c>
      <c r="M119" s="349">
        <f>IF(M$16=0,0,M$16/FBT_fec!M$16)</f>
        <v>0.57605575111609697</v>
      </c>
      <c r="N119" s="349">
        <f>IF(N$16=0,0,N$16/FBT_fec!N$16)</f>
        <v>0.57395419767351752</v>
      </c>
      <c r="O119" s="349">
        <f>IF(O$16=0,0,O$16/FBT_fec!O$16)</f>
        <v>0.57523439229094686</v>
      </c>
      <c r="P119" s="349">
        <f>IF(P$16=0,0,P$16/FBT_fec!P$16)</f>
        <v>0.58972148388512957</v>
      </c>
      <c r="Q119" s="349">
        <f>IF(Q$16=0,0,Q$16/FBT_fec!Q$16)</f>
        <v>0.584395096595131</v>
      </c>
      <c r="R119" s="349">
        <f>IF(R$16=0,0,R$16/FBT_fec!R$16)</f>
        <v>0.58238055327134086</v>
      </c>
      <c r="S119" s="349">
        <f>IF(S$16=0,0,S$16/FBT_fec!S$16)</f>
        <v>0.56342424998409024</v>
      </c>
      <c r="T119" s="349">
        <f>IF(T$16=0,0,T$16/FBT_fec!T$16)</f>
        <v>0.56376182976595712</v>
      </c>
      <c r="U119" s="349">
        <f>IF(U$16=0,0,U$16/FBT_fec!U$16)</f>
        <v>0.57402298649998951</v>
      </c>
      <c r="V119" s="349">
        <f>IF(V$16=0,0,V$16/FBT_fec!V$16)</f>
        <v>0.56354374622133063</v>
      </c>
      <c r="W119" s="349">
        <f>IF(W$16=0,0,W$16/FBT_fec!W$16)</f>
        <v>0.57290281366806795</v>
      </c>
      <c r="X119" s="349">
        <f>IF(X$16=0,0,X$16/FBT_fec!X$16)</f>
        <v>0.57360836199861309</v>
      </c>
      <c r="Y119" s="349">
        <f>IF(Y$16=0,0,Y$16/FBT_fec!Y$16)</f>
        <v>0.56973077136170536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0.34504167291491344</v>
      </c>
      <c r="C120" s="349">
        <f>IF(C$25=0,0,C$25/FBT_fec!C$25)</f>
        <v>0.32835682166657859</v>
      </c>
      <c r="D120" s="349">
        <f>IF(D$25=0,0,D$25/FBT_fec!D$25)</f>
        <v>0.31539068283281574</v>
      </c>
      <c r="E120" s="349">
        <f>IF(E$25=0,0,E$25/FBT_fec!E$25)</f>
        <v>0.29702587703755634</v>
      </c>
      <c r="F120" s="349">
        <f>IF(F$25=0,0,F$25/FBT_fec!F$25)</f>
        <v>0.30094071989398835</v>
      </c>
      <c r="G120" s="349">
        <f>IF(G$25=0,0,G$25/FBT_fec!G$25)</f>
        <v>0.2996263998400957</v>
      </c>
      <c r="H120" s="349">
        <f>IF(H$25=0,0,H$25/FBT_fec!H$25)</f>
        <v>0.30095148139848549</v>
      </c>
      <c r="I120" s="349">
        <f>IF(I$25=0,0,I$25/FBT_fec!I$25)</f>
        <v>0.30450098232409684</v>
      </c>
      <c r="J120" s="349">
        <f>IF(J$25=0,0,J$25/FBT_fec!J$25)</f>
        <v>0.31256853814263202</v>
      </c>
      <c r="K120" s="349">
        <f>IF(K$25=0,0,K$25/FBT_fec!K$25)</f>
        <v>0.31265792735681747</v>
      </c>
      <c r="L120" s="349">
        <f>IF(L$25=0,0,L$25/FBT_fec!L$25)</f>
        <v>0.32044761845904657</v>
      </c>
      <c r="M120" s="349">
        <f>IF(M$25=0,0,M$25/FBT_fec!M$25)</f>
        <v>0.31421222788150749</v>
      </c>
      <c r="N120" s="349">
        <f>IF(N$25=0,0,N$25/FBT_fec!N$25)</f>
        <v>0.31306592600373684</v>
      </c>
      <c r="O120" s="349">
        <f>IF(O$25=0,0,O$25/FBT_fec!O$25)</f>
        <v>0.31376421397687998</v>
      </c>
      <c r="P120" s="349">
        <f>IF(P$25=0,0,P$25/FBT_fec!P$25)</f>
        <v>0.32166626393734343</v>
      </c>
      <c r="Q120" s="349">
        <f>IF(Q$25=0,0,Q$25/FBT_fec!Q$25)</f>
        <v>0.31876096177916208</v>
      </c>
      <c r="R120" s="349">
        <f>IF(R$25=0,0,R$25/FBT_fec!R$25)</f>
        <v>0.31766211996618587</v>
      </c>
      <c r="S120" s="349">
        <f>IF(S$25=0,0,S$25/FBT_fec!S$25)</f>
        <v>0.30732231817313999</v>
      </c>
      <c r="T120" s="349">
        <f>IF(T$25=0,0,T$25/FBT_fec!T$25)</f>
        <v>0.30750645259961301</v>
      </c>
      <c r="U120" s="349">
        <f>IF(U$25=0,0,U$25/FBT_fec!U$25)</f>
        <v>0.31310344718181243</v>
      </c>
      <c r="V120" s="349">
        <f>IF(V$25=0,0,V$25/FBT_fec!V$25)</f>
        <v>0.30738749793890752</v>
      </c>
      <c r="W120" s="349">
        <f>IF(W$25=0,0,W$25/FBT_fec!W$25)</f>
        <v>0.31249244381894609</v>
      </c>
      <c r="X120" s="349">
        <f>IF(X$25=0,0,X$25/FBT_fec!X$25)</f>
        <v>0.31287728836287987</v>
      </c>
      <c r="Y120" s="349">
        <f>IF(Y$25=0,0,Y$25/FBT_fec!Y$25)</f>
        <v>0.3107622389245665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0.47217504547318506</v>
      </c>
      <c r="C121" s="349">
        <f>IF(C$34=0,0,C$34/FBT_fec!C$34)</f>
        <v>0.47074052363178115</v>
      </c>
      <c r="D121" s="349">
        <f>IF(D$34=0,0,D$34/FBT_fec!D$34)</f>
        <v>0.47698416253131681</v>
      </c>
      <c r="E121" s="349">
        <f>IF(E$34=0,0,E$34/FBT_fec!E$34)</f>
        <v>0.4774811362167124</v>
      </c>
      <c r="F121" s="349">
        <f>IF(F$34=0,0,F$34/FBT_fec!F$34)</f>
        <v>0.4783678031330984</v>
      </c>
      <c r="G121" s="349">
        <f>IF(G$34=0,0,G$34/FBT_fec!G$34)</f>
        <v>0.47503670715944407</v>
      </c>
      <c r="H121" s="349">
        <f>IF(H$34=0,0,H$34/FBT_fec!H$34)</f>
        <v>0.47453698780830322</v>
      </c>
      <c r="I121" s="349">
        <f>IF(I$34=0,0,I$34/FBT_fec!I$34)</f>
        <v>0.47729538903644686</v>
      </c>
      <c r="J121" s="349">
        <f>IF(J$34=0,0,J$34/FBT_fec!J$34)</f>
        <v>0.47761577783202419</v>
      </c>
      <c r="K121" s="349">
        <f>IF(K$34=0,0,K$34/FBT_fec!K$34)</f>
        <v>0.47837518901159792</v>
      </c>
      <c r="L121" s="349">
        <f>IF(L$34=0,0,L$34/FBT_fec!L$34)</f>
        <v>0.47828944390229616</v>
      </c>
      <c r="M121" s="349">
        <f>IF(M$34=0,0,M$34/FBT_fec!M$34)</f>
        <v>0.47730446721562314</v>
      </c>
      <c r="N121" s="349">
        <f>IF(N$34=0,0,N$34/FBT_fec!N$34)</f>
        <v>0.47134553393533524</v>
      </c>
      <c r="O121" s="349">
        <f>IF(O$34=0,0,O$34/FBT_fec!O$34)</f>
        <v>0.47169943643632761</v>
      </c>
      <c r="P121" s="349">
        <f>IF(P$34=0,0,P$34/FBT_fec!P$34)</f>
        <v>0.46977544151371836</v>
      </c>
      <c r="Q121" s="349">
        <f>IF(Q$34=0,0,Q$34/FBT_fec!Q$34)</f>
        <v>0.4688011149829589</v>
      </c>
      <c r="R121" s="349">
        <f>IF(R$34=0,0,R$34/FBT_fec!R$34)</f>
        <v>0.47086074384313437</v>
      </c>
      <c r="S121" s="349">
        <f>IF(S$34=0,0,S$34/FBT_fec!S$34)</f>
        <v>0.46727927530096347</v>
      </c>
      <c r="T121" s="349">
        <f>IF(T$34=0,0,T$34/FBT_fec!T$34)</f>
        <v>0.46885561442613866</v>
      </c>
      <c r="U121" s="349">
        <f>IF(U$34=0,0,U$34/FBT_fec!U$34)</f>
        <v>0.46605927292548782</v>
      </c>
      <c r="V121" s="349">
        <f>IF(V$34=0,0,V$34/FBT_fec!V$34)</f>
        <v>0.46598585174087287</v>
      </c>
      <c r="W121" s="349">
        <f>IF(W$34=0,0,W$34/FBT_fec!W$34)</f>
        <v>0.47210819701553169</v>
      </c>
      <c r="X121" s="349">
        <f>IF(X$34=0,0,X$34/FBT_fec!X$34)</f>
        <v>0.47402768396269263</v>
      </c>
      <c r="Y121" s="349">
        <f>IF(Y$34=0,0,Y$34/FBT_fec!Y$34)</f>
        <v>0.47328295069080362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0.41937019664949204</v>
      </c>
      <c r="C122" s="349">
        <f>IF(C$45=0,0,C$45/FBT_fec!C$45)</f>
        <v>0.41965940111138988</v>
      </c>
      <c r="D122" s="349">
        <f>IF(D$45=0,0,D$45/FBT_fec!D$45)</f>
        <v>0.42553803888735514</v>
      </c>
      <c r="E122" s="349">
        <f>IF(E$45=0,0,E$45/FBT_fec!E$45)</f>
        <v>0.42725340011596169</v>
      </c>
      <c r="F122" s="349">
        <f>IF(F$45=0,0,F$45/FBT_fec!F$45)</f>
        <v>0.42772025874136094</v>
      </c>
      <c r="G122" s="349">
        <f>IF(G$45=0,0,G$45/FBT_fec!G$45)</f>
        <v>0.42587574170868753</v>
      </c>
      <c r="H122" s="349">
        <f>IF(H$45=0,0,H$45/FBT_fec!H$45)</f>
        <v>0.42512471358418019</v>
      </c>
      <c r="I122" s="349">
        <f>IF(I$45=0,0,I$45/FBT_fec!I$45)</f>
        <v>0.42709271828510093</v>
      </c>
      <c r="J122" s="349">
        <f>IF(J$45=0,0,J$45/FBT_fec!J$45)</f>
        <v>0.42645582029906764</v>
      </c>
      <c r="K122" s="349">
        <f>IF(K$45=0,0,K$45/FBT_fec!K$45)</f>
        <v>0.42682880230929215</v>
      </c>
      <c r="L122" s="349">
        <f>IF(L$45=0,0,L$45/FBT_fec!L$45)</f>
        <v>0.42606589742627177</v>
      </c>
      <c r="M122" s="349">
        <f>IF(M$45=0,0,M$45/FBT_fec!M$45)</f>
        <v>0.42577775750299979</v>
      </c>
      <c r="N122" s="349">
        <f>IF(N$45=0,0,N$45/FBT_fec!N$45)</f>
        <v>0.42115900656635047</v>
      </c>
      <c r="O122" s="349">
        <f>IF(O$45=0,0,O$45/FBT_fec!O$45)</f>
        <v>0.42128356070476558</v>
      </c>
      <c r="P122" s="349">
        <f>IF(P$45=0,0,P$45/FBT_fec!P$45)</f>
        <v>0.41931058030487195</v>
      </c>
      <c r="Q122" s="349">
        <f>IF(Q$45=0,0,Q$45/FBT_fec!Q$45)</f>
        <v>0.41882574421029534</v>
      </c>
      <c r="R122" s="349">
        <f>IF(R$45=0,0,R$45/FBT_fec!R$45)</f>
        <v>0.4204022994511345</v>
      </c>
      <c r="S122" s="349">
        <f>IF(S$45=0,0,S$45/FBT_fec!S$45)</f>
        <v>0.41880783108720826</v>
      </c>
      <c r="T122" s="349">
        <f>IF(T$45=0,0,T$45/FBT_fec!T$45)</f>
        <v>0.42000276188784635</v>
      </c>
      <c r="U122" s="349">
        <f>IF(U$45=0,0,U$45/FBT_fec!U$45)</f>
        <v>0.41917010386978421</v>
      </c>
      <c r="V122" s="349">
        <f>IF(V$45=0,0,V$45/FBT_fec!V$45)</f>
        <v>0.4197312632580118</v>
      </c>
      <c r="W122" s="349">
        <f>IF(W$45=0,0,W$45/FBT_fec!W$45)</f>
        <v>0.42427854133214582</v>
      </c>
      <c r="X122" s="349">
        <f>IF(X$45=0,0,X$45/FBT_fec!X$45)</f>
        <v>0.42489915887901591</v>
      </c>
      <c r="Y122" s="349">
        <f>IF(Y$45=0,0,Y$45/FBT_fec!Y$45)</f>
        <v>0.42442583539880785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0.68594022578560565</v>
      </c>
      <c r="C123" s="349">
        <f>IF(C$66=0,0,C$66/FBT_fec!C$66)</f>
        <v>0.67188398817746964</v>
      </c>
      <c r="D123" s="349">
        <f>IF(D$66=0,0,D$66/FBT_fec!D$66)</f>
        <v>0.65998863326574653</v>
      </c>
      <c r="E123" s="349">
        <f>IF(E$66=0,0,E$66/FBT_fec!E$66)</f>
        <v>0.62761163921949303</v>
      </c>
      <c r="F123" s="349">
        <f>IF(F$66=0,0,F$66/FBT_fec!F$66)</f>
        <v>0.63567585543867688</v>
      </c>
      <c r="G123" s="349">
        <f>IF(G$66=0,0,G$66/FBT_fec!G$66)</f>
        <v>0.63641655776464023</v>
      </c>
      <c r="H123" s="349">
        <f>IF(H$66=0,0,H$66/FBT_fec!H$66)</f>
        <v>0.64022711065160465</v>
      </c>
      <c r="I123" s="349">
        <f>IF(I$66=0,0,I$66/FBT_fec!I$66)</f>
        <v>0.64472617958792311</v>
      </c>
      <c r="J123" s="349">
        <f>IF(J$66=0,0,J$66/FBT_fec!J$66)</f>
        <v>0.65609378767127402</v>
      </c>
      <c r="K123" s="349">
        <f>IF(K$66=0,0,K$66/FBT_fec!K$66)</f>
        <v>0.65628171302938465</v>
      </c>
      <c r="L123" s="349">
        <f>IF(L$66=0,0,L$66/FBT_fec!L$66)</f>
        <v>0.66428211456365704</v>
      </c>
      <c r="M123" s="349">
        <f>IF(M$66=0,0,M$66/FBT_fec!M$66)</f>
        <v>0.65846333057343853</v>
      </c>
      <c r="N123" s="349">
        <f>IF(N$66=0,0,N$66/FBT_fec!N$66)</f>
        <v>0.65916514151783256</v>
      </c>
      <c r="O123" s="349">
        <f>IF(O$66=0,0,O$66/FBT_fec!O$66)</f>
        <v>0.65945490283887587</v>
      </c>
      <c r="P123" s="349">
        <f>IF(P$66=0,0,P$66/FBT_fec!P$66)</f>
        <v>0.66698110963034962</v>
      </c>
      <c r="Q123" s="349">
        <f>IF(Q$66=0,0,Q$66/FBT_fec!Q$66)</f>
        <v>0.66477273128055847</v>
      </c>
      <c r="R123" s="349">
        <f>IF(R$66=0,0,R$66/FBT_fec!R$66)</f>
        <v>0.66320864499628296</v>
      </c>
      <c r="S123" s="349">
        <f>IF(S$66=0,0,S$66/FBT_fec!S$66)</f>
        <v>0.65363259508796934</v>
      </c>
      <c r="T123" s="349">
        <f>IF(T$66=0,0,T$66/FBT_fec!T$66)</f>
        <v>0.65283421293208366</v>
      </c>
      <c r="U123" s="349">
        <f>IF(U$66=0,0,U$66/FBT_fec!U$66)</f>
        <v>0.65730384276357978</v>
      </c>
      <c r="V123" s="349">
        <f>IF(V$66=0,0,V$66/FBT_fec!V$66)</f>
        <v>0.65124966899603487</v>
      </c>
      <c r="W123" s="349">
        <f>IF(W$66=0,0,W$66/FBT_fec!W$66)</f>
        <v>0.65421114942761871</v>
      </c>
      <c r="X123" s="349">
        <f>IF(X$66=0,0,X$66/FBT_fec!X$66)</f>
        <v>0.65535587554276475</v>
      </c>
      <c r="Y123" s="349">
        <f>IF(Y$66=0,0,Y$66/FBT_fec!Y$66)</f>
        <v>0.65389964259137956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0.52020652597961337</v>
      </c>
      <c r="C124" s="337">
        <f>IF(C$80=0,0,C$80/FBT_fec!C$80)</f>
        <v>0.52020652597961337</v>
      </c>
      <c r="D124" s="337">
        <f>IF(D$80=0,0,D$80/FBT_fec!D$80)</f>
        <v>0.52020652597961314</v>
      </c>
      <c r="E124" s="337">
        <f>IF(E$80=0,0,E$80/FBT_fec!E$80)</f>
        <v>0.52020652597961325</v>
      </c>
      <c r="F124" s="337">
        <f>IF(F$80=0,0,F$80/FBT_fec!F$80)</f>
        <v>0.52020652597961337</v>
      </c>
      <c r="G124" s="337">
        <f>IF(G$80=0,0,G$80/FBT_fec!G$80)</f>
        <v>0.52020652597961337</v>
      </c>
      <c r="H124" s="337">
        <f>IF(H$80=0,0,H$80/FBT_fec!H$80)</f>
        <v>0.52020652597961314</v>
      </c>
      <c r="I124" s="337">
        <f>IF(I$80=0,0,I$80/FBT_fec!I$80)</f>
        <v>0.52020652597961337</v>
      </c>
      <c r="J124" s="337">
        <f>IF(J$80=0,0,J$80/FBT_fec!J$80)</f>
        <v>0.52020652597961325</v>
      </c>
      <c r="K124" s="337">
        <f>IF(K$80=0,0,K$80/FBT_fec!K$80)</f>
        <v>0.52020652597961337</v>
      </c>
      <c r="L124" s="337">
        <f>IF(L$80=0,0,L$80/FBT_fec!L$80)</f>
        <v>0.52020652597961325</v>
      </c>
      <c r="M124" s="337">
        <f>IF(M$80=0,0,M$80/FBT_fec!M$80)</f>
        <v>0.52020652597961325</v>
      </c>
      <c r="N124" s="337">
        <f>IF(N$80=0,0,N$80/FBT_fec!N$80)</f>
        <v>0.52020652597961348</v>
      </c>
      <c r="O124" s="337">
        <f>IF(O$80=0,0,O$80/FBT_fec!O$80)</f>
        <v>0.52020652597961348</v>
      </c>
      <c r="P124" s="337">
        <f>IF(P$80=0,0,P$80/FBT_fec!P$80)</f>
        <v>0.52020652597961337</v>
      </c>
      <c r="Q124" s="337">
        <f>IF(Q$80=0,0,Q$80/FBT_fec!Q$80)</f>
        <v>0.52020652597961337</v>
      </c>
      <c r="R124" s="337">
        <f>IF(R$80=0,0,R$80/FBT_fec!R$80)</f>
        <v>0.52020652597961325</v>
      </c>
      <c r="S124" s="337">
        <f>IF(S$80=0,0,S$80/FBT_fec!S$80)</f>
        <v>0.52020652597961348</v>
      </c>
      <c r="T124" s="337">
        <f>IF(T$80=0,0,T$80/FBT_fec!T$80)</f>
        <v>0.52020652597961348</v>
      </c>
      <c r="U124" s="337">
        <f>IF(U$80=0,0,U$80/FBT_fec!U$80)</f>
        <v>0.52020652597961337</v>
      </c>
      <c r="V124" s="337">
        <f>IF(V$80=0,0,V$80/FBT_fec!V$80)</f>
        <v>0.52020652597961359</v>
      </c>
      <c r="W124" s="337">
        <f>IF(W$80=0,0,W$80/FBT_fec!W$80)</f>
        <v>0.52020652597961337</v>
      </c>
      <c r="X124" s="337">
        <f>IF(X$80=0,0,X$80/FBT_fec!X$80)</f>
        <v>0.52020652597961314</v>
      </c>
      <c r="Y124" s="337">
        <f>IF(Y$80=0,0,Y$80/FBT_fec!Y$80)</f>
        <v>0.52020652597961348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SK: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245.28389309109809</v>
      </c>
      <c r="C5" s="223">
        <v>310.60642478624328</v>
      </c>
      <c r="D5" s="223">
        <v>477.13267689986742</v>
      </c>
      <c r="E5" s="223">
        <v>406.57907999755901</v>
      </c>
      <c r="F5" s="223">
        <v>314.85716133479298</v>
      </c>
      <c r="G5" s="223">
        <v>397.64094124358849</v>
      </c>
      <c r="H5" s="223">
        <v>336.79792675032161</v>
      </c>
      <c r="I5" s="223">
        <v>313.74391305472449</v>
      </c>
      <c r="J5" s="223">
        <v>253.4650203588796</v>
      </c>
      <c r="K5" s="223">
        <v>224.93973941788661</v>
      </c>
      <c r="L5" s="223">
        <v>184.29821349703309</v>
      </c>
      <c r="M5" s="223">
        <v>195.68455184511751</v>
      </c>
      <c r="N5" s="223">
        <v>236.45502359004831</v>
      </c>
      <c r="O5" s="223">
        <v>223.0289520850142</v>
      </c>
      <c r="P5" s="223">
        <v>211.52973102036441</v>
      </c>
      <c r="Q5" s="223">
        <v>213.78561672224649</v>
      </c>
      <c r="R5" s="223">
        <v>217.14402387169301</v>
      </c>
      <c r="S5" s="223">
        <v>244.61558388737939</v>
      </c>
      <c r="T5" s="223">
        <v>246.82366732621071</v>
      </c>
      <c r="U5" s="223">
        <v>242.8171054315998</v>
      </c>
      <c r="V5" s="223">
        <v>242.64503428088469</v>
      </c>
      <c r="W5" s="223">
        <v>219.7089025383076</v>
      </c>
      <c r="X5" s="223">
        <v>247.60146828399829</v>
      </c>
      <c r="Y5" s="223">
        <v>294.36206621665872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2.3645142885775061</v>
      </c>
      <c r="C10" s="260">
        <v>4.4634468795513724</v>
      </c>
      <c r="D10" s="260">
        <v>9.1894878811603284</v>
      </c>
      <c r="E10" s="260">
        <v>10.416900284217361</v>
      </c>
      <c r="F10" s="260">
        <v>8.2228106849486249</v>
      </c>
      <c r="G10" s="260">
        <v>8.9966416958211379</v>
      </c>
      <c r="H10" s="260">
        <v>7.612876719077061</v>
      </c>
      <c r="I10" s="260">
        <v>7.052847132273441</v>
      </c>
      <c r="J10" s="260">
        <v>5.2322522690030233</v>
      </c>
      <c r="K10" s="260">
        <v>4.6069352406972017</v>
      </c>
      <c r="L10" s="260">
        <v>3.404244848221567</v>
      </c>
      <c r="M10" s="260">
        <v>3.873188209756564</v>
      </c>
      <c r="N10" s="260">
        <v>4.2631864301691182</v>
      </c>
      <c r="O10" s="260">
        <v>4.0301255428359726</v>
      </c>
      <c r="P10" s="260">
        <v>3.2933280724879541</v>
      </c>
      <c r="Q10" s="260">
        <v>3.3923286373404959</v>
      </c>
      <c r="R10" s="260">
        <v>3.6586500799680621</v>
      </c>
      <c r="S10" s="260">
        <v>4.5822896379152729</v>
      </c>
      <c r="T10" s="260">
        <v>4.8307590447321909</v>
      </c>
      <c r="U10" s="260">
        <v>4.62061350803521</v>
      </c>
      <c r="V10" s="260">
        <v>4.8995452311651269</v>
      </c>
      <c r="W10" s="260">
        <v>4.711919164718112</v>
      </c>
      <c r="X10" s="260">
        <v>5.1345530638123398</v>
      </c>
      <c r="Y10" s="260">
        <v>6.0834916874143934</v>
      </c>
      <c r="DA10" s="68" t="s">
        <v>2305</v>
      </c>
    </row>
    <row r="11" spans="1:105" ht="12" customHeight="1" x14ac:dyDescent="0.25">
      <c r="A11" s="37" t="s">
        <v>159</v>
      </c>
      <c r="B11" s="226">
        <v>7.2610094054915419E-2</v>
      </c>
      <c r="C11" s="226">
        <v>0.1707295740712344</v>
      </c>
      <c r="D11" s="226">
        <v>0.19400542819033739</v>
      </c>
      <c r="E11" s="226">
        <v>8.9771042672907739E-2</v>
      </c>
      <c r="F11" s="226">
        <v>0.17821454392179889</v>
      </c>
      <c r="G11" s="226">
        <v>7.9706001166480814E-2</v>
      </c>
      <c r="H11" s="226">
        <v>7.9814231080268527E-2</v>
      </c>
      <c r="I11" s="226">
        <v>0</v>
      </c>
      <c r="J11" s="226">
        <v>6.8207340230037716E-2</v>
      </c>
      <c r="K11" s="226">
        <v>0</v>
      </c>
      <c r="L11" s="226">
        <v>0</v>
      </c>
      <c r="M11" s="226">
        <v>6.6676532011369E-2</v>
      </c>
      <c r="N11" s="226">
        <v>6.8762890622030684E-2</v>
      </c>
      <c r="O11" s="226">
        <v>0</v>
      </c>
      <c r="P11" s="226">
        <v>6.159413133474835E-2</v>
      </c>
      <c r="Q11" s="226">
        <v>0</v>
      </c>
      <c r="R11" s="226">
        <v>0</v>
      </c>
      <c r="S11" s="226">
        <v>7.6435239472800051E-2</v>
      </c>
      <c r="T11" s="226">
        <v>7.7242690087846524E-2</v>
      </c>
      <c r="U11" s="226">
        <v>7.3511485284522005E-2</v>
      </c>
      <c r="V11" s="226">
        <v>0</v>
      </c>
      <c r="W11" s="226">
        <v>0</v>
      </c>
      <c r="X11" s="226">
        <v>0</v>
      </c>
      <c r="Y11" s="226">
        <v>0.27592961211504502</v>
      </c>
      <c r="DA11" s="69" t="s">
        <v>2306</v>
      </c>
    </row>
    <row r="12" spans="1:105" ht="12" customHeight="1" x14ac:dyDescent="0.25">
      <c r="A12" s="37" t="s">
        <v>35</v>
      </c>
      <c r="B12" s="226">
        <v>2.2919041945225902</v>
      </c>
      <c r="C12" s="226">
        <v>4.2927173054801377</v>
      </c>
      <c r="D12" s="226">
        <v>8.9954824529699913</v>
      </c>
      <c r="E12" s="226">
        <v>10.32712924154445</v>
      </c>
      <c r="F12" s="226">
        <v>8.0445961410268261</v>
      </c>
      <c r="G12" s="226">
        <v>8.9169356946546579</v>
      </c>
      <c r="H12" s="226">
        <v>7.5330624879967916</v>
      </c>
      <c r="I12" s="226">
        <v>7.052847132273441</v>
      </c>
      <c r="J12" s="226">
        <v>5.1640449287729853</v>
      </c>
      <c r="K12" s="226">
        <v>4.6069352406972017</v>
      </c>
      <c r="L12" s="226">
        <v>3.404244848221567</v>
      </c>
      <c r="M12" s="226">
        <v>3.8065116777451951</v>
      </c>
      <c r="N12" s="226">
        <v>4.1944235395470866</v>
      </c>
      <c r="O12" s="226">
        <v>4.0301255428359726</v>
      </c>
      <c r="P12" s="226">
        <v>3.2317339411532049</v>
      </c>
      <c r="Q12" s="226">
        <v>3.3923286373404959</v>
      </c>
      <c r="R12" s="226">
        <v>3.6586500799680621</v>
      </c>
      <c r="S12" s="226">
        <v>4.505854398442473</v>
      </c>
      <c r="T12" s="226">
        <v>4.7535163546443444</v>
      </c>
      <c r="U12" s="226">
        <v>4.5471020227506882</v>
      </c>
      <c r="V12" s="226">
        <v>4.8995452311651269</v>
      </c>
      <c r="W12" s="226">
        <v>4.711919164718112</v>
      </c>
      <c r="X12" s="226">
        <v>5.1345530638123398</v>
      </c>
      <c r="Y12" s="226">
        <v>5.807562075299348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7.96015934437336</v>
      </c>
      <c r="C16" s="261">
        <f t="shared" si="0"/>
        <v>15.23256384688138</v>
      </c>
      <c r="D16" s="261">
        <f t="shared" si="0"/>
        <v>28.075800999898341</v>
      </c>
      <c r="E16" s="261">
        <f t="shared" si="0"/>
        <v>32.367912671781447</v>
      </c>
      <c r="F16" s="261">
        <f t="shared" si="0"/>
        <v>25.268150454577469</v>
      </c>
      <c r="G16" s="261">
        <f t="shared" si="0"/>
        <v>27.899185775749849</v>
      </c>
      <c r="H16" s="261">
        <f t="shared" si="0"/>
        <v>23.771806541749051</v>
      </c>
      <c r="I16" s="261">
        <f t="shared" si="0"/>
        <v>21.36220535888032</v>
      </c>
      <c r="J16" s="261">
        <f t="shared" si="0"/>
        <v>15.80178110007032</v>
      </c>
      <c r="K16" s="261">
        <f t="shared" si="0"/>
        <v>13.92346638146681</v>
      </c>
      <c r="L16" s="261">
        <f t="shared" si="0"/>
        <v>10.337129498508361</v>
      </c>
      <c r="M16" s="261">
        <f t="shared" si="0"/>
        <v>11.85086674846252</v>
      </c>
      <c r="N16" s="261">
        <f t="shared" si="0"/>
        <v>14.30410289022276</v>
      </c>
      <c r="O16" s="261">
        <f t="shared" si="0"/>
        <v>13.62294116897321</v>
      </c>
      <c r="P16" s="261">
        <f t="shared" si="0"/>
        <v>11.486502845863541</v>
      </c>
      <c r="Q16" s="261">
        <f t="shared" si="0"/>
        <v>12.033441320160421</v>
      </c>
      <c r="R16" s="261">
        <f t="shared" si="0"/>
        <v>12.60866482047596</v>
      </c>
      <c r="S16" s="261">
        <f t="shared" si="0"/>
        <v>15.993881306832719</v>
      </c>
      <c r="T16" s="261">
        <f t="shared" si="0"/>
        <v>16.497271067692338</v>
      </c>
      <c r="U16" s="261">
        <f t="shared" si="0"/>
        <v>15.772625926347089</v>
      </c>
      <c r="V16" s="261">
        <f t="shared" si="0"/>
        <v>16.542875842289419</v>
      </c>
      <c r="W16" s="261">
        <f t="shared" si="0"/>
        <v>14.735358499346759</v>
      </c>
      <c r="X16" s="261">
        <f t="shared" si="0"/>
        <v>16.15425710449151</v>
      </c>
      <c r="Y16" s="261">
        <f t="shared" si="0"/>
        <v>19.044348934939261</v>
      </c>
      <c r="DA16" s="70"/>
    </row>
    <row r="17" spans="1:105" ht="12" customHeight="1" x14ac:dyDescent="0.25">
      <c r="A17" s="60" t="s">
        <v>2148</v>
      </c>
      <c r="B17" s="329">
        <v>7.96015934437336</v>
      </c>
      <c r="C17" s="329">
        <v>15.23256384688138</v>
      </c>
      <c r="D17" s="329">
        <v>28.075800999898341</v>
      </c>
      <c r="E17" s="329">
        <v>32.367912671781447</v>
      </c>
      <c r="F17" s="329">
        <v>25.268150454577469</v>
      </c>
      <c r="G17" s="329">
        <v>27.899185775749849</v>
      </c>
      <c r="H17" s="329">
        <v>23.771806541749051</v>
      </c>
      <c r="I17" s="329">
        <v>21.36220535888032</v>
      </c>
      <c r="J17" s="329">
        <v>15.80178110007032</v>
      </c>
      <c r="K17" s="329">
        <v>13.92346638146681</v>
      </c>
      <c r="L17" s="329">
        <v>10.337129498508361</v>
      </c>
      <c r="M17" s="329">
        <v>11.85086674846252</v>
      </c>
      <c r="N17" s="329">
        <v>14.30410289022276</v>
      </c>
      <c r="O17" s="329">
        <v>13.62294116897321</v>
      </c>
      <c r="P17" s="329">
        <v>11.486502845863541</v>
      </c>
      <c r="Q17" s="329">
        <v>12.033441320160421</v>
      </c>
      <c r="R17" s="329">
        <v>12.60866482047596</v>
      </c>
      <c r="S17" s="329">
        <v>15.993881306832719</v>
      </c>
      <c r="T17" s="329">
        <v>16.497271067692338</v>
      </c>
      <c r="U17" s="329">
        <v>15.772625926347089</v>
      </c>
      <c r="V17" s="329">
        <v>16.542875842289419</v>
      </c>
      <c r="W17" s="329">
        <v>14.735358499346759</v>
      </c>
      <c r="X17" s="329">
        <v>16.15425710449151</v>
      </c>
      <c r="Y17" s="329">
        <v>19.044348934939261</v>
      </c>
      <c r="DA17" s="72" t="s">
        <v>2311</v>
      </c>
    </row>
    <row r="18" spans="1:105" ht="12" customHeight="1" x14ac:dyDescent="0.25">
      <c r="A18" s="59" t="s">
        <v>28</v>
      </c>
      <c r="B18" s="230">
        <v>1.0624231486449109</v>
      </c>
      <c r="C18" s="230">
        <v>1.9260659542387959</v>
      </c>
      <c r="D18" s="230">
        <v>0.77899359348113462</v>
      </c>
      <c r="E18" s="230">
        <v>1.4147903705259131</v>
      </c>
      <c r="F18" s="230">
        <v>1.022859365496533</v>
      </c>
      <c r="G18" s="230">
        <v>1.2217280643470949</v>
      </c>
      <c r="H18" s="230">
        <v>0.90390587623382113</v>
      </c>
      <c r="I18" s="230">
        <v>0.18786887767480179</v>
      </c>
      <c r="J18" s="230">
        <v>0.17482788605611091</v>
      </c>
      <c r="K18" s="230">
        <v>0.1706973844138111</v>
      </c>
      <c r="L18" s="230">
        <v>0.18124292169658279</v>
      </c>
      <c r="M18" s="230">
        <v>0.36360822365321072</v>
      </c>
      <c r="N18" s="230">
        <v>2.3148071467063449</v>
      </c>
      <c r="O18" s="230">
        <v>2.3229189519371469</v>
      </c>
      <c r="P18" s="230">
        <v>2.281267353257983</v>
      </c>
      <c r="Q18" s="230">
        <v>2.6729543172580801</v>
      </c>
      <c r="R18" s="230">
        <v>2.3780361177961651</v>
      </c>
      <c r="S18" s="230">
        <v>3.5298923694017361</v>
      </c>
      <c r="T18" s="230">
        <v>3.1905345222534072</v>
      </c>
      <c r="U18" s="230">
        <v>2.748122629572654</v>
      </c>
      <c r="V18" s="230">
        <v>2.746595040792092</v>
      </c>
      <c r="W18" s="230">
        <v>0.64970028517998479</v>
      </c>
      <c r="X18" s="230">
        <v>0.62053345524631498</v>
      </c>
      <c r="Y18" s="230">
        <v>0.4182219211446232</v>
      </c>
      <c r="DA18" s="71" t="s">
        <v>2312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0.1987501364682239</v>
      </c>
      <c r="Y19" s="230">
        <v>0.39369318583708168</v>
      </c>
      <c r="DA19" s="71" t="s">
        <v>2313</v>
      </c>
    </row>
    <row r="20" spans="1:105" ht="12" customHeight="1" x14ac:dyDescent="0.25">
      <c r="A20" s="59" t="s">
        <v>159</v>
      </c>
      <c r="B20" s="230">
        <v>0.21181740214356951</v>
      </c>
      <c r="C20" s="230">
        <v>0.48430083409070368</v>
      </c>
      <c r="D20" s="230">
        <v>0.57628116796019668</v>
      </c>
      <c r="E20" s="230">
        <v>0.25996136495972022</v>
      </c>
      <c r="F20" s="230">
        <v>0.52547281692875458</v>
      </c>
      <c r="G20" s="230">
        <v>0.23220813129222001</v>
      </c>
      <c r="H20" s="230">
        <v>0.23003859337263799</v>
      </c>
      <c r="I20" s="230">
        <v>0</v>
      </c>
      <c r="J20" s="230">
        <v>0.20371206505879061</v>
      </c>
      <c r="K20" s="230">
        <v>0</v>
      </c>
      <c r="L20" s="230">
        <v>0</v>
      </c>
      <c r="M20" s="230">
        <v>0.19775196021276209</v>
      </c>
      <c r="N20" s="230">
        <v>0.19338085381686981</v>
      </c>
      <c r="O20" s="230">
        <v>0</v>
      </c>
      <c r="P20" s="230">
        <v>0.17216277012769651</v>
      </c>
      <c r="Q20" s="230">
        <v>0</v>
      </c>
      <c r="R20" s="230">
        <v>0</v>
      </c>
      <c r="S20" s="230">
        <v>0.20790653897912401</v>
      </c>
      <c r="T20" s="230">
        <v>0.21277155774945991</v>
      </c>
      <c r="U20" s="230">
        <v>0.2072128691945439</v>
      </c>
      <c r="V20" s="230">
        <v>0</v>
      </c>
      <c r="W20" s="230">
        <v>0</v>
      </c>
      <c r="X20" s="230">
        <v>0</v>
      </c>
      <c r="Y20" s="230">
        <v>0.82697053806607157</v>
      </c>
      <c r="DA20" s="71" t="s">
        <v>2314</v>
      </c>
    </row>
    <row r="21" spans="1:105" ht="12" customHeight="1" x14ac:dyDescent="0.25">
      <c r="A21" s="59" t="s">
        <v>32</v>
      </c>
      <c r="B21" s="230">
        <v>0</v>
      </c>
      <c r="C21" s="230">
        <v>0.64524070597402827</v>
      </c>
      <c r="D21" s="230">
        <v>0</v>
      </c>
      <c r="E21" s="230">
        <v>0.78758633436969905</v>
      </c>
      <c r="F21" s="230">
        <v>0</v>
      </c>
      <c r="G21" s="230">
        <v>0.46746943550322578</v>
      </c>
      <c r="H21" s="230">
        <v>0.92625657181259546</v>
      </c>
      <c r="I21" s="230">
        <v>0.223358124320578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2315</v>
      </c>
    </row>
    <row r="22" spans="1:105" ht="12" customHeight="1" x14ac:dyDescent="0.25">
      <c r="A22" s="59" t="s">
        <v>35</v>
      </c>
      <c r="B22" s="230">
        <v>6.6859187935848796</v>
      </c>
      <c r="C22" s="230">
        <v>12.176956352577861</v>
      </c>
      <c r="D22" s="230">
        <v>26.720526238457008</v>
      </c>
      <c r="E22" s="230">
        <v>29.905574601926119</v>
      </c>
      <c r="F22" s="230">
        <v>23.719818272152182</v>
      </c>
      <c r="G22" s="230">
        <v>25.977780144607301</v>
      </c>
      <c r="H22" s="230">
        <v>21.711605500329991</v>
      </c>
      <c r="I22" s="230">
        <v>20.950978356884939</v>
      </c>
      <c r="J22" s="230">
        <v>15.423241148955411</v>
      </c>
      <c r="K22" s="230">
        <v>13.752768997053</v>
      </c>
      <c r="L22" s="230">
        <v>10.155886576811779</v>
      </c>
      <c r="M22" s="230">
        <v>11.28950656459655</v>
      </c>
      <c r="N22" s="230">
        <v>11.79591488969954</v>
      </c>
      <c r="O22" s="230">
        <v>11.300022217036069</v>
      </c>
      <c r="P22" s="230">
        <v>9.0330727224778578</v>
      </c>
      <c r="Q22" s="230">
        <v>9.3604870029023441</v>
      </c>
      <c r="R22" s="230">
        <v>10.2306287026798</v>
      </c>
      <c r="S22" s="230">
        <v>12.256082398451859</v>
      </c>
      <c r="T22" s="230">
        <v>13.093964987689469</v>
      </c>
      <c r="U22" s="230">
        <v>12.81729042757989</v>
      </c>
      <c r="V22" s="230">
        <v>13.79628080149733</v>
      </c>
      <c r="W22" s="230">
        <v>14.085658214166781</v>
      </c>
      <c r="X22" s="230">
        <v>15.334973512776971</v>
      </c>
      <c r="Y22" s="230">
        <v>17.40546328989149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6.6334661203111356</v>
      </c>
      <c r="C25" s="261">
        <f t="shared" si="1"/>
        <v>12.69380320573449</v>
      </c>
      <c r="D25" s="261">
        <f t="shared" si="1"/>
        <v>23.39650083324862</v>
      </c>
      <c r="E25" s="261">
        <f t="shared" si="1"/>
        <v>26.97326055981787</v>
      </c>
      <c r="F25" s="261">
        <f t="shared" si="1"/>
        <v>21.056792045481231</v>
      </c>
      <c r="G25" s="261">
        <f t="shared" si="1"/>
        <v>23.24932147979154</v>
      </c>
      <c r="H25" s="261">
        <f t="shared" si="1"/>
        <v>19.80983878479087</v>
      </c>
      <c r="I25" s="261">
        <f t="shared" si="1"/>
        <v>17.801837799066931</v>
      </c>
      <c r="J25" s="261">
        <f t="shared" si="1"/>
        <v>13.168150916725271</v>
      </c>
      <c r="K25" s="261">
        <f t="shared" si="1"/>
        <v>11.60288865122234</v>
      </c>
      <c r="L25" s="261">
        <f t="shared" si="1"/>
        <v>8.6142745820903013</v>
      </c>
      <c r="M25" s="261">
        <f t="shared" si="1"/>
        <v>9.8757222903854398</v>
      </c>
      <c r="N25" s="261">
        <f t="shared" si="1"/>
        <v>11.920085741852301</v>
      </c>
      <c r="O25" s="261">
        <f t="shared" si="1"/>
        <v>11.35245097414434</v>
      </c>
      <c r="P25" s="261">
        <f t="shared" si="1"/>
        <v>9.572085704886284</v>
      </c>
      <c r="Q25" s="261">
        <f t="shared" si="1"/>
        <v>10.02786776680035</v>
      </c>
      <c r="R25" s="261">
        <f t="shared" si="1"/>
        <v>10.507220683729971</v>
      </c>
      <c r="S25" s="261">
        <f t="shared" si="1"/>
        <v>13.3282344223606</v>
      </c>
      <c r="T25" s="261">
        <f t="shared" si="1"/>
        <v>13.74772588974362</v>
      </c>
      <c r="U25" s="261">
        <f t="shared" si="1"/>
        <v>13.143854938622569</v>
      </c>
      <c r="V25" s="261">
        <f t="shared" si="1"/>
        <v>13.785729868574521</v>
      </c>
      <c r="W25" s="261">
        <f t="shared" si="1"/>
        <v>12.279465416122299</v>
      </c>
      <c r="X25" s="261">
        <f t="shared" si="1"/>
        <v>13.461880920409589</v>
      </c>
      <c r="Y25" s="261">
        <f t="shared" si="1"/>
        <v>15.870290779116051</v>
      </c>
      <c r="DA25" s="70"/>
    </row>
    <row r="26" spans="1:105" ht="12" customHeight="1" x14ac:dyDescent="0.25">
      <c r="A26" s="60" t="s">
        <v>2160</v>
      </c>
      <c r="B26" s="329">
        <v>6.6334661203111356</v>
      </c>
      <c r="C26" s="329">
        <v>12.69380320573449</v>
      </c>
      <c r="D26" s="329">
        <v>23.39650083324862</v>
      </c>
      <c r="E26" s="329">
        <v>26.97326055981787</v>
      </c>
      <c r="F26" s="329">
        <v>21.056792045481231</v>
      </c>
      <c r="G26" s="329">
        <v>23.24932147979154</v>
      </c>
      <c r="H26" s="329">
        <v>19.80983878479087</v>
      </c>
      <c r="I26" s="329">
        <v>17.801837799066931</v>
      </c>
      <c r="J26" s="329">
        <v>13.168150916725271</v>
      </c>
      <c r="K26" s="329">
        <v>11.60288865122234</v>
      </c>
      <c r="L26" s="329">
        <v>8.6142745820903013</v>
      </c>
      <c r="M26" s="329">
        <v>9.8757222903854398</v>
      </c>
      <c r="N26" s="329">
        <v>11.920085741852301</v>
      </c>
      <c r="O26" s="329">
        <v>11.35245097414434</v>
      </c>
      <c r="P26" s="329">
        <v>9.572085704886284</v>
      </c>
      <c r="Q26" s="329">
        <v>10.02786776680035</v>
      </c>
      <c r="R26" s="329">
        <v>10.507220683729971</v>
      </c>
      <c r="S26" s="329">
        <v>13.3282344223606</v>
      </c>
      <c r="T26" s="329">
        <v>13.74772588974362</v>
      </c>
      <c r="U26" s="329">
        <v>13.143854938622569</v>
      </c>
      <c r="V26" s="329">
        <v>13.785729868574521</v>
      </c>
      <c r="W26" s="329">
        <v>12.279465416122299</v>
      </c>
      <c r="X26" s="329">
        <v>13.461880920409589</v>
      </c>
      <c r="Y26" s="329">
        <v>15.870290779116051</v>
      </c>
      <c r="DA26" s="72" t="s">
        <v>2319</v>
      </c>
    </row>
    <row r="27" spans="1:105" ht="12" customHeight="1" x14ac:dyDescent="0.25">
      <c r="A27" s="59" t="s">
        <v>28</v>
      </c>
      <c r="B27" s="230">
        <v>0.88535262387075908</v>
      </c>
      <c r="C27" s="230">
        <v>1.605054961865664</v>
      </c>
      <c r="D27" s="230">
        <v>0.64916132790094561</v>
      </c>
      <c r="E27" s="230">
        <v>1.178991975438261</v>
      </c>
      <c r="F27" s="230">
        <v>0.85238280458044369</v>
      </c>
      <c r="G27" s="230">
        <v>1.018106720289246</v>
      </c>
      <c r="H27" s="230">
        <v>0.7532548968615177</v>
      </c>
      <c r="I27" s="230">
        <v>0.1565573980623349</v>
      </c>
      <c r="J27" s="230">
        <v>0.14568990504675919</v>
      </c>
      <c r="K27" s="230">
        <v>0.1422478203448426</v>
      </c>
      <c r="L27" s="230">
        <v>0.15103576808048569</v>
      </c>
      <c r="M27" s="230">
        <v>0.30300685304434227</v>
      </c>
      <c r="N27" s="230">
        <v>1.929005955588621</v>
      </c>
      <c r="O27" s="230">
        <v>1.935765793280956</v>
      </c>
      <c r="P27" s="230">
        <v>1.901056127714986</v>
      </c>
      <c r="Q27" s="230">
        <v>2.2274619310484001</v>
      </c>
      <c r="R27" s="230">
        <v>1.981696764830138</v>
      </c>
      <c r="S27" s="230">
        <v>2.9415769745014471</v>
      </c>
      <c r="T27" s="230">
        <v>2.6587787685445061</v>
      </c>
      <c r="U27" s="230">
        <v>2.2901021913105448</v>
      </c>
      <c r="V27" s="230">
        <v>2.2888292006600759</v>
      </c>
      <c r="W27" s="230">
        <v>0.54141690431665423</v>
      </c>
      <c r="X27" s="230">
        <v>0.5171112127052625</v>
      </c>
      <c r="Y27" s="230">
        <v>0.34851826762051941</v>
      </c>
      <c r="DA27" s="71" t="s">
        <v>2320</v>
      </c>
    </row>
    <row r="28" spans="1:105" ht="12" customHeight="1" x14ac:dyDescent="0.25">
      <c r="A28" s="59" t="s">
        <v>31</v>
      </c>
      <c r="B28" s="230">
        <v>0</v>
      </c>
      <c r="C28" s="230">
        <v>0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</v>
      </c>
      <c r="S28" s="230">
        <v>0</v>
      </c>
      <c r="T28" s="230">
        <v>0</v>
      </c>
      <c r="U28" s="230">
        <v>0</v>
      </c>
      <c r="V28" s="230">
        <v>0</v>
      </c>
      <c r="W28" s="230">
        <v>0</v>
      </c>
      <c r="X28" s="230">
        <v>0.1656251137235199</v>
      </c>
      <c r="Y28" s="230">
        <v>0.32807765486423479</v>
      </c>
      <c r="DA28" s="71" t="s">
        <v>2321</v>
      </c>
    </row>
    <row r="29" spans="1:105" ht="12" customHeight="1" x14ac:dyDescent="0.25">
      <c r="A29" s="59" t="s">
        <v>159</v>
      </c>
      <c r="B29" s="230">
        <v>0.1765145017863079</v>
      </c>
      <c r="C29" s="230">
        <v>0.40358402840891988</v>
      </c>
      <c r="D29" s="230">
        <v>0.4802343066334972</v>
      </c>
      <c r="E29" s="230">
        <v>0.2166344707997668</v>
      </c>
      <c r="F29" s="230">
        <v>0.43789401410729539</v>
      </c>
      <c r="G29" s="230">
        <v>0.1935067760768501</v>
      </c>
      <c r="H29" s="230">
        <v>0.19169882781053171</v>
      </c>
      <c r="I29" s="230">
        <v>0</v>
      </c>
      <c r="J29" s="230">
        <v>0.1697600542156589</v>
      </c>
      <c r="K29" s="230">
        <v>0</v>
      </c>
      <c r="L29" s="230">
        <v>0</v>
      </c>
      <c r="M29" s="230">
        <v>0.16479330017730179</v>
      </c>
      <c r="N29" s="230">
        <v>0.16115071151405819</v>
      </c>
      <c r="O29" s="230">
        <v>0</v>
      </c>
      <c r="P29" s="230">
        <v>0.14346897510641379</v>
      </c>
      <c r="Q29" s="230">
        <v>0</v>
      </c>
      <c r="R29" s="230">
        <v>0</v>
      </c>
      <c r="S29" s="230">
        <v>0.17325544914926999</v>
      </c>
      <c r="T29" s="230">
        <v>0.1773096314578832</v>
      </c>
      <c r="U29" s="230">
        <v>0.17267739099545321</v>
      </c>
      <c r="V29" s="230">
        <v>0</v>
      </c>
      <c r="W29" s="230">
        <v>0</v>
      </c>
      <c r="X29" s="230">
        <v>0</v>
      </c>
      <c r="Y29" s="230">
        <v>0.68914211505505973</v>
      </c>
      <c r="DA29" s="71" t="s">
        <v>2322</v>
      </c>
    </row>
    <row r="30" spans="1:105" ht="12" customHeight="1" x14ac:dyDescent="0.25">
      <c r="A30" s="59" t="s">
        <v>32</v>
      </c>
      <c r="B30" s="230">
        <v>0</v>
      </c>
      <c r="C30" s="230">
        <v>0.53770058831169043</v>
      </c>
      <c r="D30" s="230">
        <v>0</v>
      </c>
      <c r="E30" s="230">
        <v>0.65632194530808263</v>
      </c>
      <c r="F30" s="230">
        <v>0</v>
      </c>
      <c r="G30" s="230">
        <v>0.38955786291935501</v>
      </c>
      <c r="H30" s="230">
        <v>0.7718804765104964</v>
      </c>
      <c r="I30" s="230">
        <v>0.18613177026714839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2323</v>
      </c>
    </row>
    <row r="31" spans="1:105" ht="12" customHeight="1" x14ac:dyDescent="0.25">
      <c r="A31" s="59" t="s">
        <v>35</v>
      </c>
      <c r="B31" s="230">
        <v>5.5715989946540683</v>
      </c>
      <c r="C31" s="230">
        <v>10.14746362714822</v>
      </c>
      <c r="D31" s="230">
        <v>22.267105198714169</v>
      </c>
      <c r="E31" s="230">
        <v>24.921312168271761</v>
      </c>
      <c r="F31" s="230">
        <v>19.766515226793491</v>
      </c>
      <c r="G31" s="230">
        <v>21.648150120506092</v>
      </c>
      <c r="H31" s="230">
        <v>18.09300458360833</v>
      </c>
      <c r="I31" s="230">
        <v>17.459148630737449</v>
      </c>
      <c r="J31" s="230">
        <v>12.852700957462851</v>
      </c>
      <c r="K31" s="230">
        <v>11.4606408308775</v>
      </c>
      <c r="L31" s="230">
        <v>8.4632388140098165</v>
      </c>
      <c r="M31" s="230">
        <v>9.407922137163796</v>
      </c>
      <c r="N31" s="230">
        <v>9.8299290747496251</v>
      </c>
      <c r="O31" s="230">
        <v>9.4166851808633876</v>
      </c>
      <c r="P31" s="230">
        <v>7.5275606020648844</v>
      </c>
      <c r="Q31" s="230">
        <v>7.8004058357519526</v>
      </c>
      <c r="R31" s="230">
        <v>8.5255239188998324</v>
      </c>
      <c r="S31" s="230">
        <v>10.21340199870988</v>
      </c>
      <c r="T31" s="230">
        <v>10.91163748974123</v>
      </c>
      <c r="U31" s="230">
        <v>10.681075356316571</v>
      </c>
      <c r="V31" s="230">
        <v>11.496900667914449</v>
      </c>
      <c r="W31" s="230">
        <v>11.738048511805649</v>
      </c>
      <c r="X31" s="230">
        <v>12.77914459398081</v>
      </c>
      <c r="Y31" s="230">
        <v>14.504552741576241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189.41793007602709</v>
      </c>
      <c r="C34" s="261">
        <v>229.8810740964955</v>
      </c>
      <c r="D34" s="261">
        <v>345.46966967842752</v>
      </c>
      <c r="E34" s="261">
        <v>275.306719874343</v>
      </c>
      <c r="F34" s="261">
        <v>211.06560968084389</v>
      </c>
      <c r="G34" s="261">
        <v>279.98164332761178</v>
      </c>
      <c r="H34" s="261">
        <v>236.1363486874063</v>
      </c>
      <c r="I34" s="261">
        <v>221.4082214662923</v>
      </c>
      <c r="J34" s="261">
        <v>181.34308083920601</v>
      </c>
      <c r="K34" s="261">
        <v>161.27968614605899</v>
      </c>
      <c r="L34" s="261">
        <v>134.01970229348069</v>
      </c>
      <c r="M34" s="261">
        <v>140.80309188084681</v>
      </c>
      <c r="N34" s="261">
        <v>170.507949824966</v>
      </c>
      <c r="O34" s="261">
        <v>160.19552716755331</v>
      </c>
      <c r="P34" s="261">
        <v>154.73141188304319</v>
      </c>
      <c r="Q34" s="261">
        <v>155.7495523535539</v>
      </c>
      <c r="R34" s="261">
        <v>157.17087089889361</v>
      </c>
      <c r="S34" s="261">
        <v>173.94158342147091</v>
      </c>
      <c r="T34" s="261">
        <v>174.24219215234891</v>
      </c>
      <c r="U34" s="261">
        <v>171.3129934599703</v>
      </c>
      <c r="V34" s="261">
        <v>170.31379844686941</v>
      </c>
      <c r="W34" s="261">
        <v>153.7246762739147</v>
      </c>
      <c r="X34" s="261">
        <v>174.7045764556658</v>
      </c>
      <c r="Y34" s="261">
        <v>208.9594530139598</v>
      </c>
      <c r="DA34" s="70" t="s">
        <v>2327</v>
      </c>
    </row>
    <row r="35" spans="1:105" ht="12" customHeight="1" x14ac:dyDescent="0.25">
      <c r="A35" s="64" t="s">
        <v>28</v>
      </c>
      <c r="B35" s="229">
        <v>25.281151416073371</v>
      </c>
      <c r="C35" s="229">
        <v>28.700753187917599</v>
      </c>
      <c r="D35" s="229">
        <v>9.5854312196654092</v>
      </c>
      <c r="E35" s="229">
        <v>12.033562379166501</v>
      </c>
      <c r="F35" s="229">
        <v>8.5439745969684484</v>
      </c>
      <c r="G35" s="229">
        <v>12.01841126663852</v>
      </c>
      <c r="H35" s="229">
        <v>8.9789151193067305</v>
      </c>
      <c r="I35" s="229">
        <v>1.9471638520483969</v>
      </c>
      <c r="J35" s="229">
        <v>2.0063451881307071</v>
      </c>
      <c r="K35" s="229">
        <v>1.9772389884789889</v>
      </c>
      <c r="L35" s="229">
        <v>2.349793761612613</v>
      </c>
      <c r="M35" s="229">
        <v>4.3201196343142207</v>
      </c>
      <c r="N35" s="229">
        <v>27.592993692380499</v>
      </c>
      <c r="O35" s="229">
        <v>27.31577722148522</v>
      </c>
      <c r="P35" s="229">
        <v>30.730303486532058</v>
      </c>
      <c r="Q35" s="229">
        <v>34.596207958979363</v>
      </c>
      <c r="R35" s="229">
        <v>29.642948954918619</v>
      </c>
      <c r="S35" s="229">
        <v>38.389372552039767</v>
      </c>
      <c r="T35" s="229">
        <v>33.698041755759569</v>
      </c>
      <c r="U35" s="229">
        <v>29.848492969122891</v>
      </c>
      <c r="V35" s="229">
        <v>28.27700810017669</v>
      </c>
      <c r="W35" s="229">
        <v>6.77791219119581</v>
      </c>
      <c r="X35" s="229">
        <v>6.7109266476411413</v>
      </c>
      <c r="Y35" s="229">
        <v>4.5888375695793524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2.1494370299784689</v>
      </c>
      <c r="Y37" s="229">
        <v>4.3197020307117251</v>
      </c>
      <c r="DA37" s="73" t="s">
        <v>2330</v>
      </c>
    </row>
    <row r="38" spans="1:105" ht="12" customHeight="1" x14ac:dyDescent="0.25">
      <c r="A38" s="64" t="s">
        <v>159</v>
      </c>
      <c r="B38" s="229">
        <v>5.0403531050514214</v>
      </c>
      <c r="C38" s="229">
        <v>7.2166784721727169</v>
      </c>
      <c r="D38" s="229">
        <v>7.0910769291258449</v>
      </c>
      <c r="E38" s="229">
        <v>2.2111129440704391</v>
      </c>
      <c r="F38" s="229">
        <v>4.3892900145244393</v>
      </c>
      <c r="G38" s="229">
        <v>2.2842831418617808</v>
      </c>
      <c r="H38" s="229">
        <v>2.2850797393459268</v>
      </c>
      <c r="I38" s="229">
        <v>0</v>
      </c>
      <c r="J38" s="229">
        <v>2.3378233914222162</v>
      </c>
      <c r="K38" s="229">
        <v>0</v>
      </c>
      <c r="L38" s="229">
        <v>0</v>
      </c>
      <c r="M38" s="229">
        <v>2.3495401656648829</v>
      </c>
      <c r="N38" s="229">
        <v>2.3051409216480012</v>
      </c>
      <c r="O38" s="229">
        <v>0</v>
      </c>
      <c r="P38" s="229">
        <v>2.319155695429735</v>
      </c>
      <c r="Q38" s="229">
        <v>0</v>
      </c>
      <c r="R38" s="229">
        <v>0</v>
      </c>
      <c r="S38" s="229">
        <v>2.261089219053865</v>
      </c>
      <c r="T38" s="229">
        <v>2.2472675933985191</v>
      </c>
      <c r="U38" s="229">
        <v>2.2506244090813801</v>
      </c>
      <c r="V38" s="229">
        <v>0</v>
      </c>
      <c r="W38" s="229">
        <v>0</v>
      </c>
      <c r="X38" s="229">
        <v>0</v>
      </c>
      <c r="Y38" s="229">
        <v>9.0737316294345369</v>
      </c>
      <c r="DA38" s="73" t="s">
        <v>2331</v>
      </c>
    </row>
    <row r="39" spans="1:105" ht="12" customHeight="1" x14ac:dyDescent="0.25">
      <c r="A39" s="64" t="s">
        <v>32</v>
      </c>
      <c r="B39" s="229">
        <v>0</v>
      </c>
      <c r="C39" s="229">
        <v>9.614880636980665</v>
      </c>
      <c r="D39" s="229">
        <v>0</v>
      </c>
      <c r="E39" s="229">
        <v>6.6988505725366476</v>
      </c>
      <c r="F39" s="229">
        <v>0</v>
      </c>
      <c r="G39" s="229">
        <v>4.5986010262140988</v>
      </c>
      <c r="H39" s="229">
        <v>9.2009349155441953</v>
      </c>
      <c r="I39" s="229">
        <v>2.3149915575223292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159.09642555490231</v>
      </c>
      <c r="C41" s="229">
        <v>181.45163621538811</v>
      </c>
      <c r="D41" s="229">
        <v>328.79316152963622</v>
      </c>
      <c r="E41" s="229">
        <v>254.3631939785694</v>
      </c>
      <c r="F41" s="229">
        <v>198.132345069351</v>
      </c>
      <c r="G41" s="229">
        <v>255.54921318686101</v>
      </c>
      <c r="H41" s="229">
        <v>215.67141891320941</v>
      </c>
      <c r="I41" s="229">
        <v>217.14606605672159</v>
      </c>
      <c r="J41" s="229">
        <v>176.99891225965311</v>
      </c>
      <c r="K41" s="229">
        <v>159.30244715757999</v>
      </c>
      <c r="L41" s="229">
        <v>131.66990853186809</v>
      </c>
      <c r="M41" s="229">
        <v>134.13343208086769</v>
      </c>
      <c r="N41" s="229">
        <v>140.60981521093751</v>
      </c>
      <c r="O41" s="229">
        <v>132.8797499460681</v>
      </c>
      <c r="P41" s="229">
        <v>121.6819527010814</v>
      </c>
      <c r="Q41" s="229">
        <v>121.1533443945746</v>
      </c>
      <c r="R41" s="229">
        <v>127.527921943975</v>
      </c>
      <c r="S41" s="229">
        <v>133.29112165037731</v>
      </c>
      <c r="T41" s="229">
        <v>138.29688280319081</v>
      </c>
      <c r="U41" s="229">
        <v>139.21387608176599</v>
      </c>
      <c r="V41" s="229">
        <v>142.0367903466927</v>
      </c>
      <c r="W41" s="229">
        <v>146.94676408271889</v>
      </c>
      <c r="X41" s="229">
        <v>165.8442127780462</v>
      </c>
      <c r="Y41" s="229">
        <v>190.9771817842342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2.8971255840363508</v>
      </c>
      <c r="D43" s="229">
        <v>0</v>
      </c>
      <c r="E43" s="229">
        <v>0</v>
      </c>
      <c r="F43" s="229">
        <v>0</v>
      </c>
      <c r="G43" s="229">
        <v>5.5311347060363962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30.166393472958671</v>
      </c>
      <c r="C45" s="261">
        <f t="shared" si="2"/>
        <v>37.489466489660842</v>
      </c>
      <c r="D45" s="261">
        <f t="shared" si="2"/>
        <v>54.59832872260273</v>
      </c>
      <c r="E45" s="261">
        <f t="shared" si="2"/>
        <v>47.139787681084727</v>
      </c>
      <c r="F45" s="261">
        <f t="shared" si="2"/>
        <v>37.603902931565557</v>
      </c>
      <c r="G45" s="261">
        <f t="shared" si="2"/>
        <v>44.299248998653511</v>
      </c>
      <c r="H45" s="261">
        <f t="shared" si="2"/>
        <v>38.074234380274902</v>
      </c>
      <c r="I45" s="261">
        <f t="shared" si="2"/>
        <v>35.36684518515235</v>
      </c>
      <c r="J45" s="261">
        <f t="shared" si="2"/>
        <v>29.077045968749808</v>
      </c>
      <c r="K45" s="261">
        <f t="shared" si="2"/>
        <v>25.707696747360508</v>
      </c>
      <c r="L45" s="261">
        <f t="shared" si="2"/>
        <v>21.418941042630088</v>
      </c>
      <c r="M45" s="261">
        <f t="shared" si="2"/>
        <v>22.499007987974149</v>
      </c>
      <c r="N45" s="261">
        <f t="shared" si="2"/>
        <v>27.512335349711801</v>
      </c>
      <c r="O45" s="261">
        <f t="shared" si="2"/>
        <v>26.223998379795809</v>
      </c>
      <c r="P45" s="261">
        <f t="shared" si="2"/>
        <v>25.233098240060087</v>
      </c>
      <c r="Q45" s="261">
        <f t="shared" si="2"/>
        <v>25.372098450761651</v>
      </c>
      <c r="R45" s="261">
        <f t="shared" si="2"/>
        <v>25.776493813437831</v>
      </c>
      <c r="S45" s="261">
        <f t="shared" si="2"/>
        <v>28.629462167654061</v>
      </c>
      <c r="T45" s="261">
        <f t="shared" si="2"/>
        <v>29.10468758709326</v>
      </c>
      <c r="U45" s="261">
        <f t="shared" si="2"/>
        <v>29.373458801161163</v>
      </c>
      <c r="V45" s="261">
        <f t="shared" si="2"/>
        <v>28.691839941948558</v>
      </c>
      <c r="W45" s="261">
        <f t="shared" si="2"/>
        <v>26.21846850310472</v>
      </c>
      <c r="X45" s="261">
        <f t="shared" si="2"/>
        <v>29.226154630203112</v>
      </c>
      <c r="Y45" s="261">
        <f t="shared" si="2"/>
        <v>34.104463065789631</v>
      </c>
      <c r="DA45" s="70"/>
    </row>
    <row r="46" spans="1:105" ht="12" customHeight="1" x14ac:dyDescent="0.25">
      <c r="A46" s="165" t="s">
        <v>2184</v>
      </c>
      <c r="B46" s="346">
        <v>16.477003319118751</v>
      </c>
      <c r="C46" s="346">
        <v>20.87577151882244</v>
      </c>
      <c r="D46" s="346">
        <v>29.630950541202498</v>
      </c>
      <c r="E46" s="346">
        <v>27.243143795148949</v>
      </c>
      <c r="F46" s="346">
        <v>22.350017104498111</v>
      </c>
      <c r="G46" s="346">
        <v>24.06474453602657</v>
      </c>
      <c r="H46" s="346">
        <v>21.00846555159206</v>
      </c>
      <c r="I46" s="346">
        <v>19.365490267466711</v>
      </c>
      <c r="J46" s="346">
        <v>15.97123183430738</v>
      </c>
      <c r="K46" s="346">
        <v>14.05188070789637</v>
      </c>
      <c r="L46" s="346">
        <v>11.733226536825089</v>
      </c>
      <c r="M46" s="346">
        <v>12.323052317620069</v>
      </c>
      <c r="N46" s="346">
        <v>15.18958507708208</v>
      </c>
      <c r="O46" s="346">
        <v>14.64653540458275</v>
      </c>
      <c r="P46" s="346">
        <v>14.05053138658797</v>
      </c>
      <c r="Q46" s="346">
        <v>14.115949745103521</v>
      </c>
      <c r="R46" s="346">
        <v>14.41762524333901</v>
      </c>
      <c r="S46" s="346">
        <v>16.058560360853189</v>
      </c>
      <c r="T46" s="346">
        <v>16.51206053918672</v>
      </c>
      <c r="U46" s="346">
        <v>16.992527360539501</v>
      </c>
      <c r="V46" s="346">
        <v>16.38312114966816</v>
      </c>
      <c r="W46" s="346">
        <v>15.10865926307285</v>
      </c>
      <c r="X46" s="346">
        <v>16.600110687039741</v>
      </c>
      <c r="Y46" s="346">
        <v>19.00279091947835</v>
      </c>
      <c r="DA46" s="167" t="s">
        <v>2338</v>
      </c>
    </row>
    <row r="47" spans="1:105" ht="12" customHeight="1" x14ac:dyDescent="0.25">
      <c r="A47" s="59" t="s">
        <v>28</v>
      </c>
      <c r="B47" s="230">
        <v>2.1991456438500299</v>
      </c>
      <c r="C47" s="230">
        <v>2.639615575883751</v>
      </c>
      <c r="D47" s="230">
        <v>0.82214290664179757</v>
      </c>
      <c r="E47" s="230">
        <v>1.190788479166649</v>
      </c>
      <c r="F47" s="230">
        <v>0.90473279219382652</v>
      </c>
      <c r="G47" s="230">
        <v>1.053814759947663</v>
      </c>
      <c r="H47" s="230">
        <v>0.79883181908743039</v>
      </c>
      <c r="I47" s="230">
        <v>0.1703088637643338</v>
      </c>
      <c r="J47" s="230">
        <v>0.17670265659429979</v>
      </c>
      <c r="K47" s="230">
        <v>0.17227170427369631</v>
      </c>
      <c r="L47" s="230">
        <v>0.2057209652610929</v>
      </c>
      <c r="M47" s="230">
        <v>0.37809581850008811</v>
      </c>
      <c r="N47" s="230">
        <v>2.4581031303939458</v>
      </c>
      <c r="O47" s="230">
        <v>2.4974573588419919</v>
      </c>
      <c r="P47" s="230">
        <v>2.79049411106815</v>
      </c>
      <c r="Q47" s="230">
        <v>3.1355360290957499</v>
      </c>
      <c r="R47" s="230">
        <v>2.719212069610367</v>
      </c>
      <c r="S47" s="230">
        <v>3.54416720956511</v>
      </c>
      <c r="T47" s="230">
        <v>3.193394772241124</v>
      </c>
      <c r="U47" s="230">
        <v>2.9606705434588441</v>
      </c>
      <c r="V47" s="230">
        <v>2.7200711491374649</v>
      </c>
      <c r="W47" s="230">
        <v>0.66615958019214905</v>
      </c>
      <c r="X47" s="230">
        <v>0.6376600282804703</v>
      </c>
      <c r="Y47" s="230">
        <v>0.41730928962729491</v>
      </c>
      <c r="DA47" s="71" t="s">
        <v>2339</v>
      </c>
    </row>
    <row r="48" spans="1:105" ht="12" customHeight="1" x14ac:dyDescent="0.25">
      <c r="A48" s="59" t="s">
        <v>31</v>
      </c>
      <c r="B48" s="230">
        <v>0</v>
      </c>
      <c r="C48" s="230">
        <v>0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</v>
      </c>
      <c r="K48" s="230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0</v>
      </c>
      <c r="R48" s="230">
        <v>0</v>
      </c>
      <c r="S48" s="230">
        <v>0</v>
      </c>
      <c r="T48" s="230">
        <v>0</v>
      </c>
      <c r="U48" s="230">
        <v>0</v>
      </c>
      <c r="V48" s="230">
        <v>0</v>
      </c>
      <c r="W48" s="230">
        <v>0</v>
      </c>
      <c r="X48" s="230">
        <v>0.20423559208547221</v>
      </c>
      <c r="Y48" s="230">
        <v>0.39283408020108618</v>
      </c>
      <c r="DA48" s="71" t="s">
        <v>2340</v>
      </c>
    </row>
    <row r="49" spans="1:105" ht="12" customHeight="1" x14ac:dyDescent="0.25">
      <c r="A49" s="59" t="s">
        <v>159</v>
      </c>
      <c r="B49" s="230">
        <v>0.43844801180188597</v>
      </c>
      <c r="C49" s="230">
        <v>0.66371975594394439</v>
      </c>
      <c r="D49" s="230">
        <v>0.60820201659488959</v>
      </c>
      <c r="E49" s="230">
        <v>0.21880202528336429</v>
      </c>
      <c r="F49" s="230">
        <v>0.46478773614310648</v>
      </c>
      <c r="G49" s="230">
        <v>0.20029363593802599</v>
      </c>
      <c r="H49" s="230">
        <v>0.20329787960869811</v>
      </c>
      <c r="I49" s="230">
        <v>0</v>
      </c>
      <c r="J49" s="230">
        <v>0.20589657570215131</v>
      </c>
      <c r="K49" s="230">
        <v>0</v>
      </c>
      <c r="L49" s="230">
        <v>0</v>
      </c>
      <c r="M49" s="230">
        <v>0.20563118321534951</v>
      </c>
      <c r="N49" s="230">
        <v>0.20535191573166681</v>
      </c>
      <c r="O49" s="230">
        <v>0</v>
      </c>
      <c r="P49" s="230">
        <v>0.2105931141741926</v>
      </c>
      <c r="Q49" s="230">
        <v>0</v>
      </c>
      <c r="R49" s="230">
        <v>0</v>
      </c>
      <c r="S49" s="230">
        <v>0.20874731039713459</v>
      </c>
      <c r="T49" s="230">
        <v>0.21296230316882281</v>
      </c>
      <c r="U49" s="230">
        <v>0.22323932398361601</v>
      </c>
      <c r="V49" s="230">
        <v>0</v>
      </c>
      <c r="W49" s="230">
        <v>0</v>
      </c>
      <c r="X49" s="230">
        <v>0</v>
      </c>
      <c r="Y49" s="230">
        <v>0.82516594739594262</v>
      </c>
      <c r="DA49" s="71" t="s">
        <v>2341</v>
      </c>
    </row>
    <row r="50" spans="1:105" ht="12" customHeight="1" x14ac:dyDescent="0.25">
      <c r="A50" s="59" t="s">
        <v>32</v>
      </c>
      <c r="B50" s="230">
        <v>0</v>
      </c>
      <c r="C50" s="230">
        <v>0.88428301945474763</v>
      </c>
      <c r="D50" s="230">
        <v>0</v>
      </c>
      <c r="E50" s="230">
        <v>0.66288882993167908</v>
      </c>
      <c r="F50" s="230">
        <v>0</v>
      </c>
      <c r="G50" s="230">
        <v>0.40322081920985109</v>
      </c>
      <c r="H50" s="230">
        <v>0.81858436996302997</v>
      </c>
      <c r="I50" s="230">
        <v>0.20248094754372711</v>
      </c>
      <c r="J50" s="230">
        <v>0</v>
      </c>
      <c r="K50" s="230">
        <v>0</v>
      </c>
      <c r="L50" s="230">
        <v>0</v>
      </c>
      <c r="M50" s="230">
        <v>0</v>
      </c>
      <c r="N50" s="230">
        <v>0</v>
      </c>
      <c r="O50" s="230">
        <v>0</v>
      </c>
      <c r="P50" s="230">
        <v>0</v>
      </c>
      <c r="Q50" s="230">
        <v>0</v>
      </c>
      <c r="R50" s="230">
        <v>0</v>
      </c>
      <c r="S50" s="230">
        <v>0</v>
      </c>
      <c r="T50" s="230">
        <v>0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2342</v>
      </c>
    </row>
    <row r="51" spans="1:105" ht="12" customHeight="1" x14ac:dyDescent="0.25">
      <c r="A51" s="59" t="s">
        <v>35</v>
      </c>
      <c r="B51" s="230">
        <v>13.83940966346684</v>
      </c>
      <c r="C51" s="230">
        <v>16.688153167539991</v>
      </c>
      <c r="D51" s="230">
        <v>28.20060561796581</v>
      </c>
      <c r="E51" s="230">
        <v>25.170664460767259</v>
      </c>
      <c r="F51" s="230">
        <v>20.98049657616118</v>
      </c>
      <c r="G51" s="230">
        <v>22.40741532093103</v>
      </c>
      <c r="H51" s="230">
        <v>19.187751482932899</v>
      </c>
      <c r="I51" s="230">
        <v>18.992700456158651</v>
      </c>
      <c r="J51" s="230">
        <v>15.58863260201093</v>
      </c>
      <c r="K51" s="230">
        <v>13.87960900362267</v>
      </c>
      <c r="L51" s="230">
        <v>11.527505571563999</v>
      </c>
      <c r="M51" s="230">
        <v>11.73932531590463</v>
      </c>
      <c r="N51" s="230">
        <v>12.52613003095647</v>
      </c>
      <c r="O51" s="230">
        <v>12.14907804574076</v>
      </c>
      <c r="P51" s="230">
        <v>11.04944416134563</v>
      </c>
      <c r="Q51" s="230">
        <v>10.980413716007771</v>
      </c>
      <c r="R51" s="230">
        <v>11.698413173728641</v>
      </c>
      <c r="S51" s="230">
        <v>12.30564584089095</v>
      </c>
      <c r="T51" s="230">
        <v>13.105703463776781</v>
      </c>
      <c r="U51" s="230">
        <v>13.80861749309704</v>
      </c>
      <c r="V51" s="230">
        <v>13.66305000053069</v>
      </c>
      <c r="W51" s="230">
        <v>14.442499682880699</v>
      </c>
      <c r="X51" s="230">
        <v>15.758215066673801</v>
      </c>
      <c r="Y51" s="230">
        <v>17.367481602254031</v>
      </c>
      <c r="DA51" s="71" t="s">
        <v>2343</v>
      </c>
    </row>
    <row r="52" spans="1:105" ht="12" customHeight="1" x14ac:dyDescent="0.25">
      <c r="A52" s="165" t="s">
        <v>2191</v>
      </c>
      <c r="B52" s="346">
        <v>13.68939015383992</v>
      </c>
      <c r="C52" s="346">
        <v>16.613694970838399</v>
      </c>
      <c r="D52" s="346">
        <v>24.967378181400228</v>
      </c>
      <c r="E52" s="346">
        <v>19.896643885935781</v>
      </c>
      <c r="F52" s="346">
        <v>15.25388582706745</v>
      </c>
      <c r="G52" s="346">
        <v>20.234504462626941</v>
      </c>
      <c r="H52" s="346">
        <v>17.065768828682842</v>
      </c>
      <c r="I52" s="346">
        <v>16.001354917685639</v>
      </c>
      <c r="J52" s="346">
        <v>13.105814134442429</v>
      </c>
      <c r="K52" s="346">
        <v>11.65581603946414</v>
      </c>
      <c r="L52" s="346">
        <v>9.6857145058049987</v>
      </c>
      <c r="M52" s="346">
        <v>10.17595567035408</v>
      </c>
      <c r="N52" s="346">
        <v>12.322750272629721</v>
      </c>
      <c r="O52" s="346">
        <v>11.577462975213059</v>
      </c>
      <c r="P52" s="346">
        <v>11.182566853472119</v>
      </c>
      <c r="Q52" s="346">
        <v>11.256148705658131</v>
      </c>
      <c r="R52" s="346">
        <v>11.358868570098821</v>
      </c>
      <c r="S52" s="346">
        <v>12.570901806800871</v>
      </c>
      <c r="T52" s="346">
        <v>12.592627047906539</v>
      </c>
      <c r="U52" s="346">
        <v>12.38093144062166</v>
      </c>
      <c r="V52" s="346">
        <v>12.3087187922804</v>
      </c>
      <c r="W52" s="346">
        <v>11.10980924003187</v>
      </c>
      <c r="X52" s="346">
        <v>12.626043943163371</v>
      </c>
      <c r="Y52" s="346">
        <v>15.10167214631128</v>
      </c>
      <c r="DA52" s="167" t="s">
        <v>2344</v>
      </c>
    </row>
    <row r="53" spans="1:105" ht="12" customHeight="1" x14ac:dyDescent="0.25">
      <c r="A53" s="64" t="s">
        <v>28</v>
      </c>
      <c r="B53" s="229">
        <v>1.827089680127022</v>
      </c>
      <c r="C53" s="229">
        <v>2.0742271227479439</v>
      </c>
      <c r="D53" s="229">
        <v>0.69274702614546502</v>
      </c>
      <c r="E53" s="229">
        <v>0.86967548575185749</v>
      </c>
      <c r="F53" s="229">
        <v>0.61748009639558965</v>
      </c>
      <c r="G53" s="229">
        <v>0.86858050234359785</v>
      </c>
      <c r="H53" s="229">
        <v>0.64891360694875566</v>
      </c>
      <c r="I53" s="229">
        <v>0.14072313879391229</v>
      </c>
      <c r="J53" s="229">
        <v>0.14500022280138239</v>
      </c>
      <c r="K53" s="229">
        <v>0.14289669372803651</v>
      </c>
      <c r="L53" s="229">
        <v>0.1698215346924293</v>
      </c>
      <c r="M53" s="229">
        <v>0.31221861183708721</v>
      </c>
      <c r="N53" s="229">
        <v>1.9941684296509301</v>
      </c>
      <c r="O53" s="229">
        <v>1.9741337664823859</v>
      </c>
      <c r="P53" s="229">
        <v>2.2209043980376921</v>
      </c>
      <c r="Q53" s="229">
        <v>2.5002965052134192</v>
      </c>
      <c r="R53" s="229">
        <v>2.1423203885258801</v>
      </c>
      <c r="S53" s="229">
        <v>2.774431641265712</v>
      </c>
      <c r="T53" s="229">
        <v>2.435385292352346</v>
      </c>
      <c r="U53" s="229">
        <v>2.1571752240902811</v>
      </c>
      <c r="V53" s="229">
        <v>2.04360271549394</v>
      </c>
      <c r="W53" s="229">
        <v>0.489845308606772</v>
      </c>
      <c r="X53" s="229">
        <v>0.48500420808361239</v>
      </c>
      <c r="Y53" s="229">
        <v>0.33163907882087379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0.15534158832100009</v>
      </c>
      <c r="Y55" s="229">
        <v>0.31218843128004098</v>
      </c>
      <c r="DA55" s="73" t="s">
        <v>2347</v>
      </c>
    </row>
    <row r="56" spans="1:105" ht="12" customHeight="1" x14ac:dyDescent="0.25">
      <c r="A56" s="64" t="s">
        <v>159</v>
      </c>
      <c r="B56" s="229">
        <v>0.36427047925438188</v>
      </c>
      <c r="C56" s="229">
        <v>0.52155530989456689</v>
      </c>
      <c r="D56" s="229">
        <v>0.51247798270593758</v>
      </c>
      <c r="E56" s="229">
        <v>0.15979895754027509</v>
      </c>
      <c r="F56" s="229">
        <v>0.31721761230872703</v>
      </c>
      <c r="G56" s="229">
        <v>0.16508702812998791</v>
      </c>
      <c r="H56" s="229">
        <v>0.1651445988876859</v>
      </c>
      <c r="I56" s="229">
        <v>0</v>
      </c>
      <c r="J56" s="229">
        <v>0.1689564261583191</v>
      </c>
      <c r="K56" s="229">
        <v>0</v>
      </c>
      <c r="L56" s="229">
        <v>0</v>
      </c>
      <c r="M56" s="229">
        <v>0.16980320710396651</v>
      </c>
      <c r="N56" s="229">
        <v>0.1665944370913352</v>
      </c>
      <c r="O56" s="229">
        <v>0</v>
      </c>
      <c r="P56" s="229">
        <v>0.16760729636046021</v>
      </c>
      <c r="Q56" s="229">
        <v>0</v>
      </c>
      <c r="R56" s="229">
        <v>0</v>
      </c>
      <c r="S56" s="229">
        <v>0.16341078418418961</v>
      </c>
      <c r="T56" s="229">
        <v>0.1624118838895848</v>
      </c>
      <c r="U56" s="229">
        <v>0.16265448372973079</v>
      </c>
      <c r="V56" s="229">
        <v>0</v>
      </c>
      <c r="W56" s="229">
        <v>0</v>
      </c>
      <c r="X56" s="229">
        <v>0</v>
      </c>
      <c r="Y56" s="229">
        <v>0.65576607439808376</v>
      </c>
      <c r="DA56" s="73" t="s">
        <v>2348</v>
      </c>
    </row>
    <row r="57" spans="1:105" ht="12" customHeight="1" x14ac:dyDescent="0.25">
      <c r="A57" s="64" t="s">
        <v>32</v>
      </c>
      <c r="B57" s="229">
        <v>0</v>
      </c>
      <c r="C57" s="229">
        <v>0.69487535984264992</v>
      </c>
      <c r="D57" s="229">
        <v>0</v>
      </c>
      <c r="E57" s="229">
        <v>0.48413146016811071</v>
      </c>
      <c r="F57" s="229">
        <v>0</v>
      </c>
      <c r="G57" s="229">
        <v>0.33234469189071081</v>
      </c>
      <c r="H57" s="229">
        <v>0.6649591608799531</v>
      </c>
      <c r="I57" s="229">
        <v>0.16730635067677541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11.49802999445852</v>
      </c>
      <c r="C59" s="229">
        <v>13.113659521081679</v>
      </c>
      <c r="D59" s="229">
        <v>23.762153172548832</v>
      </c>
      <c r="E59" s="229">
        <v>18.383037982475539</v>
      </c>
      <c r="F59" s="229">
        <v>14.31918811836313</v>
      </c>
      <c r="G59" s="229">
        <v>18.468752569609581</v>
      </c>
      <c r="H59" s="229">
        <v>15.58675146196645</v>
      </c>
      <c r="I59" s="229">
        <v>15.693325428214949</v>
      </c>
      <c r="J59" s="229">
        <v>12.79185748548273</v>
      </c>
      <c r="K59" s="229">
        <v>11.512919345736099</v>
      </c>
      <c r="L59" s="229">
        <v>9.515892971112569</v>
      </c>
      <c r="M59" s="229">
        <v>9.6939338514130302</v>
      </c>
      <c r="N59" s="229">
        <v>10.16198740588746</v>
      </c>
      <c r="O59" s="229">
        <v>9.6033292087306759</v>
      </c>
      <c r="P59" s="229">
        <v>8.7940551590739684</v>
      </c>
      <c r="Q59" s="229">
        <v>8.7558522004447159</v>
      </c>
      <c r="R59" s="229">
        <v>9.2165481815729411</v>
      </c>
      <c r="S59" s="229">
        <v>9.6330593813509662</v>
      </c>
      <c r="T59" s="229">
        <v>9.9948298716646047</v>
      </c>
      <c r="U59" s="229">
        <v>10.061101732801649</v>
      </c>
      <c r="V59" s="229">
        <v>10.265116076786461</v>
      </c>
      <c r="W59" s="229">
        <v>10.619963931425101</v>
      </c>
      <c r="X59" s="229">
        <v>11.985698146758761</v>
      </c>
      <c r="Y59" s="229">
        <v>13.80207856181228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0.20937765727155069</v>
      </c>
      <c r="D61" s="229">
        <v>0</v>
      </c>
      <c r="E61" s="229">
        <v>0</v>
      </c>
      <c r="F61" s="229">
        <v>0</v>
      </c>
      <c r="G61" s="229">
        <v>0.39973967065306781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8.7414297888503611</v>
      </c>
      <c r="C66" s="261">
        <f t="shared" si="3"/>
        <v>10.846070267919785</v>
      </c>
      <c r="D66" s="261">
        <f t="shared" si="3"/>
        <v>16.402888784529882</v>
      </c>
      <c r="E66" s="261">
        <f t="shared" si="3"/>
        <v>14.374498926314514</v>
      </c>
      <c r="F66" s="261">
        <f t="shared" si="3"/>
        <v>11.639895537376216</v>
      </c>
      <c r="G66" s="261">
        <f t="shared" si="3"/>
        <v>13.214899965960623</v>
      </c>
      <c r="H66" s="261">
        <f t="shared" si="3"/>
        <v>11.392821637023395</v>
      </c>
      <c r="I66" s="261">
        <f t="shared" si="3"/>
        <v>10.75195611305907</v>
      </c>
      <c r="J66" s="261">
        <f t="shared" si="3"/>
        <v>8.8427092651251105</v>
      </c>
      <c r="K66" s="261">
        <f t="shared" si="3"/>
        <v>7.8190662510806535</v>
      </c>
      <c r="L66" s="261">
        <f t="shared" si="3"/>
        <v>6.5039212321019981</v>
      </c>
      <c r="M66" s="261">
        <f t="shared" si="3"/>
        <v>6.7826747276919832</v>
      </c>
      <c r="N66" s="261">
        <f t="shared" si="3"/>
        <v>7.9473633531262795</v>
      </c>
      <c r="O66" s="261">
        <f t="shared" si="3"/>
        <v>7.6039088517115268</v>
      </c>
      <c r="P66" s="261">
        <f t="shared" si="3"/>
        <v>7.2133042740234146</v>
      </c>
      <c r="Q66" s="261">
        <f t="shared" si="3"/>
        <v>7.2103281936296284</v>
      </c>
      <c r="R66" s="261">
        <f t="shared" si="3"/>
        <v>7.4221235751874808</v>
      </c>
      <c r="S66" s="261">
        <f t="shared" si="3"/>
        <v>8.1401329311457538</v>
      </c>
      <c r="T66" s="261">
        <f t="shared" si="3"/>
        <v>8.4010315846003394</v>
      </c>
      <c r="U66" s="261">
        <f t="shared" si="3"/>
        <v>8.5935587974635261</v>
      </c>
      <c r="V66" s="261">
        <f t="shared" si="3"/>
        <v>8.4112449500376911</v>
      </c>
      <c r="W66" s="261">
        <f t="shared" si="3"/>
        <v>8.0390146811010581</v>
      </c>
      <c r="X66" s="261">
        <f t="shared" si="3"/>
        <v>8.92004610941596</v>
      </c>
      <c r="Y66" s="261">
        <f t="shared" si="3"/>
        <v>10.300018735439506</v>
      </c>
      <c r="DA66" s="70"/>
    </row>
    <row r="67" spans="1:105" ht="12" customHeight="1" x14ac:dyDescent="0.25">
      <c r="A67" s="165" t="s">
        <v>2210</v>
      </c>
      <c r="B67" s="346">
        <v>6.1628189011464434</v>
      </c>
      <c r="C67" s="346">
        <v>7.7166207997286191</v>
      </c>
      <c r="D67" s="346">
        <v>11.69989234038801</v>
      </c>
      <c r="E67" s="346">
        <v>10.62665464863132</v>
      </c>
      <c r="F67" s="346">
        <v>8.7665874037457812</v>
      </c>
      <c r="G67" s="346">
        <v>9.4034143608120573</v>
      </c>
      <c r="H67" s="346">
        <v>8.1782169823130548</v>
      </c>
      <c r="I67" s="346">
        <v>7.7378504775947379</v>
      </c>
      <c r="J67" s="346">
        <v>6.3740240542052069</v>
      </c>
      <c r="K67" s="346">
        <v>5.6235108752259126</v>
      </c>
      <c r="L67" s="346">
        <v>4.6794653141110292</v>
      </c>
      <c r="M67" s="346">
        <v>4.8658742136086657</v>
      </c>
      <c r="N67" s="346">
        <v>5.6261804762874386</v>
      </c>
      <c r="O67" s="346">
        <v>5.4231125018098982</v>
      </c>
      <c r="P67" s="346">
        <v>5.1068927891588602</v>
      </c>
      <c r="Q67" s="346">
        <v>5.0900564152785117</v>
      </c>
      <c r="R67" s="346">
        <v>5.2825029027034933</v>
      </c>
      <c r="S67" s="346">
        <v>5.7722068290336797</v>
      </c>
      <c r="T67" s="346">
        <v>6.0290131933049249</v>
      </c>
      <c r="U67" s="346">
        <v>6.261416587041718</v>
      </c>
      <c r="V67" s="346">
        <v>6.0927051221289172</v>
      </c>
      <c r="W67" s="346">
        <v>5.9463082314551672</v>
      </c>
      <c r="X67" s="346">
        <v>6.5417331228921114</v>
      </c>
      <c r="Y67" s="346">
        <v>7.4553824308711762</v>
      </c>
      <c r="DA67" s="167" t="s">
        <v>2358</v>
      </c>
    </row>
    <row r="68" spans="1:105" ht="12" customHeight="1" x14ac:dyDescent="0.25">
      <c r="A68" s="165" t="s">
        <v>2212</v>
      </c>
      <c r="B68" s="346">
        <v>2.5786108877039182</v>
      </c>
      <c r="C68" s="346">
        <v>3.129449468191166</v>
      </c>
      <c r="D68" s="346">
        <v>4.7029964441418723</v>
      </c>
      <c r="E68" s="346">
        <v>3.7478442776831939</v>
      </c>
      <c r="F68" s="346">
        <v>2.873308133630434</v>
      </c>
      <c r="G68" s="346">
        <v>3.8114856051485648</v>
      </c>
      <c r="H68" s="346">
        <v>3.2146046547103411</v>
      </c>
      <c r="I68" s="346">
        <v>3.0141056354643312</v>
      </c>
      <c r="J68" s="346">
        <v>2.4686852109199031</v>
      </c>
      <c r="K68" s="346">
        <v>2.1955553758547408</v>
      </c>
      <c r="L68" s="346">
        <v>1.824455917990969</v>
      </c>
      <c r="M68" s="346">
        <v>1.916800514083318</v>
      </c>
      <c r="N68" s="346">
        <v>2.3211828768388409</v>
      </c>
      <c r="O68" s="346">
        <v>2.180796349901629</v>
      </c>
      <c r="P68" s="346">
        <v>2.1064114848645539</v>
      </c>
      <c r="Q68" s="346">
        <v>2.1202717783511171</v>
      </c>
      <c r="R68" s="346">
        <v>2.1396206724839879</v>
      </c>
      <c r="S68" s="346">
        <v>2.367926102112075</v>
      </c>
      <c r="T68" s="346">
        <v>2.372018391295414</v>
      </c>
      <c r="U68" s="346">
        <v>2.332142210421809</v>
      </c>
      <c r="V68" s="346">
        <v>2.318539827908773</v>
      </c>
      <c r="W68" s="346">
        <v>2.0927064496458918</v>
      </c>
      <c r="X68" s="346">
        <v>2.3783129865238481</v>
      </c>
      <c r="Y68" s="346">
        <v>2.8446363045683301</v>
      </c>
      <c r="DA68" s="167" t="s">
        <v>2359</v>
      </c>
    </row>
    <row r="69" spans="1:105" ht="12" customHeight="1" x14ac:dyDescent="0.25">
      <c r="A69" s="64" t="s">
        <v>28</v>
      </c>
      <c r="B69" s="229">
        <v>0.34416093697683497</v>
      </c>
      <c r="C69" s="229">
        <v>0.3907131422350697</v>
      </c>
      <c r="D69" s="229">
        <v>0.13048974453709589</v>
      </c>
      <c r="E69" s="229">
        <v>0.16381698900589009</v>
      </c>
      <c r="F69" s="229">
        <v>0.11631204031828279</v>
      </c>
      <c r="G69" s="229">
        <v>0.16361073174339241</v>
      </c>
      <c r="H69" s="229">
        <v>0.1222330339958875</v>
      </c>
      <c r="I69" s="229">
        <v>2.650740564539068E-2</v>
      </c>
      <c r="J69" s="229">
        <v>2.7313061358709149E-2</v>
      </c>
      <c r="K69" s="229">
        <v>2.6916828735475021E-2</v>
      </c>
      <c r="L69" s="229">
        <v>3.1988543930983902E-2</v>
      </c>
      <c r="M69" s="229">
        <v>5.8811262063495628E-2</v>
      </c>
      <c r="N69" s="229">
        <v>0.37563283439408102</v>
      </c>
      <c r="O69" s="229">
        <v>0.37185899202438288</v>
      </c>
      <c r="P69" s="229">
        <v>0.41834210267746003</v>
      </c>
      <c r="Q69" s="229">
        <v>0.47096997882136432</v>
      </c>
      <c r="R69" s="229">
        <v>0.40353957456997191</v>
      </c>
      <c r="S69" s="229">
        <v>0.52260762217747481</v>
      </c>
      <c r="T69" s="229">
        <v>0.45874293595556648</v>
      </c>
      <c r="U69" s="229">
        <v>0.40633771534110558</v>
      </c>
      <c r="V69" s="229">
        <v>0.38494455582711329</v>
      </c>
      <c r="W69" s="229">
        <v>9.2270030430084499E-2</v>
      </c>
      <c r="X69" s="229">
        <v>9.1358133378630579E-2</v>
      </c>
      <c r="Y69" s="229">
        <v>6.246941096902886E-2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2.9261019406725781E-2</v>
      </c>
      <c r="Y71" s="229">
        <v>5.8805577083221018E-2</v>
      </c>
      <c r="DA71" s="73" t="s">
        <v>2362</v>
      </c>
    </row>
    <row r="72" spans="1:105" ht="12" customHeight="1" x14ac:dyDescent="0.25">
      <c r="A72" s="64" t="s">
        <v>159</v>
      </c>
      <c r="B72" s="229">
        <v>6.8616045953733995E-2</v>
      </c>
      <c r="C72" s="229">
        <v>9.8243105464904557E-2</v>
      </c>
      <c r="D72" s="229">
        <v>9.6533248819955036E-2</v>
      </c>
      <c r="E72" s="229">
        <v>3.0100634661326061E-2</v>
      </c>
      <c r="F72" s="229">
        <v>5.9752902041533072E-2</v>
      </c>
      <c r="G72" s="229">
        <v>3.1096725520330128E-2</v>
      </c>
      <c r="H72" s="229">
        <v>3.110756987358072E-2</v>
      </c>
      <c r="I72" s="229">
        <v>0</v>
      </c>
      <c r="J72" s="229">
        <v>3.1825587198796947E-2</v>
      </c>
      <c r="K72" s="229">
        <v>0</v>
      </c>
      <c r="L72" s="229">
        <v>0</v>
      </c>
      <c r="M72" s="229">
        <v>3.1985091642852397E-2</v>
      </c>
      <c r="N72" s="229">
        <v>3.1380669590611622E-2</v>
      </c>
      <c r="O72" s="229">
        <v>0</v>
      </c>
      <c r="P72" s="229">
        <v>3.1571457486180857E-2</v>
      </c>
      <c r="Q72" s="229">
        <v>0</v>
      </c>
      <c r="R72" s="229">
        <v>0</v>
      </c>
      <c r="S72" s="229">
        <v>3.0780978738296091E-2</v>
      </c>
      <c r="T72" s="229">
        <v>3.059282023404921E-2</v>
      </c>
      <c r="U72" s="229">
        <v>3.0638517710863421E-2</v>
      </c>
      <c r="V72" s="229">
        <v>0</v>
      </c>
      <c r="W72" s="229">
        <v>0</v>
      </c>
      <c r="X72" s="229">
        <v>0</v>
      </c>
      <c r="Y72" s="229">
        <v>0.12352380348772771</v>
      </c>
      <c r="DA72" s="73" t="s">
        <v>2363</v>
      </c>
    </row>
    <row r="73" spans="1:105" ht="12" customHeight="1" x14ac:dyDescent="0.25">
      <c r="A73" s="64" t="s">
        <v>32</v>
      </c>
      <c r="B73" s="229">
        <v>0</v>
      </c>
      <c r="C73" s="229">
        <v>0.13089064949944651</v>
      </c>
      <c r="D73" s="229">
        <v>0</v>
      </c>
      <c r="E73" s="229">
        <v>9.1193737649394799E-2</v>
      </c>
      <c r="F73" s="229">
        <v>0</v>
      </c>
      <c r="G73" s="229">
        <v>6.2602324234261306E-2</v>
      </c>
      <c r="H73" s="229">
        <v>0.12525546520730421</v>
      </c>
      <c r="I73" s="229">
        <v>3.1514769656567097E-2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2.1658339047733488</v>
      </c>
      <c r="C75" s="229">
        <v>2.4701630122813141</v>
      </c>
      <c r="D75" s="229">
        <v>4.4759734507848217</v>
      </c>
      <c r="E75" s="229">
        <v>3.462732916366583</v>
      </c>
      <c r="F75" s="229">
        <v>2.6972431912706178</v>
      </c>
      <c r="G75" s="229">
        <v>3.4788786003696708</v>
      </c>
      <c r="H75" s="229">
        <v>2.936008585633568</v>
      </c>
      <c r="I75" s="229">
        <v>2.9560834601623731</v>
      </c>
      <c r="J75" s="229">
        <v>2.4095465623623968</v>
      </c>
      <c r="K75" s="229">
        <v>2.168638547119266</v>
      </c>
      <c r="L75" s="229">
        <v>1.792467374059985</v>
      </c>
      <c r="M75" s="229">
        <v>1.826004160376969</v>
      </c>
      <c r="N75" s="229">
        <v>1.914169372854148</v>
      </c>
      <c r="O75" s="229">
        <v>1.8089373578772461</v>
      </c>
      <c r="P75" s="229">
        <v>1.6564979247009139</v>
      </c>
      <c r="Q75" s="229">
        <v>1.649301799529753</v>
      </c>
      <c r="R75" s="229">
        <v>1.7360810979140171</v>
      </c>
      <c r="S75" s="229">
        <v>1.8145375011963041</v>
      </c>
      <c r="T75" s="229">
        <v>1.8826826351057979</v>
      </c>
      <c r="U75" s="229">
        <v>1.8951659773698399</v>
      </c>
      <c r="V75" s="229">
        <v>1.93359527208166</v>
      </c>
      <c r="W75" s="229">
        <v>2.0004364192158079</v>
      </c>
      <c r="X75" s="229">
        <v>2.2576938337384922</v>
      </c>
      <c r="Y75" s="229">
        <v>2.5998375130283522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3.9439558710430603E-2</v>
      </c>
      <c r="D77" s="229">
        <v>0</v>
      </c>
      <c r="E77" s="229">
        <v>0</v>
      </c>
      <c r="F77" s="229">
        <v>0</v>
      </c>
      <c r="G77" s="229">
        <v>7.5297223280910264E-2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1.0000000000000002</v>
      </c>
      <c r="D84" s="232">
        <f t="shared" si="4"/>
        <v>1</v>
      </c>
      <c r="E84" s="232">
        <f t="shared" si="4"/>
        <v>0.99999999999999967</v>
      </c>
      <c r="F84" s="232">
        <f t="shared" si="4"/>
        <v>1</v>
      </c>
      <c r="G84" s="232">
        <f t="shared" si="4"/>
        <v>0.99999999999999989</v>
      </c>
      <c r="H84" s="232">
        <f t="shared" si="4"/>
        <v>0.99999999999999989</v>
      </c>
      <c r="I84" s="232">
        <f t="shared" si="4"/>
        <v>0.99999999999999978</v>
      </c>
      <c r="J84" s="232">
        <f t="shared" si="4"/>
        <v>0.99999999999999978</v>
      </c>
      <c r="K84" s="232">
        <f t="shared" si="4"/>
        <v>0.99999999999999944</v>
      </c>
      <c r="L84" s="232">
        <f t="shared" si="4"/>
        <v>0.99999999999999956</v>
      </c>
      <c r="M84" s="232">
        <f t="shared" si="4"/>
        <v>0.99999999999999978</v>
      </c>
      <c r="N84" s="232">
        <f t="shared" si="4"/>
        <v>0.99999999999999978</v>
      </c>
      <c r="O84" s="232">
        <f t="shared" si="4"/>
        <v>0.99999999999999978</v>
      </c>
      <c r="P84" s="232">
        <f t="shared" si="4"/>
        <v>1.0000000000000002</v>
      </c>
      <c r="Q84" s="232">
        <f t="shared" si="4"/>
        <v>0.99999999999999989</v>
      </c>
      <c r="R84" s="232">
        <f t="shared" si="4"/>
        <v>0.99999999999999956</v>
      </c>
      <c r="S84" s="232">
        <f t="shared" si="4"/>
        <v>0.99999999999999978</v>
      </c>
      <c r="T84" s="232">
        <f t="shared" si="4"/>
        <v>0.99999999999999989</v>
      </c>
      <c r="U84" s="232">
        <f t="shared" si="4"/>
        <v>1.0000000000000002</v>
      </c>
      <c r="V84" s="232">
        <f t="shared" si="4"/>
        <v>1</v>
      </c>
      <c r="W84" s="232">
        <f t="shared" si="4"/>
        <v>1.0000000000000002</v>
      </c>
      <c r="X84" s="232">
        <f t="shared" si="4"/>
        <v>0.99999999999999989</v>
      </c>
      <c r="Y84" s="232">
        <f t="shared" si="4"/>
        <v>0.99999999999999967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9.6399085108263873E-3</v>
      </c>
      <c r="C89" s="300">
        <f t="shared" si="9"/>
        <v>1.4370104812297682E-2</v>
      </c>
      <c r="D89" s="300">
        <f t="shared" si="9"/>
        <v>1.9259816663298589E-2</v>
      </c>
      <c r="E89" s="300">
        <f t="shared" si="9"/>
        <v>2.5620846710263354E-2</v>
      </c>
      <c r="F89" s="300">
        <f t="shared" si="9"/>
        <v>2.61160033651106E-2</v>
      </c>
      <c r="G89" s="300">
        <f t="shared" si="9"/>
        <v>2.2625038728871581E-2</v>
      </c>
      <c r="H89" s="300">
        <f t="shared" si="9"/>
        <v>2.2603692346125144E-2</v>
      </c>
      <c r="I89" s="300">
        <f t="shared" si="9"/>
        <v>2.2479630165903028E-2</v>
      </c>
      <c r="J89" s="300">
        <f t="shared" si="9"/>
        <v>2.0642896844679823E-2</v>
      </c>
      <c r="K89" s="300">
        <f t="shared" si="9"/>
        <v>2.0480752990197828E-2</v>
      </c>
      <c r="L89" s="300">
        <f t="shared" si="9"/>
        <v>1.8471393637661985E-2</v>
      </c>
      <c r="M89" s="300">
        <f t="shared" si="9"/>
        <v>1.9793019802718796E-2</v>
      </c>
      <c r="N89" s="300">
        <f t="shared" si="9"/>
        <v>1.8029587045527855E-2</v>
      </c>
      <c r="O89" s="300">
        <f t="shared" si="9"/>
        <v>1.8069965828022942E-2</v>
      </c>
      <c r="P89" s="300">
        <f t="shared" si="9"/>
        <v>1.556910253987369E-2</v>
      </c>
      <c r="Q89" s="300">
        <f t="shared" si="9"/>
        <v>1.5867899297209786E-2</v>
      </c>
      <c r="R89" s="300">
        <f t="shared" si="9"/>
        <v>1.6848955889893158E-2</v>
      </c>
      <c r="S89" s="300">
        <f t="shared" si="9"/>
        <v>1.8732615335026861E-2</v>
      </c>
      <c r="T89" s="300">
        <f t="shared" si="9"/>
        <v>1.9571701113846963E-2</v>
      </c>
      <c r="U89" s="300">
        <f t="shared" si="9"/>
        <v>1.9029192773804854E-2</v>
      </c>
      <c r="V89" s="300">
        <f t="shared" si="9"/>
        <v>2.0192233670413538E-2</v>
      </c>
      <c r="W89" s="300">
        <f t="shared" si="9"/>
        <v>2.1446191348102338E-2</v>
      </c>
      <c r="X89" s="300">
        <f t="shared" si="9"/>
        <v>2.0737167268826611E-2</v>
      </c>
      <c r="Y89" s="300">
        <f t="shared" si="9"/>
        <v>2.0666697192350775E-2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3.2452841660569075E-2</v>
      </c>
      <c r="C90" s="301">
        <f t="shared" si="10"/>
        <v>4.9041367567861163E-2</v>
      </c>
      <c r="D90" s="301">
        <f t="shared" si="10"/>
        <v>5.8842754561097513E-2</v>
      </c>
      <c r="E90" s="301">
        <f t="shared" si="10"/>
        <v>7.9610374129371775E-2</v>
      </c>
      <c r="F90" s="301">
        <f t="shared" si="10"/>
        <v>8.0252741743134168E-2</v>
      </c>
      <c r="G90" s="301">
        <f t="shared" si="10"/>
        <v>7.0161753687881079E-2</v>
      </c>
      <c r="H90" s="301">
        <f t="shared" si="10"/>
        <v>7.0581807824998288E-2</v>
      </c>
      <c r="I90" s="301">
        <f t="shared" si="10"/>
        <v>6.8088031257372117E-2</v>
      </c>
      <c r="J90" s="301">
        <f t="shared" si="10"/>
        <v>6.2343044723475738E-2</v>
      </c>
      <c r="K90" s="301">
        <f t="shared" si="10"/>
        <v>6.189865080087157E-2</v>
      </c>
      <c r="L90" s="301">
        <f t="shared" si="10"/>
        <v>5.6089146510770557E-2</v>
      </c>
      <c r="M90" s="301">
        <f t="shared" si="10"/>
        <v>6.056107463118688E-2</v>
      </c>
      <c r="N90" s="301">
        <f t="shared" si="10"/>
        <v>6.049396909842087E-2</v>
      </c>
      <c r="O90" s="301">
        <f t="shared" si="10"/>
        <v>6.1081492073640803E-2</v>
      </c>
      <c r="P90" s="301">
        <f t="shared" si="10"/>
        <v>5.4302072765164681E-2</v>
      </c>
      <c r="Q90" s="301">
        <f t="shared" si="10"/>
        <v>5.6287422440558524E-2</v>
      </c>
      <c r="R90" s="301">
        <f t="shared" si="10"/>
        <v>5.8065907574441113E-2</v>
      </c>
      <c r="S90" s="301">
        <f t="shared" si="10"/>
        <v>6.5383738242107567E-2</v>
      </c>
      <c r="T90" s="301">
        <f t="shared" si="10"/>
        <v>6.6838286807759703E-2</v>
      </c>
      <c r="U90" s="301">
        <f t="shared" si="10"/>
        <v>6.4956815535346005E-2</v>
      </c>
      <c r="V90" s="301">
        <f t="shared" si="10"/>
        <v>6.8177269282747685E-2</v>
      </c>
      <c r="W90" s="301">
        <f t="shared" si="10"/>
        <v>6.7067644183319147E-2</v>
      </c>
      <c r="X90" s="301">
        <f t="shared" si="10"/>
        <v>6.5242977824196968E-2</v>
      </c>
      <c r="Y90" s="301">
        <f t="shared" si="10"/>
        <v>6.4697021527638301E-2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3.2452841660569075E-2</v>
      </c>
      <c r="C91" s="302">
        <f t="shared" si="11"/>
        <v>4.9041367567861163E-2</v>
      </c>
      <c r="D91" s="302">
        <f t="shared" si="11"/>
        <v>5.8842754561097513E-2</v>
      </c>
      <c r="E91" s="302">
        <f t="shared" si="11"/>
        <v>7.9610374129371775E-2</v>
      </c>
      <c r="F91" s="302">
        <f t="shared" si="11"/>
        <v>8.0252741743134168E-2</v>
      </c>
      <c r="G91" s="302">
        <f t="shared" si="11"/>
        <v>7.0161753687881079E-2</v>
      </c>
      <c r="H91" s="302">
        <f t="shared" si="11"/>
        <v>7.0581807824998288E-2</v>
      </c>
      <c r="I91" s="302">
        <f t="shared" si="11"/>
        <v>6.8088031257372117E-2</v>
      </c>
      <c r="J91" s="302">
        <f t="shared" si="11"/>
        <v>6.2343044723475738E-2</v>
      </c>
      <c r="K91" s="302">
        <f t="shared" si="11"/>
        <v>6.189865080087157E-2</v>
      </c>
      <c r="L91" s="302">
        <f t="shared" si="11"/>
        <v>5.6089146510770557E-2</v>
      </c>
      <c r="M91" s="302">
        <f t="shared" si="11"/>
        <v>6.056107463118688E-2</v>
      </c>
      <c r="N91" s="302">
        <f t="shared" si="11"/>
        <v>6.049396909842087E-2</v>
      </c>
      <c r="O91" s="302">
        <f t="shared" si="11"/>
        <v>6.1081492073640803E-2</v>
      </c>
      <c r="P91" s="302">
        <f t="shared" si="11"/>
        <v>5.4302072765164681E-2</v>
      </c>
      <c r="Q91" s="302">
        <f t="shared" si="11"/>
        <v>5.6287422440558524E-2</v>
      </c>
      <c r="R91" s="302">
        <f t="shared" si="11"/>
        <v>5.8065907574441113E-2</v>
      </c>
      <c r="S91" s="302">
        <f t="shared" si="11"/>
        <v>6.5383738242107567E-2</v>
      </c>
      <c r="T91" s="302">
        <f t="shared" si="11"/>
        <v>6.6838286807759703E-2</v>
      </c>
      <c r="U91" s="302">
        <f t="shared" si="11"/>
        <v>6.4956815535346005E-2</v>
      </c>
      <c r="V91" s="302">
        <f t="shared" si="11"/>
        <v>6.8177269282747685E-2</v>
      </c>
      <c r="W91" s="302">
        <f t="shared" si="11"/>
        <v>6.7067644183319147E-2</v>
      </c>
      <c r="X91" s="302">
        <f t="shared" si="11"/>
        <v>6.5242977824196968E-2</v>
      </c>
      <c r="Y91" s="302">
        <f t="shared" si="11"/>
        <v>6.4697021527638301E-2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2.7044034717140907E-2</v>
      </c>
      <c r="C94" s="301">
        <f t="shared" si="14"/>
        <v>4.0867806306550993E-2</v>
      </c>
      <c r="D94" s="301">
        <f t="shared" si="14"/>
        <v>4.9035628800914603E-2</v>
      </c>
      <c r="E94" s="301">
        <f t="shared" si="14"/>
        <v>6.6341978441143132E-2</v>
      </c>
      <c r="F94" s="301">
        <f t="shared" si="14"/>
        <v>6.6877284785945165E-2</v>
      </c>
      <c r="G94" s="301">
        <f t="shared" si="14"/>
        <v>5.8468128073234232E-2</v>
      </c>
      <c r="H94" s="301">
        <f t="shared" si="14"/>
        <v>5.881817318749856E-2</v>
      </c>
      <c r="I94" s="301">
        <f t="shared" si="14"/>
        <v>5.6740026047810088E-2</v>
      </c>
      <c r="J94" s="301">
        <f t="shared" si="14"/>
        <v>5.1952537269563136E-2</v>
      </c>
      <c r="K94" s="301">
        <f t="shared" si="14"/>
        <v>5.1582209000726305E-2</v>
      </c>
      <c r="L94" s="301">
        <f t="shared" si="14"/>
        <v>4.6740955425642133E-2</v>
      </c>
      <c r="M94" s="301">
        <f t="shared" si="14"/>
        <v>5.0467562192655767E-2</v>
      </c>
      <c r="N94" s="301">
        <f t="shared" si="14"/>
        <v>5.0411640915350726E-2</v>
      </c>
      <c r="O94" s="301">
        <f t="shared" si="14"/>
        <v>5.090124339470066E-2</v>
      </c>
      <c r="P94" s="301">
        <f t="shared" si="14"/>
        <v>4.52517273043039E-2</v>
      </c>
      <c r="Q94" s="301">
        <f t="shared" si="14"/>
        <v>4.6906185367132099E-2</v>
      </c>
      <c r="R94" s="301">
        <f t="shared" si="14"/>
        <v>4.8388256312034278E-2</v>
      </c>
      <c r="S94" s="301">
        <f t="shared" si="14"/>
        <v>5.4486448535089639E-2</v>
      </c>
      <c r="T94" s="301">
        <f t="shared" si="14"/>
        <v>5.5698572339799766E-2</v>
      </c>
      <c r="U94" s="301">
        <f t="shared" si="14"/>
        <v>5.4130679612788314E-2</v>
      </c>
      <c r="V94" s="301">
        <f t="shared" si="14"/>
        <v>5.6814391068956423E-2</v>
      </c>
      <c r="W94" s="301">
        <f t="shared" si="14"/>
        <v>5.5889703486099292E-2</v>
      </c>
      <c r="X94" s="301">
        <f t="shared" si="14"/>
        <v>5.43691481868308E-2</v>
      </c>
      <c r="Y94" s="301">
        <f t="shared" si="14"/>
        <v>5.3914184606365254E-2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2.7044034717140907E-2</v>
      </c>
      <c r="C95" s="302">
        <f t="shared" si="15"/>
        <v>4.0867806306550993E-2</v>
      </c>
      <c r="D95" s="302">
        <f t="shared" si="15"/>
        <v>4.9035628800914603E-2</v>
      </c>
      <c r="E95" s="302">
        <f t="shared" si="15"/>
        <v>6.6341978441143132E-2</v>
      </c>
      <c r="F95" s="302">
        <f t="shared" si="15"/>
        <v>6.6877284785945165E-2</v>
      </c>
      <c r="G95" s="302">
        <f t="shared" si="15"/>
        <v>5.8468128073234232E-2</v>
      </c>
      <c r="H95" s="302">
        <f t="shared" si="15"/>
        <v>5.881817318749856E-2</v>
      </c>
      <c r="I95" s="302">
        <f t="shared" si="15"/>
        <v>5.6740026047810088E-2</v>
      </c>
      <c r="J95" s="302">
        <f t="shared" si="15"/>
        <v>5.1952537269563136E-2</v>
      </c>
      <c r="K95" s="302">
        <f t="shared" si="15"/>
        <v>5.1582209000726305E-2</v>
      </c>
      <c r="L95" s="302">
        <f t="shared" si="15"/>
        <v>4.6740955425642133E-2</v>
      </c>
      <c r="M95" s="302">
        <f t="shared" si="15"/>
        <v>5.0467562192655767E-2</v>
      </c>
      <c r="N95" s="302">
        <f t="shared" si="15"/>
        <v>5.0411640915350726E-2</v>
      </c>
      <c r="O95" s="302">
        <f t="shared" si="15"/>
        <v>5.090124339470066E-2</v>
      </c>
      <c r="P95" s="302">
        <f t="shared" si="15"/>
        <v>4.52517273043039E-2</v>
      </c>
      <c r="Q95" s="302">
        <f t="shared" si="15"/>
        <v>4.6906185367132099E-2</v>
      </c>
      <c r="R95" s="302">
        <f t="shared" si="15"/>
        <v>4.8388256312034278E-2</v>
      </c>
      <c r="S95" s="302">
        <f t="shared" si="15"/>
        <v>5.4486448535089639E-2</v>
      </c>
      <c r="T95" s="302">
        <f t="shared" si="15"/>
        <v>5.5698572339799766E-2</v>
      </c>
      <c r="U95" s="302">
        <f t="shared" si="15"/>
        <v>5.4130679612788314E-2</v>
      </c>
      <c r="V95" s="302">
        <f t="shared" si="15"/>
        <v>5.6814391068956423E-2</v>
      </c>
      <c r="W95" s="302">
        <f t="shared" si="15"/>
        <v>5.5889703486099292E-2</v>
      </c>
      <c r="X95" s="302">
        <f t="shared" si="15"/>
        <v>5.43691481868308E-2</v>
      </c>
      <c r="Y95" s="302">
        <f t="shared" si="15"/>
        <v>5.3914184606365254E-2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0.77223957793950027</v>
      </c>
      <c r="C98" s="301">
        <f t="shared" si="18"/>
        <v>0.7401040537223198</v>
      </c>
      <c r="D98" s="301">
        <f t="shared" si="18"/>
        <v>0.72405367815738364</v>
      </c>
      <c r="E98" s="301">
        <f t="shared" si="18"/>
        <v>0.67712957556988884</v>
      </c>
      <c r="F98" s="301">
        <f t="shared" si="18"/>
        <v>0.67035353042649781</v>
      </c>
      <c r="G98" s="301">
        <f t="shared" si="18"/>
        <v>0.70410668089657169</v>
      </c>
      <c r="H98" s="301">
        <f t="shared" si="18"/>
        <v>0.70112174075958977</v>
      </c>
      <c r="I98" s="301">
        <f t="shared" si="18"/>
        <v>0.70569726536072552</v>
      </c>
      <c r="J98" s="301">
        <f t="shared" si="18"/>
        <v>0.71545604431902843</v>
      </c>
      <c r="K98" s="301">
        <f t="shared" si="18"/>
        <v>0.71699063297320798</v>
      </c>
      <c r="L98" s="301">
        <f t="shared" si="18"/>
        <v>0.72718937286735119</v>
      </c>
      <c r="M98" s="301">
        <f t="shared" si="18"/>
        <v>0.71954117253103933</v>
      </c>
      <c r="N98" s="301">
        <f t="shared" si="18"/>
        <v>0.72110098248782639</v>
      </c>
      <c r="O98" s="301">
        <f t="shared" si="18"/>
        <v>0.71827233939784629</v>
      </c>
      <c r="P98" s="301">
        <f t="shared" si="18"/>
        <v>0.73148777307406909</v>
      </c>
      <c r="Q98" s="301">
        <f t="shared" si="18"/>
        <v>0.72853148280740543</v>
      </c>
      <c r="R98" s="301">
        <f t="shared" si="18"/>
        <v>0.72380933214981502</v>
      </c>
      <c r="S98" s="301">
        <f t="shared" si="18"/>
        <v>0.71108136553374024</v>
      </c>
      <c r="T98" s="301">
        <f t="shared" si="18"/>
        <v>0.70593794363351869</v>
      </c>
      <c r="U98" s="301">
        <f t="shared" si="18"/>
        <v>0.70552275613147941</v>
      </c>
      <c r="V98" s="301">
        <f t="shared" si="18"/>
        <v>0.70190514696342399</v>
      </c>
      <c r="W98" s="301">
        <f t="shared" si="18"/>
        <v>0.69967431677973013</v>
      </c>
      <c r="X98" s="301">
        <f t="shared" si="18"/>
        <v>0.70558780473498672</v>
      </c>
      <c r="Y98" s="301">
        <f t="shared" si="18"/>
        <v>0.70987221859001293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0.12298562735937543</v>
      </c>
      <c r="C99" s="301">
        <f t="shared" si="19"/>
        <v>0.12069765303618808</v>
      </c>
      <c r="D99" s="301">
        <f t="shared" si="19"/>
        <v>0.11443007650901452</v>
      </c>
      <c r="E99" s="301">
        <f t="shared" si="19"/>
        <v>0.11594248204154464</v>
      </c>
      <c r="F99" s="301">
        <f t="shared" si="19"/>
        <v>0.119431626621256</v>
      </c>
      <c r="G99" s="301">
        <f t="shared" si="19"/>
        <v>0.11140515073752554</v>
      </c>
      <c r="H99" s="301">
        <f t="shared" si="19"/>
        <v>0.11304771008433337</v>
      </c>
      <c r="I99" s="301">
        <f t="shared" si="19"/>
        <v>0.11272519948134746</v>
      </c>
      <c r="J99" s="301">
        <f t="shared" si="19"/>
        <v>0.11471818055043569</v>
      </c>
      <c r="K99" s="301">
        <f t="shared" si="19"/>
        <v>0.11428703889267643</v>
      </c>
      <c r="L99" s="301">
        <f t="shared" si="19"/>
        <v>0.11621892928970198</v>
      </c>
      <c r="M99" s="301">
        <f t="shared" si="19"/>
        <v>0.11497590267514782</v>
      </c>
      <c r="N99" s="301">
        <f t="shared" si="19"/>
        <v>0.1163533552047135</v>
      </c>
      <c r="O99" s="301">
        <f t="shared" si="19"/>
        <v>0.11758113973382138</v>
      </c>
      <c r="P99" s="301">
        <f t="shared" si="19"/>
        <v>0.11928866036155855</v>
      </c>
      <c r="Q99" s="301">
        <f t="shared" si="19"/>
        <v>0.11868010037235323</v>
      </c>
      <c r="R99" s="301">
        <f t="shared" si="19"/>
        <v>0.11870689947547788</v>
      </c>
      <c r="S99" s="301">
        <f t="shared" si="19"/>
        <v>0.11703858647384878</v>
      </c>
      <c r="T99" s="301">
        <f t="shared" si="19"/>
        <v>0.11791692386057734</v>
      </c>
      <c r="U99" s="301">
        <f t="shared" si="19"/>
        <v>0.12096947926691887</v>
      </c>
      <c r="V99" s="301">
        <f t="shared" si="19"/>
        <v>0.11824614514358875</v>
      </c>
      <c r="W99" s="301">
        <f t="shared" si="19"/>
        <v>0.1193327543863789</v>
      </c>
      <c r="X99" s="301">
        <f t="shared" si="19"/>
        <v>0.11803708125301092</v>
      </c>
      <c r="Y99" s="301">
        <f t="shared" si="19"/>
        <v>0.11585889277148841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6.7175235648266621E-2</v>
      </c>
      <c r="C100" s="302">
        <f t="shared" si="20"/>
        <v>6.7209722185202603E-2</v>
      </c>
      <c r="D100" s="302">
        <f t="shared" si="20"/>
        <v>6.2102119548229862E-2</v>
      </c>
      <c r="E100" s="302">
        <f t="shared" si="20"/>
        <v>6.7005768706330168E-2</v>
      </c>
      <c r="F100" s="302">
        <f t="shared" si="20"/>
        <v>7.0984623661562385E-2</v>
      </c>
      <c r="G100" s="302">
        <f t="shared" si="20"/>
        <v>6.0518779733208843E-2</v>
      </c>
      <c r="H100" s="302">
        <f t="shared" si="20"/>
        <v>6.23770631675125E-2</v>
      </c>
      <c r="I100" s="302">
        <f t="shared" si="20"/>
        <v>6.172387562492377E-2</v>
      </c>
      <c r="J100" s="302">
        <f t="shared" si="20"/>
        <v>6.3011581683712445E-2</v>
      </c>
      <c r="K100" s="302">
        <f t="shared" si="20"/>
        <v>6.2469534037252472E-2</v>
      </c>
      <c r="L100" s="302">
        <f t="shared" si="20"/>
        <v>6.3664353083997621E-2</v>
      </c>
      <c r="M100" s="302">
        <f t="shared" si="20"/>
        <v>6.2974068220641402E-2</v>
      </c>
      <c r="N100" s="302">
        <f t="shared" si="20"/>
        <v>6.4238791997149033E-2</v>
      </c>
      <c r="O100" s="302">
        <f t="shared" si="20"/>
        <v>6.5671004897156951E-2</v>
      </c>
      <c r="P100" s="302">
        <f t="shared" si="20"/>
        <v>6.6423435224976943E-2</v>
      </c>
      <c r="Q100" s="302">
        <f t="shared" si="20"/>
        <v>6.6028528773491704E-2</v>
      </c>
      <c r="R100" s="302">
        <f t="shared" si="20"/>
        <v>6.6396601602345548E-2</v>
      </c>
      <c r="S100" s="302">
        <f t="shared" si="20"/>
        <v>6.5648149253837093E-2</v>
      </c>
      <c r="T100" s="302">
        <f t="shared" si="20"/>
        <v>6.6898205986720916E-2</v>
      </c>
      <c r="U100" s="302">
        <f t="shared" si="20"/>
        <v>6.9980767336534286E-2</v>
      </c>
      <c r="V100" s="302">
        <f t="shared" si="20"/>
        <v>6.7518880813786361E-2</v>
      </c>
      <c r="W100" s="302">
        <f t="shared" si="20"/>
        <v>6.8766713995299128E-2</v>
      </c>
      <c r="X100" s="302">
        <f t="shared" si="20"/>
        <v>6.7043668206359153E-2</v>
      </c>
      <c r="Y100" s="302">
        <f t="shared" si="20"/>
        <v>6.4555841599140573E-2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5.5810391711108805E-2</v>
      </c>
      <c r="C101" s="302">
        <f t="shared" si="21"/>
        <v>5.3487930850985466E-2</v>
      </c>
      <c r="D101" s="302">
        <f t="shared" si="21"/>
        <v>5.2327956960784648E-2</v>
      </c>
      <c r="E101" s="302">
        <f t="shared" si="21"/>
        <v>4.8936713335214481E-2</v>
      </c>
      <c r="F101" s="302">
        <f t="shared" si="21"/>
        <v>4.8447002959693626E-2</v>
      </c>
      <c r="G101" s="302">
        <f t="shared" si="21"/>
        <v>5.0886371004316699E-2</v>
      </c>
      <c r="H101" s="302">
        <f t="shared" si="21"/>
        <v>5.0670646916820862E-2</v>
      </c>
      <c r="I101" s="302">
        <f t="shared" si="21"/>
        <v>5.1001323856423683E-2</v>
      </c>
      <c r="J101" s="302">
        <f t="shared" si="21"/>
        <v>5.1706598866723248E-2</v>
      </c>
      <c r="K101" s="302">
        <f t="shared" si="21"/>
        <v>5.1817504855423961E-2</v>
      </c>
      <c r="L101" s="302">
        <f t="shared" si="21"/>
        <v>5.2554576205704369E-2</v>
      </c>
      <c r="M101" s="302">
        <f t="shared" si="21"/>
        <v>5.2001834454506422E-2</v>
      </c>
      <c r="N101" s="302">
        <f t="shared" si="21"/>
        <v>5.2114563207564468E-2</v>
      </c>
      <c r="O101" s="302">
        <f t="shared" si="21"/>
        <v>5.1910134836664436E-2</v>
      </c>
      <c r="P101" s="302">
        <f t="shared" si="21"/>
        <v>5.286522513658163E-2</v>
      </c>
      <c r="Q101" s="302">
        <f t="shared" si="21"/>
        <v>5.2651571598861531E-2</v>
      </c>
      <c r="R101" s="302">
        <f t="shared" si="21"/>
        <v>5.2310297873132343E-2</v>
      </c>
      <c r="S101" s="302">
        <f t="shared" si="21"/>
        <v>5.139043722001168E-2</v>
      </c>
      <c r="T101" s="302">
        <f t="shared" si="21"/>
        <v>5.101871787385643E-2</v>
      </c>
      <c r="U101" s="302">
        <f t="shared" si="21"/>
        <v>5.0988711930384567E-2</v>
      </c>
      <c r="V101" s="302">
        <f t="shared" si="21"/>
        <v>5.0727264329802395E-2</v>
      </c>
      <c r="W101" s="302">
        <f t="shared" si="21"/>
        <v>5.0566040391079765E-2</v>
      </c>
      <c r="X101" s="302">
        <f t="shared" si="21"/>
        <v>5.099341304665176E-2</v>
      </c>
      <c r="Y101" s="302">
        <f t="shared" si="21"/>
        <v>5.1303051172347819E-2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3.5638009812588085E-2</v>
      </c>
      <c r="C105" s="301">
        <f t="shared" si="25"/>
        <v>3.4919014554782503E-2</v>
      </c>
      <c r="D105" s="301">
        <f t="shared" si="25"/>
        <v>3.4378045308291146E-2</v>
      </c>
      <c r="E105" s="301">
        <f t="shared" si="25"/>
        <v>3.5354743107788071E-2</v>
      </c>
      <c r="F105" s="301">
        <f t="shared" si="25"/>
        <v>3.6968813058056244E-2</v>
      </c>
      <c r="G105" s="301">
        <f t="shared" si="25"/>
        <v>3.3233247875915743E-2</v>
      </c>
      <c r="H105" s="301">
        <f t="shared" si="25"/>
        <v>3.3826875797454761E-2</v>
      </c>
      <c r="I105" s="301">
        <f t="shared" si="25"/>
        <v>3.4269847686841562E-2</v>
      </c>
      <c r="J105" s="301">
        <f t="shared" si="25"/>
        <v>3.4887296292816943E-2</v>
      </c>
      <c r="K105" s="301">
        <f t="shared" si="25"/>
        <v>3.4760715342319372E-2</v>
      </c>
      <c r="L105" s="301">
        <f t="shared" si="25"/>
        <v>3.5290202268871702E-2</v>
      </c>
      <c r="M105" s="301">
        <f t="shared" si="25"/>
        <v>3.4661268167251173E-2</v>
      </c>
      <c r="N105" s="301">
        <f t="shared" si="25"/>
        <v>3.3610465248160457E-2</v>
      </c>
      <c r="O105" s="301">
        <f t="shared" si="25"/>
        <v>3.4093819571967804E-2</v>
      </c>
      <c r="P105" s="301">
        <f t="shared" si="25"/>
        <v>3.4100663955030391E-2</v>
      </c>
      <c r="Q105" s="301">
        <f t="shared" si="25"/>
        <v>3.3726909715340654E-2</v>
      </c>
      <c r="R105" s="301">
        <f t="shared" si="25"/>
        <v>3.4180648598338109E-2</v>
      </c>
      <c r="S105" s="301">
        <f t="shared" si="25"/>
        <v>3.3277245880186677E-2</v>
      </c>
      <c r="T105" s="301">
        <f t="shared" si="25"/>
        <v>3.4036572244497305E-2</v>
      </c>
      <c r="U105" s="301">
        <f t="shared" si="25"/>
        <v>3.5391076679662847E-2</v>
      </c>
      <c r="V105" s="301">
        <f t="shared" si="25"/>
        <v>3.4664813870869809E-2</v>
      </c>
      <c r="W105" s="301">
        <f t="shared" si="25"/>
        <v>3.6589389816370353E-2</v>
      </c>
      <c r="X105" s="301">
        <f t="shared" si="25"/>
        <v>3.6025820732148037E-2</v>
      </c>
      <c r="Y105" s="301">
        <f t="shared" si="25"/>
        <v>3.4990985312144139E-2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2.512524904706067E-2</v>
      </c>
      <c r="C106" s="302">
        <f t="shared" si="26"/>
        <v>2.4843725641023467E-2</v>
      </c>
      <c r="D106" s="302">
        <f t="shared" si="26"/>
        <v>2.4521255631467443E-2</v>
      </c>
      <c r="E106" s="302">
        <f t="shared" si="26"/>
        <v>2.6136747244091159E-2</v>
      </c>
      <c r="F106" s="302">
        <f t="shared" si="26"/>
        <v>2.7843061808030846E-2</v>
      </c>
      <c r="G106" s="302">
        <f t="shared" si="26"/>
        <v>2.3648003476210655E-2</v>
      </c>
      <c r="H106" s="302">
        <f t="shared" si="26"/>
        <v>2.4282266405920641E-2</v>
      </c>
      <c r="I106" s="302">
        <f t="shared" si="26"/>
        <v>2.4662950118318535E-2</v>
      </c>
      <c r="J106" s="302">
        <f t="shared" si="26"/>
        <v>2.51475491378663E-2</v>
      </c>
      <c r="K106" s="302">
        <f t="shared" si="26"/>
        <v>2.5000077308610709E-2</v>
      </c>
      <c r="L106" s="302">
        <f t="shared" si="26"/>
        <v>2.5390725310456476E-2</v>
      </c>
      <c r="M106" s="302">
        <f t="shared" si="26"/>
        <v>2.486590876861838E-2</v>
      </c>
      <c r="N106" s="302">
        <f t="shared" si="26"/>
        <v>2.3793871624574896E-2</v>
      </c>
      <c r="O106" s="302">
        <f t="shared" si="26"/>
        <v>2.4315733231543481E-2</v>
      </c>
      <c r="P106" s="302">
        <f t="shared" si="26"/>
        <v>2.414267140852748E-2</v>
      </c>
      <c r="Q106" s="302">
        <f t="shared" si="26"/>
        <v>2.3809162156552328E-2</v>
      </c>
      <c r="R106" s="302">
        <f t="shared" si="26"/>
        <v>2.4327185287055568E-2</v>
      </c>
      <c r="S106" s="302">
        <f t="shared" si="26"/>
        <v>2.3597052719630463E-2</v>
      </c>
      <c r="T106" s="302">
        <f t="shared" si="26"/>
        <v>2.442639824055759E-2</v>
      </c>
      <c r="U106" s="302">
        <f t="shared" si="26"/>
        <v>2.5786554764798165E-2</v>
      </c>
      <c r="V106" s="302">
        <f t="shared" si="26"/>
        <v>2.5109539703483206E-2</v>
      </c>
      <c r="W106" s="302">
        <f t="shared" si="26"/>
        <v>2.7064484701153118E-2</v>
      </c>
      <c r="X106" s="302">
        <f t="shared" si="26"/>
        <v>2.6420413288457397E-2</v>
      </c>
      <c r="Y106" s="302">
        <f t="shared" si="26"/>
        <v>2.532725268134178E-2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1.051276076552742E-2</v>
      </c>
      <c r="C107" s="302">
        <f t="shared" si="27"/>
        <v>1.0075288913759034E-2</v>
      </c>
      <c r="D107" s="302">
        <f t="shared" si="27"/>
        <v>9.8567896768237025E-3</v>
      </c>
      <c r="E107" s="302">
        <f t="shared" si="27"/>
        <v>9.2179958636969105E-3</v>
      </c>
      <c r="F107" s="302">
        <f t="shared" si="27"/>
        <v>9.1257512500253941E-3</v>
      </c>
      <c r="G107" s="302">
        <f t="shared" si="27"/>
        <v>9.585244399705083E-3</v>
      </c>
      <c r="H107" s="302">
        <f t="shared" si="27"/>
        <v>9.5446093915341219E-3</v>
      </c>
      <c r="I107" s="302">
        <f t="shared" si="27"/>
        <v>9.6068975685230217E-3</v>
      </c>
      <c r="J107" s="302">
        <f t="shared" si="27"/>
        <v>9.7397471549506374E-3</v>
      </c>
      <c r="K107" s="302">
        <f t="shared" si="27"/>
        <v>9.7606380337086681E-3</v>
      </c>
      <c r="L107" s="302">
        <f t="shared" si="27"/>
        <v>9.8994769584152247E-3</v>
      </c>
      <c r="M107" s="302">
        <f t="shared" si="27"/>
        <v>9.7953593986327935E-3</v>
      </c>
      <c r="N107" s="302">
        <f t="shared" si="27"/>
        <v>9.8165936235855584E-3</v>
      </c>
      <c r="O107" s="302">
        <f t="shared" si="27"/>
        <v>9.778086340424326E-3</v>
      </c>
      <c r="P107" s="302">
        <f t="shared" si="27"/>
        <v>9.9579925465029077E-3</v>
      </c>
      <c r="Q107" s="302">
        <f t="shared" si="27"/>
        <v>9.9177475587883274E-3</v>
      </c>
      <c r="R107" s="302">
        <f t="shared" si="27"/>
        <v>9.8534633112825429E-3</v>
      </c>
      <c r="S107" s="302">
        <f t="shared" si="27"/>
        <v>9.6801931605562143E-3</v>
      </c>
      <c r="T107" s="302">
        <f t="shared" si="27"/>
        <v>9.6101740039397122E-3</v>
      </c>
      <c r="U107" s="302">
        <f t="shared" si="27"/>
        <v>9.6045219148646853E-3</v>
      </c>
      <c r="V107" s="302">
        <f t="shared" si="27"/>
        <v>9.5552741673865984E-3</v>
      </c>
      <c r="W107" s="302">
        <f t="shared" si="27"/>
        <v>9.5249051152172387E-3</v>
      </c>
      <c r="X107" s="302">
        <f t="shared" si="27"/>
        <v>9.6054074436906361E-3</v>
      </c>
      <c r="Y107" s="302">
        <f t="shared" si="27"/>
        <v>9.6637326308023613E-3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1.2556049940929048</v>
      </c>
      <c r="C113" s="320">
        <f>IF(C$5=0,0,C$5/FBT_fec!C$5)</f>
        <v>1.4638398460541004</v>
      </c>
      <c r="D113" s="320">
        <f>IF(D$5=0,0,D$5/FBT_fec!D$5)</f>
        <v>1.6292486332808831</v>
      </c>
      <c r="E113" s="320">
        <f>IF(E$5=0,0,E$5/FBT_fec!E$5)</f>
        <v>1.7216686353880948</v>
      </c>
      <c r="F113" s="320">
        <f>IF(F$5=0,0,F$5/FBT_fec!F$5)</f>
        <v>1.568884419557963</v>
      </c>
      <c r="G113" s="320">
        <f>IF(G$5=0,0,G$5/FBT_fec!G$5)</f>
        <v>1.8718225687642633</v>
      </c>
      <c r="H113" s="320">
        <f>IF(H$5=0,0,H$5/FBT_fec!H$5)</f>
        <v>1.7956586004567079</v>
      </c>
      <c r="I113" s="320">
        <f>IF(I$5=0,0,I$5/FBT_fec!I$5)</f>
        <v>1.7431899461142457</v>
      </c>
      <c r="J113" s="320">
        <f>IF(J$5=0,0,J$5/FBT_fec!J$5)</f>
        <v>1.6212005662346851</v>
      </c>
      <c r="K113" s="320">
        <f>IF(K$5=0,0,K$5/FBT_fec!K$5)</f>
        <v>1.6311618189544312</v>
      </c>
      <c r="L113" s="320">
        <f>IF(L$5=0,0,L$5/FBT_fec!L$5)</f>
        <v>1.5305225919846668</v>
      </c>
      <c r="M113" s="320">
        <f>IF(M$5=0,0,M$5/FBT_fec!M$5)</f>
        <v>1.6185975907913768</v>
      </c>
      <c r="N113" s="320">
        <f>IF(N$5=0,0,N$5/FBT_fec!N$5)</f>
        <v>1.6756075506402783</v>
      </c>
      <c r="O113" s="320">
        <f>IF(O$5=0,0,O$5/FBT_fec!O$5)</f>
        <v>1.6337717723757703</v>
      </c>
      <c r="P113" s="320">
        <f>IF(P$5=0,0,P$5/FBT_fec!P$5)</f>
        <v>1.5655337998156045</v>
      </c>
      <c r="Q113" s="320">
        <f>IF(Q$5=0,0,Q$5/FBT_fec!Q$5)</f>
        <v>1.6114549425369027</v>
      </c>
      <c r="R113" s="320">
        <f>IF(R$5=0,0,R$5/FBT_fec!R$5)</f>
        <v>1.5943691033926728</v>
      </c>
      <c r="S113" s="320">
        <f>IF(S$5=0,0,S$5/FBT_fec!S$5)</f>
        <v>1.7313538304772733</v>
      </c>
      <c r="T113" s="320">
        <f>IF(T$5=0,0,T$5/FBT_fec!T$5)</f>
        <v>1.6772536559365734</v>
      </c>
      <c r="U113" s="320">
        <f>IF(U$5=0,0,U$5/FBT_fec!U$5)</f>
        <v>1.5447906470650368</v>
      </c>
      <c r="V113" s="320">
        <f>IF(V$5=0,0,V$5/FBT_fec!V$5)</f>
        <v>1.6407926718484955</v>
      </c>
      <c r="W113" s="320">
        <f>IF(W$5=0,0,W$5/FBT_fec!W$5)</f>
        <v>1.5035942393213044</v>
      </c>
      <c r="X113" s="320">
        <f>IF(X$5=0,0,X$5/FBT_fec!X$5)</f>
        <v>1.533799329127254</v>
      </c>
      <c r="Y113" s="320">
        <f>IF(Y$5=0,0,Y$5/FBT_fec!Y$5)</f>
        <v>1.6156175857680926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0.52432461836587718</v>
      </c>
      <c r="C118" s="332">
        <f>IF(C$10=0,0,C$10/FBT_fec!C$10)</f>
        <v>1.0153581864869583</v>
      </c>
      <c r="D118" s="332">
        <f>IF(D$10=0,0,D$10/FBT_fec!D$10)</f>
        <v>1.5687156847965662</v>
      </c>
      <c r="E118" s="332">
        <f>IF(E$10=0,0,E$10/FBT_fec!E$10)</f>
        <v>2.1330731069350946</v>
      </c>
      <c r="F118" s="332">
        <f>IF(F$10=0,0,F$10/FBT_fec!F$10)</f>
        <v>2.0350275918689014</v>
      </c>
      <c r="G118" s="332">
        <f>IF(G$10=0,0,G$10/FBT_fec!G$10)</f>
        <v>2.0588503678090331</v>
      </c>
      <c r="H118" s="332">
        <f>IF(H$10=0,0,H$10/FBT_fec!H$10)</f>
        <v>1.9958673005890368</v>
      </c>
      <c r="I118" s="332">
        <f>IF(I$10=0,0,I$10/FBT_fec!I$10)</f>
        <v>1.9353241799091356</v>
      </c>
      <c r="J118" s="332">
        <f>IF(J$10=0,0,J$10/FBT_fec!J$10)</f>
        <v>1.6763514598923059</v>
      </c>
      <c r="K118" s="332">
        <f>IF(K$10=0,0,K$10/FBT_fec!K$10)</f>
        <v>1.6721521241598354</v>
      </c>
      <c r="L118" s="332">
        <f>IF(L$10=0,0,L$10/FBT_fec!L$10)</f>
        <v>1.4081320087974238</v>
      </c>
      <c r="M118" s="332">
        <f>IF(M$10=0,0,M$10/FBT_fec!M$10)</f>
        <v>1.6045338737452493</v>
      </c>
      <c r="N118" s="332">
        <f>IF(N$10=0,0,N$10/FBT_fec!N$10)</f>
        <v>1.5152152778762344</v>
      </c>
      <c r="O118" s="332">
        <f>IF(O$10=0,0,O$10/FBT_fec!O$10)</f>
        <v>1.4826482790840376</v>
      </c>
      <c r="P118" s="332">
        <f>IF(P$10=0,0,P$10/FBT_fec!P$10)</f>
        <v>1.2018206896482244</v>
      </c>
      <c r="Q118" s="332">
        <f>IF(Q$10=0,0,Q$10/FBT_fec!Q$10)</f>
        <v>1.269168523052614</v>
      </c>
      <c r="R118" s="332">
        <f>IF(R$10=0,0,R$10/FBT_fec!R$10)</f>
        <v>1.3404320688509554</v>
      </c>
      <c r="S118" s="332">
        <f>IF(S$10=0,0,S$10/FBT_fec!S$10)</f>
        <v>1.6363312267068868</v>
      </c>
      <c r="T118" s="332">
        <f>IF(T$10=0,0,T$10/FBT_fec!T$10)</f>
        <v>1.6588382002935489</v>
      </c>
      <c r="U118" s="332">
        <f>IF(U$10=0,0,U$10/FBT_fec!U$10)</f>
        <v>1.47649370077868</v>
      </c>
      <c r="V118" s="332">
        <f>IF(V$10=0,0,V$10/FBT_fec!V$10)</f>
        <v>1.6596898158176558</v>
      </c>
      <c r="W118" s="332">
        <f>IF(W$10=0,0,W$10/FBT_fec!W$10)</f>
        <v>1.6107543953881736</v>
      </c>
      <c r="X118" s="332">
        <f>IF(X$10=0,0,X$10/FBT_fec!X$10)</f>
        <v>1.5778457670555042</v>
      </c>
      <c r="Y118" s="332">
        <f>IF(Y$10=0,0,Y$10/FBT_fec!Y$10)</f>
        <v>1.6448370656830442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0.5797889478081355</v>
      </c>
      <c r="C119" s="348">
        <f>IF(C$16=0,0,C$16/FBT_fec!C$16)</f>
        <v>1.1360514158453701</v>
      </c>
      <c r="D119" s="348">
        <f>IF(D$16=0,0,D$16/FBT_fec!D$16)</f>
        <v>1.5653725832366201</v>
      </c>
      <c r="E119" s="348">
        <f>IF(E$16=0,0,E$16/FBT_fec!E$16)</f>
        <v>2.1731973398765092</v>
      </c>
      <c r="F119" s="348">
        <f>IF(F$16=0,0,F$16/FBT_fec!F$16)</f>
        <v>2.0506804710409643</v>
      </c>
      <c r="G119" s="348">
        <f>IF(G$16=0,0,G$16/FBT_fec!G$16)</f>
        <v>2.0919178944569832</v>
      </c>
      <c r="H119" s="348">
        <f>IF(H$16=0,0,H$16/FBT_fec!H$16)</f>
        <v>2.0385855523521439</v>
      </c>
      <c r="I119" s="348">
        <f>IF(I$16=0,0,I$16/FBT_fec!I$16)</f>
        <v>1.9205911388573536</v>
      </c>
      <c r="J119" s="348">
        <f>IF(J$16=0,0,J$16/FBT_fec!J$16)</f>
        <v>1.6550682426111318</v>
      </c>
      <c r="K119" s="348">
        <f>IF(K$16=0,0,K$16/FBT_fec!K$16)</f>
        <v>1.6520667660153172</v>
      </c>
      <c r="L119" s="348">
        <f>IF(L$16=0,0,L$16/FBT_fec!L$16)</f>
        <v>1.3954587833567973</v>
      </c>
      <c r="M119" s="348">
        <f>IF(M$16=0,0,M$16/FBT_fec!M$16)</f>
        <v>1.6038693277235567</v>
      </c>
      <c r="N119" s="348">
        <f>IF(N$16=0,0,N$16/FBT_fec!N$16)</f>
        <v>1.6592371292529158</v>
      </c>
      <c r="O119" s="348">
        <f>IF(O$16=0,0,O$16/FBT_fec!O$16)</f>
        <v>1.6356919093565696</v>
      </c>
      <c r="P119" s="348">
        <f>IF(P$16=0,0,P$16/FBT_fec!P$16)</f>
        <v>1.3720689681484979</v>
      </c>
      <c r="Q119" s="348">
        <f>IF(Q$16=0,0,Q$16/FBT_fec!Q$16)</f>
        <v>1.4726946501503522</v>
      </c>
      <c r="R119" s="348">
        <f>IF(R$16=0,0,R$16/FBT_fec!R$16)</f>
        <v>1.5094093734247827</v>
      </c>
      <c r="S119" s="348">
        <f>IF(S$16=0,0,S$16/FBT_fec!S$16)</f>
        <v>1.8598273244250871</v>
      </c>
      <c r="T119" s="348">
        <f>IF(T$16=0,0,T$16/FBT_fec!T$16)</f>
        <v>1.8454286312657606</v>
      </c>
      <c r="U119" s="348">
        <f>IF(U$16=0,0,U$16/FBT_fec!U$16)</f>
        <v>1.6560560546993761</v>
      </c>
      <c r="V119" s="348">
        <f>IF(V$16=0,0,V$16/FBT_fec!V$16)</f>
        <v>1.8433268804523433</v>
      </c>
      <c r="W119" s="348">
        <f>IF(W$16=0,0,W$16/FBT_fec!W$16)</f>
        <v>1.6660040541309979</v>
      </c>
      <c r="X119" s="348">
        <f>IF(X$16=0,0,X$16/FBT_fec!X$16)</f>
        <v>1.6487250608753341</v>
      </c>
      <c r="Y119" s="348">
        <f>IF(Y$16=0,0,Y$16/FBT_fec!Y$16)</f>
        <v>1.7159226300301409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0.57978894780813539</v>
      </c>
      <c r="C120" s="348">
        <f>IF(C$25=0,0,C$25/FBT_fec!C$25)</f>
        <v>1.1360514158453703</v>
      </c>
      <c r="D120" s="348">
        <f>IF(D$25=0,0,D$25/FBT_fec!D$25)</f>
        <v>1.5653725832366203</v>
      </c>
      <c r="E120" s="348">
        <f>IF(E$25=0,0,E$25/FBT_fec!E$25)</f>
        <v>2.1731973398765083</v>
      </c>
      <c r="F120" s="348">
        <f>IF(F$25=0,0,F$25/FBT_fec!F$25)</f>
        <v>2.0506804710409647</v>
      </c>
      <c r="G120" s="348">
        <f>IF(G$25=0,0,G$25/FBT_fec!G$25)</f>
        <v>2.0919178944569823</v>
      </c>
      <c r="H120" s="348">
        <f>IF(H$25=0,0,H$25/FBT_fec!H$25)</f>
        <v>2.0385855523521434</v>
      </c>
      <c r="I120" s="348">
        <f>IF(I$25=0,0,I$25/FBT_fec!I$25)</f>
        <v>1.9205911388573531</v>
      </c>
      <c r="J120" s="348">
        <f>IF(J$25=0,0,J$25/FBT_fec!J$25)</f>
        <v>1.6550682426111316</v>
      </c>
      <c r="K120" s="348">
        <f>IF(K$25=0,0,K$25/FBT_fec!K$25)</f>
        <v>1.6520667660153168</v>
      </c>
      <c r="L120" s="348">
        <f>IF(L$25=0,0,L$25/FBT_fec!L$25)</f>
        <v>1.3954587833567973</v>
      </c>
      <c r="M120" s="348">
        <f>IF(M$25=0,0,M$25/FBT_fec!M$25)</f>
        <v>1.6038693277235574</v>
      </c>
      <c r="N120" s="348">
        <f>IF(N$25=0,0,N$25/FBT_fec!N$25)</f>
        <v>1.6592371292529158</v>
      </c>
      <c r="O120" s="348">
        <f>IF(O$25=0,0,O$25/FBT_fec!O$25)</f>
        <v>1.6356919093565694</v>
      </c>
      <c r="P120" s="348">
        <f>IF(P$25=0,0,P$25/FBT_fec!P$25)</f>
        <v>1.3720689681484977</v>
      </c>
      <c r="Q120" s="348">
        <f>IF(Q$25=0,0,Q$25/FBT_fec!Q$25)</f>
        <v>1.4726946501503515</v>
      </c>
      <c r="R120" s="348">
        <f>IF(R$25=0,0,R$25/FBT_fec!R$25)</f>
        <v>1.5094093734247829</v>
      </c>
      <c r="S120" s="348">
        <f>IF(S$25=0,0,S$25/FBT_fec!S$25)</f>
        <v>1.8598273244250871</v>
      </c>
      <c r="T120" s="348">
        <f>IF(T$25=0,0,T$25/FBT_fec!T$25)</f>
        <v>1.8454286312657613</v>
      </c>
      <c r="U120" s="348">
        <f>IF(U$25=0,0,U$25/FBT_fec!U$25)</f>
        <v>1.6560560546993757</v>
      </c>
      <c r="V120" s="348">
        <f>IF(V$25=0,0,V$25/FBT_fec!V$25)</f>
        <v>1.8433268804523431</v>
      </c>
      <c r="W120" s="348">
        <f>IF(W$25=0,0,W$25/FBT_fec!W$25)</f>
        <v>1.6660040541309975</v>
      </c>
      <c r="X120" s="348">
        <f>IF(X$25=0,0,X$25/FBT_fec!X$25)</f>
        <v>1.6487250608753341</v>
      </c>
      <c r="Y120" s="348">
        <f>IF(Y$25=0,0,Y$25/FBT_fec!Y$25)</f>
        <v>1.7159226300301404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2.4775804170027524</v>
      </c>
      <c r="C121" s="348">
        <f>IF(C$34=0,0,C$34/FBT_fec!C$34)</f>
        <v>2.3836222984770306</v>
      </c>
      <c r="D121" s="348">
        <f>IF(D$34=0,0,D$34/FBT_fec!D$34)</f>
        <v>2.3862077136953768</v>
      </c>
      <c r="E121" s="348">
        <f>IF(E$34=0,0,E$34/FBT_fec!E$34)</f>
        <v>2.0488102125013259</v>
      </c>
      <c r="F121" s="348">
        <f>IF(F$34=0,0,F$34/FBT_fec!F$34)</f>
        <v>1.8873451159175518</v>
      </c>
      <c r="G121" s="348">
        <f>IF(G$34=0,0,G$34/FBT_fec!G$34)</f>
        <v>2.3978933654539101</v>
      </c>
      <c r="H121" s="348">
        <f>IF(H$34=0,0,H$34/FBT_fec!H$34)</f>
        <v>2.320005873688447</v>
      </c>
      <c r="I121" s="348">
        <f>IF(I$34=0,0,I$34/FBT_fec!I$34)</f>
        <v>2.3069181228442304</v>
      </c>
      <c r="J121" s="348">
        <f>IF(J$34=0,0,J$34/FBT_fec!J$34)</f>
        <v>2.2922066554554359</v>
      </c>
      <c r="K121" s="348">
        <f>IF(K$34=0,0,K$34/FBT_fec!K$34)</f>
        <v>2.3140421008199987</v>
      </c>
      <c r="L121" s="348">
        <f>IF(L$34=0,0,L$34/FBT_fec!L$34)</f>
        <v>2.3097573434737022</v>
      </c>
      <c r="M121" s="348">
        <f>IF(M$34=0,0,M$34/FBT_fec!M$34)</f>
        <v>2.33267052693127</v>
      </c>
      <c r="N121" s="348">
        <f>IF(N$34=0,0,N$34/FBT_fec!N$34)</f>
        <v>2.4330332944356594</v>
      </c>
      <c r="O121" s="348">
        <f>IF(O$34=0,0,O$34/FBT_fec!O$34)</f>
        <v>2.3639321443816894</v>
      </c>
      <c r="P121" s="348">
        <f>IF(P$34=0,0,P$34/FBT_fec!P$34)</f>
        <v>2.4263905224918125</v>
      </c>
      <c r="Q121" s="348">
        <f>IF(Q$34=0,0,Q$34/FBT_fec!Q$34)</f>
        <v>2.4500460080620128</v>
      </c>
      <c r="R121" s="348">
        <f>IF(R$34=0,0,R$34/FBT_fec!R$34)</f>
        <v>2.380100065031677</v>
      </c>
      <c r="S121" s="348">
        <f>IF(S$34=0,0,S$34/FBT_fec!S$34)</f>
        <v>2.4047928342990708</v>
      </c>
      <c r="T121" s="348">
        <f>IF(T$34=0,0,T$34/FBT_fec!T$34)</f>
        <v>2.2994186889986605</v>
      </c>
      <c r="U121" s="348">
        <f>IF(U$34=0,0,U$34/FBT_fec!U$34)</f>
        <v>2.165836876533159</v>
      </c>
      <c r="V121" s="348">
        <f>IF(V$34=0,0,V$34/FBT_fec!V$34)</f>
        <v>2.2209554606044954</v>
      </c>
      <c r="W121" s="348">
        <f>IF(W$34=0,0,W$34/FBT_fec!W$34)</f>
        <v>2.0529079510161998</v>
      </c>
      <c r="X121" s="348">
        <f>IF(X$34=0,0,X$34/FBT_fec!X$34)</f>
        <v>2.1263968131814188</v>
      </c>
      <c r="Y121" s="348">
        <f>IF(Y$34=0,0,Y$34/FBT_fec!Y$34)</f>
        <v>2.2417205120545614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1.8248799725743894</v>
      </c>
      <c r="C122" s="348">
        <f>IF(C$45=0,0,C$45/FBT_fec!C$45)</f>
        <v>1.9488263630058531</v>
      </c>
      <c r="D122" s="348">
        <f>IF(D$45=0,0,D$45/FBT_fec!D$45)</f>
        <v>1.9717947472732775</v>
      </c>
      <c r="E122" s="348">
        <f>IF(E$45=0,0,E$45/FBT_fec!E$45)</f>
        <v>2.0019762816584818</v>
      </c>
      <c r="F122" s="348">
        <f>IF(F$45=0,0,F$45/FBT_fec!F$45)</f>
        <v>1.9014477434352537</v>
      </c>
      <c r="G122" s="348">
        <f>IF(G$45=0,0,G$45/FBT_fec!G$45)</f>
        <v>2.1088283246179436</v>
      </c>
      <c r="H122" s="348">
        <f>IF(H$45=0,0,H$45/FBT_fec!H$45)</f>
        <v>2.065083013710725</v>
      </c>
      <c r="I122" s="348">
        <f>IF(I$45=0,0,I$45/FBT_fec!I$45)</f>
        <v>2.0122992895089151</v>
      </c>
      <c r="J122" s="348">
        <f>IF(J$45=0,0,J$45/FBT_fec!J$45)</f>
        <v>1.9489432479983981</v>
      </c>
      <c r="K122" s="348">
        <f>IF(K$45=0,0,K$45/FBT_fec!K$45)</f>
        <v>1.9536513687481012</v>
      </c>
      <c r="L122" s="348">
        <f>IF(L$45=0,0,L$45/FBT_fec!L$45)</f>
        <v>1.9050753708011468</v>
      </c>
      <c r="M122" s="348">
        <f>IF(M$45=0,0,M$45/FBT_fec!M$45)</f>
        <v>1.9613015439635271</v>
      </c>
      <c r="N122" s="348">
        <f>IF(N$45=0,0,N$45/FBT_fec!N$45)</f>
        <v>2.061220089255126</v>
      </c>
      <c r="O122" s="348">
        <f>IF(O$45=0,0,O$45/FBT_fec!O$45)</f>
        <v>2.0337281613093001</v>
      </c>
      <c r="P122" s="348">
        <f>IF(P$45=0,0,P$45/FBT_fec!P$45)</f>
        <v>2.0227040401419152</v>
      </c>
      <c r="Q122" s="348">
        <f>IF(Q$45=0,0,Q$45/FBT_fec!Q$45)</f>
        <v>2.0567553615607204</v>
      </c>
      <c r="R122" s="348">
        <f>IF(R$45=0,0,R$45/FBT_fec!R$45)</f>
        <v>2.0255171718585756</v>
      </c>
      <c r="S122" s="348">
        <f>IF(S$45=0,0,S$45/FBT_fec!S$45)</f>
        <v>2.1169186362235903</v>
      </c>
      <c r="T122" s="348">
        <f>IF(T$45=0,0,T$45/FBT_fec!T$45)</f>
        <v>2.0634316543350373</v>
      </c>
      <c r="U122" s="348">
        <f>IF(U$45=0,0,U$45/FBT_fec!U$45)</f>
        <v>1.9739476171252774</v>
      </c>
      <c r="V122" s="348">
        <f>IF(V$45=0,0,V$45/FBT_fec!V$45)</f>
        <v>2.0196859793742696</v>
      </c>
      <c r="W122" s="348">
        <f>IF(W$45=0,0,W$45/FBT_fec!W$45)</f>
        <v>1.8795533093807553</v>
      </c>
      <c r="X122" s="348">
        <f>IF(X$45=0,0,X$45/FBT_fec!X$45)</f>
        <v>1.8992905929525545</v>
      </c>
      <c r="Y122" s="348">
        <f>IF(Y$45=0,0,Y$45/FBT_fec!Y$45)</f>
        <v>1.9552950555225264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0.42008150426470797</v>
      </c>
      <c r="C123" s="348">
        <f>IF(C$66=0,0,C$66/FBT_fec!C$66)</f>
        <v>0.53615350183546817</v>
      </c>
      <c r="D123" s="348">
        <f>IF(D$66=0,0,D$66/FBT_fec!D$66)</f>
        <v>0.64311631263437019</v>
      </c>
      <c r="E123" s="348">
        <f>IF(E$66=0,0,E$66/FBT_fec!E$66)</f>
        <v>0.88656866302991821</v>
      </c>
      <c r="F123" s="348">
        <f>IF(F$66=0,0,F$66/FBT_fec!F$66)</f>
        <v>0.80311762041149193</v>
      </c>
      <c r="G123" s="348">
        <f>IF(G$66=0,0,G$66/FBT_fec!G$66)</f>
        <v>0.84757206905990512</v>
      </c>
      <c r="H123" s="348">
        <f>IF(H$66=0,0,H$66/FBT_fec!H$66)</f>
        <v>0.80640722308381951</v>
      </c>
      <c r="I123" s="348">
        <f>IF(I$66=0,0,I$66/FBT_fec!I$66)</f>
        <v>0.76862364254077709</v>
      </c>
      <c r="J123" s="348">
        <f>IF(J$66=0,0,J$66/FBT_fec!J$66)</f>
        <v>0.66972186074982465</v>
      </c>
      <c r="K123" s="348">
        <f>IF(K$66=0,0,K$66/FBT_fec!K$66)</f>
        <v>0.67040069235171762</v>
      </c>
      <c r="L123" s="348">
        <f>IF(L$66=0,0,L$66/FBT_fec!L$66)</f>
        <v>0.60099082743383658</v>
      </c>
      <c r="M123" s="348">
        <f>IF(M$66=0,0,M$66/FBT_fec!M$66)</f>
        <v>0.65234459395179256</v>
      </c>
      <c r="N123" s="348">
        <f>IF(N$66=0,0,N$66/FBT_fec!N$66)</f>
        <v>0.65026555452888823</v>
      </c>
      <c r="O123" s="348">
        <f>IF(O$66=0,0,O$66/FBT_fec!O$66)</f>
        <v>0.64257487291033932</v>
      </c>
      <c r="P123" s="348">
        <f>IF(P$66=0,0,P$66/FBT_fec!P$66)</f>
        <v>0.58093773050755149</v>
      </c>
      <c r="Q123" s="348">
        <f>IF(Q$66=0,0,Q$66/FBT_fec!Q$66)</f>
        <v>0.60121684785046781</v>
      </c>
      <c r="R123" s="348">
        <f>IF(R$66=0,0,R$66/FBT_fec!R$66)</f>
        <v>0.61088732085895603</v>
      </c>
      <c r="S123" s="348">
        <f>IF(S$66=0,0,S$66/FBT_fec!S$66)</f>
        <v>0.69315006669820955</v>
      </c>
      <c r="T123" s="348">
        <f>IF(T$66=0,0,T$66/FBT_fec!T$66)</f>
        <v>0.69215825926463659</v>
      </c>
      <c r="U123" s="348">
        <f>IF(U$66=0,0,U$66/FBT_fec!U$66)</f>
        <v>0.64140275849715933</v>
      </c>
      <c r="V123" s="348">
        <f>IF(V$66=0,0,V$66/FBT_fec!V$66)</f>
        <v>0.69685755656881687</v>
      </c>
      <c r="W123" s="348">
        <f>IF(W$66=0,0,W$66/FBT_fec!W$66)</f>
        <v>0.66190971064086213</v>
      </c>
      <c r="X123" s="348">
        <f>IF(X$66=0,0,X$66/FBT_fec!X$66)</f>
        <v>0.65904080274675869</v>
      </c>
      <c r="Y123" s="348">
        <f>IF(Y$66=0,0,Y$66/FBT_fec!Y$66)</f>
        <v>0.68021809867705607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SK: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893.29906737385875</v>
      </c>
      <c r="C3" s="203">
        <v>1017.716011326707</v>
      </c>
      <c r="D3" s="203">
        <v>1098.150263030325</v>
      </c>
      <c r="E3" s="203">
        <v>1582.1805489417991</v>
      </c>
      <c r="F3" s="203">
        <v>1654.5685685565541</v>
      </c>
      <c r="G3" s="203">
        <v>1610.00379120261</v>
      </c>
      <c r="H3" s="203">
        <v>1763.774484902777</v>
      </c>
      <c r="I3" s="203">
        <v>2476.3798816287881</v>
      </c>
      <c r="J3" s="203">
        <v>2601.6776540412902</v>
      </c>
      <c r="K3" s="203">
        <v>1684.8290136318869</v>
      </c>
      <c r="L3" s="203">
        <v>2689.7699970077492</v>
      </c>
      <c r="M3" s="203">
        <v>2758.979760551947</v>
      </c>
      <c r="N3" s="203">
        <v>2807.8333423377449</v>
      </c>
      <c r="O3" s="203">
        <v>3006.170202095585</v>
      </c>
      <c r="P3" s="203">
        <v>3739.4139317680629</v>
      </c>
      <c r="Q3" s="203">
        <v>4068.2551519999988</v>
      </c>
      <c r="R3" s="203">
        <v>3983.7801841605828</v>
      </c>
      <c r="S3" s="203">
        <v>3668.704325396825</v>
      </c>
      <c r="T3" s="203">
        <v>4490.4084099358379</v>
      </c>
      <c r="U3" s="203">
        <v>5498.6853071959731</v>
      </c>
      <c r="V3" s="203">
        <v>5220.5410735865235</v>
      </c>
      <c r="W3" s="203">
        <v>4320.6586355653626</v>
      </c>
      <c r="X3" s="203">
        <v>4134.6613463662834</v>
      </c>
      <c r="Y3" s="203">
        <v>4762.1000000000004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2429.5532797672772</v>
      </c>
      <c r="C5" s="203">
        <v>2091.2234037720091</v>
      </c>
      <c r="D5" s="203">
        <v>1832.6023832052881</v>
      </c>
      <c r="E5" s="203">
        <v>2286.4608623872159</v>
      </c>
      <c r="F5" s="203">
        <v>2064.3189805741431</v>
      </c>
      <c r="G5" s="203">
        <v>2261.5102545872392</v>
      </c>
      <c r="H5" s="203">
        <v>3775.412553467886</v>
      </c>
      <c r="I5" s="203">
        <v>4556.181327710502</v>
      </c>
      <c r="J5" s="203">
        <v>4373.0119303850479</v>
      </c>
      <c r="K5" s="203">
        <v>3689.9344781070722</v>
      </c>
      <c r="L5" s="203">
        <v>4701.8322582741284</v>
      </c>
      <c r="M5" s="203">
        <v>5814.6453972774607</v>
      </c>
      <c r="N5" s="203">
        <v>6326.8719879263126</v>
      </c>
      <c r="O5" s="203">
        <v>6219.2046390359183</v>
      </c>
      <c r="P5" s="203">
        <v>8885.9732399726272</v>
      </c>
      <c r="Q5" s="203">
        <v>7549.8337603885348</v>
      </c>
      <c r="R5" s="203">
        <v>7894.7615141950282</v>
      </c>
      <c r="S5" s="203">
        <v>7576.2716772567328</v>
      </c>
      <c r="T5" s="203">
        <v>10239.748743252911</v>
      </c>
      <c r="U5" s="203">
        <v>8586.8173181177535</v>
      </c>
      <c r="V5" s="203">
        <v>6649.9323196932246</v>
      </c>
      <c r="W5" s="203">
        <v>8069.2226169000824</v>
      </c>
      <c r="X5" s="203">
        <v>8574.804563165002</v>
      </c>
      <c r="Y5" s="203">
        <v>9420.9099174528219</v>
      </c>
      <c r="DA5" s="112" t="s">
        <v>2373</v>
      </c>
    </row>
    <row r="6" spans="1:105" ht="12" customHeight="1" x14ac:dyDescent="0.25">
      <c r="A6" s="154" t="s">
        <v>2112</v>
      </c>
      <c r="B6" s="338">
        <v>3036.941599709096</v>
      </c>
      <c r="C6" s="338">
        <v>2885.094519723641</v>
      </c>
      <c r="D6" s="338">
        <v>2733.2474397381861</v>
      </c>
      <c r="E6" s="338">
        <v>2733.2474397381861</v>
      </c>
      <c r="F6" s="338">
        <v>2581.4003597527312</v>
      </c>
      <c r="G6" s="338">
        <v>2429.5532797672759</v>
      </c>
      <c r="H6" s="338">
        <v>4099.871159607279</v>
      </c>
      <c r="I6" s="338">
        <v>4859.1065595345526</v>
      </c>
      <c r="J6" s="338">
        <v>4707.2594795490977</v>
      </c>
      <c r="K6" s="338">
        <v>4707.2594795490977</v>
      </c>
      <c r="L6" s="338">
        <v>5010.9536395200084</v>
      </c>
      <c r="M6" s="338">
        <v>6225.7302794036459</v>
      </c>
      <c r="N6" s="338">
        <v>6681.2715193600106</v>
      </c>
      <c r="O6" s="338">
        <v>6681.2715193600106</v>
      </c>
      <c r="P6" s="338">
        <v>9414.5189590981972</v>
      </c>
      <c r="Q6" s="338">
        <v>9262.6718791127423</v>
      </c>
      <c r="R6" s="338">
        <v>9110.8247991272874</v>
      </c>
      <c r="S6" s="338">
        <v>8958.9777191418325</v>
      </c>
      <c r="T6" s="338">
        <v>10781.14267896729</v>
      </c>
      <c r="U6" s="338">
        <v>10629.295598981829</v>
      </c>
      <c r="V6" s="338">
        <v>10477.44851899638</v>
      </c>
      <c r="W6" s="338">
        <v>10477.44851899638</v>
      </c>
      <c r="X6" s="338">
        <v>10325.601439010919</v>
      </c>
      <c r="Y6" s="338">
        <v>10325.601439010919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1670.3178798400029</v>
      </c>
      <c r="I7" s="340">
        <v>911.08247991272879</v>
      </c>
      <c r="J7" s="340">
        <v>0</v>
      </c>
      <c r="K7" s="340">
        <v>0</v>
      </c>
      <c r="L7" s="340">
        <v>455.54123995636439</v>
      </c>
      <c r="M7" s="340">
        <v>1366.6237198690931</v>
      </c>
      <c r="N7" s="340">
        <v>455.54123995636439</v>
      </c>
      <c r="O7" s="340">
        <v>151.8470799854548</v>
      </c>
      <c r="P7" s="340">
        <v>2733.247439738187</v>
      </c>
      <c r="Q7" s="340">
        <v>0</v>
      </c>
      <c r="R7" s="340">
        <v>0</v>
      </c>
      <c r="S7" s="340">
        <v>0</v>
      </c>
      <c r="T7" s="340">
        <v>1822.164959825458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151.84707998545491</v>
      </c>
      <c r="D8" s="342">
        <f t="shared" si="0"/>
        <v>151.84707998545491</v>
      </c>
      <c r="E8" s="342">
        <f t="shared" si="0"/>
        <v>0</v>
      </c>
      <c r="F8" s="342">
        <f t="shared" si="0"/>
        <v>151.84707998545491</v>
      </c>
      <c r="G8" s="342">
        <f t="shared" si="0"/>
        <v>151.84707998545537</v>
      </c>
      <c r="H8" s="342">
        <f t="shared" si="0"/>
        <v>0</v>
      </c>
      <c r="I8" s="342">
        <f t="shared" si="0"/>
        <v>151.84707998545491</v>
      </c>
      <c r="J8" s="342">
        <f t="shared" si="0"/>
        <v>151.84707998545491</v>
      </c>
      <c r="K8" s="342">
        <f t="shared" si="0"/>
        <v>0</v>
      </c>
      <c r="L8" s="342">
        <f t="shared" si="0"/>
        <v>151.847079985454</v>
      </c>
      <c r="M8" s="342">
        <f t="shared" si="0"/>
        <v>151.84707998545582</v>
      </c>
      <c r="N8" s="342">
        <f t="shared" si="0"/>
        <v>0</v>
      </c>
      <c r="O8" s="342">
        <f t="shared" si="0"/>
        <v>151.84707998545491</v>
      </c>
      <c r="P8" s="342">
        <f t="shared" si="0"/>
        <v>0</v>
      </c>
      <c r="Q8" s="342">
        <f t="shared" si="0"/>
        <v>151.84707998545491</v>
      </c>
      <c r="R8" s="342">
        <f t="shared" si="0"/>
        <v>151.84707998545491</v>
      </c>
      <c r="S8" s="342">
        <f t="shared" si="0"/>
        <v>151.84707998545491</v>
      </c>
      <c r="T8" s="342">
        <f t="shared" si="0"/>
        <v>0</v>
      </c>
      <c r="U8" s="342">
        <f t="shared" si="0"/>
        <v>151.84707998546037</v>
      </c>
      <c r="V8" s="342">
        <f t="shared" si="0"/>
        <v>151.84707998544945</v>
      </c>
      <c r="W8" s="342">
        <f t="shared" si="0"/>
        <v>0</v>
      </c>
      <c r="X8" s="342">
        <f t="shared" si="0"/>
        <v>151.84707998546037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607.38831994181874</v>
      </c>
      <c r="C9" s="343">
        <f t="shared" si="1"/>
        <v>793.87111595163196</v>
      </c>
      <c r="D9" s="343">
        <f t="shared" si="1"/>
        <v>900.64505653289802</v>
      </c>
      <c r="E9" s="343">
        <f t="shared" si="1"/>
        <v>446.78657735097022</v>
      </c>
      <c r="F9" s="343">
        <f t="shared" si="1"/>
        <v>517.08137917858812</v>
      </c>
      <c r="G9" s="343">
        <f t="shared" si="1"/>
        <v>168.04302518003669</v>
      </c>
      <c r="H9" s="343">
        <f t="shared" si="1"/>
        <v>324.45860613939294</v>
      </c>
      <c r="I9" s="343">
        <f t="shared" si="1"/>
        <v>302.92523182405057</v>
      </c>
      <c r="J9" s="343">
        <f t="shared" si="1"/>
        <v>334.24754916404981</v>
      </c>
      <c r="K9" s="343">
        <f t="shared" si="1"/>
        <v>1017.3250014420255</v>
      </c>
      <c r="L9" s="343">
        <f t="shared" si="1"/>
        <v>309.12138124588</v>
      </c>
      <c r="M9" s="343">
        <f t="shared" si="1"/>
        <v>411.08488212618522</v>
      </c>
      <c r="N9" s="343">
        <f t="shared" si="1"/>
        <v>354.39953143369803</v>
      </c>
      <c r="O9" s="343">
        <f t="shared" si="1"/>
        <v>462.06688032409238</v>
      </c>
      <c r="P9" s="343">
        <f t="shared" si="1"/>
        <v>528.54571912557003</v>
      </c>
      <c r="Q9" s="343">
        <f t="shared" si="1"/>
        <v>1712.8381187242076</v>
      </c>
      <c r="R9" s="343">
        <f t="shared" si="1"/>
        <v>1216.0632849322592</v>
      </c>
      <c r="S9" s="343">
        <f t="shared" si="1"/>
        <v>1382.7060418850997</v>
      </c>
      <c r="T9" s="343">
        <f t="shared" si="1"/>
        <v>541.39393571437904</v>
      </c>
      <c r="U9" s="343">
        <f t="shared" si="1"/>
        <v>2042.4782808640757</v>
      </c>
      <c r="V9" s="343">
        <f t="shared" si="1"/>
        <v>3827.5161993031552</v>
      </c>
      <c r="W9" s="343">
        <f t="shared" si="1"/>
        <v>2408.2259020962974</v>
      </c>
      <c r="X9" s="343">
        <f t="shared" si="1"/>
        <v>1750.7968758459174</v>
      </c>
      <c r="Y9" s="343">
        <f t="shared" si="1"/>
        <v>904.69152155809752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84.172914875322419</v>
      </c>
      <c r="C12" s="210">
        <v>70.807738607050737</v>
      </c>
      <c r="D12" s="210">
        <v>59.663456577815992</v>
      </c>
      <c r="E12" s="210">
        <v>78.678503869303526</v>
      </c>
      <c r="F12" s="210">
        <v>72.263026655202054</v>
      </c>
      <c r="G12" s="210">
        <v>75.248151332760102</v>
      </c>
      <c r="H12" s="210">
        <v>114.3197764402408</v>
      </c>
      <c r="I12" s="210">
        <v>133.14582975064491</v>
      </c>
      <c r="J12" s="210">
        <v>129.1631126397248</v>
      </c>
      <c r="K12" s="210">
        <v>115.6444539982803</v>
      </c>
      <c r="L12" s="210">
        <v>130.2505588993981</v>
      </c>
      <c r="M12" s="210">
        <v>144.92708512467749</v>
      </c>
      <c r="N12" s="210">
        <v>162.33533963886501</v>
      </c>
      <c r="O12" s="210">
        <v>159.60601891659499</v>
      </c>
      <c r="P12" s="210">
        <v>199.37910576096311</v>
      </c>
      <c r="Q12" s="210">
        <v>161.18572656921751</v>
      </c>
      <c r="R12" s="210">
        <v>167.6298366294067</v>
      </c>
      <c r="S12" s="210">
        <v>158.0596732588134</v>
      </c>
      <c r="T12" s="210">
        <v>216.62820292347371</v>
      </c>
      <c r="U12" s="210">
        <v>180.40430669299701</v>
      </c>
      <c r="V12" s="210">
        <v>153.80694989106041</v>
      </c>
      <c r="W12" s="210">
        <v>175.58504796070551</v>
      </c>
      <c r="X12" s="210">
        <v>170.98578309611611</v>
      </c>
      <c r="Y12" s="210">
        <v>181.1093774599436</v>
      </c>
      <c r="DA12" s="109" t="s">
        <v>2376</v>
      </c>
    </row>
    <row r="13" spans="1:105" ht="12" customHeight="1" x14ac:dyDescent="0.25">
      <c r="A13" s="24" t="s">
        <v>28</v>
      </c>
      <c r="B13" s="213">
        <v>4.1834049871023211</v>
      </c>
      <c r="C13" s="213">
        <v>6.7851246775580396</v>
      </c>
      <c r="D13" s="213">
        <v>4.3061049011177994</v>
      </c>
      <c r="E13" s="213">
        <v>4.5000859845227863</v>
      </c>
      <c r="F13" s="213">
        <v>4.6122957867583834</v>
      </c>
      <c r="G13" s="213">
        <v>3.5251074806534821</v>
      </c>
      <c r="H13" s="213">
        <v>1.5749785038693029</v>
      </c>
      <c r="I13" s="213">
        <v>1.4581255374032669</v>
      </c>
      <c r="J13" s="213">
        <v>0</v>
      </c>
      <c r="K13" s="213">
        <v>0</v>
      </c>
      <c r="L13" s="213">
        <v>0</v>
      </c>
      <c r="M13" s="213">
        <v>1.8545141874462601</v>
      </c>
      <c r="N13" s="213">
        <v>1.332846087704213</v>
      </c>
      <c r="O13" s="213">
        <v>1.5636285468615649</v>
      </c>
      <c r="P13" s="213">
        <v>1.109114359415305</v>
      </c>
      <c r="Q13" s="213">
        <v>1.61195184866724</v>
      </c>
      <c r="R13" s="213">
        <v>1.280137575236457</v>
      </c>
      <c r="S13" s="213">
        <v>1.5988822012037831</v>
      </c>
      <c r="T13" s="213">
        <v>1.3650902837489249</v>
      </c>
      <c r="U13" s="213">
        <v>1.602493551160791</v>
      </c>
      <c r="V13" s="213">
        <v>1.646173688736027</v>
      </c>
      <c r="W13" s="213">
        <v>1.603783319002579</v>
      </c>
      <c r="X13" s="213">
        <v>1.322098022355976</v>
      </c>
      <c r="Y13" s="213">
        <v>1.0974204643164229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2.0612209802235588</v>
      </c>
      <c r="C14" s="204">
        <f t="shared" si="2"/>
        <v>1.026999140154772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1.026999140154772</v>
      </c>
      <c r="I14" s="204">
        <f t="shared" si="2"/>
        <v>0</v>
      </c>
      <c r="J14" s="204">
        <f t="shared" si="2"/>
        <v>0</v>
      </c>
      <c r="K14" s="204">
        <f t="shared" si="2"/>
        <v>2.0540842648323299</v>
      </c>
      <c r="L14" s="204">
        <f t="shared" si="2"/>
        <v>3.0985382631126397</v>
      </c>
      <c r="M14" s="204">
        <f t="shared" si="2"/>
        <v>4.1453998280309534</v>
      </c>
      <c r="N14" s="204">
        <f t="shared" si="2"/>
        <v>5.1531384350816847</v>
      </c>
      <c r="O14" s="204">
        <f t="shared" si="2"/>
        <v>5.1570937231298366</v>
      </c>
      <c r="P14" s="204">
        <f t="shared" si="2"/>
        <v>6.1495270851246771</v>
      </c>
      <c r="Q14" s="204">
        <f t="shared" si="2"/>
        <v>2.054858125537403</v>
      </c>
      <c r="R14" s="204">
        <f t="shared" si="2"/>
        <v>2.0547721410146171</v>
      </c>
      <c r="S14" s="204">
        <f t="shared" si="2"/>
        <v>0</v>
      </c>
      <c r="T14" s="204">
        <f t="shared" si="2"/>
        <v>9.0524505588993982</v>
      </c>
      <c r="U14" s="204">
        <f t="shared" si="2"/>
        <v>9.1394668959587264</v>
      </c>
      <c r="V14" s="204">
        <f t="shared" si="2"/>
        <v>1.0492691315563201</v>
      </c>
      <c r="W14" s="204">
        <f t="shared" si="2"/>
        <v>1.049183147033534</v>
      </c>
      <c r="X14" s="204">
        <f t="shared" si="2"/>
        <v>1.0490971625107479</v>
      </c>
      <c r="Y14" s="204">
        <f t="shared" si="2"/>
        <v>1.0490111779879621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2379</v>
      </c>
    </row>
    <row r="17" spans="1:105" ht="12" customHeight="1" x14ac:dyDescent="0.25">
      <c r="A17" s="18" t="s">
        <v>71</v>
      </c>
      <c r="B17" s="204">
        <v>1.026999140154772</v>
      </c>
      <c r="C17" s="204">
        <v>1.026999140154772</v>
      </c>
      <c r="D17" s="204">
        <v>0</v>
      </c>
      <c r="E17" s="204">
        <v>0</v>
      </c>
      <c r="F17" s="204">
        <v>0</v>
      </c>
      <c r="G17" s="204">
        <v>0</v>
      </c>
      <c r="H17" s="204">
        <v>1.026999140154772</v>
      </c>
      <c r="I17" s="204">
        <v>0</v>
      </c>
      <c r="J17" s="204">
        <v>0</v>
      </c>
      <c r="K17" s="204">
        <v>2.0540842648323299</v>
      </c>
      <c r="L17" s="204">
        <v>2.0540842648323299</v>
      </c>
      <c r="M17" s="204">
        <v>2.0540842648323299</v>
      </c>
      <c r="N17" s="204">
        <v>2.019002579535683</v>
      </c>
      <c r="O17" s="204">
        <v>2.0077386070507308</v>
      </c>
      <c r="P17" s="204">
        <v>3.0035253654342209</v>
      </c>
      <c r="Q17" s="204">
        <v>1.0061049011177989</v>
      </c>
      <c r="R17" s="204">
        <v>1.0060189165950131</v>
      </c>
      <c r="S17" s="204">
        <v>0</v>
      </c>
      <c r="T17" s="204">
        <v>9.0524505588993982</v>
      </c>
      <c r="U17" s="204">
        <v>7.0407566638005159</v>
      </c>
      <c r="V17" s="204">
        <v>0</v>
      </c>
      <c r="W17" s="204">
        <v>0</v>
      </c>
      <c r="X17" s="204">
        <v>0</v>
      </c>
      <c r="Y17" s="204">
        <v>0</v>
      </c>
      <c r="DA17" s="71" t="s">
        <v>2380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1.034221840068787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1.04445399828031</v>
      </c>
      <c r="M19" s="204">
        <v>2.091315563198624</v>
      </c>
      <c r="N19" s="204">
        <v>3.1341358555460022</v>
      </c>
      <c r="O19" s="204">
        <v>3.1493551160791058</v>
      </c>
      <c r="P19" s="204">
        <v>3.1460017196904562</v>
      </c>
      <c r="Q19" s="204">
        <v>1.0487532244196041</v>
      </c>
      <c r="R19" s="204">
        <v>1.0487532244196041</v>
      </c>
      <c r="S19" s="204">
        <v>0</v>
      </c>
      <c r="T19" s="204">
        <v>0</v>
      </c>
      <c r="U19" s="204">
        <v>2.098710232158211</v>
      </c>
      <c r="V19" s="204">
        <v>1.0492691315563201</v>
      </c>
      <c r="W19" s="204">
        <v>1.049183147033534</v>
      </c>
      <c r="X19" s="204">
        <v>1.0490971625107479</v>
      </c>
      <c r="Y19" s="204">
        <v>1.0490111779879621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52.171109200343928</v>
      </c>
      <c r="C20" s="204">
        <f t="shared" si="3"/>
        <v>51.397248495270851</v>
      </c>
      <c r="D20" s="204">
        <f t="shared" si="3"/>
        <v>40.778159931212379</v>
      </c>
      <c r="E20" s="204">
        <f t="shared" si="3"/>
        <v>55.137575236457437</v>
      </c>
      <c r="F20" s="204">
        <f t="shared" si="3"/>
        <v>50.773860705073083</v>
      </c>
      <c r="G20" s="204">
        <f t="shared" si="3"/>
        <v>48.774720550300941</v>
      </c>
      <c r="H20" s="204">
        <f t="shared" si="3"/>
        <v>60.920034393809111</v>
      </c>
      <c r="I20" s="204">
        <f t="shared" si="3"/>
        <v>68.035253654342213</v>
      </c>
      <c r="J20" s="204">
        <f t="shared" si="3"/>
        <v>64.53138435081685</v>
      </c>
      <c r="K20" s="204">
        <f t="shared" si="3"/>
        <v>57.265692175408432</v>
      </c>
      <c r="L20" s="204">
        <f t="shared" si="3"/>
        <v>60.748065348237311</v>
      </c>
      <c r="M20" s="204">
        <f t="shared" si="3"/>
        <v>59.372312983662937</v>
      </c>
      <c r="N20" s="204">
        <f t="shared" si="3"/>
        <v>71.431642304385207</v>
      </c>
      <c r="O20" s="204">
        <f t="shared" si="3"/>
        <v>68.357695614789336</v>
      </c>
      <c r="P20" s="204">
        <f t="shared" si="3"/>
        <v>63.349097162510738</v>
      </c>
      <c r="Q20" s="204">
        <f t="shared" si="3"/>
        <v>68.658641444539981</v>
      </c>
      <c r="R20" s="204">
        <f t="shared" si="3"/>
        <v>68.895098882201196</v>
      </c>
      <c r="S20" s="204">
        <f t="shared" si="3"/>
        <v>69.797936371453133</v>
      </c>
      <c r="T20" s="204">
        <f t="shared" si="3"/>
        <v>86.305245055889941</v>
      </c>
      <c r="U20" s="204">
        <f t="shared" si="3"/>
        <v>71.109802235597584</v>
      </c>
      <c r="V20" s="204">
        <f t="shared" si="3"/>
        <v>63.95176268271711</v>
      </c>
      <c r="W20" s="204">
        <f t="shared" si="3"/>
        <v>75.622957867583835</v>
      </c>
      <c r="X20" s="204">
        <f t="shared" si="3"/>
        <v>69.862252794496996</v>
      </c>
      <c r="Y20" s="204">
        <f t="shared" si="3"/>
        <v>70.808254514187439</v>
      </c>
      <c r="DA20" s="71"/>
    </row>
    <row r="21" spans="1:105" ht="12" customHeight="1" x14ac:dyDescent="0.25">
      <c r="A21" s="18" t="s">
        <v>73</v>
      </c>
      <c r="B21" s="204">
        <v>52.171109200343928</v>
      </c>
      <c r="C21" s="204">
        <v>51.397248495270851</v>
      </c>
      <c r="D21" s="204">
        <v>40.778159931212379</v>
      </c>
      <c r="E21" s="204">
        <v>55.137575236457437</v>
      </c>
      <c r="F21" s="204">
        <v>50.773860705073083</v>
      </c>
      <c r="G21" s="204">
        <v>48.774720550300941</v>
      </c>
      <c r="H21" s="204">
        <v>60.920034393809111</v>
      </c>
      <c r="I21" s="204">
        <v>68.035253654342213</v>
      </c>
      <c r="J21" s="204">
        <v>64.53138435081685</v>
      </c>
      <c r="K21" s="204">
        <v>57.265692175408432</v>
      </c>
      <c r="L21" s="204">
        <v>60.748065348237311</v>
      </c>
      <c r="M21" s="204">
        <v>59.372312983662937</v>
      </c>
      <c r="N21" s="204">
        <v>71.431642304385207</v>
      </c>
      <c r="O21" s="204">
        <v>68.357695614789336</v>
      </c>
      <c r="P21" s="204">
        <v>63.349097162510738</v>
      </c>
      <c r="Q21" s="204">
        <v>68.658641444539981</v>
      </c>
      <c r="R21" s="204">
        <v>68.895098882201196</v>
      </c>
      <c r="S21" s="204">
        <v>69.797936371453133</v>
      </c>
      <c r="T21" s="204">
        <v>86.305245055889941</v>
      </c>
      <c r="U21" s="204">
        <v>71.109802235597584</v>
      </c>
      <c r="V21" s="204">
        <v>63.95176268271711</v>
      </c>
      <c r="W21" s="204">
        <v>75.622957867583835</v>
      </c>
      <c r="X21" s="204">
        <v>69.862252794496996</v>
      </c>
      <c r="Y21" s="204">
        <v>70.808254514187439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2.3903697334479789E-2</v>
      </c>
      <c r="D23" s="204">
        <f t="shared" si="4"/>
        <v>2.3903697334479789E-2</v>
      </c>
      <c r="E23" s="204">
        <f t="shared" si="4"/>
        <v>2.3903697334479789E-2</v>
      </c>
      <c r="F23" s="204">
        <f t="shared" si="4"/>
        <v>2.3903697334479789E-2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4.7807394668959592E-2</v>
      </c>
      <c r="N23" s="204">
        <f t="shared" si="4"/>
        <v>9.5528804815133275E-2</v>
      </c>
      <c r="O23" s="204">
        <f t="shared" si="4"/>
        <v>0.1194325021496131</v>
      </c>
      <c r="P23" s="204">
        <f t="shared" si="4"/>
        <v>7.1625107480653469E-2</v>
      </c>
      <c r="Q23" s="204">
        <f t="shared" si="4"/>
        <v>4.7807394668959592E-2</v>
      </c>
      <c r="R23" s="204">
        <f t="shared" si="4"/>
        <v>0.14333619948409279</v>
      </c>
      <c r="S23" s="204">
        <f t="shared" si="4"/>
        <v>0.1194325021496131</v>
      </c>
      <c r="T23" s="204">
        <f t="shared" si="4"/>
        <v>0.19105760963026661</v>
      </c>
      <c r="U23" s="204">
        <f t="shared" si="4"/>
        <v>0.14807281509507395</v>
      </c>
      <c r="V23" s="204">
        <f t="shared" si="4"/>
        <v>0.20075900541976341</v>
      </c>
      <c r="W23" s="204">
        <f t="shared" si="4"/>
        <v>0.2277822685301043</v>
      </c>
      <c r="X23" s="204">
        <f t="shared" si="4"/>
        <v>0.2331605681711626</v>
      </c>
      <c r="Y23" s="204">
        <f t="shared" si="4"/>
        <v>0.28710746854207891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2.3903697334479789E-2</v>
      </c>
      <c r="D24" s="204">
        <v>2.3903697334479789E-2</v>
      </c>
      <c r="E24" s="204">
        <v>2.3903697334479789E-2</v>
      </c>
      <c r="F24" s="204">
        <v>2.3903697334479789E-2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4.7807394668959592E-2</v>
      </c>
      <c r="N24" s="204">
        <v>9.5528804815133275E-2</v>
      </c>
      <c r="O24" s="204">
        <v>0.1194325021496131</v>
      </c>
      <c r="P24" s="204">
        <v>7.1625107480653469E-2</v>
      </c>
      <c r="Q24" s="204">
        <v>4.7807394668959592E-2</v>
      </c>
      <c r="R24" s="204">
        <v>0.14333619948409279</v>
      </c>
      <c r="S24" s="204">
        <v>0.1194325021496131</v>
      </c>
      <c r="T24" s="204">
        <v>0.19105760963026661</v>
      </c>
      <c r="U24" s="204">
        <v>9.5528804815133275E-2</v>
      </c>
      <c r="V24" s="204">
        <v>0.14333619948409279</v>
      </c>
      <c r="W24" s="204">
        <v>0.14333619948409279</v>
      </c>
      <c r="X24" s="204">
        <v>0.1194325021496131</v>
      </c>
      <c r="Y24" s="204">
        <v>0.14333619948409279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5.2544010279940663E-2</v>
      </c>
      <c r="V29" s="204">
        <v>5.7422805935670611E-2</v>
      </c>
      <c r="W29" s="204">
        <v>8.4446069046011499E-2</v>
      </c>
      <c r="X29" s="204">
        <v>0.1137280660215495</v>
      </c>
      <c r="Y29" s="204">
        <v>0.1437712690579861</v>
      </c>
      <c r="DA29" s="71" t="s">
        <v>2390</v>
      </c>
    </row>
    <row r="30" spans="1:105" ht="12" customHeight="1" x14ac:dyDescent="0.25">
      <c r="A30" s="14" t="s">
        <v>39</v>
      </c>
      <c r="B30" s="204">
        <v>4.3470335339638861</v>
      </c>
      <c r="C30" s="204">
        <v>2.0301805674978501</v>
      </c>
      <c r="D30" s="204">
        <v>1.3136715391229581</v>
      </c>
      <c r="E30" s="204">
        <v>3.79767841788478</v>
      </c>
      <c r="F30" s="204">
        <v>0</v>
      </c>
      <c r="G30" s="204">
        <v>2.9139294926913162</v>
      </c>
      <c r="H30" s="204">
        <v>2.3884780739466889</v>
      </c>
      <c r="I30" s="204">
        <v>2.1735167669819431</v>
      </c>
      <c r="J30" s="204">
        <v>0.57325881341358553</v>
      </c>
      <c r="K30" s="204">
        <v>1.982459157351677</v>
      </c>
      <c r="L30" s="204">
        <v>3.0333619948409281</v>
      </c>
      <c r="M30" s="204">
        <v>6.592175408426483</v>
      </c>
      <c r="N30" s="204">
        <v>3.5827171109200342</v>
      </c>
      <c r="O30" s="204">
        <v>3.1527944969905422</v>
      </c>
      <c r="P30" s="204">
        <v>3.2483233018056752</v>
      </c>
      <c r="Q30" s="204">
        <v>5.4934651762682716</v>
      </c>
      <c r="R30" s="204">
        <v>3.0810834049871021</v>
      </c>
      <c r="S30" s="204">
        <v>3.224419604471195</v>
      </c>
      <c r="T30" s="204">
        <v>3.0333619948409281</v>
      </c>
      <c r="U30" s="204">
        <v>3.3915735167669818</v>
      </c>
      <c r="V30" s="204">
        <v>3.2960447119518479</v>
      </c>
      <c r="W30" s="204">
        <v>3.702149613069647</v>
      </c>
      <c r="X30" s="204">
        <v>3.6782459157351668</v>
      </c>
      <c r="Y30" s="204">
        <v>3.654342218400688</v>
      </c>
      <c r="DA30" s="71" t="s">
        <v>2391</v>
      </c>
    </row>
    <row r="31" spans="1:105" ht="12" customHeight="1" x14ac:dyDescent="0.25">
      <c r="A31" s="21" t="s">
        <v>40</v>
      </c>
      <c r="B31" s="207">
        <v>21.41014617368873</v>
      </c>
      <c r="C31" s="207">
        <v>9.5442820292347363</v>
      </c>
      <c r="D31" s="207">
        <v>13.24161650902837</v>
      </c>
      <c r="E31" s="207">
        <v>15.219260533104039</v>
      </c>
      <c r="F31" s="207">
        <v>16.852966466036111</v>
      </c>
      <c r="G31" s="207">
        <v>20.034393809114359</v>
      </c>
      <c r="H31" s="207">
        <v>48.409286328460873</v>
      </c>
      <c r="I31" s="207">
        <v>61.478933791917449</v>
      </c>
      <c r="J31" s="207">
        <v>64.058469475494405</v>
      </c>
      <c r="K31" s="207">
        <v>54.342218400687869</v>
      </c>
      <c r="L31" s="207">
        <v>63.370593293207222</v>
      </c>
      <c r="M31" s="207">
        <v>72.914875322441958</v>
      </c>
      <c r="N31" s="207">
        <v>80.739466895958728</v>
      </c>
      <c r="O31" s="207">
        <v>81.255374032674112</v>
      </c>
      <c r="P31" s="207">
        <v>125.451418744626</v>
      </c>
      <c r="Q31" s="207">
        <v>83.319002579535677</v>
      </c>
      <c r="R31" s="207">
        <v>92.17540842648323</v>
      </c>
      <c r="S31" s="207">
        <v>83.319002579535677</v>
      </c>
      <c r="T31" s="207">
        <v>116.68099742046429</v>
      </c>
      <c r="U31" s="207">
        <v>95.012897678417872</v>
      </c>
      <c r="V31" s="207">
        <v>83.662940670679276</v>
      </c>
      <c r="W31" s="207">
        <v>93.379191745485812</v>
      </c>
      <c r="X31" s="207">
        <v>94.840928632846087</v>
      </c>
      <c r="Y31" s="207">
        <v>104.21324161650899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147.2393982808004</v>
      </c>
      <c r="C33" s="203">
        <f>TRE_emi!C5</f>
        <v>153.29965777025069</v>
      </c>
      <c r="D33" s="203">
        <f>TRE_emi!D5</f>
        <v>114.7182100375138</v>
      </c>
      <c r="E33" s="203">
        <f>TRE_emi!E5</f>
        <v>149.29650864384911</v>
      </c>
      <c r="F33" s="203">
        <f>TRE_emi!F5</f>
        <v>139.53904778251149</v>
      </c>
      <c r="G33" s="203">
        <f>TRE_emi!G5</f>
        <v>130.0186685476848</v>
      </c>
      <c r="H33" s="203">
        <f>TRE_emi!H5</f>
        <v>153.1807925583235</v>
      </c>
      <c r="I33" s="203">
        <f>TRE_emi!I5</f>
        <v>166.22589369394711</v>
      </c>
      <c r="J33" s="203">
        <f>TRE_emi!J5</f>
        <v>151.5709799979121</v>
      </c>
      <c r="K33" s="203">
        <f>TRE_emi!K5</f>
        <v>140.87798963880971</v>
      </c>
      <c r="L33" s="203">
        <f>TRE_emi!L5</f>
        <v>152.08780319883431</v>
      </c>
      <c r="M33" s="203">
        <f>TRE_emi!M5</f>
        <v>160.00166009006639</v>
      </c>
      <c r="N33" s="203">
        <f>TRE_emi!N5</f>
        <v>188.8856971570095</v>
      </c>
      <c r="O33" s="203">
        <f>TRE_emi!O5</f>
        <v>182.67046825758871</v>
      </c>
      <c r="P33" s="203">
        <f>TRE_emi!P5</f>
        <v>171.99174144166349</v>
      </c>
      <c r="Q33" s="203">
        <f>TRE_emi!Q5</f>
        <v>174.32714228818509</v>
      </c>
      <c r="R33" s="203">
        <f>TRE_emi!R5</f>
        <v>173.50714705804481</v>
      </c>
      <c r="S33" s="203">
        <f>TRE_emi!S5</f>
        <v>170.68931454924331</v>
      </c>
      <c r="T33" s="203">
        <f>TRE_emi!T5</f>
        <v>236.48630517659561</v>
      </c>
      <c r="U33" s="203">
        <f>TRE_emi!U5</f>
        <v>201.6564430298225</v>
      </c>
      <c r="V33" s="203">
        <f>TRE_emi!V5</f>
        <v>160.0099339866301</v>
      </c>
      <c r="W33" s="203">
        <f>TRE_emi!W5</f>
        <v>187.07633764096821</v>
      </c>
      <c r="X33" s="203">
        <f>TRE_emi!X5</f>
        <v>172.41964466762761</v>
      </c>
      <c r="Y33" s="203">
        <f>TRE_emi!Y5</f>
        <v>173.88826611354989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94.227026479246078</v>
      </c>
      <c r="C35" s="284">
        <f t="shared" si="5"/>
        <v>69.575144558003871</v>
      </c>
      <c r="D35" s="284">
        <f t="shared" si="5"/>
        <v>54.330867629331351</v>
      </c>
      <c r="E35" s="284">
        <f t="shared" si="5"/>
        <v>49.727892257255739</v>
      </c>
      <c r="F35" s="284">
        <f t="shared" si="5"/>
        <v>43.674845532841431</v>
      </c>
      <c r="G35" s="284">
        <f t="shared" si="5"/>
        <v>46.737872136656691</v>
      </c>
      <c r="H35" s="284">
        <f t="shared" si="5"/>
        <v>64.815415700121292</v>
      </c>
      <c r="I35" s="284">
        <f t="shared" si="5"/>
        <v>53.766318624374776</v>
      </c>
      <c r="J35" s="284">
        <f t="shared" si="5"/>
        <v>49.646086031868926</v>
      </c>
      <c r="K35" s="284">
        <f t="shared" si="5"/>
        <v>68.638688592495413</v>
      </c>
      <c r="L35" s="284">
        <f t="shared" si="5"/>
        <v>48.424422550737098</v>
      </c>
      <c r="M35" s="284">
        <f t="shared" si="5"/>
        <v>52.529230984892813</v>
      </c>
      <c r="N35" s="284">
        <f t="shared" si="5"/>
        <v>57.815162029420136</v>
      </c>
      <c r="O35" s="284">
        <f t="shared" si="5"/>
        <v>53.092808519402695</v>
      </c>
      <c r="P35" s="284">
        <f t="shared" si="5"/>
        <v>53.318276446248639</v>
      </c>
      <c r="Q35" s="284">
        <f t="shared" si="5"/>
        <v>39.62035824866512</v>
      </c>
      <c r="R35" s="284">
        <f t="shared" si="5"/>
        <v>42.078083850082642</v>
      </c>
      <c r="S35" s="284">
        <f t="shared" si="5"/>
        <v>43.083241177174152</v>
      </c>
      <c r="T35" s="284">
        <f t="shared" si="5"/>
        <v>48.242427669640193</v>
      </c>
      <c r="U35" s="284">
        <f t="shared" si="5"/>
        <v>32.8086254466876</v>
      </c>
      <c r="V35" s="284">
        <f t="shared" si="5"/>
        <v>29.461879089363183</v>
      </c>
      <c r="W35" s="284">
        <f t="shared" si="5"/>
        <v>40.638491204878541</v>
      </c>
      <c r="X35" s="284">
        <f t="shared" si="5"/>
        <v>41.354241320485826</v>
      </c>
      <c r="Y35" s="284">
        <f t="shared" si="5"/>
        <v>38.031409978779024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34.645428678717927</v>
      </c>
      <c r="C36" s="344">
        <f t="shared" si="6"/>
        <v>33.859480761038</v>
      </c>
      <c r="D36" s="344">
        <f t="shared" si="6"/>
        <v>32.556683940060388</v>
      </c>
      <c r="E36" s="344">
        <f t="shared" si="6"/>
        <v>34.410605999683717</v>
      </c>
      <c r="F36" s="344">
        <f t="shared" si="6"/>
        <v>35.00574636730984</v>
      </c>
      <c r="G36" s="344">
        <f t="shared" si="6"/>
        <v>33.273407087200702</v>
      </c>
      <c r="H36" s="344">
        <f t="shared" si="6"/>
        <v>30.280075308652812</v>
      </c>
      <c r="I36" s="344">
        <f t="shared" si="6"/>
        <v>29.223119137260319</v>
      </c>
      <c r="J36" s="344">
        <f t="shared" si="6"/>
        <v>29.536418993568095</v>
      </c>
      <c r="K36" s="344">
        <f t="shared" si="6"/>
        <v>31.340516934491919</v>
      </c>
      <c r="L36" s="344">
        <f t="shared" si="6"/>
        <v>27.702085430671733</v>
      </c>
      <c r="M36" s="344">
        <f t="shared" si="6"/>
        <v>24.924492419182673</v>
      </c>
      <c r="N36" s="344">
        <f t="shared" si="6"/>
        <v>25.658072416930917</v>
      </c>
      <c r="O36" s="344">
        <f t="shared" si="6"/>
        <v>25.66341327873344</v>
      </c>
      <c r="P36" s="344">
        <f t="shared" si="6"/>
        <v>22.437509136768149</v>
      </c>
      <c r="Q36" s="344">
        <f t="shared" si="6"/>
        <v>21.349572942242169</v>
      </c>
      <c r="R36" s="344">
        <f t="shared" si="6"/>
        <v>21.233046283665821</v>
      </c>
      <c r="S36" s="344">
        <f t="shared" si="6"/>
        <v>20.862461114388747</v>
      </c>
      <c r="T36" s="344">
        <f t="shared" si="6"/>
        <v>21.155617032714066</v>
      </c>
      <c r="U36" s="344">
        <f t="shared" si="6"/>
        <v>21.009449719205389</v>
      </c>
      <c r="V36" s="344">
        <f t="shared" si="6"/>
        <v>23.129100041450624</v>
      </c>
      <c r="W36" s="344">
        <f t="shared" si="6"/>
        <v>21.759846802709632</v>
      </c>
      <c r="X36" s="344">
        <f t="shared" si="6"/>
        <v>19.940487487099578</v>
      </c>
      <c r="Y36" s="344">
        <f t="shared" si="6"/>
        <v>19.224191617035551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18.997504974016479</v>
      </c>
      <c r="C37" s="344">
        <f>IF(TRE_ued!C$5=0,"",TRE_ued!C$5/C$5*1000)</f>
        <v>18.105153566937325</v>
      </c>
      <c r="D37" s="344">
        <f>IF(TRE_ued!D$5=0,"",TRE_ued!D$5/D$5*1000)</f>
        <v>17.611112790055255</v>
      </c>
      <c r="E37" s="344">
        <f>IF(TRE_ued!E$5=0,"",TRE_ued!E$5/E$5*1000)</f>
        <v>18.725155151671846</v>
      </c>
      <c r="F37" s="344">
        <f>IF(TRE_ued!F$5=0,"",TRE_ued!F$5/F$5*1000)</f>
        <v>18.889533423175703</v>
      </c>
      <c r="G37" s="344">
        <f>IF(TRE_ued!G$5=0,"",TRE_ued!G$5/G$5*1000)</f>
        <v>18.2385526256435</v>
      </c>
      <c r="H37" s="344">
        <f>IF(TRE_ued!H$5=0,"",TRE_ued!H$5/H$5*1000)</f>
        <v>16.959220927990458</v>
      </c>
      <c r="I37" s="344">
        <f>IF(TRE_ued!I$5=0,"",TRE_ued!I$5/I$5*1000)</f>
        <v>16.458772770075612</v>
      </c>
      <c r="J37" s="344">
        <f>IF(TRE_ued!J$5=0,"",TRE_ued!J$5/J$5*1000)</f>
        <v>16.704688830913664</v>
      </c>
      <c r="K37" s="344">
        <f>IF(TRE_ued!K$5=0,"",TRE_ued!K$5/K$5*1000)</f>
        <v>17.686495448553146</v>
      </c>
      <c r="L37" s="344">
        <f>IF(TRE_ued!L$5=0,"",TRE_ued!L$5/L$5*1000)</f>
        <v>15.693177297583658</v>
      </c>
      <c r="M37" s="344">
        <f>IF(TRE_ued!M$5=0,"",TRE_ued!M$5/M$5*1000)</f>
        <v>14.20179217219575</v>
      </c>
      <c r="N37" s="344">
        <f>IF(TRE_ued!N$5=0,"",TRE_ued!N$5/N$5*1000)</f>
        <v>14.535253115136365</v>
      </c>
      <c r="O37" s="344">
        <f>IF(TRE_ued!O$5=0,"",TRE_ued!O$5/O$5*1000)</f>
        <v>14.551090638821359</v>
      </c>
      <c r="P37" s="344">
        <f>IF(TRE_ued!P$5=0,"",TRE_ued!P$5/P$5*1000)</f>
        <v>12.939804544681591</v>
      </c>
      <c r="Q37" s="344">
        <f>IF(TRE_ued!Q$5=0,"",TRE_ued!Q$5/Q$5*1000)</f>
        <v>12.167477491276022</v>
      </c>
      <c r="R37" s="344">
        <f>IF(TRE_ued!R$5=0,"",TRE_ued!R$5/R$5*1000)</f>
        <v>12.119099046222676</v>
      </c>
      <c r="S37" s="344">
        <f>IF(TRE_ued!S$5=0,"",TRE_ued!S$5/S$5*1000)</f>
        <v>11.875205296508724</v>
      </c>
      <c r="T37" s="344">
        <f>IF(TRE_ued!T$5=0,"",TRE_ued!T$5/T$5*1000)</f>
        <v>12.018707914692182</v>
      </c>
      <c r="U37" s="344">
        <f>IF(TRE_ued!U$5=0,"",TRE_ued!U$5/U$5*1000)</f>
        <v>11.924493449481192</v>
      </c>
      <c r="V37" s="344">
        <f>IF(TRE_ued!V$5=0,"",TRE_ued!V$5/V$5*1000)</f>
        <v>13.200624119555883</v>
      </c>
      <c r="W37" s="344">
        <f>IF(TRE_ued!W$5=0,"",TRE_ued!W$5/W$5*1000)</f>
        <v>12.400518658383362</v>
      </c>
      <c r="X37" s="344">
        <f>IF(TRE_ued!X$5=0,"",TRE_ued!X$5/X$5*1000)</f>
        <v>11.406512126738217</v>
      </c>
      <c r="Y37" s="344">
        <f>IF(TRE_ued!Y$5=0,"",TRE_ued!Y$5/Y$5*1000)</f>
        <v>11.030138405376722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1.7492491319671244</v>
      </c>
      <c r="C38" s="345">
        <f t="shared" si="7"/>
        <v>2.1650127625313789</v>
      </c>
      <c r="D38" s="345">
        <f t="shared" si="7"/>
        <v>1.922755009808939</v>
      </c>
      <c r="E38" s="345">
        <f t="shared" si="7"/>
        <v>1.8975514441892845</v>
      </c>
      <c r="F38" s="345">
        <f t="shared" si="7"/>
        <v>1.9309881448546604</v>
      </c>
      <c r="G38" s="345">
        <f t="shared" si="7"/>
        <v>1.7278652863207253</v>
      </c>
      <c r="H38" s="345">
        <f t="shared" si="7"/>
        <v>1.3399325762187508</v>
      </c>
      <c r="I38" s="345">
        <f t="shared" si="7"/>
        <v>1.2484498688787657</v>
      </c>
      <c r="J38" s="345">
        <f t="shared" si="7"/>
        <v>1.1734850368672181</v>
      </c>
      <c r="K38" s="345">
        <f t="shared" si="7"/>
        <v>1.2181992717169527</v>
      </c>
      <c r="L38" s="345">
        <f t="shared" si="7"/>
        <v>1.167655666769942</v>
      </c>
      <c r="M38" s="345">
        <f t="shared" si="7"/>
        <v>1.1040148910220653</v>
      </c>
      <c r="N38" s="345">
        <f t="shared" si="7"/>
        <v>1.1635525423928581</v>
      </c>
      <c r="O38" s="345">
        <f t="shared" si="7"/>
        <v>1.1445086438315741</v>
      </c>
      <c r="P38" s="345">
        <f t="shared" si="7"/>
        <v>0.86263673811369934</v>
      </c>
      <c r="Q38" s="345">
        <f t="shared" si="7"/>
        <v>1.0815296490494417</v>
      </c>
      <c r="R38" s="345">
        <f t="shared" si="7"/>
        <v>1.0350612429554029</v>
      </c>
      <c r="S38" s="345">
        <f t="shared" si="7"/>
        <v>1.0799042603975879</v>
      </c>
      <c r="T38" s="345">
        <f t="shared" si="7"/>
        <v>1.0916690531755784</v>
      </c>
      <c r="U38" s="345">
        <f t="shared" si="7"/>
        <v>1.1178028214869133</v>
      </c>
      <c r="V38" s="345">
        <f t="shared" si="7"/>
        <v>1.0403296736588508</v>
      </c>
      <c r="W38" s="345">
        <f t="shared" si="7"/>
        <v>1.0654457188338402</v>
      </c>
      <c r="X38" s="345">
        <f t="shared" si="7"/>
        <v>1.0083858525869691</v>
      </c>
      <c r="Y38" s="345">
        <f t="shared" si="7"/>
        <v>0.96012845139401559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SK: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84.172914875322476</v>
      </c>
      <c r="C5" s="223">
        <v>70.807738607050752</v>
      </c>
      <c r="D5" s="223">
        <v>59.663456577815971</v>
      </c>
      <c r="E5" s="223">
        <v>78.678503869303526</v>
      </c>
      <c r="F5" s="223">
        <v>72.26302665520204</v>
      </c>
      <c r="G5" s="223">
        <v>75.248151332760074</v>
      </c>
      <c r="H5" s="223">
        <v>114.3197764402408</v>
      </c>
      <c r="I5" s="223">
        <v>133.14582975064491</v>
      </c>
      <c r="J5" s="223">
        <v>129.16311263972489</v>
      </c>
      <c r="K5" s="223">
        <v>115.6444539982803</v>
      </c>
      <c r="L5" s="223">
        <v>130.2505588993981</v>
      </c>
      <c r="M5" s="223">
        <v>144.92708512467749</v>
      </c>
      <c r="N5" s="223">
        <v>162.33533963886489</v>
      </c>
      <c r="O5" s="223">
        <v>159.6060189165951</v>
      </c>
      <c r="P5" s="223">
        <v>199.37910576096311</v>
      </c>
      <c r="Q5" s="223">
        <v>161.18572656921759</v>
      </c>
      <c r="R5" s="223">
        <v>167.6298366294067</v>
      </c>
      <c r="S5" s="223">
        <v>158.0596732588134</v>
      </c>
      <c r="T5" s="223">
        <v>216.62820292347371</v>
      </c>
      <c r="U5" s="223">
        <v>180.40430669299701</v>
      </c>
      <c r="V5" s="223">
        <v>153.80694989106041</v>
      </c>
      <c r="W5" s="223">
        <v>175.58504796070551</v>
      </c>
      <c r="X5" s="223">
        <v>170.98578309611611</v>
      </c>
      <c r="Y5" s="223">
        <v>181.1093774599436</v>
      </c>
      <c r="DA5" s="89" t="s">
        <v>2376</v>
      </c>
    </row>
    <row r="6" spans="1:105" ht="12" customHeight="1" x14ac:dyDescent="0.25">
      <c r="A6" s="55" t="s">
        <v>91</v>
      </c>
      <c r="B6" s="259">
        <v>1.2750967038707071</v>
      </c>
      <c r="C6" s="259">
        <v>0.64253762732238728</v>
      </c>
      <c r="D6" s="259">
        <v>0.82439895947522523</v>
      </c>
      <c r="E6" s="259">
        <v>0.97194370102941519</v>
      </c>
      <c r="F6" s="259">
        <v>1.0405878937429409</v>
      </c>
      <c r="G6" s="259">
        <v>1.183293118396507</v>
      </c>
      <c r="H6" s="259">
        <v>2.37330337636753</v>
      </c>
      <c r="I6" s="259">
        <v>2.8841203588939268</v>
      </c>
      <c r="J6" s="259">
        <v>2.9012849312148918</v>
      </c>
      <c r="K6" s="259">
        <v>2.5246913569048139</v>
      </c>
      <c r="L6" s="259">
        <v>2.871905056763242</v>
      </c>
      <c r="M6" s="259">
        <v>3.202093011504259</v>
      </c>
      <c r="N6" s="259">
        <v>3.597410251771834</v>
      </c>
      <c r="O6" s="259">
        <v>3.5743094200239178</v>
      </c>
      <c r="P6" s="259">
        <v>4.869192327837415</v>
      </c>
      <c r="Q6" s="259">
        <v>3.6314817646567952</v>
      </c>
      <c r="R6" s="259">
        <v>3.8976857069353228</v>
      </c>
      <c r="S6" s="259">
        <v>3.6190107278461801</v>
      </c>
      <c r="T6" s="259">
        <v>5.01770265130315</v>
      </c>
      <c r="U6" s="259">
        <v>4.1133122064631022</v>
      </c>
      <c r="V6" s="259">
        <v>3.5549216274424662</v>
      </c>
      <c r="W6" s="259">
        <v>4.0236409964442634</v>
      </c>
      <c r="X6" s="259">
        <v>3.9842665582928092</v>
      </c>
      <c r="Y6" s="259">
        <v>4.2843446822215849</v>
      </c>
      <c r="DA6" s="67" t="s">
        <v>2393</v>
      </c>
    </row>
    <row r="7" spans="1:105" ht="12" customHeight="1" x14ac:dyDescent="0.25">
      <c r="A7" s="173" t="s">
        <v>92</v>
      </c>
      <c r="B7" s="224">
        <v>1.7341315172641609</v>
      </c>
      <c r="C7" s="224">
        <v>0.87385117315844674</v>
      </c>
      <c r="D7" s="224">
        <v>1.1211825848863071</v>
      </c>
      <c r="E7" s="224">
        <v>1.3218434334000051</v>
      </c>
      <c r="F7" s="224">
        <v>1.415199535490399</v>
      </c>
      <c r="G7" s="224">
        <v>1.609278641019249</v>
      </c>
      <c r="H7" s="224">
        <v>3.22769259185984</v>
      </c>
      <c r="I7" s="224">
        <v>3.92240368809574</v>
      </c>
      <c r="J7" s="224">
        <v>3.9457475064522529</v>
      </c>
      <c r="K7" s="224">
        <v>3.4335802453905471</v>
      </c>
      <c r="L7" s="224">
        <v>3.905790877198009</v>
      </c>
      <c r="M7" s="224">
        <v>4.3548464956457904</v>
      </c>
      <c r="N7" s="224">
        <v>4.8924779424096956</v>
      </c>
      <c r="O7" s="224">
        <v>4.8610608112325284</v>
      </c>
      <c r="P7" s="224">
        <v>6.6221015658588831</v>
      </c>
      <c r="Q7" s="224">
        <v>4.9388151999332424</v>
      </c>
      <c r="R7" s="224">
        <v>5.3008525614320403</v>
      </c>
      <c r="S7" s="224">
        <v>4.9218545898708044</v>
      </c>
      <c r="T7" s="224">
        <v>6.8240756057722836</v>
      </c>
      <c r="U7" s="224">
        <v>5.5941046007898203</v>
      </c>
      <c r="V7" s="224">
        <v>4.8346934133217543</v>
      </c>
      <c r="W7" s="224">
        <v>5.4721517551641963</v>
      </c>
      <c r="X7" s="224">
        <v>5.4186025192782212</v>
      </c>
      <c r="Y7" s="224">
        <v>5.8267087678213549</v>
      </c>
      <c r="DA7" s="177" t="s">
        <v>2394</v>
      </c>
    </row>
    <row r="8" spans="1:105" ht="12" customHeight="1" x14ac:dyDescent="0.25">
      <c r="A8" s="173" t="s">
        <v>93</v>
      </c>
      <c r="B8" s="224">
        <v>2.142162462502788</v>
      </c>
      <c r="C8" s="224">
        <v>1.0794632139016109</v>
      </c>
      <c r="D8" s="224">
        <v>1.3849902519183781</v>
      </c>
      <c r="E8" s="224">
        <v>1.632865417729418</v>
      </c>
      <c r="F8" s="224">
        <v>1.74818766148814</v>
      </c>
      <c r="G8" s="224">
        <v>1.987932438906131</v>
      </c>
      <c r="H8" s="224">
        <v>3.9871496722974511</v>
      </c>
      <c r="I8" s="224">
        <v>4.8453222029417979</v>
      </c>
      <c r="J8" s="224">
        <v>4.8741586844410181</v>
      </c>
      <c r="K8" s="224">
        <v>4.2414814796000861</v>
      </c>
      <c r="L8" s="224">
        <v>4.8248004953622461</v>
      </c>
      <c r="M8" s="224">
        <v>5.3795162593271542</v>
      </c>
      <c r="N8" s="224">
        <v>6.0436492229766818</v>
      </c>
      <c r="O8" s="224">
        <v>6.0048398256401816</v>
      </c>
      <c r="P8" s="224">
        <v>8.1802431107668578</v>
      </c>
      <c r="Q8" s="224">
        <v>6.1008893646234146</v>
      </c>
      <c r="R8" s="224">
        <v>6.5481119876513416</v>
      </c>
      <c r="S8" s="224">
        <v>6.079938022781584</v>
      </c>
      <c r="T8" s="224">
        <v>8.4297404541892913</v>
      </c>
      <c r="U8" s="224">
        <v>6.9103645068580128</v>
      </c>
      <c r="V8" s="224">
        <v>5.9722683341033429</v>
      </c>
      <c r="W8" s="224">
        <v>6.7597168740263607</v>
      </c>
      <c r="X8" s="224">
        <v>6.6935678179319202</v>
      </c>
      <c r="Y8" s="224">
        <v>7.1976990661322624</v>
      </c>
      <c r="DA8" s="177" t="s">
        <v>2395</v>
      </c>
    </row>
    <row r="9" spans="1:105" ht="12" customHeight="1" x14ac:dyDescent="0.25">
      <c r="A9" s="173" t="s">
        <v>94</v>
      </c>
      <c r="B9" s="224">
        <v>1.326100572025535</v>
      </c>
      <c r="C9" s="224">
        <v>0.66823913241528254</v>
      </c>
      <c r="D9" s="224">
        <v>0.85737491785423414</v>
      </c>
      <c r="E9" s="224">
        <v>1.010821449070592</v>
      </c>
      <c r="F9" s="224">
        <v>1.082211409492658</v>
      </c>
      <c r="G9" s="224">
        <v>1.230624843132367</v>
      </c>
      <c r="H9" s="224">
        <v>2.4682355114222312</v>
      </c>
      <c r="I9" s="224">
        <v>2.999485173249683</v>
      </c>
      <c r="J9" s="224">
        <v>3.0173363284634882</v>
      </c>
      <c r="K9" s="224">
        <v>2.6256790111810062</v>
      </c>
      <c r="L9" s="224">
        <v>2.986781259033771</v>
      </c>
      <c r="M9" s="224">
        <v>3.330176731964428</v>
      </c>
      <c r="N9" s="224">
        <v>3.741306661842708</v>
      </c>
      <c r="O9" s="224">
        <v>3.7172817968248748</v>
      </c>
      <c r="P9" s="224">
        <v>5.063960020950911</v>
      </c>
      <c r="Q9" s="224">
        <v>3.776741035243067</v>
      </c>
      <c r="R9" s="224">
        <v>4.0535931352127363</v>
      </c>
      <c r="S9" s="224">
        <v>3.763771156960027</v>
      </c>
      <c r="T9" s="224">
        <v>5.2184107573552758</v>
      </c>
      <c r="U9" s="224">
        <v>4.277844694721626</v>
      </c>
      <c r="V9" s="224">
        <v>3.6971184925401639</v>
      </c>
      <c r="W9" s="224">
        <v>4.1845866363020328</v>
      </c>
      <c r="X9" s="224">
        <v>4.1436372206245222</v>
      </c>
      <c r="Y9" s="224">
        <v>4.4557184695104466</v>
      </c>
      <c r="DA9" s="177" t="s">
        <v>2396</v>
      </c>
    </row>
    <row r="10" spans="1:105" ht="12" customHeight="1" x14ac:dyDescent="0.25">
      <c r="A10" s="56" t="s">
        <v>95</v>
      </c>
      <c r="B10" s="260">
        <v>2.5372748939461021</v>
      </c>
      <c r="C10" s="260">
        <v>2.448226138637259</v>
      </c>
      <c r="D10" s="260">
        <v>1.8891880097186819</v>
      </c>
      <c r="E10" s="260">
        <v>2.535728869538155</v>
      </c>
      <c r="F10" s="260">
        <v>2.2944692197908481</v>
      </c>
      <c r="G10" s="260">
        <v>2.2813051118959362</v>
      </c>
      <c r="H10" s="260">
        <v>3.1997621000225691</v>
      </c>
      <c r="I10" s="260">
        <v>3.681585312640987</v>
      </c>
      <c r="J10" s="260">
        <v>3.5592963829242952</v>
      </c>
      <c r="K10" s="260">
        <v>3.1963337195413488</v>
      </c>
      <c r="L10" s="260">
        <v>3.5583138898643081</v>
      </c>
      <c r="M10" s="260">
        <v>3.8730627312553341</v>
      </c>
      <c r="N10" s="260">
        <v>4.3903434130591652</v>
      </c>
      <c r="O10" s="260">
        <v>4.3057101122348742</v>
      </c>
      <c r="P10" s="260">
        <v>5.3209358612473041</v>
      </c>
      <c r="Q10" s="260">
        <v>4.3383639873892923</v>
      </c>
      <c r="R10" s="260">
        <v>4.5160163996077927</v>
      </c>
      <c r="S10" s="260">
        <v>4.2823259301809653</v>
      </c>
      <c r="T10" s="260">
        <v>5.8790292729643028</v>
      </c>
      <c r="U10" s="260">
        <v>4.8963678124364254</v>
      </c>
      <c r="V10" s="260">
        <v>4.1654290274418662</v>
      </c>
      <c r="W10" s="260">
        <v>4.7794288507754477</v>
      </c>
      <c r="X10" s="260">
        <v>4.6504928809960191</v>
      </c>
      <c r="Y10" s="260">
        <v>4.9276672321159456</v>
      </c>
      <c r="DA10" s="68" t="s">
        <v>2397</v>
      </c>
    </row>
    <row r="11" spans="1:105" ht="12" customHeight="1" x14ac:dyDescent="0.25">
      <c r="A11" s="37" t="s">
        <v>159</v>
      </c>
      <c r="B11" s="226">
        <v>5.0895121111011708E-2</v>
      </c>
      <c r="C11" s="226">
        <v>5.3285360168305762E-2</v>
      </c>
      <c r="D11" s="226">
        <v>0</v>
      </c>
      <c r="E11" s="226">
        <v>0</v>
      </c>
      <c r="F11" s="226">
        <v>0</v>
      </c>
      <c r="G11" s="226">
        <v>0</v>
      </c>
      <c r="H11" s="226">
        <v>4.3742008472116602E-2</v>
      </c>
      <c r="I11" s="226">
        <v>0</v>
      </c>
      <c r="J11" s="226">
        <v>0</v>
      </c>
      <c r="K11" s="226">
        <v>8.3182722283430252E-2</v>
      </c>
      <c r="L11" s="226">
        <v>8.3568211487917793E-2</v>
      </c>
      <c r="M11" s="226">
        <v>8.687254134550576E-2</v>
      </c>
      <c r="N11" s="226">
        <v>8.3386813379998925E-2</v>
      </c>
      <c r="O11" s="226">
        <v>8.2174563655580637E-2</v>
      </c>
      <c r="P11" s="226">
        <v>0.1060295207269235</v>
      </c>
      <c r="Q11" s="226">
        <v>4.0964697185073048E-2</v>
      </c>
      <c r="R11" s="226">
        <v>3.8862911781557603E-2</v>
      </c>
      <c r="S11" s="226">
        <v>0</v>
      </c>
      <c r="T11" s="226">
        <v>0.34816622381951873</v>
      </c>
      <c r="U11" s="226">
        <v>0.27888436559591989</v>
      </c>
      <c r="V11" s="226">
        <v>0</v>
      </c>
      <c r="W11" s="226">
        <v>0</v>
      </c>
      <c r="X11" s="226">
        <v>0</v>
      </c>
      <c r="Y11" s="226">
        <v>0</v>
      </c>
      <c r="DA11" s="69" t="s">
        <v>2398</v>
      </c>
    </row>
    <row r="12" spans="1:105" ht="12" customHeight="1" x14ac:dyDescent="0.25">
      <c r="A12" s="37" t="s">
        <v>35</v>
      </c>
      <c r="B12" s="226">
        <v>2.2718937542326421</v>
      </c>
      <c r="C12" s="226">
        <v>2.3646461812009729</v>
      </c>
      <c r="D12" s="226">
        <v>1.7863306377195289</v>
      </c>
      <c r="E12" s="226">
        <v>2.4417318318019698</v>
      </c>
      <c r="F12" s="226">
        <v>2.1572925809746288</v>
      </c>
      <c r="G12" s="226">
        <v>2.0728660772191341</v>
      </c>
      <c r="H12" s="226">
        <v>2.255345718477487</v>
      </c>
      <c r="I12" s="226">
        <v>2.4306110215648649</v>
      </c>
      <c r="J12" s="226">
        <v>2.18514690299491</v>
      </c>
      <c r="K12" s="226">
        <v>2.0010760150192608</v>
      </c>
      <c r="L12" s="226">
        <v>2.116852394080857</v>
      </c>
      <c r="M12" s="226">
        <v>2.110215156039307</v>
      </c>
      <c r="N12" s="226">
        <v>2.5066009370351079</v>
      </c>
      <c r="O12" s="226">
        <v>2.368807235277</v>
      </c>
      <c r="P12" s="226">
        <v>1.8155932332295091</v>
      </c>
      <c r="Q12" s="226">
        <v>2.3663737270156271</v>
      </c>
      <c r="R12" s="226">
        <v>2.2456345115156111</v>
      </c>
      <c r="S12" s="226">
        <v>2.341134535655244</v>
      </c>
      <c r="T12" s="226">
        <v>2.7821035350206271</v>
      </c>
      <c r="U12" s="226">
        <v>2.354129632885376</v>
      </c>
      <c r="V12" s="226">
        <v>2.1031537014551511</v>
      </c>
      <c r="W12" s="226">
        <v>2.5130021599558572</v>
      </c>
      <c r="X12" s="226">
        <v>2.24568968580411</v>
      </c>
      <c r="Y12" s="226">
        <v>2.198959610755491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5.2544010279900882E-2</v>
      </c>
      <c r="V14" s="226">
        <v>5.7422805935580953E-2</v>
      </c>
      <c r="W14" s="226">
        <v>8.4446069045957098E-2</v>
      </c>
      <c r="X14" s="226">
        <v>0.1137280660214167</v>
      </c>
      <c r="Y14" s="226">
        <v>0.14377126905790871</v>
      </c>
      <c r="DA14" s="69" t="s">
        <v>2401</v>
      </c>
    </row>
    <row r="15" spans="1:105" ht="12" customHeight="1" x14ac:dyDescent="0.25">
      <c r="A15" s="37" t="s">
        <v>40</v>
      </c>
      <c r="B15" s="226">
        <v>0.21448601860244801</v>
      </c>
      <c r="C15" s="226">
        <v>3.029459726797985E-2</v>
      </c>
      <c r="D15" s="226">
        <v>0.1028573719991531</v>
      </c>
      <c r="E15" s="226">
        <v>9.3997037736184702E-2</v>
      </c>
      <c r="F15" s="226">
        <v>0.13717663881621889</v>
      </c>
      <c r="G15" s="226">
        <v>0.20843903467680219</v>
      </c>
      <c r="H15" s="226">
        <v>0.90067437307296516</v>
      </c>
      <c r="I15" s="226">
        <v>1.2509742910761219</v>
      </c>
      <c r="J15" s="226">
        <v>1.374149479929385</v>
      </c>
      <c r="K15" s="226">
        <v>1.112074982238658</v>
      </c>
      <c r="L15" s="226">
        <v>1.3578932842955329</v>
      </c>
      <c r="M15" s="226">
        <v>1.675975033870521</v>
      </c>
      <c r="N15" s="226">
        <v>1.800355662644058</v>
      </c>
      <c r="O15" s="226">
        <v>1.854728313302294</v>
      </c>
      <c r="P15" s="226">
        <v>3.3993131072908711</v>
      </c>
      <c r="Q15" s="226">
        <v>1.9310255631885931</v>
      </c>
      <c r="R15" s="226">
        <v>2.2315189763106229</v>
      </c>
      <c r="S15" s="226">
        <v>1.9411913945257211</v>
      </c>
      <c r="T15" s="226">
        <v>2.7487595141241581</v>
      </c>
      <c r="U15" s="226">
        <v>2.2108098036752279</v>
      </c>
      <c r="V15" s="226">
        <v>2.0048525200511338</v>
      </c>
      <c r="W15" s="226">
        <v>2.1819806217736328</v>
      </c>
      <c r="X15" s="226">
        <v>2.2910751291704918</v>
      </c>
      <c r="Y15" s="226">
        <v>2.5849363523025461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16.676459730083788</v>
      </c>
      <c r="C16" s="261">
        <f t="shared" si="0"/>
        <v>16.16688833500039</v>
      </c>
      <c r="D16" s="261">
        <f t="shared" si="0"/>
        <v>12.46326094867652</v>
      </c>
      <c r="E16" s="261">
        <f t="shared" si="0"/>
        <v>16.659469065540833</v>
      </c>
      <c r="F16" s="261">
        <f t="shared" si="0"/>
        <v>15.097783306891987</v>
      </c>
      <c r="G16" s="261">
        <f t="shared" si="0"/>
        <v>14.974039478367766</v>
      </c>
      <c r="H16" s="261">
        <f t="shared" si="0"/>
        <v>20.817012968557464</v>
      </c>
      <c r="I16" s="261">
        <f t="shared" si="0"/>
        <v>23.930189656747523</v>
      </c>
      <c r="J16" s="261">
        <f t="shared" si="0"/>
        <v>23.069513593027828</v>
      </c>
      <c r="K16" s="261">
        <f t="shared" si="0"/>
        <v>20.716977811842067</v>
      </c>
      <c r="L16" s="261">
        <f t="shared" si="0"/>
        <v>23.063145582453846</v>
      </c>
      <c r="M16" s="261">
        <f t="shared" si="0"/>
        <v>25.193900468469778</v>
      </c>
      <c r="N16" s="261">
        <f t="shared" si="0"/>
        <v>28.518412435031792</v>
      </c>
      <c r="O16" s="261">
        <f t="shared" si="0"/>
        <v>27.978899789616591</v>
      </c>
      <c r="P16" s="261">
        <f t="shared" si="0"/>
        <v>34.519166964495973</v>
      </c>
      <c r="Q16" s="261">
        <f t="shared" si="0"/>
        <v>28.191748477238161</v>
      </c>
      <c r="R16" s="261">
        <f t="shared" si="0"/>
        <v>29.321139632454489</v>
      </c>
      <c r="S16" s="261">
        <f t="shared" si="0"/>
        <v>27.822487692809521</v>
      </c>
      <c r="T16" s="261">
        <f t="shared" si="0"/>
        <v>38.158729360977112</v>
      </c>
      <c r="U16" s="261">
        <f t="shared" si="0"/>
        <v>31.638358821783562</v>
      </c>
      <c r="V16" s="261">
        <f t="shared" si="0"/>
        <v>26.883842003485611</v>
      </c>
      <c r="W16" s="261">
        <f t="shared" si="0"/>
        <v>30.777804198694731</v>
      </c>
      <c r="X16" s="261">
        <f t="shared" si="0"/>
        <v>29.833459556524758</v>
      </c>
      <c r="Y16" s="261">
        <f t="shared" si="0"/>
        <v>31.5219757934534</v>
      </c>
      <c r="DA16" s="70"/>
    </row>
    <row r="17" spans="1:105" ht="12" customHeight="1" x14ac:dyDescent="0.25">
      <c r="A17" s="60" t="s">
        <v>2404</v>
      </c>
      <c r="B17" s="329">
        <v>15.3783307307672</v>
      </c>
      <c r="C17" s="329">
        <v>15.99318256306249</v>
      </c>
      <c r="D17" s="329">
        <v>11.856637829307729</v>
      </c>
      <c r="E17" s="329">
        <v>16.09455975823229</v>
      </c>
      <c r="F17" s="329">
        <v>14.277914577754039</v>
      </c>
      <c r="G17" s="329">
        <v>13.705002794317229</v>
      </c>
      <c r="H17" s="329">
        <v>15.08296502195515</v>
      </c>
      <c r="I17" s="329">
        <v>15.935096476331569</v>
      </c>
      <c r="J17" s="329">
        <v>14.16298918607812</v>
      </c>
      <c r="K17" s="329">
        <v>13.509084408443361</v>
      </c>
      <c r="L17" s="329">
        <v>14.26198540646428</v>
      </c>
      <c r="M17" s="329">
        <v>14.51759426906732</v>
      </c>
      <c r="N17" s="329">
        <v>16.974791941144041</v>
      </c>
      <c r="O17" s="329">
        <v>16.110636063912359</v>
      </c>
      <c r="P17" s="329">
        <v>12.63331972535997</v>
      </c>
      <c r="Q17" s="329">
        <v>15.83829302420143</v>
      </c>
      <c r="R17" s="329">
        <v>14.99572891758735</v>
      </c>
      <c r="S17" s="329">
        <v>15.40055425774567</v>
      </c>
      <c r="T17" s="329">
        <v>20.481669337381561</v>
      </c>
      <c r="U17" s="329">
        <v>17.392415163806952</v>
      </c>
      <c r="V17" s="329">
        <v>13.973077983358021</v>
      </c>
      <c r="W17" s="329">
        <v>16.670212654075641</v>
      </c>
      <c r="X17" s="329">
        <v>14.93947798389223</v>
      </c>
      <c r="Y17" s="329">
        <v>14.63824747379725</v>
      </c>
      <c r="DA17" s="72" t="s">
        <v>2405</v>
      </c>
    </row>
    <row r="18" spans="1:105" ht="12" customHeight="1" x14ac:dyDescent="0.25">
      <c r="A18" s="59" t="s">
        <v>28</v>
      </c>
      <c r="B18" s="230">
        <v>1.320166855934799</v>
      </c>
      <c r="C18" s="230">
        <v>2.129038366946062</v>
      </c>
      <c r="D18" s="230">
        <v>1.3213748470259461</v>
      </c>
      <c r="E18" s="230">
        <v>1.4200862752718459</v>
      </c>
      <c r="F18" s="230">
        <v>1.384343616943539</v>
      </c>
      <c r="G18" s="230">
        <v>1.084799015337748</v>
      </c>
      <c r="H18" s="230">
        <v>0.44606665568402343</v>
      </c>
      <c r="I18" s="230">
        <v>0.4008351079062078</v>
      </c>
      <c r="J18" s="230">
        <v>0</v>
      </c>
      <c r="K18" s="230">
        <v>0</v>
      </c>
      <c r="L18" s="230">
        <v>0</v>
      </c>
      <c r="M18" s="230">
        <v>0.52169305922118236</v>
      </c>
      <c r="N18" s="230">
        <v>0.36816454247706049</v>
      </c>
      <c r="O18" s="230">
        <v>0.42699217493713659</v>
      </c>
      <c r="P18" s="230">
        <v>0.26130787563198721</v>
      </c>
      <c r="Q18" s="230">
        <v>0.43769525342890792</v>
      </c>
      <c r="R18" s="230">
        <v>0.33021891601244868</v>
      </c>
      <c r="S18" s="230">
        <v>0.41933321666237622</v>
      </c>
      <c r="T18" s="230">
        <v>0.35114641140839598</v>
      </c>
      <c r="U18" s="230">
        <v>0.425885971348889</v>
      </c>
      <c r="V18" s="230">
        <v>0.42927819460708899</v>
      </c>
      <c r="W18" s="230">
        <v>0.42240198626818909</v>
      </c>
      <c r="X18" s="230">
        <v>0.34054127843059739</v>
      </c>
      <c r="Y18" s="230">
        <v>0.27555857400217221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2407</v>
      </c>
    </row>
    <row r="20" spans="1:105" ht="12" customHeight="1" x14ac:dyDescent="0.25">
      <c r="A20" s="59" t="s">
        <v>159</v>
      </c>
      <c r="B20" s="230">
        <v>0.30803141887020979</v>
      </c>
      <c r="C20" s="230">
        <v>0.30553218909458091</v>
      </c>
      <c r="D20" s="230">
        <v>0</v>
      </c>
      <c r="E20" s="230">
        <v>0</v>
      </c>
      <c r="F20" s="230">
        <v>0</v>
      </c>
      <c r="G20" s="230">
        <v>0</v>
      </c>
      <c r="H20" s="230">
        <v>0.27847886134924138</v>
      </c>
      <c r="I20" s="230">
        <v>0</v>
      </c>
      <c r="J20" s="230">
        <v>0</v>
      </c>
      <c r="K20" s="230">
        <v>0.5391472740592701</v>
      </c>
      <c r="L20" s="230">
        <v>0.5416458151994672</v>
      </c>
      <c r="M20" s="230">
        <v>0.55339598322233874</v>
      </c>
      <c r="N20" s="230">
        <v>0.53466420431597728</v>
      </c>
      <c r="O20" s="230">
        <v>0.52582870818026206</v>
      </c>
      <c r="P20" s="230">
        <v>0.68265141227830017</v>
      </c>
      <c r="Q20" s="230">
        <v>0.26206569787057521</v>
      </c>
      <c r="R20" s="230">
        <v>0.24948350372843359</v>
      </c>
      <c r="S20" s="230">
        <v>0</v>
      </c>
      <c r="T20" s="230">
        <v>2.2390300806679599</v>
      </c>
      <c r="U20" s="230">
        <v>1.7970659225254919</v>
      </c>
      <c r="V20" s="230">
        <v>0</v>
      </c>
      <c r="W20" s="230">
        <v>0</v>
      </c>
      <c r="X20" s="230">
        <v>0</v>
      </c>
      <c r="Y20" s="230">
        <v>0</v>
      </c>
      <c r="DA20" s="71" t="s">
        <v>2408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13.75013245596219</v>
      </c>
      <c r="C22" s="230">
        <v>13.55861200702185</v>
      </c>
      <c r="D22" s="230">
        <v>10.535262982281781</v>
      </c>
      <c r="E22" s="230">
        <v>14.67447348296044</v>
      </c>
      <c r="F22" s="230">
        <v>12.893570960810511</v>
      </c>
      <c r="G22" s="230">
        <v>12.62020377897948</v>
      </c>
      <c r="H22" s="230">
        <v>14.35841950492188</v>
      </c>
      <c r="I22" s="230">
        <v>15.53426136842536</v>
      </c>
      <c r="J22" s="230">
        <v>14.16298918607812</v>
      </c>
      <c r="K22" s="230">
        <v>12.969937134384089</v>
      </c>
      <c r="L22" s="230">
        <v>13.720339591264811</v>
      </c>
      <c r="M22" s="230">
        <v>13.442505226623799</v>
      </c>
      <c r="N22" s="230">
        <v>16.071963194351</v>
      </c>
      <c r="O22" s="230">
        <v>15.157815180794961</v>
      </c>
      <c r="P22" s="230">
        <v>11.689360437449681</v>
      </c>
      <c r="Q22" s="230">
        <v>15.13853207290194</v>
      </c>
      <c r="R22" s="230">
        <v>14.41602649784647</v>
      </c>
      <c r="S22" s="230">
        <v>14.981221041083289</v>
      </c>
      <c r="T22" s="230">
        <v>17.891492845305201</v>
      </c>
      <c r="U22" s="230">
        <v>15.169463269932571</v>
      </c>
      <c r="V22" s="230">
        <v>13.543799788750929</v>
      </c>
      <c r="W22" s="230">
        <v>16.24781066780745</v>
      </c>
      <c r="X22" s="230">
        <v>14.598936705461631</v>
      </c>
      <c r="Y22" s="230">
        <v>14.36268889979508</v>
      </c>
      <c r="DA22" s="71" t="s">
        <v>2410</v>
      </c>
    </row>
    <row r="23" spans="1:105" ht="12" customHeight="1" x14ac:dyDescent="0.25">
      <c r="A23" s="60" t="s">
        <v>2411</v>
      </c>
      <c r="B23" s="329">
        <v>1.2981289993165901</v>
      </c>
      <c r="C23" s="329">
        <v>0.1737057719379001</v>
      </c>
      <c r="D23" s="329">
        <v>0.60662311936879187</v>
      </c>
      <c r="E23" s="329">
        <v>0.56490930730854427</v>
      </c>
      <c r="F23" s="329">
        <v>0.81986872913794717</v>
      </c>
      <c r="G23" s="329">
        <v>1.2690366840505369</v>
      </c>
      <c r="H23" s="329">
        <v>5.7340479466023133</v>
      </c>
      <c r="I23" s="329">
        <v>7.9950931804159522</v>
      </c>
      <c r="J23" s="329">
        <v>8.9065244069497105</v>
      </c>
      <c r="K23" s="329">
        <v>7.2078934033987059</v>
      </c>
      <c r="L23" s="329">
        <v>8.8011601759895655</v>
      </c>
      <c r="M23" s="329">
        <v>10.676306199402459</v>
      </c>
      <c r="N23" s="329">
        <v>11.543620493887749</v>
      </c>
      <c r="O23" s="329">
        <v>11.86826372570423</v>
      </c>
      <c r="P23" s="329">
        <v>21.885847239136002</v>
      </c>
      <c r="Q23" s="329">
        <v>12.35345545303673</v>
      </c>
      <c r="R23" s="329">
        <v>14.325410714867139</v>
      </c>
      <c r="S23" s="329">
        <v>12.421933435063851</v>
      </c>
      <c r="T23" s="329">
        <v>17.677060023595551</v>
      </c>
      <c r="U23" s="329">
        <v>14.245943657976611</v>
      </c>
      <c r="V23" s="329">
        <v>12.910764020127591</v>
      </c>
      <c r="W23" s="329">
        <v>14.10759154461909</v>
      </c>
      <c r="X23" s="329">
        <v>14.89398157263253</v>
      </c>
      <c r="Y23" s="329">
        <v>16.88372831965615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7.6277667848026622</v>
      </c>
      <c r="C24" s="261">
        <f t="shared" si="1"/>
        <v>6.4774622456168069</v>
      </c>
      <c r="D24" s="261">
        <f t="shared" si="1"/>
        <v>5.5003330595651896</v>
      </c>
      <c r="E24" s="261">
        <f t="shared" si="1"/>
        <v>7.1855495668504874</v>
      </c>
      <c r="F24" s="261">
        <f t="shared" si="1"/>
        <v>6.7197294517253692</v>
      </c>
      <c r="G24" s="261">
        <f t="shared" si="1"/>
        <v>6.898843754576097</v>
      </c>
      <c r="H24" s="261">
        <f t="shared" si="1"/>
        <v>10.388545938762363</v>
      </c>
      <c r="I24" s="261">
        <f t="shared" si="1"/>
        <v>12.037165749209432</v>
      </c>
      <c r="J24" s="261">
        <f t="shared" si="1"/>
        <v>11.634789534670324</v>
      </c>
      <c r="K24" s="261">
        <f t="shared" si="1"/>
        <v>10.427025030976662</v>
      </c>
      <c r="L24" s="261">
        <f t="shared" si="1"/>
        <v>11.645743399933949</v>
      </c>
      <c r="M24" s="261">
        <f t="shared" si="1"/>
        <v>12.742822836244075</v>
      </c>
      <c r="N24" s="261">
        <f t="shared" si="1"/>
        <v>14.409944794222341</v>
      </c>
      <c r="O24" s="261">
        <f t="shared" si="1"/>
        <v>14.127361100146906</v>
      </c>
      <c r="P24" s="261">
        <f t="shared" si="1"/>
        <v>16.884899228413037</v>
      </c>
      <c r="Q24" s="261">
        <f t="shared" si="1"/>
        <v>14.243924481735991</v>
      </c>
      <c r="R24" s="261">
        <f t="shared" si="1"/>
        <v>14.739458510113</v>
      </c>
      <c r="S24" s="261">
        <f t="shared" si="1"/>
        <v>14.026060013168046</v>
      </c>
      <c r="T24" s="261">
        <f t="shared" si="1"/>
        <v>19.087581125694996</v>
      </c>
      <c r="U24" s="261">
        <f t="shared" si="1"/>
        <v>15.872669695758315</v>
      </c>
      <c r="V24" s="261">
        <f t="shared" si="1"/>
        <v>13.537570187734635</v>
      </c>
      <c r="W24" s="261">
        <f t="shared" si="1"/>
        <v>15.524095124050049</v>
      </c>
      <c r="X24" s="261">
        <f t="shared" si="1"/>
        <v>15.002436393959385</v>
      </c>
      <c r="Y24" s="261">
        <f t="shared" si="1"/>
        <v>15.779477850488718</v>
      </c>
      <c r="DA24" s="70"/>
    </row>
    <row r="25" spans="1:105" ht="12" customHeight="1" x14ac:dyDescent="0.25">
      <c r="A25" s="60" t="s">
        <v>2414</v>
      </c>
      <c r="B25" s="262">
        <v>6.3271681468545404</v>
      </c>
      <c r="C25" s="262">
        <v>5.8220738657479716</v>
      </c>
      <c r="D25" s="262">
        <v>4.6594461209004594</v>
      </c>
      <c r="E25" s="262">
        <v>6.1941669918004836</v>
      </c>
      <c r="F25" s="262">
        <v>5.6583298001075688</v>
      </c>
      <c r="G25" s="262">
        <v>5.69188477381166</v>
      </c>
      <c r="H25" s="262">
        <v>7.967776494867481</v>
      </c>
      <c r="I25" s="262">
        <v>9.0953629831376261</v>
      </c>
      <c r="J25" s="262">
        <v>8.6754789048311327</v>
      </c>
      <c r="K25" s="262">
        <v>7.8518398469337516</v>
      </c>
      <c r="L25" s="262">
        <v>8.7164002420354425</v>
      </c>
      <c r="M25" s="262">
        <v>9.4766879645097308</v>
      </c>
      <c r="N25" s="262">
        <v>10.740586337415071</v>
      </c>
      <c r="O25" s="262">
        <v>10.48156549172251</v>
      </c>
      <c r="P25" s="262">
        <v>11.91832305401887</v>
      </c>
      <c r="Q25" s="262">
        <v>10.539813081786059</v>
      </c>
      <c r="R25" s="262">
        <v>10.76381908903897</v>
      </c>
      <c r="S25" s="262">
        <v>10.33466907076494</v>
      </c>
      <c r="T25" s="262">
        <v>13.969524421365779</v>
      </c>
      <c r="U25" s="262">
        <v>11.677091245165951</v>
      </c>
      <c r="V25" s="262">
        <v>9.91155012774332</v>
      </c>
      <c r="W25" s="262">
        <v>11.419981307676901</v>
      </c>
      <c r="X25" s="262">
        <v>10.938484504500719</v>
      </c>
      <c r="Y25" s="262">
        <v>11.409446274622701</v>
      </c>
      <c r="DA25" s="72" t="s">
        <v>2415</v>
      </c>
    </row>
    <row r="26" spans="1:105" ht="12" customHeight="1" x14ac:dyDescent="0.25">
      <c r="A26" s="60" t="s">
        <v>2416</v>
      </c>
      <c r="B26" s="262">
        <v>1.300598637948122</v>
      </c>
      <c r="C26" s="262">
        <v>0.65538837986883514</v>
      </c>
      <c r="D26" s="262">
        <v>0.84088693866472985</v>
      </c>
      <c r="E26" s="262">
        <v>0.99138257505000382</v>
      </c>
      <c r="F26" s="262">
        <v>1.0613996516177999</v>
      </c>
      <c r="G26" s="262">
        <v>1.206958980764437</v>
      </c>
      <c r="H26" s="262">
        <v>2.4207694438948808</v>
      </c>
      <c r="I26" s="262">
        <v>2.9418027660718069</v>
      </c>
      <c r="J26" s="262">
        <v>2.9593106298391909</v>
      </c>
      <c r="K26" s="262">
        <v>2.575185184042911</v>
      </c>
      <c r="L26" s="262">
        <v>2.929343157898507</v>
      </c>
      <c r="M26" s="262">
        <v>3.2661348717343439</v>
      </c>
      <c r="N26" s="262">
        <v>3.669358456807271</v>
      </c>
      <c r="O26" s="262">
        <v>3.6457956084243972</v>
      </c>
      <c r="P26" s="262">
        <v>4.9665761743941657</v>
      </c>
      <c r="Q26" s="262">
        <v>3.704111399949932</v>
      </c>
      <c r="R26" s="262">
        <v>3.97563942107403</v>
      </c>
      <c r="S26" s="262">
        <v>3.6913909424031051</v>
      </c>
      <c r="T26" s="262">
        <v>5.1180567043292147</v>
      </c>
      <c r="U26" s="262">
        <v>4.1955784505923646</v>
      </c>
      <c r="V26" s="262">
        <v>3.6260200599913159</v>
      </c>
      <c r="W26" s="262">
        <v>4.1041138163731494</v>
      </c>
      <c r="X26" s="262">
        <v>4.0639518894586661</v>
      </c>
      <c r="Y26" s="262">
        <v>4.3700315758660171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23.823513900119714</v>
      </c>
      <c r="C27" s="261">
        <f t="shared" si="2"/>
        <v>23.095554764286277</v>
      </c>
      <c r="D27" s="261">
        <f t="shared" si="2"/>
        <v>17.804658498109312</v>
      </c>
      <c r="E27" s="261">
        <f t="shared" si="2"/>
        <v>23.799241522201193</v>
      </c>
      <c r="F27" s="261">
        <f t="shared" si="2"/>
        <v>21.568261866988557</v>
      </c>
      <c r="G27" s="261">
        <f t="shared" si="2"/>
        <v>21.391484969096805</v>
      </c>
      <c r="H27" s="261">
        <f t="shared" si="2"/>
        <v>29.738589955082098</v>
      </c>
      <c r="I27" s="261">
        <f t="shared" si="2"/>
        <v>34.185985223925037</v>
      </c>
      <c r="J27" s="261">
        <f t="shared" si="2"/>
        <v>32.956447990039763</v>
      </c>
      <c r="K27" s="261">
        <f t="shared" si="2"/>
        <v>29.595682588345817</v>
      </c>
      <c r="L27" s="261">
        <f t="shared" si="2"/>
        <v>32.947350832076921</v>
      </c>
      <c r="M27" s="261">
        <f t="shared" si="2"/>
        <v>35.991286383528241</v>
      </c>
      <c r="N27" s="261">
        <f t="shared" si="2"/>
        <v>40.740589192902547</v>
      </c>
      <c r="O27" s="261">
        <f t="shared" si="2"/>
        <v>39.969856842309426</v>
      </c>
      <c r="P27" s="261">
        <f t="shared" si="2"/>
        <v>49.313095663565676</v>
      </c>
      <c r="Q27" s="261">
        <f t="shared" si="2"/>
        <v>40.273926396054506</v>
      </c>
      <c r="R27" s="261">
        <f t="shared" si="2"/>
        <v>41.88734233207785</v>
      </c>
      <c r="S27" s="261">
        <f t="shared" si="2"/>
        <v>39.746410989727863</v>
      </c>
      <c r="T27" s="261">
        <f t="shared" si="2"/>
        <v>54.512470515681599</v>
      </c>
      <c r="U27" s="261">
        <f t="shared" si="2"/>
        <v>45.1976554596908</v>
      </c>
      <c r="V27" s="261">
        <f t="shared" si="2"/>
        <v>38.405488576408032</v>
      </c>
      <c r="W27" s="261">
        <f t="shared" si="2"/>
        <v>43.968291712421049</v>
      </c>
      <c r="X27" s="261">
        <f t="shared" si="2"/>
        <v>42.619227937892511</v>
      </c>
      <c r="Y27" s="261">
        <f t="shared" si="2"/>
        <v>45.031393990647715</v>
      </c>
      <c r="DA27" s="70"/>
    </row>
    <row r="28" spans="1:105" ht="12" customHeight="1" x14ac:dyDescent="0.25">
      <c r="A28" s="60" t="s">
        <v>2419</v>
      </c>
      <c r="B28" s="329">
        <v>21.969043901096011</v>
      </c>
      <c r="C28" s="329">
        <v>22.847403661517848</v>
      </c>
      <c r="D28" s="329">
        <v>16.938054041868181</v>
      </c>
      <c r="E28" s="329">
        <v>22.99222822604613</v>
      </c>
      <c r="F28" s="329">
        <v>20.397020825362919</v>
      </c>
      <c r="G28" s="329">
        <v>19.578575420453181</v>
      </c>
      <c r="H28" s="329">
        <v>21.547092888507361</v>
      </c>
      <c r="I28" s="329">
        <v>22.76442353761653</v>
      </c>
      <c r="J28" s="329">
        <v>20.232841694397312</v>
      </c>
      <c r="K28" s="329">
        <v>19.298692012061949</v>
      </c>
      <c r="L28" s="329">
        <v>20.374264866377541</v>
      </c>
      <c r="M28" s="329">
        <v>20.73942038438188</v>
      </c>
      <c r="N28" s="329">
        <v>24.249702773062911</v>
      </c>
      <c r="O28" s="329">
        <v>23.015194377017661</v>
      </c>
      <c r="P28" s="329">
        <v>18.047599607657109</v>
      </c>
      <c r="Q28" s="329">
        <v>22.62613289171632</v>
      </c>
      <c r="R28" s="329">
        <v>21.422469882267649</v>
      </c>
      <c r="S28" s="329">
        <v>22.000791796779509</v>
      </c>
      <c r="T28" s="329">
        <v>29.25952762483081</v>
      </c>
      <c r="U28" s="329">
        <v>24.84630737686707</v>
      </c>
      <c r="V28" s="329">
        <v>19.961539976225751</v>
      </c>
      <c r="W28" s="329">
        <v>23.814589505822351</v>
      </c>
      <c r="X28" s="329">
        <v>21.342111405560331</v>
      </c>
      <c r="Y28" s="329">
        <v>20.911782105424638</v>
      </c>
      <c r="DA28" s="72" t="s">
        <v>2420</v>
      </c>
    </row>
    <row r="29" spans="1:105" ht="12" customHeight="1" x14ac:dyDescent="0.25">
      <c r="A29" s="59" t="s">
        <v>28</v>
      </c>
      <c r="B29" s="230">
        <v>1.885952651335427</v>
      </c>
      <c r="C29" s="230">
        <v>3.041483381351517</v>
      </c>
      <c r="D29" s="230">
        <v>1.8876783528942089</v>
      </c>
      <c r="E29" s="230">
        <v>2.0286946789597802</v>
      </c>
      <c r="F29" s="230">
        <v>1.9776337384907701</v>
      </c>
      <c r="G29" s="230">
        <v>1.5497128790539261</v>
      </c>
      <c r="H29" s="230">
        <v>0.63723807954860501</v>
      </c>
      <c r="I29" s="230">
        <v>0.57262158272315411</v>
      </c>
      <c r="J29" s="230">
        <v>0</v>
      </c>
      <c r="K29" s="230">
        <v>0</v>
      </c>
      <c r="L29" s="230">
        <v>0</v>
      </c>
      <c r="M29" s="230">
        <v>0.74527579888740336</v>
      </c>
      <c r="N29" s="230">
        <v>0.5259493463958006</v>
      </c>
      <c r="O29" s="230">
        <v>0.60998882133876686</v>
      </c>
      <c r="P29" s="230">
        <v>0.37329696518855299</v>
      </c>
      <c r="Q29" s="230">
        <v>0.6252789334698684</v>
      </c>
      <c r="R29" s="230">
        <v>0.47174130858921243</v>
      </c>
      <c r="S29" s="230">
        <v>0.59904745237482293</v>
      </c>
      <c r="T29" s="230">
        <v>0.50163773058342309</v>
      </c>
      <c r="U29" s="230">
        <v>0.6084085304984127</v>
      </c>
      <c r="V29" s="230">
        <v>0.61325456372441334</v>
      </c>
      <c r="W29" s="230">
        <v>0.60343140895455605</v>
      </c>
      <c r="X29" s="230">
        <v>0.48648754061513921</v>
      </c>
      <c r="Y29" s="230">
        <v>0.39365510571738882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2422</v>
      </c>
    </row>
    <row r="31" spans="1:105" ht="12" customHeight="1" x14ac:dyDescent="0.25">
      <c r="A31" s="59" t="s">
        <v>159</v>
      </c>
      <c r="B31" s="230">
        <v>0.4400448841002999</v>
      </c>
      <c r="C31" s="230">
        <v>0.43647455584940131</v>
      </c>
      <c r="D31" s="230">
        <v>0</v>
      </c>
      <c r="E31" s="230">
        <v>0</v>
      </c>
      <c r="F31" s="230">
        <v>0</v>
      </c>
      <c r="G31" s="230">
        <v>0</v>
      </c>
      <c r="H31" s="230">
        <v>0.3978269447846306</v>
      </c>
      <c r="I31" s="230">
        <v>0</v>
      </c>
      <c r="J31" s="230">
        <v>0</v>
      </c>
      <c r="K31" s="230">
        <v>0.77021039151324322</v>
      </c>
      <c r="L31" s="230">
        <v>0.77377973599923899</v>
      </c>
      <c r="M31" s="230">
        <v>0.79056569031762658</v>
      </c>
      <c r="N31" s="230">
        <v>0.76380600616568173</v>
      </c>
      <c r="O31" s="230">
        <v>0.75118386882894606</v>
      </c>
      <c r="P31" s="230">
        <v>0.97521630325471464</v>
      </c>
      <c r="Q31" s="230">
        <v>0.37437956838653591</v>
      </c>
      <c r="R31" s="230">
        <v>0.35640500532633368</v>
      </c>
      <c r="S31" s="230">
        <v>0</v>
      </c>
      <c r="T31" s="230">
        <v>3.1986144009542299</v>
      </c>
      <c r="U31" s="230">
        <v>2.5672370321792739</v>
      </c>
      <c r="V31" s="230">
        <v>0</v>
      </c>
      <c r="W31" s="230">
        <v>0</v>
      </c>
      <c r="X31" s="230">
        <v>0</v>
      </c>
      <c r="Y31" s="230">
        <v>0</v>
      </c>
      <c r="DA31" s="71" t="s">
        <v>2423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19.643046365660279</v>
      </c>
      <c r="C33" s="230">
        <v>19.369445724316929</v>
      </c>
      <c r="D33" s="230">
        <v>15.050375688973981</v>
      </c>
      <c r="E33" s="230">
        <v>20.96353354708635</v>
      </c>
      <c r="F33" s="230">
        <v>18.419387086872149</v>
      </c>
      <c r="G33" s="230">
        <v>18.02886254139926</v>
      </c>
      <c r="H33" s="230">
        <v>20.512027864174119</v>
      </c>
      <c r="I33" s="230">
        <v>22.191801954893378</v>
      </c>
      <c r="J33" s="230">
        <v>20.232841694397312</v>
      </c>
      <c r="K33" s="230">
        <v>18.52848162054871</v>
      </c>
      <c r="L33" s="230">
        <v>19.600485130378299</v>
      </c>
      <c r="M33" s="230">
        <v>19.20357889517685</v>
      </c>
      <c r="N33" s="230">
        <v>22.959947420501429</v>
      </c>
      <c r="O33" s="230">
        <v>21.654021686849951</v>
      </c>
      <c r="P33" s="230">
        <v>16.699086339213839</v>
      </c>
      <c r="Q33" s="230">
        <v>21.626474389859919</v>
      </c>
      <c r="R33" s="230">
        <v>20.594323568352099</v>
      </c>
      <c r="S33" s="230">
        <v>21.40174434440469</v>
      </c>
      <c r="T33" s="230">
        <v>25.55927549329315</v>
      </c>
      <c r="U33" s="230">
        <v>21.670661814189391</v>
      </c>
      <c r="V33" s="230">
        <v>19.34828541250134</v>
      </c>
      <c r="W33" s="230">
        <v>23.211158096867791</v>
      </c>
      <c r="X33" s="230">
        <v>20.855623864945191</v>
      </c>
      <c r="Y33" s="230">
        <v>20.518126999707249</v>
      </c>
      <c r="DA33" s="71" t="s">
        <v>2425</v>
      </c>
    </row>
    <row r="34" spans="1:105" ht="12" customHeight="1" x14ac:dyDescent="0.25">
      <c r="A34" s="60" t="s">
        <v>2426</v>
      </c>
      <c r="B34" s="329">
        <v>1.854469999023701</v>
      </c>
      <c r="C34" s="329">
        <v>0.24815110276842881</v>
      </c>
      <c r="D34" s="329">
        <v>0.86660445624113125</v>
      </c>
      <c r="E34" s="329">
        <v>0.80701329615506345</v>
      </c>
      <c r="F34" s="329">
        <v>1.1712410416256389</v>
      </c>
      <c r="G34" s="329">
        <v>1.812909548643624</v>
      </c>
      <c r="H34" s="329">
        <v>8.1914970665747351</v>
      </c>
      <c r="I34" s="329">
        <v>11.421561686308509</v>
      </c>
      <c r="J34" s="329">
        <v>12.723606295642449</v>
      </c>
      <c r="K34" s="329">
        <v>10.29699057628387</v>
      </c>
      <c r="L34" s="329">
        <v>12.573085965699381</v>
      </c>
      <c r="M34" s="329">
        <v>15.251865999146361</v>
      </c>
      <c r="N34" s="329">
        <v>16.49088641983964</v>
      </c>
      <c r="O34" s="329">
        <v>16.954662465291769</v>
      </c>
      <c r="P34" s="329">
        <v>31.265496055908571</v>
      </c>
      <c r="Q34" s="329">
        <v>17.647793504338189</v>
      </c>
      <c r="R34" s="329">
        <v>20.464872449810201</v>
      </c>
      <c r="S34" s="329">
        <v>17.74561919294835</v>
      </c>
      <c r="T34" s="329">
        <v>25.25294289085079</v>
      </c>
      <c r="U34" s="329">
        <v>20.35134808282373</v>
      </c>
      <c r="V34" s="329">
        <v>18.443948600182281</v>
      </c>
      <c r="W34" s="329">
        <v>20.153702206598702</v>
      </c>
      <c r="X34" s="329">
        <v>21.27711653233218</v>
      </c>
      <c r="Y34" s="329">
        <v>24.11961188522308</v>
      </c>
      <c r="DA34" s="72" t="s">
        <v>2427</v>
      </c>
    </row>
    <row r="35" spans="1:105" ht="12" customHeight="1" x14ac:dyDescent="0.25">
      <c r="A35" s="57" t="s">
        <v>2428</v>
      </c>
      <c r="B35" s="261">
        <v>16.765437047003729</v>
      </c>
      <c r="C35" s="261">
        <v>14.182864945390049</v>
      </c>
      <c r="D35" s="261">
        <v>11.181371438228989</v>
      </c>
      <c r="E35" s="261">
        <v>15.73655652779858</v>
      </c>
      <c r="F35" s="261">
        <v>12.919502404318299</v>
      </c>
      <c r="G35" s="261">
        <v>14.16542845698366</v>
      </c>
      <c r="H35" s="261">
        <v>19.01356797889008</v>
      </c>
      <c r="I35" s="261">
        <v>21.441401939329079</v>
      </c>
      <c r="J35" s="261">
        <v>19.84818647502572</v>
      </c>
      <c r="K35" s="261">
        <v>18.558360592317499</v>
      </c>
      <c r="L35" s="261">
        <v>21.326894485209479</v>
      </c>
      <c r="M35" s="261">
        <v>25.081419486569331</v>
      </c>
      <c r="N35" s="261">
        <v>27.040803940146521</v>
      </c>
      <c r="O35" s="261">
        <v>26.292267151764861</v>
      </c>
      <c r="P35" s="261">
        <v>29.406821874510431</v>
      </c>
      <c r="Q35" s="261">
        <v>26.455146567244491</v>
      </c>
      <c r="R35" s="261">
        <v>25.987912889942471</v>
      </c>
      <c r="S35" s="261">
        <v>24.663521017460571</v>
      </c>
      <c r="T35" s="261">
        <v>33.106214359755903</v>
      </c>
      <c r="U35" s="261">
        <v>28.790037219596801</v>
      </c>
      <c r="V35" s="261">
        <v>24.137264624780631</v>
      </c>
      <c r="W35" s="261">
        <v>27.70362451832975</v>
      </c>
      <c r="X35" s="261">
        <v>26.565362816635361</v>
      </c>
      <c r="Y35" s="261">
        <v>27.59392910905931</v>
      </c>
      <c r="DA35" s="70" t="s">
        <v>2429</v>
      </c>
    </row>
    <row r="36" spans="1:105" ht="12" customHeight="1" x14ac:dyDescent="0.25">
      <c r="A36" s="46" t="s">
        <v>28</v>
      </c>
      <c r="B36" s="229">
        <v>0.97728547979627611</v>
      </c>
      <c r="C36" s="229">
        <v>1.614602929180359</v>
      </c>
      <c r="D36" s="229">
        <v>1.0970517011283709</v>
      </c>
      <c r="E36" s="229">
        <v>1.051305030255105</v>
      </c>
      <c r="F36" s="229">
        <v>1.2503184312710061</v>
      </c>
      <c r="G36" s="229">
        <v>0.89059558620915935</v>
      </c>
      <c r="H36" s="229">
        <v>0.49167376862351109</v>
      </c>
      <c r="I36" s="229">
        <v>0.48466884676034788</v>
      </c>
      <c r="J36" s="229">
        <v>0</v>
      </c>
      <c r="K36" s="229">
        <v>0</v>
      </c>
      <c r="L36" s="229">
        <v>0</v>
      </c>
      <c r="M36" s="229">
        <v>0.58754532933133141</v>
      </c>
      <c r="N36" s="229">
        <v>0.43873219882166919</v>
      </c>
      <c r="O36" s="229">
        <v>0.52664755057634105</v>
      </c>
      <c r="P36" s="229">
        <v>0.47450951858481077</v>
      </c>
      <c r="Q36" s="229">
        <v>0.54897766175950136</v>
      </c>
      <c r="R36" s="229">
        <v>0.4781773506236231</v>
      </c>
      <c r="S36" s="229">
        <v>0.58050153215068589</v>
      </c>
      <c r="T36" s="229">
        <v>0.51230614174733191</v>
      </c>
      <c r="U36" s="229">
        <v>0.56819904930755394</v>
      </c>
      <c r="V36" s="229">
        <v>0.60364093038736066</v>
      </c>
      <c r="W36" s="229">
        <v>0.57794992377471976</v>
      </c>
      <c r="X36" s="229">
        <v>0.4950692032979559</v>
      </c>
      <c r="Y36" s="229">
        <v>0.42820678458843509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2432</v>
      </c>
    </row>
    <row r="39" spans="1:105" ht="12" customHeight="1" x14ac:dyDescent="0.25">
      <c r="A39" s="46" t="s">
        <v>159</v>
      </c>
      <c r="B39" s="229">
        <v>0.22802771606452801</v>
      </c>
      <c r="C39" s="229">
        <v>0.23170703503038159</v>
      </c>
      <c r="D39" s="229">
        <v>0</v>
      </c>
      <c r="E39" s="229">
        <v>0</v>
      </c>
      <c r="F39" s="229">
        <v>0</v>
      </c>
      <c r="G39" s="229">
        <v>0</v>
      </c>
      <c r="H39" s="229">
        <v>0.30695132554035848</v>
      </c>
      <c r="I39" s="229">
        <v>0</v>
      </c>
      <c r="J39" s="229">
        <v>0</v>
      </c>
      <c r="K39" s="229">
        <v>0.66154387696091521</v>
      </c>
      <c r="L39" s="229">
        <v>0.65509050213208397</v>
      </c>
      <c r="M39" s="229">
        <v>0.62325004994009903</v>
      </c>
      <c r="N39" s="229">
        <v>0.63714555565981079</v>
      </c>
      <c r="O39" s="229">
        <v>0.64855146637435879</v>
      </c>
      <c r="P39" s="229">
        <v>1.2396281291483791</v>
      </c>
      <c r="Q39" s="229">
        <v>0.32869493767020691</v>
      </c>
      <c r="R39" s="229">
        <v>0.36126749575019462</v>
      </c>
      <c r="S39" s="229">
        <v>0</v>
      </c>
      <c r="T39" s="229">
        <v>3.266639853394762</v>
      </c>
      <c r="U39" s="229">
        <v>2.397569343474574</v>
      </c>
      <c r="V39" s="229">
        <v>0</v>
      </c>
      <c r="W39" s="229">
        <v>0</v>
      </c>
      <c r="X39" s="229">
        <v>0</v>
      </c>
      <c r="Y39" s="229">
        <v>0</v>
      </c>
      <c r="DA39" s="73" t="s">
        <v>2433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1.0342218400561389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1.0444539982640391</v>
      </c>
      <c r="M41" s="229">
        <v>2.091315563178175</v>
      </c>
      <c r="N41" s="229">
        <v>3.1341358554893621</v>
      </c>
      <c r="O41" s="229">
        <v>3.1493551160321451</v>
      </c>
      <c r="P41" s="229">
        <v>3.1460017196210419</v>
      </c>
      <c r="Q41" s="229">
        <v>1.048753224404811</v>
      </c>
      <c r="R41" s="229">
        <v>1.048753224397756</v>
      </c>
      <c r="S41" s="229">
        <v>0</v>
      </c>
      <c r="T41" s="229">
        <v>0</v>
      </c>
      <c r="U41" s="229">
        <v>2.0987102321394531</v>
      </c>
      <c r="V41" s="229">
        <v>1.049269131529776</v>
      </c>
      <c r="W41" s="229">
        <v>1.0491831470255619</v>
      </c>
      <c r="X41" s="229">
        <v>1.0490971624870331</v>
      </c>
      <c r="Y41" s="229">
        <v>1.0490111779683691</v>
      </c>
      <c r="DA41" s="73" t="s">
        <v>2435</v>
      </c>
    </row>
    <row r="42" spans="1:105" ht="12" customHeight="1" x14ac:dyDescent="0.25">
      <c r="A42" s="46" t="s">
        <v>35</v>
      </c>
      <c r="B42" s="229">
        <v>10.178868477176071</v>
      </c>
      <c r="C42" s="229">
        <v>10.282470716372989</v>
      </c>
      <c r="D42" s="229">
        <v>8.7467445006693403</v>
      </c>
      <c r="E42" s="229">
        <v>10.863669382360751</v>
      </c>
      <c r="F42" s="229">
        <v>11.64528027571315</v>
      </c>
      <c r="G42" s="229">
        <v>10.36090337814319</v>
      </c>
      <c r="H42" s="229">
        <v>15.82646481081756</v>
      </c>
      <c r="I42" s="229">
        <v>18.78321632562751</v>
      </c>
      <c r="J42" s="229">
        <v>19.27492766162646</v>
      </c>
      <c r="K42" s="229">
        <v>15.91435755803627</v>
      </c>
      <c r="L42" s="229">
        <v>16.593987990019681</v>
      </c>
      <c r="M42" s="229">
        <v>15.139325741089211</v>
      </c>
      <c r="N42" s="229">
        <v>19.152544414506991</v>
      </c>
      <c r="O42" s="229">
        <v>18.695486019690659</v>
      </c>
      <c r="P42" s="229">
        <v>21.226734097943119</v>
      </c>
      <c r="Q42" s="229">
        <v>18.987448172550909</v>
      </c>
      <c r="R42" s="229">
        <v>20.875295214766869</v>
      </c>
      <c r="S42" s="229">
        <v>20.739167378764989</v>
      </c>
      <c r="T42" s="229">
        <v>26.10284876019422</v>
      </c>
      <c r="U42" s="229">
        <v>20.238456273124271</v>
      </c>
      <c r="V42" s="229">
        <v>19.04497365151456</v>
      </c>
      <c r="W42" s="229">
        <v>22.231005635004951</v>
      </c>
      <c r="X42" s="229">
        <v>21.223518033051441</v>
      </c>
      <c r="Y42" s="229">
        <v>22.319032728688661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2.3903697334177111E-2</v>
      </c>
      <c r="D44" s="229">
        <v>2.3903697334012201E-2</v>
      </c>
      <c r="E44" s="229">
        <v>2.3903697334251291E-2</v>
      </c>
      <c r="F44" s="229">
        <v>2.390369733414845E-2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4.7807394668492133E-2</v>
      </c>
      <c r="N44" s="229">
        <v>9.5528804813406851E-2</v>
      </c>
      <c r="O44" s="229">
        <v>0.1194325021478322</v>
      </c>
      <c r="P44" s="229">
        <v>7.1625107479073122E-2</v>
      </c>
      <c r="Q44" s="229">
        <v>4.7807394668285243E-2</v>
      </c>
      <c r="R44" s="229">
        <v>0.14333619948110679</v>
      </c>
      <c r="S44" s="229">
        <v>0.1194325021469019</v>
      </c>
      <c r="T44" s="229">
        <v>0.1910576096272083</v>
      </c>
      <c r="U44" s="229">
        <v>9.552880481427943E-2</v>
      </c>
      <c r="V44" s="229">
        <v>0.14333619948046669</v>
      </c>
      <c r="W44" s="229">
        <v>0.14333619948300369</v>
      </c>
      <c r="X44" s="229">
        <v>0.1194325021469133</v>
      </c>
      <c r="Y44" s="229">
        <v>0.1433361994814156</v>
      </c>
      <c r="DA44" s="73" t="s">
        <v>2438</v>
      </c>
    </row>
    <row r="45" spans="1:105" ht="12" customHeight="1" x14ac:dyDescent="0.25">
      <c r="A45" s="46" t="s">
        <v>39</v>
      </c>
      <c r="B45" s="229">
        <v>4.3470335339107233</v>
      </c>
      <c r="C45" s="229">
        <v>2.0301805674721431</v>
      </c>
      <c r="D45" s="229">
        <v>1.3136715390972611</v>
      </c>
      <c r="E45" s="229">
        <v>3.797678417848477</v>
      </c>
      <c r="F45" s="229">
        <v>0</v>
      </c>
      <c r="G45" s="229">
        <v>2.9139294926313148</v>
      </c>
      <c r="H45" s="229">
        <v>2.3884780739086429</v>
      </c>
      <c r="I45" s="229">
        <v>2.173516766941217</v>
      </c>
      <c r="J45" s="229">
        <v>0.57325881339925899</v>
      </c>
      <c r="K45" s="229">
        <v>1.9824591573203121</v>
      </c>
      <c r="L45" s="229">
        <v>3.0333619947936739</v>
      </c>
      <c r="M45" s="229">
        <v>6.5921754083620243</v>
      </c>
      <c r="N45" s="229">
        <v>3.582717110855286</v>
      </c>
      <c r="O45" s="229">
        <v>3.15279449694353</v>
      </c>
      <c r="P45" s="229">
        <v>3.2483233017340032</v>
      </c>
      <c r="Q45" s="229">
        <v>5.4934651761907798</v>
      </c>
      <c r="R45" s="229">
        <v>3.081083404922917</v>
      </c>
      <c r="S45" s="229">
        <v>3.2244196043979989</v>
      </c>
      <c r="T45" s="229">
        <v>3.0333619947923731</v>
      </c>
      <c r="U45" s="229">
        <v>3.3915735167366678</v>
      </c>
      <c r="V45" s="229">
        <v>3.2960447118684639</v>
      </c>
      <c r="W45" s="229">
        <v>3.702149613041517</v>
      </c>
      <c r="X45" s="229">
        <v>3.6782459156520191</v>
      </c>
      <c r="Y45" s="229">
        <v>3.6543422183324328</v>
      </c>
      <c r="DA45" s="73" t="s">
        <v>2439</v>
      </c>
    </row>
    <row r="46" spans="1:105" ht="12" customHeight="1" x14ac:dyDescent="0.25">
      <c r="A46" s="57" t="s">
        <v>2440</v>
      </c>
      <c r="B46" s="261">
        <v>6.1204641785793932</v>
      </c>
      <c r="C46" s="261">
        <v>3.0841806111474588</v>
      </c>
      <c r="D46" s="261">
        <v>3.9571150054810809</v>
      </c>
      <c r="E46" s="261">
        <v>4.6653297649411929</v>
      </c>
      <c r="F46" s="261">
        <v>4.9948218899661159</v>
      </c>
      <c r="G46" s="261">
        <v>5.6798069683032306</v>
      </c>
      <c r="H46" s="261">
        <v>11.391856206564141</v>
      </c>
      <c r="I46" s="261">
        <v>13.84377772269085</v>
      </c>
      <c r="J46" s="261">
        <v>13.92616766983148</v>
      </c>
      <c r="K46" s="261">
        <v>12.118518513143099</v>
      </c>
      <c r="L46" s="261">
        <v>13.78514427246356</v>
      </c>
      <c r="M46" s="261">
        <v>15.370046455220439</v>
      </c>
      <c r="N46" s="261">
        <v>17.26756920850481</v>
      </c>
      <c r="O46" s="261">
        <v>17.156685216114798</v>
      </c>
      <c r="P46" s="261">
        <v>23.372123173619588</v>
      </c>
      <c r="Q46" s="261">
        <v>17.431112470352609</v>
      </c>
      <c r="R46" s="261">
        <v>18.708891393289552</v>
      </c>
      <c r="S46" s="261">
        <v>17.37125149366166</v>
      </c>
      <c r="T46" s="261">
        <v>24.084972726255121</v>
      </c>
      <c r="U46" s="261">
        <v>19.743898591022891</v>
      </c>
      <c r="V46" s="261">
        <v>17.06362381172384</v>
      </c>
      <c r="W46" s="261">
        <v>19.313476782932451</v>
      </c>
      <c r="X46" s="261">
        <v>19.12447947980548</v>
      </c>
      <c r="Y46" s="261">
        <v>20.564854474663601</v>
      </c>
      <c r="DA46" s="70" t="s">
        <v>2441</v>
      </c>
    </row>
    <row r="47" spans="1:105" ht="12" customHeight="1" x14ac:dyDescent="0.25">
      <c r="A47" s="41" t="s">
        <v>2442</v>
      </c>
      <c r="B47" s="350">
        <v>4.1445070851238706</v>
      </c>
      <c r="C47" s="350">
        <v>2.0884704201747661</v>
      </c>
      <c r="D47" s="350">
        <v>2.679582903902062</v>
      </c>
      <c r="E47" s="350">
        <v>3.1591545512036601</v>
      </c>
      <c r="F47" s="350">
        <v>3.3822720153067301</v>
      </c>
      <c r="G47" s="350">
        <v>3.846113552082334</v>
      </c>
      <c r="H47" s="350">
        <v>7.7140601404150466</v>
      </c>
      <c r="I47" s="350">
        <v>9.3743927229208204</v>
      </c>
      <c r="J47" s="350">
        <v>9.4301835436338042</v>
      </c>
      <c r="K47" s="350">
        <v>8.2061236490373641</v>
      </c>
      <c r="L47" s="350">
        <v>9.3346887490387846</v>
      </c>
      <c r="M47" s="350">
        <v>10.40791426494873</v>
      </c>
      <c r="N47" s="350">
        <v>11.692832575996849</v>
      </c>
      <c r="O47" s="350">
        <v>11.617746850686091</v>
      </c>
      <c r="P47" s="350">
        <v>15.826565969697009</v>
      </c>
      <c r="Q47" s="350">
        <v>11.803576824745949</v>
      </c>
      <c r="R47" s="350">
        <v>12.66883208069016</v>
      </c>
      <c r="S47" s="350">
        <v>11.76304162434622</v>
      </c>
      <c r="T47" s="350">
        <v>16.309276093524751</v>
      </c>
      <c r="U47" s="350">
        <v>13.369693083875649</v>
      </c>
      <c r="V47" s="350">
        <v>11.554729792078049</v>
      </c>
      <c r="W47" s="350">
        <v>13.07823051156522</v>
      </c>
      <c r="X47" s="350">
        <v>12.95024991417516</v>
      </c>
      <c r="Y47" s="350">
        <v>13.925608023829239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0.99999999999999978</v>
      </c>
      <c r="D51" s="232">
        <f t="shared" si="3"/>
        <v>1.0000000000000002</v>
      </c>
      <c r="E51" s="232">
        <f t="shared" si="3"/>
        <v>1</v>
      </c>
      <c r="F51" s="232">
        <f t="shared" si="3"/>
        <v>1</v>
      </c>
      <c r="G51" s="232">
        <f t="shared" si="3"/>
        <v>1.0000000000000002</v>
      </c>
      <c r="H51" s="232">
        <f t="shared" si="3"/>
        <v>1.0000000000000002</v>
      </c>
      <c r="I51" s="232">
        <f t="shared" si="3"/>
        <v>0.99999999999999967</v>
      </c>
      <c r="J51" s="232">
        <f t="shared" si="3"/>
        <v>0.99999999999999989</v>
      </c>
      <c r="K51" s="232">
        <f t="shared" si="3"/>
        <v>1</v>
      </c>
      <c r="L51" s="232">
        <f t="shared" si="3"/>
        <v>1</v>
      </c>
      <c r="M51" s="232">
        <f t="shared" si="3"/>
        <v>1.0000000000000004</v>
      </c>
      <c r="N51" s="232">
        <f t="shared" si="3"/>
        <v>1.0000000000000002</v>
      </c>
      <c r="O51" s="232">
        <f t="shared" si="3"/>
        <v>0.99999999999999978</v>
      </c>
      <c r="P51" s="232">
        <f t="shared" si="3"/>
        <v>0.99999999999999978</v>
      </c>
      <c r="Q51" s="232">
        <f t="shared" si="3"/>
        <v>0.99999999999999944</v>
      </c>
      <c r="R51" s="232">
        <f t="shared" si="3"/>
        <v>1.0000000000000004</v>
      </c>
      <c r="S51" s="232">
        <f t="shared" si="3"/>
        <v>1.0000000000000002</v>
      </c>
      <c r="T51" s="232">
        <f t="shared" si="3"/>
        <v>1.0000000000000004</v>
      </c>
      <c r="U51" s="232">
        <f t="shared" si="3"/>
        <v>1</v>
      </c>
      <c r="V51" s="232">
        <f t="shared" si="3"/>
        <v>0.99999999999999978</v>
      </c>
      <c r="W51" s="232">
        <f t="shared" si="3"/>
        <v>1.0000000000000002</v>
      </c>
      <c r="X51" s="232">
        <f t="shared" si="3"/>
        <v>1.0000000000000002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1.5148539239248034E-2</v>
      </c>
      <c r="C52" s="299">
        <f t="shared" si="4"/>
        <v>9.0743983632659894E-3</v>
      </c>
      <c r="D52" s="299">
        <f t="shared" si="4"/>
        <v>1.381748572344286E-2</v>
      </c>
      <c r="E52" s="299">
        <f t="shared" si="4"/>
        <v>1.2353357692768987E-2</v>
      </c>
      <c r="F52" s="299">
        <f t="shared" si="4"/>
        <v>1.4400004288611283E-2</v>
      </c>
      <c r="G52" s="299">
        <f t="shared" si="4"/>
        <v>1.572521181502233E-2</v>
      </c>
      <c r="H52" s="299">
        <f t="shared" si="4"/>
        <v>2.0760217088144357E-2</v>
      </c>
      <c r="I52" s="299">
        <f t="shared" si="4"/>
        <v>2.1661364567672141E-2</v>
      </c>
      <c r="J52" s="299">
        <f t="shared" si="4"/>
        <v>2.2462178805704815E-2</v>
      </c>
      <c r="K52" s="299">
        <f t="shared" si="4"/>
        <v>2.1831495325684687E-2</v>
      </c>
      <c r="L52" s="299">
        <f t="shared" si="4"/>
        <v>2.2049080487872772E-2</v>
      </c>
      <c r="M52" s="299">
        <f t="shared" si="4"/>
        <v>2.2094510551630642E-2</v>
      </c>
      <c r="N52" s="299">
        <f t="shared" si="4"/>
        <v>2.2160364217518623E-2</v>
      </c>
      <c r="O52" s="299">
        <f t="shared" si="4"/>
        <v>2.2394577875485606E-2</v>
      </c>
      <c r="P52" s="299">
        <f t="shared" si="4"/>
        <v>2.4421778346599272E-2</v>
      </c>
      <c r="Q52" s="299">
        <f t="shared" si="4"/>
        <v>2.2529797407944412E-2</v>
      </c>
      <c r="R52" s="299">
        <f t="shared" si="4"/>
        <v>2.325174196495975E-2</v>
      </c>
      <c r="S52" s="299">
        <f t="shared" si="4"/>
        <v>2.2896483671203491E-2</v>
      </c>
      <c r="T52" s="299">
        <f t="shared" si="4"/>
        <v>2.3162739586016456E-2</v>
      </c>
      <c r="U52" s="299">
        <f t="shared" si="4"/>
        <v>2.2800521128705262E-2</v>
      </c>
      <c r="V52" s="299">
        <f t="shared" si="4"/>
        <v>2.3112880334473663E-2</v>
      </c>
      <c r="W52" s="299">
        <f t="shared" si="4"/>
        <v>2.2915624326649505E-2</v>
      </c>
      <c r="X52" s="299">
        <f t="shared" si="4"/>
        <v>2.330174173634738E-2</v>
      </c>
      <c r="Y52" s="299">
        <f t="shared" si="4"/>
        <v>2.3656117327050964E-2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2.0602013365377318E-2</v>
      </c>
      <c r="C53" s="233">
        <f t="shared" si="5"/>
        <v>1.2341181774041745E-2</v>
      </c>
      <c r="D53" s="233">
        <f t="shared" si="5"/>
        <v>1.8791780583882305E-2</v>
      </c>
      <c r="E53" s="233">
        <f t="shared" si="5"/>
        <v>1.6800566462165826E-2</v>
      </c>
      <c r="F53" s="233">
        <f t="shared" si="5"/>
        <v>1.9584005832511339E-2</v>
      </c>
      <c r="G53" s="233">
        <f t="shared" si="5"/>
        <v>2.1386288068430362E-2</v>
      </c>
      <c r="H53" s="233">
        <f t="shared" si="5"/>
        <v>2.8233895239876322E-2</v>
      </c>
      <c r="I53" s="233">
        <f t="shared" si="5"/>
        <v>2.9459455812034109E-2</v>
      </c>
      <c r="J53" s="233">
        <f t="shared" si="5"/>
        <v>3.0548563175758547E-2</v>
      </c>
      <c r="K53" s="233">
        <f t="shared" si="5"/>
        <v>2.9690833642931173E-2</v>
      </c>
      <c r="L53" s="233">
        <f t="shared" si="5"/>
        <v>2.9986749463506969E-2</v>
      </c>
      <c r="M53" s="233">
        <f t="shared" si="5"/>
        <v>3.0048534350217659E-2</v>
      </c>
      <c r="N53" s="233">
        <f t="shared" si="5"/>
        <v>3.0138095335825333E-2</v>
      </c>
      <c r="O53" s="233">
        <f t="shared" si="5"/>
        <v>3.0456625910660427E-2</v>
      </c>
      <c r="P53" s="233">
        <f t="shared" si="5"/>
        <v>3.3213618551375002E-2</v>
      </c>
      <c r="Q53" s="233">
        <f t="shared" si="5"/>
        <v>3.0640524474804406E-2</v>
      </c>
      <c r="R53" s="233">
        <f t="shared" si="5"/>
        <v>3.1622369072345266E-2</v>
      </c>
      <c r="S53" s="233">
        <f t="shared" si="5"/>
        <v>3.1139217792836744E-2</v>
      </c>
      <c r="T53" s="233">
        <f t="shared" si="5"/>
        <v>3.1501325836982376E-2</v>
      </c>
      <c r="U53" s="233">
        <f t="shared" si="5"/>
        <v>3.1008708735039161E-2</v>
      </c>
      <c r="V53" s="233">
        <f t="shared" si="5"/>
        <v>3.1433517254884184E-2</v>
      </c>
      <c r="W53" s="233">
        <f t="shared" si="5"/>
        <v>3.1165249084243316E-2</v>
      </c>
      <c r="X53" s="233">
        <f t="shared" si="5"/>
        <v>3.1690368761432441E-2</v>
      </c>
      <c r="Y53" s="233">
        <f t="shared" si="5"/>
        <v>3.2172319564789303E-2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2.5449545921936698E-2</v>
      </c>
      <c r="C54" s="233">
        <f t="shared" si="6"/>
        <v>1.5244989250286865E-2</v>
      </c>
      <c r="D54" s="233">
        <f t="shared" si="6"/>
        <v>2.3213376015384E-2</v>
      </c>
      <c r="E54" s="233">
        <f t="shared" si="6"/>
        <v>2.0753640923851902E-2</v>
      </c>
      <c r="F54" s="233">
        <f t="shared" si="6"/>
        <v>2.4192007204866948E-2</v>
      </c>
      <c r="G54" s="233">
        <f t="shared" si="6"/>
        <v>2.6418355849237504E-2</v>
      </c>
      <c r="H54" s="233">
        <f t="shared" si="6"/>
        <v>3.4877164708082532E-2</v>
      </c>
      <c r="I54" s="233">
        <f t="shared" si="6"/>
        <v>3.6391092473689206E-2</v>
      </c>
      <c r="J54" s="233">
        <f t="shared" si="6"/>
        <v>3.7736460393584081E-2</v>
      </c>
      <c r="K54" s="233">
        <f t="shared" si="6"/>
        <v>3.6676912147150263E-2</v>
      </c>
      <c r="L54" s="233">
        <f t="shared" si="6"/>
        <v>3.7042455219626257E-2</v>
      </c>
      <c r="M54" s="233">
        <f t="shared" si="6"/>
        <v>3.7118777726739473E-2</v>
      </c>
      <c r="N54" s="233">
        <f t="shared" si="6"/>
        <v>3.7229411885431288E-2</v>
      </c>
      <c r="O54" s="233">
        <f t="shared" si="6"/>
        <v>3.7622890830815818E-2</v>
      </c>
      <c r="P54" s="233">
        <f t="shared" si="6"/>
        <v>4.1028587622286776E-2</v>
      </c>
      <c r="Q54" s="233">
        <f t="shared" si="6"/>
        <v>3.7850059645346601E-2</v>
      </c>
      <c r="R54" s="233">
        <f t="shared" si="6"/>
        <v>3.9062926501132376E-2</v>
      </c>
      <c r="S54" s="233">
        <f t="shared" si="6"/>
        <v>3.8466092567621873E-2</v>
      </c>
      <c r="T54" s="233">
        <f t="shared" si="6"/>
        <v>3.8913402504507644E-2</v>
      </c>
      <c r="U54" s="233">
        <f t="shared" si="6"/>
        <v>3.8304875496224841E-2</v>
      </c>
      <c r="V54" s="233">
        <f t="shared" si="6"/>
        <v>3.8829638961915748E-2</v>
      </c>
      <c r="W54" s="233">
        <f t="shared" si="6"/>
        <v>3.8498248868771158E-2</v>
      </c>
      <c r="X54" s="233">
        <f t="shared" si="6"/>
        <v>3.9146926117063607E-2</v>
      </c>
      <c r="Y54" s="233">
        <f t="shared" si="6"/>
        <v>3.9742277109445619E-2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1.5754480808817951E-2</v>
      </c>
      <c r="C55" s="233">
        <f t="shared" si="7"/>
        <v>9.4373742977966243E-3</v>
      </c>
      <c r="D55" s="233">
        <f t="shared" si="7"/>
        <v>1.4370185152380574E-2</v>
      </c>
      <c r="E55" s="233">
        <f t="shared" si="7"/>
        <v>1.2847492000479748E-2</v>
      </c>
      <c r="F55" s="233">
        <f t="shared" si="7"/>
        <v>1.4976004460155729E-2</v>
      </c>
      <c r="G55" s="233">
        <f t="shared" si="7"/>
        <v>1.635422028762322E-2</v>
      </c>
      <c r="H55" s="233">
        <f t="shared" si="7"/>
        <v>2.1590625771670133E-2</v>
      </c>
      <c r="I55" s="233">
        <f t="shared" si="7"/>
        <v>2.2527819150379019E-2</v>
      </c>
      <c r="J55" s="233">
        <f t="shared" si="7"/>
        <v>2.336066595793301E-2</v>
      </c>
      <c r="K55" s="233">
        <f t="shared" si="7"/>
        <v>2.270475513871207E-2</v>
      </c>
      <c r="L55" s="233">
        <f t="shared" si="7"/>
        <v>2.2931043707387678E-2</v>
      </c>
      <c r="M55" s="233">
        <f t="shared" si="7"/>
        <v>2.2978290973695858E-2</v>
      </c>
      <c r="N55" s="233">
        <f t="shared" si="7"/>
        <v>2.3046778786219371E-2</v>
      </c>
      <c r="O55" s="233">
        <f t="shared" si="7"/>
        <v>2.3290360990505032E-2</v>
      </c>
      <c r="P55" s="233">
        <f t="shared" si="7"/>
        <v>2.5398649480463241E-2</v>
      </c>
      <c r="Q55" s="233">
        <f t="shared" si="7"/>
        <v>2.3430989304262188E-2</v>
      </c>
      <c r="R55" s="233">
        <f t="shared" si="7"/>
        <v>2.4181811643558145E-2</v>
      </c>
      <c r="S55" s="233">
        <f t="shared" si="7"/>
        <v>2.3812343018051629E-2</v>
      </c>
      <c r="T55" s="233">
        <f t="shared" si="7"/>
        <v>2.4089249169457112E-2</v>
      </c>
      <c r="U55" s="233">
        <f t="shared" si="7"/>
        <v>2.371254197385347E-2</v>
      </c>
      <c r="V55" s="233">
        <f t="shared" si="7"/>
        <v>2.4037395547852603E-2</v>
      </c>
      <c r="W55" s="233">
        <f t="shared" si="7"/>
        <v>2.3832249299715478E-2</v>
      </c>
      <c r="X55" s="233">
        <f t="shared" si="7"/>
        <v>2.4233811405801279E-2</v>
      </c>
      <c r="Y55" s="233">
        <f t="shared" si="7"/>
        <v>2.4602362020132992E-2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3.0143602579337212E-2</v>
      </c>
      <c r="C56" s="300">
        <f t="shared" si="8"/>
        <v>3.4575686030925923E-2</v>
      </c>
      <c r="D56" s="300">
        <f t="shared" si="8"/>
        <v>3.1664072416835443E-2</v>
      </c>
      <c r="E56" s="300">
        <f t="shared" si="8"/>
        <v>3.2228991971560247E-2</v>
      </c>
      <c r="F56" s="300">
        <f t="shared" si="8"/>
        <v>3.1751634632448303E-2</v>
      </c>
      <c r="G56" s="300">
        <f t="shared" si="8"/>
        <v>3.031709180213104E-2</v>
      </c>
      <c r="H56" s="300">
        <f t="shared" si="8"/>
        <v>2.7989576254071873E-2</v>
      </c>
      <c r="I56" s="300">
        <f t="shared" si="8"/>
        <v>2.7650774489413964E-2</v>
      </c>
      <c r="J56" s="300">
        <f t="shared" si="8"/>
        <v>2.7556601185760001E-2</v>
      </c>
      <c r="K56" s="300">
        <f t="shared" si="8"/>
        <v>2.7639316967062511E-2</v>
      </c>
      <c r="L56" s="300">
        <f t="shared" si="8"/>
        <v>2.7318991334330092E-2</v>
      </c>
      <c r="M56" s="300">
        <f t="shared" si="8"/>
        <v>2.6724216028518242E-2</v>
      </c>
      <c r="N56" s="300">
        <f t="shared" si="8"/>
        <v>2.7044902378163798E-2</v>
      </c>
      <c r="O56" s="300">
        <f t="shared" si="8"/>
        <v>2.6977116160543404E-2</v>
      </c>
      <c r="P56" s="300">
        <f t="shared" si="8"/>
        <v>2.6687529974312396E-2</v>
      </c>
      <c r="Q56" s="300">
        <f t="shared" si="8"/>
        <v>2.6915311173823318E-2</v>
      </c>
      <c r="R56" s="300">
        <f t="shared" si="8"/>
        <v>2.694040923986419E-2</v>
      </c>
      <c r="S56" s="300">
        <f t="shared" si="8"/>
        <v>2.7093096182534231E-2</v>
      </c>
      <c r="T56" s="300">
        <f t="shared" si="8"/>
        <v>2.7138799074288286E-2</v>
      </c>
      <c r="U56" s="300">
        <f t="shared" si="8"/>
        <v>2.7141080510726487E-2</v>
      </c>
      <c r="V56" s="300">
        <f t="shared" si="8"/>
        <v>2.7082189916594723E-2</v>
      </c>
      <c r="W56" s="300">
        <f t="shared" si="8"/>
        <v>2.7220021899843343E-2</v>
      </c>
      <c r="X56" s="300">
        <f t="shared" si="8"/>
        <v>2.719812604760152E-2</v>
      </c>
      <c r="Y56" s="300">
        <f t="shared" si="8"/>
        <v>2.7208239027853815E-2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0.19812144743692292</v>
      </c>
      <c r="C57" s="301">
        <f t="shared" si="9"/>
        <v>0.22832092442210203</v>
      </c>
      <c r="D57" s="301">
        <f t="shared" si="9"/>
        <v>0.20889270691887138</v>
      </c>
      <c r="E57" s="301">
        <f t="shared" si="9"/>
        <v>0.21174105055701925</v>
      </c>
      <c r="F57" s="301">
        <f t="shared" si="9"/>
        <v>0.20892818922365375</v>
      </c>
      <c r="G57" s="301">
        <f t="shared" si="9"/>
        <v>0.19899544657449492</v>
      </c>
      <c r="H57" s="301">
        <f t="shared" si="9"/>
        <v>0.18209459130143849</v>
      </c>
      <c r="I57" s="301">
        <f t="shared" si="9"/>
        <v>0.17972917140224298</v>
      </c>
      <c r="J57" s="301">
        <f t="shared" si="9"/>
        <v>0.17860760027807399</v>
      </c>
      <c r="K57" s="301">
        <f t="shared" si="9"/>
        <v>0.17914372108281251</v>
      </c>
      <c r="L57" s="301">
        <f t="shared" si="9"/>
        <v>0.17706753642621353</v>
      </c>
      <c r="M57" s="301">
        <f t="shared" si="9"/>
        <v>0.1738384543289202</v>
      </c>
      <c r="N57" s="301">
        <f t="shared" si="9"/>
        <v>0.1756759341402466</v>
      </c>
      <c r="O57" s="301">
        <f t="shared" si="9"/>
        <v>0.17529977866459692</v>
      </c>
      <c r="P57" s="301">
        <f t="shared" si="9"/>
        <v>0.17313332223428279</v>
      </c>
      <c r="Q57" s="301">
        <f t="shared" si="9"/>
        <v>0.17490226384984434</v>
      </c>
      <c r="R57" s="301">
        <f t="shared" si="9"/>
        <v>0.17491599480155307</v>
      </c>
      <c r="S57" s="301">
        <f t="shared" si="9"/>
        <v>0.17602521325760198</v>
      </c>
      <c r="T57" s="301">
        <f t="shared" si="9"/>
        <v>0.17614848318922308</v>
      </c>
      <c r="U57" s="301">
        <f t="shared" si="9"/>
        <v>0.17537474244239709</v>
      </c>
      <c r="V57" s="301">
        <f t="shared" si="9"/>
        <v>0.17478951388430178</v>
      </c>
      <c r="W57" s="301">
        <f t="shared" si="9"/>
        <v>0.17528715887916921</v>
      </c>
      <c r="X57" s="301">
        <f t="shared" si="9"/>
        <v>0.17447918193148548</v>
      </c>
      <c r="Y57" s="301">
        <f t="shared" si="9"/>
        <v>0.17404938515911575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0.18269927747596354</v>
      </c>
      <c r="C58" s="302">
        <f t="shared" si="10"/>
        <v>0.22586772120794651</v>
      </c>
      <c r="D58" s="302">
        <f t="shared" si="10"/>
        <v>0.19872529198578576</v>
      </c>
      <c r="E58" s="302">
        <f t="shared" si="10"/>
        <v>0.20456108043141874</v>
      </c>
      <c r="F58" s="302">
        <f t="shared" si="10"/>
        <v>0.19758257076443955</v>
      </c>
      <c r="G58" s="302">
        <f t="shared" si="10"/>
        <v>0.18213075738846241</v>
      </c>
      <c r="H58" s="302">
        <f t="shared" si="10"/>
        <v>0.13193662104333784</v>
      </c>
      <c r="I58" s="302">
        <f t="shared" si="10"/>
        <v>0.11968152893841863</v>
      </c>
      <c r="J58" s="302">
        <f t="shared" si="10"/>
        <v>0.10965196561639851</v>
      </c>
      <c r="K58" s="302">
        <f t="shared" si="10"/>
        <v>0.11681567028406091</v>
      </c>
      <c r="L58" s="302">
        <f t="shared" si="10"/>
        <v>0.10949653903197329</v>
      </c>
      <c r="M58" s="302">
        <f t="shared" si="10"/>
        <v>0.10017171225501544</v>
      </c>
      <c r="N58" s="302">
        <f t="shared" si="10"/>
        <v>0.10456621447250224</v>
      </c>
      <c r="O58" s="302">
        <f t="shared" si="10"/>
        <v>0.10094002828509401</v>
      </c>
      <c r="P58" s="302">
        <f t="shared" si="10"/>
        <v>6.3363308191913242E-2</v>
      </c>
      <c r="Q58" s="302">
        <f t="shared" si="10"/>
        <v>9.8261138633761291E-2</v>
      </c>
      <c r="R58" s="302">
        <f t="shared" si="10"/>
        <v>8.9457397436589176E-2</v>
      </c>
      <c r="S58" s="302">
        <f t="shared" si="10"/>
        <v>9.74350632278492E-2</v>
      </c>
      <c r="T58" s="302">
        <f t="shared" si="10"/>
        <v>9.4547566110849079E-2</v>
      </c>
      <c r="U58" s="302">
        <f t="shared" si="10"/>
        <v>9.6407982063335604E-2</v>
      </c>
      <c r="V58" s="302">
        <f t="shared" si="10"/>
        <v>9.0848157337850996E-2</v>
      </c>
      <c r="W58" s="302">
        <f t="shared" si="10"/>
        <v>9.4940957944245327E-2</v>
      </c>
      <c r="X58" s="302">
        <f t="shared" si="10"/>
        <v>8.7372632469065056E-2</v>
      </c>
      <c r="Y58" s="302">
        <f t="shared" si="10"/>
        <v>8.082545298922926E-2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1.542216996095939E-2</v>
      </c>
      <c r="C59" s="302">
        <f t="shared" si="11"/>
        <v>2.4532032141555099E-3</v>
      </c>
      <c r="D59" s="302">
        <f t="shared" si="11"/>
        <v>1.0167414933085626E-2</v>
      </c>
      <c r="E59" s="302">
        <f t="shared" si="11"/>
        <v>7.1799701256005204E-3</v>
      </c>
      <c r="F59" s="302">
        <f t="shared" si="11"/>
        <v>1.1345618459214188E-2</v>
      </c>
      <c r="G59" s="302">
        <f t="shared" si="11"/>
        <v>1.6864689186032514E-2</v>
      </c>
      <c r="H59" s="302">
        <f t="shared" si="11"/>
        <v>5.0157970258100648E-2</v>
      </c>
      <c r="I59" s="302">
        <f t="shared" si="11"/>
        <v>6.0047642463824345E-2</v>
      </c>
      <c r="J59" s="302">
        <f t="shared" si="11"/>
        <v>6.8955634661675508E-2</v>
      </c>
      <c r="K59" s="302">
        <f t="shared" si="11"/>
        <v>6.2328050798751589E-2</v>
      </c>
      <c r="L59" s="302">
        <f t="shared" si="11"/>
        <v>6.7570997394240245E-2</v>
      </c>
      <c r="M59" s="302">
        <f t="shared" si="11"/>
        <v>7.3666742073904778E-2</v>
      </c>
      <c r="N59" s="302">
        <f t="shared" si="11"/>
        <v>7.1109719667744348E-2</v>
      </c>
      <c r="O59" s="302">
        <f t="shared" si="11"/>
        <v>7.4359750379502904E-2</v>
      </c>
      <c r="P59" s="302">
        <f t="shared" si="11"/>
        <v>0.10977001404236954</v>
      </c>
      <c r="Q59" s="302">
        <f t="shared" si="11"/>
        <v>7.6641125216083045E-2</v>
      </c>
      <c r="R59" s="302">
        <f t="shared" si="11"/>
        <v>8.5458597364963876E-2</v>
      </c>
      <c r="S59" s="302">
        <f t="shared" si="11"/>
        <v>7.8590150029752795E-2</v>
      </c>
      <c r="T59" s="302">
        <f t="shared" si="11"/>
        <v>8.1600917078373983E-2</v>
      </c>
      <c r="U59" s="302">
        <f t="shared" si="11"/>
        <v>7.8966760379061474E-2</v>
      </c>
      <c r="V59" s="302">
        <f t="shared" si="11"/>
        <v>8.3941356546450782E-2</v>
      </c>
      <c r="W59" s="302">
        <f t="shared" si="11"/>
        <v>8.0346200934923881E-2</v>
      </c>
      <c r="X59" s="302">
        <f t="shared" si="11"/>
        <v>8.7106549462420441E-2</v>
      </c>
      <c r="Y59" s="302">
        <f t="shared" si="11"/>
        <v>9.3223932169886475E-2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9.0620204802233179E-2</v>
      </c>
      <c r="C60" s="301">
        <f t="shared" si="12"/>
        <v>9.1479580806324567E-2</v>
      </c>
      <c r="D60" s="301">
        <f t="shared" si="12"/>
        <v>9.2189312772909635E-2</v>
      </c>
      <c r="E60" s="301">
        <f t="shared" si="12"/>
        <v>9.1327989393224021E-2</v>
      </c>
      <c r="F60" s="301">
        <f t="shared" si="12"/>
        <v>9.2989869961966676E-2</v>
      </c>
      <c r="G60" s="301">
        <f t="shared" si="12"/>
        <v>9.1681239105373388E-2</v>
      </c>
      <c r="H60" s="301">
        <f t="shared" si="12"/>
        <v>9.0872692916722439E-2</v>
      </c>
      <c r="I60" s="301">
        <f t="shared" si="12"/>
        <v>9.0405878815375582E-2</v>
      </c>
      <c r="J60" s="301">
        <f t="shared" si="12"/>
        <v>9.0078268453651175E-2</v>
      </c>
      <c r="K60" s="301">
        <f t="shared" si="12"/>
        <v>9.0164505693733632E-2</v>
      </c>
      <c r="L60" s="301">
        <f t="shared" si="12"/>
        <v>8.9410314230811069E-2</v>
      </c>
      <c r="M60" s="301">
        <f t="shared" si="12"/>
        <v>8.7925751251270348E-2</v>
      </c>
      <c r="N60" s="301">
        <f t="shared" si="12"/>
        <v>8.8766529988350357E-2</v>
      </c>
      <c r="O60" s="301">
        <f t="shared" si="12"/>
        <v>8.8513962042555572E-2</v>
      </c>
      <c r="P60" s="301">
        <f t="shared" si="12"/>
        <v>8.4687405753822817E-2</v>
      </c>
      <c r="Q60" s="301">
        <f t="shared" si="12"/>
        <v>8.83696390797932E-2</v>
      </c>
      <c r="R60" s="301">
        <f t="shared" si="12"/>
        <v>8.792860988523632E-2</v>
      </c>
      <c r="S60" s="301">
        <f t="shared" si="12"/>
        <v>8.8739016878778429E-2</v>
      </c>
      <c r="T60" s="301">
        <f t="shared" si="12"/>
        <v>8.8112170382717403E-2</v>
      </c>
      <c r="U60" s="301">
        <f t="shared" si="12"/>
        <v>8.7983873482408756E-2</v>
      </c>
      <c r="V60" s="301">
        <f t="shared" si="12"/>
        <v>8.8016635121645231E-2</v>
      </c>
      <c r="W60" s="301">
        <f t="shared" si="12"/>
        <v>8.8413536940367576E-2</v>
      </c>
      <c r="X60" s="301">
        <f t="shared" si="12"/>
        <v>8.7740840918487814E-2</v>
      </c>
      <c r="Y60" s="301">
        <f t="shared" si="12"/>
        <v>8.7126785326059122E-2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7.5168694778200179E-2</v>
      </c>
      <c r="C61" s="302">
        <f t="shared" si="13"/>
        <v>8.2223694475793252E-2</v>
      </c>
      <c r="D61" s="302">
        <f t="shared" si="13"/>
        <v>7.8095477334997915E-2</v>
      </c>
      <c r="E61" s="302">
        <f t="shared" si="13"/>
        <v>7.8727564546599654E-2</v>
      </c>
      <c r="F61" s="302">
        <f t="shared" si="13"/>
        <v>7.8301865587583147E-2</v>
      </c>
      <c r="G61" s="302">
        <f t="shared" si="13"/>
        <v>7.5641523054050613E-2</v>
      </c>
      <c r="H61" s="302">
        <f t="shared" si="13"/>
        <v>6.9697271486815177E-2</v>
      </c>
      <c r="I61" s="302">
        <f t="shared" si="13"/>
        <v>6.8311286956349998E-2</v>
      </c>
      <c r="J61" s="302">
        <f t="shared" si="13"/>
        <v>6.7166846071832251E-2</v>
      </c>
      <c r="K61" s="302">
        <f t="shared" si="13"/>
        <v>6.7896380461535261E-2</v>
      </c>
      <c r="L61" s="302">
        <f t="shared" si="13"/>
        <v>6.6920252133180841E-2</v>
      </c>
      <c r="M61" s="302">
        <f t="shared" si="13"/>
        <v>6.5389350488607084E-2</v>
      </c>
      <c r="N61" s="302">
        <f t="shared" si="13"/>
        <v>6.6162958486481363E-2</v>
      </c>
      <c r="O61" s="302">
        <f t="shared" si="13"/>
        <v>6.5671492609560261E-2</v>
      </c>
      <c r="P61" s="302">
        <f t="shared" si="13"/>
        <v>5.9777191840291552E-2</v>
      </c>
      <c r="Q61" s="302">
        <f t="shared" si="13"/>
        <v>6.5389245723689884E-2</v>
      </c>
      <c r="R61" s="302">
        <f t="shared" si="13"/>
        <v>6.4211833080977374E-2</v>
      </c>
      <c r="S61" s="302">
        <f t="shared" si="13"/>
        <v>6.5384603534150862E-2</v>
      </c>
      <c r="T61" s="302">
        <f t="shared" si="13"/>
        <v>6.4486176004980605E-2</v>
      </c>
      <c r="U61" s="302">
        <f t="shared" si="13"/>
        <v>6.4727341931129376E-2</v>
      </c>
      <c r="V61" s="302">
        <f t="shared" si="13"/>
        <v>6.4441497180482088E-2</v>
      </c>
      <c r="W61" s="302">
        <f t="shared" si="13"/>
        <v>6.5039600127185085E-2</v>
      </c>
      <c r="X61" s="302">
        <f t="shared" si="13"/>
        <v>6.3973064347413483E-2</v>
      </c>
      <c r="Y61" s="302">
        <f t="shared" si="13"/>
        <v>6.2997545652467138E-2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1.5451510024033005E-2</v>
      </c>
      <c r="C62" s="302">
        <f t="shared" si="14"/>
        <v>9.2558863305313103E-3</v>
      </c>
      <c r="D62" s="302">
        <f t="shared" si="14"/>
        <v>1.409383543791172E-2</v>
      </c>
      <c r="E62" s="302">
        <f t="shared" si="14"/>
        <v>1.260042484662437E-2</v>
      </c>
      <c r="F62" s="302">
        <f t="shared" si="14"/>
        <v>1.4688004374383513E-2</v>
      </c>
      <c r="G62" s="302">
        <f t="shared" si="14"/>
        <v>1.6039716051322775E-2</v>
      </c>
      <c r="H62" s="302">
        <f t="shared" si="14"/>
        <v>2.1175421429907249E-2</v>
      </c>
      <c r="I62" s="302">
        <f t="shared" si="14"/>
        <v>2.2094591859025594E-2</v>
      </c>
      <c r="J62" s="302">
        <f t="shared" si="14"/>
        <v>2.2911422381818921E-2</v>
      </c>
      <c r="K62" s="302">
        <f t="shared" si="14"/>
        <v>2.2268125232198385E-2</v>
      </c>
      <c r="L62" s="302">
        <f t="shared" si="14"/>
        <v>2.2490062097630228E-2</v>
      </c>
      <c r="M62" s="302">
        <f t="shared" si="14"/>
        <v>2.2536400762663254E-2</v>
      </c>
      <c r="N62" s="302">
        <f t="shared" si="14"/>
        <v>2.2603571501868997E-2</v>
      </c>
      <c r="O62" s="302">
        <f t="shared" si="14"/>
        <v>2.2842469432995324E-2</v>
      </c>
      <c r="P62" s="302">
        <f t="shared" si="14"/>
        <v>2.4910213913531268E-2</v>
      </c>
      <c r="Q62" s="302">
        <f t="shared" si="14"/>
        <v>2.2980393356103305E-2</v>
      </c>
      <c r="R62" s="302">
        <f t="shared" si="14"/>
        <v>2.371677680425895E-2</v>
      </c>
      <c r="S62" s="302">
        <f t="shared" si="14"/>
        <v>2.335441334462757E-2</v>
      </c>
      <c r="T62" s="302">
        <f t="shared" si="14"/>
        <v>2.3625994377736791E-2</v>
      </c>
      <c r="U62" s="302">
        <f t="shared" si="14"/>
        <v>2.3256531551279366E-2</v>
      </c>
      <c r="V62" s="302">
        <f t="shared" si="14"/>
        <v>2.3575137941163136E-2</v>
      </c>
      <c r="W62" s="302">
        <f t="shared" si="14"/>
        <v>2.3373936813182502E-2</v>
      </c>
      <c r="X62" s="302">
        <f t="shared" si="14"/>
        <v>2.3767776571074335E-2</v>
      </c>
      <c r="Y62" s="302">
        <f t="shared" si="14"/>
        <v>2.4129239673591985E-2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0.28303063919560434</v>
      </c>
      <c r="C63" s="301">
        <f t="shared" si="15"/>
        <v>0.32617274917443151</v>
      </c>
      <c r="D63" s="301">
        <f t="shared" si="15"/>
        <v>0.29841815274124478</v>
      </c>
      <c r="E63" s="301">
        <f t="shared" si="15"/>
        <v>0.3024872150814561</v>
      </c>
      <c r="F63" s="301">
        <f t="shared" si="15"/>
        <v>0.29846884174807686</v>
      </c>
      <c r="G63" s="301">
        <f t="shared" si="15"/>
        <v>0.28427920939213552</v>
      </c>
      <c r="H63" s="301">
        <f t="shared" si="15"/>
        <v>0.26013513043062647</v>
      </c>
      <c r="I63" s="301">
        <f t="shared" si="15"/>
        <v>0.25675595914606147</v>
      </c>
      <c r="J63" s="301">
        <f t="shared" si="15"/>
        <v>0.25515371468296288</v>
      </c>
      <c r="K63" s="301">
        <f t="shared" si="15"/>
        <v>0.25591960154687504</v>
      </c>
      <c r="L63" s="301">
        <f t="shared" si="15"/>
        <v>0.25295362346601935</v>
      </c>
      <c r="M63" s="301">
        <f t="shared" si="15"/>
        <v>0.24834064904131448</v>
      </c>
      <c r="N63" s="301">
        <f t="shared" si="15"/>
        <v>0.25096562020035218</v>
      </c>
      <c r="O63" s="301">
        <f t="shared" si="15"/>
        <v>0.25042825523513851</v>
      </c>
      <c r="P63" s="301">
        <f t="shared" si="15"/>
        <v>0.24733331747754683</v>
      </c>
      <c r="Q63" s="301">
        <f t="shared" si="15"/>
        <v>0.249860376928349</v>
      </c>
      <c r="R63" s="301">
        <f t="shared" si="15"/>
        <v>0.24987999257364726</v>
      </c>
      <c r="S63" s="301">
        <f t="shared" si="15"/>
        <v>0.25146459036800273</v>
      </c>
      <c r="T63" s="301">
        <f t="shared" si="15"/>
        <v>0.25164069027031871</v>
      </c>
      <c r="U63" s="301">
        <f t="shared" si="15"/>
        <v>0.25053534634628155</v>
      </c>
      <c r="V63" s="301">
        <f t="shared" si="15"/>
        <v>0.24969930554900263</v>
      </c>
      <c r="W63" s="301">
        <f t="shared" si="15"/>
        <v>0.25041022697024173</v>
      </c>
      <c r="X63" s="301">
        <f t="shared" si="15"/>
        <v>0.2492559741878364</v>
      </c>
      <c r="Y63" s="301">
        <f t="shared" si="15"/>
        <v>0.24864197879873678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0.26099896782280518</v>
      </c>
      <c r="C64" s="302">
        <f t="shared" si="16"/>
        <v>0.32266817315420937</v>
      </c>
      <c r="D64" s="302">
        <f t="shared" si="16"/>
        <v>0.28389327426540817</v>
      </c>
      <c r="E64" s="302">
        <f t="shared" si="16"/>
        <v>0.29223011490202683</v>
      </c>
      <c r="F64" s="302">
        <f t="shared" si="16"/>
        <v>0.28226081537777087</v>
      </c>
      <c r="G64" s="302">
        <f t="shared" si="16"/>
        <v>0.26018679626923197</v>
      </c>
      <c r="H64" s="302">
        <f t="shared" si="16"/>
        <v>0.18848088720476835</v>
      </c>
      <c r="I64" s="302">
        <f t="shared" si="16"/>
        <v>0.1709736127691695</v>
      </c>
      <c r="J64" s="302">
        <f t="shared" si="16"/>
        <v>0.15664566516628356</v>
      </c>
      <c r="K64" s="302">
        <f t="shared" si="16"/>
        <v>0.16687952897722991</v>
      </c>
      <c r="L64" s="302">
        <f t="shared" si="16"/>
        <v>0.15642362718853325</v>
      </c>
      <c r="M64" s="302">
        <f t="shared" si="16"/>
        <v>0.14310244607859343</v>
      </c>
      <c r="N64" s="302">
        <f t="shared" si="16"/>
        <v>0.1493803063892889</v>
      </c>
      <c r="O64" s="302">
        <f t="shared" si="16"/>
        <v>0.14420004040727719</v>
      </c>
      <c r="P64" s="302">
        <f t="shared" si="16"/>
        <v>9.0519011702733243E-2</v>
      </c>
      <c r="Q64" s="302">
        <f t="shared" si="16"/>
        <v>0.1403730551910875</v>
      </c>
      <c r="R64" s="302">
        <f t="shared" si="16"/>
        <v>0.12779628205227028</v>
      </c>
      <c r="S64" s="302">
        <f t="shared" si="16"/>
        <v>0.13919294746835589</v>
      </c>
      <c r="T64" s="302">
        <f t="shared" si="16"/>
        <v>0.1350679515869273</v>
      </c>
      <c r="U64" s="302">
        <f t="shared" si="16"/>
        <v>0.13772568866190799</v>
      </c>
      <c r="V64" s="302">
        <f t="shared" si="16"/>
        <v>0.12978308191121576</v>
      </c>
      <c r="W64" s="302">
        <f t="shared" si="16"/>
        <v>0.13562993992035052</v>
      </c>
      <c r="X64" s="302">
        <f t="shared" si="16"/>
        <v>0.12481804638437867</v>
      </c>
      <c r="Y64" s="302">
        <f t="shared" si="16"/>
        <v>0.11546493284175607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2.2031671372799138E-2</v>
      </c>
      <c r="C65" s="302">
        <f t="shared" si="17"/>
        <v>3.5045760202221583E-3</v>
      </c>
      <c r="D65" s="302">
        <f t="shared" si="17"/>
        <v>1.4524878475836608E-2</v>
      </c>
      <c r="E65" s="302">
        <f t="shared" si="17"/>
        <v>1.0257100179429317E-2</v>
      </c>
      <c r="F65" s="302">
        <f t="shared" si="17"/>
        <v>1.6208026370305984E-2</v>
      </c>
      <c r="G65" s="302">
        <f t="shared" si="17"/>
        <v>2.409241312290359E-2</v>
      </c>
      <c r="H65" s="302">
        <f t="shared" si="17"/>
        <v>7.1654243225858089E-2</v>
      </c>
      <c r="I65" s="302">
        <f t="shared" si="17"/>
        <v>8.5782346376891971E-2</v>
      </c>
      <c r="J65" s="302">
        <f t="shared" si="17"/>
        <v>9.8508049516679339E-2</v>
      </c>
      <c r="K65" s="302">
        <f t="shared" si="17"/>
        <v>8.9040072569645162E-2</v>
      </c>
      <c r="L65" s="302">
        <f t="shared" si="17"/>
        <v>9.6529996277486083E-2</v>
      </c>
      <c r="M65" s="302">
        <f t="shared" si="17"/>
        <v>0.10523820296272106</v>
      </c>
      <c r="N65" s="302">
        <f t="shared" si="17"/>
        <v>0.10158531381106334</v>
      </c>
      <c r="O65" s="302">
        <f t="shared" si="17"/>
        <v>0.10622821482786136</v>
      </c>
      <c r="P65" s="302">
        <f t="shared" si="17"/>
        <v>0.15681430577481362</v>
      </c>
      <c r="Q65" s="302">
        <f t="shared" si="17"/>
        <v>0.10948732173726151</v>
      </c>
      <c r="R65" s="302">
        <f t="shared" si="17"/>
        <v>0.12208371052137697</v>
      </c>
      <c r="S65" s="302">
        <f t="shared" si="17"/>
        <v>0.11227164289964679</v>
      </c>
      <c r="T65" s="302">
        <f t="shared" si="17"/>
        <v>0.11657273868339142</v>
      </c>
      <c r="U65" s="302">
        <f t="shared" si="17"/>
        <v>0.11280965768437354</v>
      </c>
      <c r="V65" s="302">
        <f t="shared" si="17"/>
        <v>0.11991622363778688</v>
      </c>
      <c r="W65" s="302">
        <f t="shared" si="17"/>
        <v>0.11478028704989125</v>
      </c>
      <c r="X65" s="302">
        <f t="shared" si="17"/>
        <v>0.12443792780345773</v>
      </c>
      <c r="Y65" s="302">
        <f t="shared" si="17"/>
        <v>0.13317704595698074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0.19917852520418017</v>
      </c>
      <c r="C66" s="301">
        <f t="shared" si="18"/>
        <v>0.20030105782784843</v>
      </c>
      <c r="D66" s="301">
        <f t="shared" si="18"/>
        <v>0.18740736926037302</v>
      </c>
      <c r="E66" s="301">
        <f t="shared" si="18"/>
        <v>0.20001087659139141</v>
      </c>
      <c r="F66" s="301">
        <f t="shared" si="18"/>
        <v>0.17878440749462099</v>
      </c>
      <c r="G66" s="301">
        <f t="shared" si="18"/>
        <v>0.18824952116553317</v>
      </c>
      <c r="H66" s="301">
        <f t="shared" si="18"/>
        <v>0.16631914941531731</v>
      </c>
      <c r="I66" s="301">
        <f t="shared" si="18"/>
        <v>0.16103697712113454</v>
      </c>
      <c r="J66" s="301">
        <f t="shared" si="18"/>
        <v>0.15366760733297233</v>
      </c>
      <c r="K66" s="301">
        <f t="shared" si="18"/>
        <v>0.16047773975043778</v>
      </c>
      <c r="L66" s="301">
        <f t="shared" si="18"/>
        <v>0.16373745084412097</v>
      </c>
      <c r="M66" s="301">
        <f t="shared" si="18"/>
        <v>0.17306233313802147</v>
      </c>
      <c r="N66" s="301">
        <f t="shared" si="18"/>
        <v>0.16657373557909291</v>
      </c>
      <c r="O66" s="301">
        <f t="shared" si="18"/>
        <v>0.16473230351985874</v>
      </c>
      <c r="P66" s="301">
        <f t="shared" si="18"/>
        <v>0.14749199401950602</v>
      </c>
      <c r="Q66" s="301">
        <f t="shared" si="18"/>
        <v>0.16412834517257285</v>
      </c>
      <c r="R66" s="301">
        <f t="shared" si="18"/>
        <v>0.15503154696377902</v>
      </c>
      <c r="S66" s="301">
        <f t="shared" si="18"/>
        <v>0.15603930154325643</v>
      </c>
      <c r="T66" s="301">
        <f t="shared" si="18"/>
        <v>0.15282504269054495</v>
      </c>
      <c r="U66" s="301">
        <f t="shared" si="18"/>
        <v>0.15958619695587556</v>
      </c>
      <c r="V66" s="301">
        <f t="shared" si="18"/>
        <v>0.1569322104227199</v>
      </c>
      <c r="W66" s="301">
        <f t="shared" si="18"/>
        <v>0.15777895008764981</v>
      </c>
      <c r="X66" s="301">
        <f t="shared" si="18"/>
        <v>0.15536591601713573</v>
      </c>
      <c r="Y66" s="301">
        <f t="shared" si="18"/>
        <v>0.15236057622230151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7.2712988348390559E-2</v>
      </c>
      <c r="C67" s="301">
        <f t="shared" si="19"/>
        <v>4.3557112143676739E-2</v>
      </c>
      <c r="D67" s="301">
        <f t="shared" si="19"/>
        <v>6.632393147252573E-2</v>
      </c>
      <c r="E67" s="301">
        <f t="shared" si="19"/>
        <v>5.9296116925291138E-2</v>
      </c>
      <c r="F67" s="301">
        <f t="shared" si="19"/>
        <v>6.912002058533416E-2</v>
      </c>
      <c r="G67" s="301">
        <f t="shared" si="19"/>
        <v>7.5481016712107149E-2</v>
      </c>
      <c r="H67" s="301">
        <f t="shared" si="19"/>
        <v>9.9649042023092896E-2</v>
      </c>
      <c r="I67" s="301">
        <f t="shared" si="19"/>
        <v>0.10397454992482628</v>
      </c>
      <c r="J67" s="301">
        <f t="shared" si="19"/>
        <v>0.10781845826738311</v>
      </c>
      <c r="K67" s="301">
        <f t="shared" si="19"/>
        <v>0.10479117756328643</v>
      </c>
      <c r="L67" s="301">
        <f t="shared" si="19"/>
        <v>0.1058355863417893</v>
      </c>
      <c r="M67" s="301">
        <f t="shared" si="19"/>
        <v>0.10605365064782706</v>
      </c>
      <c r="N67" s="301">
        <f t="shared" si="19"/>
        <v>0.10636974824408943</v>
      </c>
      <c r="O67" s="301">
        <f t="shared" si="19"/>
        <v>0.10749397380233086</v>
      </c>
      <c r="P67" s="301">
        <f t="shared" si="19"/>
        <v>0.11722453606367648</v>
      </c>
      <c r="Q67" s="301">
        <f t="shared" si="19"/>
        <v>0.10814302755813313</v>
      </c>
      <c r="R67" s="301">
        <f t="shared" si="19"/>
        <v>0.11160836143180682</v>
      </c>
      <c r="S67" s="301">
        <f t="shared" si="19"/>
        <v>0.10990312162177672</v>
      </c>
      <c r="T67" s="301">
        <f t="shared" si="19"/>
        <v>0.11118115001287898</v>
      </c>
      <c r="U67" s="301">
        <f t="shared" si="19"/>
        <v>0.10944250141778525</v>
      </c>
      <c r="V67" s="301">
        <f t="shared" si="19"/>
        <v>0.1109418256054736</v>
      </c>
      <c r="W67" s="301">
        <f t="shared" si="19"/>
        <v>0.10999499676791755</v>
      </c>
      <c r="X67" s="301">
        <f t="shared" si="19"/>
        <v>0.11184836033446741</v>
      </c>
      <c r="Y67" s="301">
        <f t="shared" si="19"/>
        <v>0.11354936316984458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4.9238013097951332E-2</v>
      </c>
      <c r="C68" s="235">
        <f t="shared" si="20"/>
        <v>2.9494945909299308E-2</v>
      </c>
      <c r="D68" s="235">
        <f t="shared" si="20"/>
        <v>4.491162694215043E-2</v>
      </c>
      <c r="E68" s="235">
        <f t="shared" si="20"/>
        <v>4.0152702400791412E-2</v>
      </c>
      <c r="F68" s="235">
        <f t="shared" si="20"/>
        <v>4.6805014567754044E-2</v>
      </c>
      <c r="G68" s="235">
        <f t="shared" si="20"/>
        <v>5.1112399227911505E-2</v>
      </c>
      <c r="H68" s="235">
        <f t="shared" si="20"/>
        <v>6.7477914850957332E-2</v>
      </c>
      <c r="I68" s="235">
        <f t="shared" si="20"/>
        <v>7.0406957097170472E-2</v>
      </c>
      <c r="J68" s="235">
        <f t="shared" si="20"/>
        <v>7.3009881466215884E-2</v>
      </c>
      <c r="K68" s="235">
        <f t="shared" si="20"/>
        <v>7.0959941141314001E-2</v>
      </c>
      <c r="L68" s="235">
        <f t="shared" si="20"/>
        <v>7.1667168478322135E-2</v>
      </c>
      <c r="M68" s="235">
        <f t="shared" si="20"/>
        <v>7.1814831961845071E-2</v>
      </c>
      <c r="N68" s="235">
        <f t="shared" si="20"/>
        <v>7.2028879244710409E-2</v>
      </c>
      <c r="O68" s="235">
        <f t="shared" si="20"/>
        <v>7.2790154967508749E-2</v>
      </c>
      <c r="P68" s="235">
        <f t="shared" si="20"/>
        <v>7.9379260476128227E-2</v>
      </c>
      <c r="Q68" s="235">
        <f t="shared" si="20"/>
        <v>7.3229665405126113E-2</v>
      </c>
      <c r="R68" s="235">
        <f t="shared" si="20"/>
        <v>7.5576235922118137E-2</v>
      </c>
      <c r="S68" s="235">
        <f t="shared" si="20"/>
        <v>7.4421523098335982E-2</v>
      </c>
      <c r="T68" s="235">
        <f t="shared" si="20"/>
        <v>7.528694728306537E-2</v>
      </c>
      <c r="U68" s="235">
        <f t="shared" si="20"/>
        <v>7.4109611510702583E-2</v>
      </c>
      <c r="V68" s="235">
        <f t="shared" si="20"/>
        <v>7.5124887401135793E-2</v>
      </c>
      <c r="W68" s="235">
        <f t="shared" si="20"/>
        <v>7.4483736875431555E-2</v>
      </c>
      <c r="X68" s="235">
        <f t="shared" si="20"/>
        <v>7.5738752542341164E-2</v>
      </c>
      <c r="Y68" s="235">
        <f t="shared" si="20"/>
        <v>7.6890596274669432E-2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</v>
      </c>
      <c r="D72" s="320">
        <f t="shared" si="21"/>
        <v>32.556683940060381</v>
      </c>
      <c r="E72" s="320">
        <f t="shared" si="21"/>
        <v>34.410605999683717</v>
      </c>
      <c r="F72" s="320">
        <f t="shared" si="21"/>
        <v>35.005746367309825</v>
      </c>
      <c r="G72" s="320">
        <f t="shared" si="21"/>
        <v>33.273407087200688</v>
      </c>
      <c r="H72" s="320">
        <f t="shared" si="21"/>
        <v>30.280075308652815</v>
      </c>
      <c r="I72" s="320">
        <f t="shared" si="21"/>
        <v>29.223119137260316</v>
      </c>
      <c r="J72" s="320">
        <f t="shared" si="21"/>
        <v>29.536418993568105</v>
      </c>
      <c r="K72" s="320">
        <f t="shared" si="21"/>
        <v>31.340516934491919</v>
      </c>
      <c r="L72" s="320">
        <f t="shared" si="21"/>
        <v>27.702085430671733</v>
      </c>
      <c r="M72" s="320">
        <f t="shared" si="21"/>
        <v>24.924492419182684</v>
      </c>
      <c r="N72" s="320">
        <f t="shared" si="21"/>
        <v>25.65807241693091</v>
      </c>
      <c r="O72" s="320">
        <f t="shared" si="21"/>
        <v>25.663413278733451</v>
      </c>
      <c r="P72" s="320">
        <f t="shared" si="21"/>
        <v>22.437509136768149</v>
      </c>
      <c r="Q72" s="320">
        <f t="shared" si="21"/>
        <v>21.349572942242169</v>
      </c>
      <c r="R72" s="320">
        <f t="shared" si="21"/>
        <v>21.233046283665828</v>
      </c>
      <c r="S72" s="320">
        <f t="shared" si="21"/>
        <v>20.862461114388754</v>
      </c>
      <c r="T72" s="320">
        <f t="shared" si="21"/>
        <v>21.155617032714073</v>
      </c>
      <c r="U72" s="320">
        <f t="shared" si="21"/>
        <v>21.009449719205389</v>
      </c>
      <c r="V72" s="320">
        <f t="shared" si="21"/>
        <v>23.129100041450624</v>
      </c>
      <c r="W72" s="320">
        <f t="shared" si="21"/>
        <v>21.759846802709639</v>
      </c>
      <c r="X72" s="320">
        <f t="shared" si="21"/>
        <v>19.940487487099585</v>
      </c>
      <c r="Y72" s="320">
        <f t="shared" si="21"/>
        <v>19.224191617035547</v>
      </c>
      <c r="DA72" s="95"/>
    </row>
    <row r="73" spans="1:105" ht="12" customHeight="1" x14ac:dyDescent="0.25">
      <c r="A73" s="55" t="s">
        <v>91</v>
      </c>
      <c r="B73" s="330">
        <f>IF(B$6=0,0,B$6/TRE!B$5*1000)</f>
        <v>0.52482763580012803</v>
      </c>
      <c r="C73" s="330">
        <f>IF(C$6=0,0,C$6/TRE!C$5*1000)</f>
        <v>0.30725441679899945</v>
      </c>
      <c r="D73" s="330">
        <f>IF(D$6=0,0,D$6/TRE!D$5*1000)</f>
        <v>0.44985151554442571</v>
      </c>
      <c r="E73" s="330">
        <f>IF(E$6=0,0,E$6/TRE!E$5*1000)</f>
        <v>0.42508652433903543</v>
      </c>
      <c r="F73" s="330">
        <f>IF(F$6=0,0,F$6/TRE!F$5*1000)</f>
        <v>0.50408289781530036</v>
      </c>
      <c r="G73" s="330">
        <f>IF(G$6=0,0,G$6/TRE!G$5*1000)</f>
        <v>0.52323137425369592</v>
      </c>
      <c r="H73" s="330">
        <f>IF(H$6=0,0,H$6/TRE!H$5*1000)</f>
        <v>0.62862093685299214</v>
      </c>
      <c r="I73" s="330">
        <f>IF(I$6=0,0,I$6/TRE!I$5*1000)</f>
        <v>0.63301263743671232</v>
      </c>
      <c r="J73" s="330">
        <f>IF(J$6=0,0,J$6/TRE!J$5*1000)</f>
        <v>0.66345232471374282</v>
      </c>
      <c r="K73" s="330">
        <f>IF(K$6=0,0,K$6/TRE!K$5*1000)</f>
        <v>0.68421034895990207</v>
      </c>
      <c r="L73" s="330">
        <f>IF(L$6=0,0,L$6/TRE!L$5*1000)</f>
        <v>0.61080551134280869</v>
      </c>
      <c r="M73" s="330">
        <f>IF(M$6=0,0,M$6/TRE!M$5*1000)</f>
        <v>0.55069446074966955</v>
      </c>
      <c r="N73" s="330">
        <f>IF(N$6=0,0,N$6/TRE!N$5*1000)</f>
        <v>0.5685922298786571</v>
      </c>
      <c r="O73" s="330">
        <f>IF(O$6=0,0,O$6/TRE!O$5*1000)</f>
        <v>0.57472130722136783</v>
      </c>
      <c r="P73" s="330">
        <f>IF(P$6=0,0,P$6/TRE!P$5*1000)</f>
        <v>0.54796387478794772</v>
      </c>
      <c r="Q73" s="330">
        <f>IF(Q$6=0,0,Q$6/TRE!Q$5*1000)</f>
        <v>0.48100155313484805</v>
      </c>
      <c r="R73" s="330">
        <f>IF(R$6=0,0,R$6/TRE!R$5*1000)</f>
        <v>0.49370531331784528</v>
      </c>
      <c r="S73" s="330">
        <f>IF(S$6=0,0,S$6/TRE!S$5*1000)</f>
        <v>0.47767700024671972</v>
      </c>
      <c r="T73" s="330">
        <f>IF(T$6=0,0,T$6/TRE!T$5*1000)</f>
        <v>0.49002204811025007</v>
      </c>
      <c r="U73" s="330">
        <f>IF(U$6=0,0,U$6/TRE!U$5*1000)</f>
        <v>0.47902640222521325</v>
      </c>
      <c r="V73" s="330">
        <f>IF(V$6=0,0,V$6/TRE!V$5*1000)</f>
        <v>0.5345801215021182</v>
      </c>
      <c r="W73" s="330">
        <f>IF(W$6=0,0,W$6/TRE!W$5*1000)</f>
        <v>0.49864047473633927</v>
      </c>
      <c r="X73" s="330">
        <f>IF(X$6=0,0,X$6/TRE!X$5*1000)</f>
        <v>0.46464808952126102</v>
      </c>
      <c r="Y73" s="330">
        <f>IF(Y$6=0,0,Y$6/TRE!Y$5*1000)</f>
        <v>0.4547697324103025</v>
      </c>
      <c r="DA73" s="67"/>
    </row>
    <row r="74" spans="1:105" ht="12" customHeight="1" x14ac:dyDescent="0.25">
      <c r="A74" s="173" t="s">
        <v>92</v>
      </c>
      <c r="B74" s="331">
        <f>IF(B$7=0,0,B$7/TRE!B$5*1000)</f>
        <v>0.71376558468817386</v>
      </c>
      <c r="C74" s="331">
        <f>IF(C$7=0,0,C$7/TRE!C$5*1000)</f>
        <v>0.41786600684663933</v>
      </c>
      <c r="D74" s="331">
        <f>IF(D$7=0,0,D$7/TRE!D$5*1000)</f>
        <v>0.61179806114041935</v>
      </c>
      <c r="E74" s="331">
        <f>IF(E$7=0,0,E$7/TRE!E$5*1000)</f>
        <v>0.57811767310108841</v>
      </c>
      <c r="F74" s="331">
        <f>IF(F$7=0,0,F$7/TRE!F$5*1000)</f>
        <v>0.68555274102880825</v>
      </c>
      <c r="G74" s="331">
        <f>IF(G$7=0,0,G$7/TRE!G$5*1000)</f>
        <v>0.71159466898502632</v>
      </c>
      <c r="H74" s="331">
        <f>IF(H$7=0,0,H$7/TRE!H$5*1000)</f>
        <v>0.85492447412006922</v>
      </c>
      <c r="I74" s="331">
        <f>IF(I$7=0,0,I$7/TRE!I$5*1000)</f>
        <v>0.86089718691392869</v>
      </c>
      <c r="J74" s="331">
        <f>IF(J$7=0,0,J$7/TRE!J$5*1000)</f>
        <v>0.90229516161069012</v>
      </c>
      <c r="K74" s="331">
        <f>IF(K$7=0,0,K$7/TRE!K$5*1000)</f>
        <v>0.93052607458546677</v>
      </c>
      <c r="L74" s="331">
        <f>IF(L$7=0,0,L$7/TRE!L$5*1000)</f>
        <v>0.83069549542621979</v>
      </c>
      <c r="M74" s="331">
        <f>IF(M$7=0,0,M$7/TRE!M$5*1000)</f>
        <v>0.74894446661955016</v>
      </c>
      <c r="N74" s="331">
        <f>IF(N$7=0,0,N$7/TRE!N$5*1000)</f>
        <v>0.77328543263497385</v>
      </c>
      <c r="O74" s="331">
        <f>IF(O$7=0,0,O$7/TRE!O$5*1000)</f>
        <v>0.78162097782106021</v>
      </c>
      <c r="P74" s="331">
        <f>IF(P$7=0,0,P$7/TRE!P$5*1000)</f>
        <v>0.74523086971160879</v>
      </c>
      <c r="Q74" s="331">
        <f>IF(Q$7=0,0,Q$7/TRE!Q$5*1000)</f>
        <v>0.65416211226339338</v>
      </c>
      <c r="R74" s="331">
        <f>IF(R$7=0,0,R$7/TRE!R$5*1000)</f>
        <v>0.67143922611226969</v>
      </c>
      <c r="S74" s="331">
        <f>IF(S$7=0,0,S$7/TRE!S$5*1000)</f>
        <v>0.64964072033553877</v>
      </c>
      <c r="T74" s="331">
        <f>IF(T$7=0,0,T$7/TRE!T$5*1000)</f>
        <v>0.66642998542993992</v>
      </c>
      <c r="U74" s="331">
        <f>IF(U$7=0,0,U$7/TRE!U$5*1000)</f>
        <v>0.65147590702629021</v>
      </c>
      <c r="V74" s="331">
        <f>IF(V$7=0,0,V$7/TRE!V$5*1000)</f>
        <v>0.72702896524288063</v>
      </c>
      <c r="W74" s="331">
        <f>IF(W$7=0,0,W$7/TRE!W$5*1000)</f>
        <v>0.67815104564142115</v>
      </c>
      <c r="X74" s="331">
        <f>IF(X$7=0,0,X$7/TRE!X$5*1000)</f>
        <v>0.63192140174891509</v>
      </c>
      <c r="Y74" s="331">
        <f>IF(Y$7=0,0,Y$7/TRE!Y$5*1000)</f>
        <v>0.61848683607801136</v>
      </c>
      <c r="DA74" s="177"/>
    </row>
    <row r="75" spans="1:105" ht="12" customHeight="1" x14ac:dyDescent="0.25">
      <c r="A75" s="173" t="s">
        <v>93</v>
      </c>
      <c r="B75" s="331">
        <f>IF(B$8=0,0,B$8/TRE!B$5*1000)</f>
        <v>0.88171042814421519</v>
      </c>
      <c r="C75" s="331">
        <f>IF(C$8=0,0,C$8/TRE!C$5*1000)</f>
        <v>0.51618742022231923</v>
      </c>
      <c r="D75" s="331">
        <f>IF(D$8=0,0,D$8/TRE!D$5*1000)</f>
        <v>0.75575054611463499</v>
      </c>
      <c r="E75" s="331">
        <f>IF(E$8=0,0,E$8/TRE!E$5*1000)</f>
        <v>0.71414536088957969</v>
      </c>
      <c r="F75" s="331">
        <f>IF(F$8=0,0,F$8/TRE!F$5*1000)</f>
        <v>0.84685926832970426</v>
      </c>
      <c r="G75" s="331">
        <f>IF(G$8=0,0,G$8/TRE!G$5*1000)</f>
        <v>0.87902870874620886</v>
      </c>
      <c r="H75" s="331">
        <f>IF(H$8=0,0,H$8/TRE!H$5*1000)</f>
        <v>1.056083173913027</v>
      </c>
      <c r="I75" s="331">
        <f>IF(I$8=0,0,I$8/TRE!I$5*1000)</f>
        <v>1.0634612308936768</v>
      </c>
      <c r="J75" s="331">
        <f>IF(J$8=0,0,J$8/TRE!J$5*1000)</f>
        <v>1.1145999055190878</v>
      </c>
      <c r="K75" s="331">
        <f>IF(K$8=0,0,K$8/TRE!K$5*1000)</f>
        <v>1.1494733862526352</v>
      </c>
      <c r="L75" s="331">
        <f>IF(L$8=0,0,L$8/TRE!L$5*1000)</f>
        <v>1.0261532590559186</v>
      </c>
      <c r="M75" s="331">
        <f>IF(M$8=0,0,M$8/TRE!M$5*1000)</f>
        <v>0.92516669405944463</v>
      </c>
      <c r="N75" s="331">
        <f>IF(N$8=0,0,N$8/TRE!N$5*1000)</f>
        <v>0.95523494619614402</v>
      </c>
      <c r="O75" s="331">
        <f>IF(O$8=0,0,O$8/TRE!O$5*1000)</f>
        <v>0.96553179613189788</v>
      </c>
      <c r="P75" s="331">
        <f>IF(P$8=0,0,P$8/TRE!P$5*1000)</f>
        <v>0.92057930964375234</v>
      </c>
      <c r="Q75" s="331">
        <f>IF(Q$8=0,0,Q$8/TRE!Q$5*1000)</f>
        <v>0.8080826092665444</v>
      </c>
      <c r="R75" s="331">
        <f>IF(R$8=0,0,R$8/TRE!R$5*1000)</f>
        <v>0.82942492637397991</v>
      </c>
      <c r="S75" s="331">
        <f>IF(S$8=0,0,S$8/TRE!S$5*1000)</f>
        <v>0.80249736041448938</v>
      </c>
      <c r="T75" s="331">
        <f>IF(T$8=0,0,T$8/TRE!T$5*1000)</f>
        <v>0.82323704082521998</v>
      </c>
      <c r="U75" s="331">
        <f>IF(U$8=0,0,U$8/TRE!U$5*1000)</f>
        <v>0.80476435573835847</v>
      </c>
      <c r="V75" s="331">
        <f>IF(V$8=0,0,V$8/TRE!V$5*1000)</f>
        <v>0.89809460412355835</v>
      </c>
      <c r="W75" s="331">
        <f>IF(W$8=0,0,W$8/TRE!W$5*1000)</f>
        <v>0.83771599755704984</v>
      </c>
      <c r="X75" s="331">
        <f>IF(X$8=0,0,X$8/TRE!X$5*1000)</f>
        <v>0.78060879039571862</v>
      </c>
      <c r="Y75" s="331">
        <f>IF(Y$8=0,0,Y$8/TRE!Y$5*1000)</f>
        <v>0.76401315044930818</v>
      </c>
      <c r="DA75" s="177"/>
    </row>
    <row r="76" spans="1:105" ht="12" customHeight="1" x14ac:dyDescent="0.25">
      <c r="A76" s="173" t="s">
        <v>94</v>
      </c>
      <c r="B76" s="331">
        <f>IF(B$9=0,0,B$9/TRE!B$5*1000)</f>
        <v>0.54582074123213298</v>
      </c>
      <c r="C76" s="331">
        <f>IF(C$9=0,0,C$9/TRE!C$5*1000)</f>
        <v>0.31954459347095931</v>
      </c>
      <c r="D76" s="331">
        <f>IF(D$9=0,0,D$9/TRE!D$5*1000)</f>
        <v>0.4678455761662027</v>
      </c>
      <c r="E76" s="331">
        <f>IF(E$9=0,0,E$9/TRE!E$5*1000)</f>
        <v>0.44208998531259691</v>
      </c>
      <c r="F76" s="331">
        <f>IF(F$9=0,0,F$9/TRE!F$5*1000)</f>
        <v>0.52424621372791225</v>
      </c>
      <c r="G76" s="331">
        <f>IF(G$9=0,0,G$9/TRE!G$5*1000)</f>
        <v>0.54416062922384378</v>
      </c>
      <c r="H76" s="331">
        <f>IF(H$9=0,0,H$9/TRE!H$5*1000)</f>
        <v>0.65376577432711191</v>
      </c>
      <c r="I76" s="331">
        <f>IF(I$9=0,0,I$9/TRE!I$5*1000)</f>
        <v>0.65833314293418066</v>
      </c>
      <c r="J76" s="331">
        <f>IF(J$9=0,0,J$9/TRE!J$5*1000)</f>
        <v>0.68999041770229264</v>
      </c>
      <c r="K76" s="331">
        <f>IF(K$9=0,0,K$9/TRE!K$5*1000)</f>
        <v>0.71157876291829802</v>
      </c>
      <c r="L76" s="331">
        <f>IF(L$9=0,0,L$9/TRE!L$5*1000)</f>
        <v>0.63523773179652088</v>
      </c>
      <c r="M76" s="331">
        <f>IF(M$9=0,0,M$9/TRE!M$5*1000)</f>
        <v>0.57272223917965603</v>
      </c>
      <c r="N76" s="331">
        <f>IF(N$9=0,0,N$9/TRE!N$5*1000)</f>
        <v>0.59133591907380345</v>
      </c>
      <c r="O76" s="331">
        <f>IF(O$9=0,0,O$9/TRE!O$5*1000)</f>
        <v>0.59771015951022255</v>
      </c>
      <c r="P76" s="331">
        <f>IF(P$9=0,0,P$9/TRE!P$5*1000)</f>
        <v>0.56988242977946557</v>
      </c>
      <c r="Q76" s="331">
        <f>IF(Q$9=0,0,Q$9/TRE!Q$5*1000)</f>
        <v>0.50024161526024191</v>
      </c>
      <c r="R76" s="331">
        <f>IF(R$9=0,0,R$9/TRE!R$5*1000)</f>
        <v>0.51345352585055914</v>
      </c>
      <c r="S76" s="331">
        <f>IF(S$9=0,0,S$9/TRE!S$5*1000)</f>
        <v>0.49678408025658849</v>
      </c>
      <c r="T76" s="331">
        <f>IF(T$9=0,0,T$9/TRE!T$5*1000)</f>
        <v>0.50962293003465997</v>
      </c>
      <c r="U76" s="331">
        <f>IF(U$9=0,0,U$9/TRE!U$5*1000)</f>
        <v>0.49818745831422173</v>
      </c>
      <c r="V76" s="331">
        <f>IF(V$9=0,0,V$9/TRE!V$5*1000)</f>
        <v>0.55596332636220269</v>
      </c>
      <c r="W76" s="331">
        <f>IF(W$9=0,0,W$9/TRE!W$5*1000)</f>
        <v>0.51858609372579278</v>
      </c>
      <c r="X76" s="331">
        <f>IF(X$9=0,0,X$9/TRE!X$5*1000)</f>
        <v>0.4832340131021115</v>
      </c>
      <c r="Y76" s="331">
        <f>IF(Y$9=0,0,Y$9/TRE!Y$5*1000)</f>
        <v>0.47296052170671443</v>
      </c>
      <c r="DA76" s="177"/>
    </row>
    <row r="77" spans="1:105" ht="12" customHeight="1" x14ac:dyDescent="0.25">
      <c r="A77" s="56" t="s">
        <v>95</v>
      </c>
      <c r="B77" s="332">
        <f>IF(B$10=0,0,B$10/TRE!B$5*1000)</f>
        <v>1.0443380332820456</v>
      </c>
      <c r="C77" s="332">
        <f>IF(C$10=0,0,C$10/TRE!C$5*1000)</f>
        <v>1.1707147759638268</v>
      </c>
      <c r="D77" s="332">
        <f>IF(D$10=0,0,D$10/TRE!D$5*1000)</f>
        <v>1.0308771979300952</v>
      </c>
      <c r="E77" s="332">
        <f>IF(E$10=0,0,E$10/TRE!E$5*1000)</f>
        <v>1.1090191445003292</v>
      </c>
      <c r="F77" s="332">
        <f>IF(F$10=0,0,F$10/TRE!F$5*1000)</f>
        <v>1.1114896686909763</v>
      </c>
      <c r="G77" s="332">
        <f>IF(G$10=0,0,G$10/TRE!G$5*1000)</f>
        <v>1.0087529372323407</v>
      </c>
      <c r="H77" s="332">
        <f>IF(H$10=0,0,H$10/TRE!H$5*1000)</f>
        <v>0.8475264768305768</v>
      </c>
      <c r="I77" s="332">
        <f>IF(I$10=0,0,I$10/TRE!I$5*1000)</f>
        <v>0.80804187714166265</v>
      </c>
      <c r="J77" s="332">
        <f>IF(J$10=0,0,J$10/TRE!J$5*1000)</f>
        <v>0.81392331866126322</v>
      </c>
      <c r="K77" s="332">
        <f>IF(K$10=0,0,K$10/TRE!K$5*1000)</f>
        <v>0.86623048146401249</v>
      </c>
      <c r="L77" s="332">
        <f>IF(L$10=0,0,L$10/TRE!L$5*1000)</f>
        <v>0.75679303182339297</v>
      </c>
      <c r="M77" s="332">
        <f>IF(M$10=0,0,M$10/TRE!M$5*1000)</f>
        <v>0.66608751981140302</v>
      </c>
      <c r="N77" s="332">
        <f>IF(N$10=0,0,N$10/TRE!N$5*1000)</f>
        <v>0.69392006372775339</v>
      </c>
      <c r="O77" s="332">
        <f>IF(O$10=0,0,O$10/TRE!O$5*1000)</f>
        <v>0.69232488109642454</v>
      </c>
      <c r="P77" s="332">
        <f>IF(P$10=0,0,P$10/TRE!P$5*1000)</f>
        <v>0.59880169763640823</v>
      </c>
      <c r="Q77" s="332">
        <f>IF(Q$10=0,0,Q$10/TRE!Q$5*1000)</f>
        <v>0.57463039916868697</v>
      </c>
      <c r="R77" s="332">
        <f>IF(R$10=0,0,R$10/TRE!R$5*1000)</f>
        <v>0.5720269562909347</v>
      </c>
      <c r="S77" s="332">
        <f>IF(S$10=0,0,S$10/TRE!S$5*1000)</f>
        <v>0.56522866557651463</v>
      </c>
      <c r="T77" s="332">
        <f>IF(T$10=0,0,T$10/TRE!T$5*1000)</f>
        <v>0.57413803994341794</v>
      </c>
      <c r="U77" s="332">
        <f>IF(U$10=0,0,U$10/TRE!U$5*1000)</f>
        <v>0.57021916631501346</v>
      </c>
      <c r="V77" s="332">
        <f>IF(V$10=0,0,V$10/TRE!V$5*1000)</f>
        <v>0.62638667992248465</v>
      </c>
      <c r="W77" s="332">
        <f>IF(W$10=0,0,W$10/TRE!W$5*1000)</f>
        <v>0.59230350650699237</v>
      </c>
      <c r="X77" s="332">
        <f>IF(X$10=0,0,X$10/TRE!X$5*1000)</f>
        <v>0.54234389212475531</v>
      </c>
      <c r="Y77" s="332">
        <f>IF(Y$10=0,0,Y$10/TRE!Y$5*1000)</f>
        <v>0.52305640063356673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6.8640024769002794</v>
      </c>
      <c r="C78" s="348">
        <f>IF(C$16=0,0,C$16/TRE!C$5*1000)</f>
        <v>7.7308279478125757</v>
      </c>
      <c r="D78" s="348">
        <f>IF(D$16=0,0,D$16/TRE!D$5*1000)</f>
        <v>6.8008538365413589</v>
      </c>
      <c r="E78" s="348">
        <f>IF(E$16=0,0,E$16/TRE!E$5*1000)</f>
        <v>7.2861378646766992</v>
      </c>
      <c r="F78" s="348">
        <f>IF(F$16=0,0,F$16/TRE!F$5*1000)</f>
        <v>7.3136872009445382</v>
      </c>
      <c r="G78" s="348">
        <f>IF(G$16=0,0,G$16/TRE!G$5*1000)</f>
        <v>6.6212565023724643</v>
      </c>
      <c r="H78" s="348">
        <f>IF(H$16=0,0,H$16/TRE!H$5*1000)</f>
        <v>5.5138379379059126</v>
      </c>
      <c r="I78" s="348">
        <f>IF(I$16=0,0,I$16/TRE!I$5*1000)</f>
        <v>5.2522469883288272</v>
      </c>
      <c r="J78" s="348">
        <f>IF(J$16=0,0,J$16/TRE!J$5*1000)</f>
        <v>5.2754289172489255</v>
      </c>
      <c r="K78" s="348">
        <f>IF(K$16=0,0,K$16/TRE!K$5*1000)</f>
        <v>5.6144568243037822</v>
      </c>
      <c r="L78" s="348">
        <f>IF(L$16=0,0,L$16/TRE!L$5*1000)</f>
        <v>4.9051400210775462</v>
      </c>
      <c r="M78" s="348">
        <f>IF(M$16=0,0,M$16/TRE!M$5*1000)</f>
        <v>4.3328352370836045</v>
      </c>
      <c r="N78" s="348">
        <f>IF(N$16=0,0,N$16/TRE!N$5*1000)</f>
        <v>4.5075058400824313</v>
      </c>
      <c r="O78" s="348">
        <f>IF(O$16=0,0,O$16/TRE!O$5*1000)</f>
        <v>4.4987906675400531</v>
      </c>
      <c r="P78" s="348">
        <f>IF(P$16=0,0,P$16/TRE!P$5*1000)</f>
        <v>3.8846804995107447</v>
      </c>
      <c r="Q78" s="348">
        <f>IF(Q$16=0,0,Q$16/TRE!Q$5*1000)</f>
        <v>3.7340886398255395</v>
      </c>
      <c r="R78" s="348">
        <f>IF(R$16=0,0,R$16/TRE!R$5*1000)</f>
        <v>3.7139994133748262</v>
      </c>
      <c r="S78" s="348">
        <f>IF(S$16=0,0,S$16/TRE!S$5*1000)</f>
        <v>3.6723191667387081</v>
      </c>
      <c r="T78" s="348">
        <f>IF(T$16=0,0,T$16/TRE!T$5*1000)</f>
        <v>3.7265298512446745</v>
      </c>
      <c r="U78" s="348">
        <f>IF(U$16=0,0,U$16/TRE!U$5*1000)</f>
        <v>3.6845268333621366</v>
      </c>
      <c r="V78" s="348">
        <f>IF(V$16=0,0,V$16/TRE!V$5*1000)</f>
        <v>4.0427241528265387</v>
      </c>
      <c r="W78" s="348">
        <f>IF(W$16=0,0,W$16/TRE!W$5*1000)</f>
        <v>3.8142217236929454</v>
      </c>
      <c r="X78" s="348">
        <f>IF(X$16=0,0,X$16/TRE!X$5*1000)</f>
        <v>3.4791999440641579</v>
      </c>
      <c r="Y78" s="348">
        <f>IF(Y$16=0,0,Y$16/TRE!Y$5*1000)</f>
        <v>3.3459587311260641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3.1395758423265834</v>
      </c>
      <c r="C79" s="348">
        <f>IF(C$24=0,0,C$24/TRE!C$5*1000)</f>
        <v>3.0974511063395678</v>
      </c>
      <c r="D79" s="348">
        <f>IF(D$24=0,0,D$24/TRE!D$5*1000)</f>
        <v>3.0013783185989897</v>
      </c>
      <c r="E79" s="348">
        <f>IF(E$24=0,0,E$24/TRE!E$5*1000)</f>
        <v>3.1426514597535249</v>
      </c>
      <c r="F79" s="348">
        <f>IF(F$24=0,0,F$24/TRE!F$5*1000)</f>
        <v>3.2551798026177283</v>
      </c>
      <c r="G79" s="348">
        <f>IF(G$24=0,0,G$24/TRE!G$5*1000)</f>
        <v>3.0505471910120714</v>
      </c>
      <c r="H79" s="348">
        <f>IF(H$24=0,0,H$24/TRE!H$5*1000)</f>
        <v>2.7516319850184363</v>
      </c>
      <c r="I79" s="348">
        <f>IF(I$24=0,0,I$24/TRE!I$5*1000)</f>
        <v>2.6419417673304397</v>
      </c>
      <c r="J79" s="348">
        <f>IF(J$24=0,0,J$24/TRE!J$5*1000)</f>
        <v>2.6605894792621498</v>
      </c>
      <c r="K79" s="348">
        <f>IF(K$24=0,0,K$24/TRE!K$5*1000)</f>
        <v>2.8258022175845521</v>
      </c>
      <c r="L79" s="348">
        <f>IF(L$24=0,0,L$24/TRE!L$5*1000)</f>
        <v>2.4768521632051326</v>
      </c>
      <c r="M79" s="348">
        <f>IF(M$24=0,0,M$24/TRE!M$5*1000)</f>
        <v>2.1915047205132288</v>
      </c>
      <c r="N79" s="348">
        <f>IF(N$24=0,0,N$24/TRE!N$5*1000)</f>
        <v>2.2775780546407618</v>
      </c>
      <c r="O79" s="348">
        <f>IF(O$24=0,0,O$24/TRE!O$5*1000)</f>
        <v>2.27157038883623</v>
      </c>
      <c r="P79" s="348">
        <f>IF(P$24=0,0,P$24/TRE!P$5*1000)</f>
        <v>1.9001744403705914</v>
      </c>
      <c r="Q79" s="348">
        <f>IF(Q$24=0,0,Q$24/TRE!Q$5*1000)</f>
        <v>1.8866540554136599</v>
      </c>
      <c r="R79" s="348">
        <f>IF(R$24=0,0,R$24/TRE!R$5*1000)</f>
        <v>1.8669922433516188</v>
      </c>
      <c r="S79" s="348">
        <f>IF(S$24=0,0,S$24/TRE!S$5*1000)</f>
        <v>1.8513142889626015</v>
      </c>
      <c r="T79" s="348">
        <f>IF(T$24=0,0,T$24/TRE!T$5*1000)</f>
        <v>1.8640673325380199</v>
      </c>
      <c r="U79" s="348">
        <f>IF(U$24=0,0,U$24/TRE!U$5*1000)</f>
        <v>1.8484927660295949</v>
      </c>
      <c r="V79" s="348">
        <f>IF(V$24=0,0,V$24/TRE!V$5*1000)</f>
        <v>2.0357455590403895</v>
      </c>
      <c r="W79" s="348">
        <f>IF(W$24=0,0,W$24/TRE!W$5*1000)</f>
        <v>1.9238650191081073</v>
      </c>
      <c r="X79" s="348">
        <f>IF(X$24=0,0,X$24/TRE!X$5*1000)</f>
        <v>1.749595140442701</v>
      </c>
      <c r="Y79" s="348">
        <f>IF(Y$24=0,0,Y$24/TRE!Y$5*1000)</f>
        <v>1.6749420160844817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9.8057178241432634</v>
      </c>
      <c r="C80" s="348">
        <f>IF(C$27=0,0,C$27/TRE!C$5*1000)</f>
        <v>11.044039925446539</v>
      </c>
      <c r="D80" s="348">
        <f>IF(D$27=0,0,D$27/TRE!D$5*1000)</f>
        <v>9.7155054807733681</v>
      </c>
      <c r="E80" s="348">
        <f>IF(E$27=0,0,E$27/TRE!E$5*1000)</f>
        <v>10.408768378109572</v>
      </c>
      <c r="F80" s="348">
        <f>IF(F$27=0,0,F$27/TRE!F$5*1000)</f>
        <v>10.448124572777914</v>
      </c>
      <c r="G80" s="348">
        <f>IF(G$27=0,0,G$27/TRE!G$5*1000)</f>
        <v>9.4589378605320906</v>
      </c>
      <c r="H80" s="348">
        <f>IF(H$27=0,0,H$27/TRE!H$5*1000)</f>
        <v>7.8769113398655906</v>
      </c>
      <c r="I80" s="348">
        <f>IF(I$27=0,0,I$27/TRE!I$5*1000)</f>
        <v>7.5032099833268973</v>
      </c>
      <c r="J80" s="348">
        <f>IF(J$27=0,0,J$27/TRE!J$5*1000)</f>
        <v>7.5363270246413245</v>
      </c>
      <c r="K80" s="348">
        <f>IF(K$27=0,0,K$27/TRE!K$5*1000)</f>
        <v>8.0206526061482606</v>
      </c>
      <c r="L80" s="348">
        <f>IF(L$27=0,0,L$27/TRE!L$5*1000)</f>
        <v>7.0073428872536372</v>
      </c>
      <c r="M80" s="348">
        <f>IF(M$27=0,0,M$27/TRE!M$5*1000)</f>
        <v>6.1897646244051474</v>
      </c>
      <c r="N80" s="348">
        <f>IF(N$27=0,0,N$27/TRE!N$5*1000)</f>
        <v>6.4392940572606125</v>
      </c>
      <c r="O80" s="348">
        <f>IF(O$27=0,0,O$27/TRE!O$5*1000)</f>
        <v>6.4268438107715049</v>
      </c>
      <c r="P80" s="348">
        <f>IF(P$27=0,0,P$27/TRE!P$5*1000)</f>
        <v>5.549543570729635</v>
      </c>
      <c r="Q80" s="348">
        <f>IF(Q$27=0,0,Q$27/TRE!Q$5*1000)</f>
        <v>5.3344123426079122</v>
      </c>
      <c r="R80" s="348">
        <f>IF(R$27=0,0,R$27/TRE!R$5*1000)</f>
        <v>5.3057134476783245</v>
      </c>
      <c r="S80" s="348">
        <f>IF(S$27=0,0,S$27/TRE!S$5*1000)</f>
        <v>5.2461702381981521</v>
      </c>
      <c r="T80" s="348">
        <f>IF(T$27=0,0,T$27/TRE!T$5*1000)</f>
        <v>5.323614073206679</v>
      </c>
      <c r="U80" s="348">
        <f>IF(U$27=0,0,U$27/TRE!U$5*1000)</f>
        <v>5.2636097619459088</v>
      </c>
      <c r="V80" s="348">
        <f>IF(V$27=0,0,V$27/TRE!V$5*1000)</f>
        <v>5.7753202183236292</v>
      </c>
      <c r="W80" s="348">
        <f>IF(W$27=0,0,W$27/TRE!W$5*1000)</f>
        <v>5.4488881767042088</v>
      </c>
      <c r="X80" s="348">
        <f>IF(X$27=0,0,X$27/TRE!X$5*1000)</f>
        <v>4.970285634377368</v>
      </c>
      <c r="Y80" s="348">
        <f>IF(Y$27=0,0,Y$27/TRE!Y$5*1000)</f>
        <v>4.7799410444658061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6.9006253892936487</v>
      </c>
      <c r="C81" s="348">
        <f>IF(C$35=0,0,C$35/TRE!C$5*1000)</f>
        <v>6.7820898139375947</v>
      </c>
      <c r="D81" s="348">
        <f>IF(D$35=0,0,D$35/TRE!D$5*1000)</f>
        <v>6.1013624890481513</v>
      </c>
      <c r="E81" s="348">
        <f>IF(E$35=0,0,E$35/TRE!E$5*1000)</f>
        <v>6.8824954700377328</v>
      </c>
      <c r="F81" s="348">
        <f>IF(F$35=0,0,F$35/TRE!F$5*1000)</f>
        <v>6.2584816231864684</v>
      </c>
      <c r="G81" s="348">
        <f>IF(G$35=0,0,G$35/TRE!G$5*1000)</f>
        <v>6.2637029517113874</v>
      </c>
      <c r="H81" s="348">
        <f>IF(H$35=0,0,H$35/TRE!H$5*1000)</f>
        <v>5.0361563695668874</v>
      </c>
      <c r="I81" s="348">
        <f>IF(I$35=0,0,I$35/TRE!I$5*1000)</f>
        <v>4.7060027679151792</v>
      </c>
      <c r="J81" s="348">
        <f>IF(J$35=0,0,J$35/TRE!J$5*1000)</f>
        <v>4.53879083592577</v>
      </c>
      <c r="K81" s="348">
        <f>IF(K$35=0,0,K$35/TRE!K$5*1000)</f>
        <v>5.0294553202575818</v>
      </c>
      <c r="L81" s="348">
        <f>IF(L$35=0,0,L$35/TRE!L$5*1000)</f>
        <v>4.5358688514842518</v>
      </c>
      <c r="M81" s="348">
        <f>IF(M$35=0,0,M$35/TRE!M$5*1000)</f>
        <v>4.3134908103446827</v>
      </c>
      <c r="N81" s="348">
        <f>IF(N$35=0,0,N$35/TRE!N$5*1000)</f>
        <v>4.2739609702470656</v>
      </c>
      <c r="O81" s="348">
        <f>IF(O$35=0,0,O$35/TRE!O$5*1000)</f>
        <v>4.2275931855878932</v>
      </c>
      <c r="P81" s="348">
        <f>IF(P$35=0,0,P$35/TRE!P$5*1000)</f>
        <v>3.3093529634128198</v>
      </c>
      <c r="Q81" s="348">
        <f>IF(Q$35=0,0,Q$35/TRE!Q$5*1000)</f>
        <v>3.5040700771513462</v>
      </c>
      <c r="R81" s="348">
        <f>IF(R$35=0,0,R$35/TRE!R$5*1000)</f>
        <v>3.2917920121102315</v>
      </c>
      <c r="S81" s="348">
        <f>IF(S$35=0,0,S$35/TRE!S$5*1000)</f>
        <v>3.2553638607625675</v>
      </c>
      <c r="T81" s="348">
        <f>IF(T$35=0,0,T$35/TRE!T$5*1000)</f>
        <v>3.2331080761693465</v>
      </c>
      <c r="U81" s="348">
        <f>IF(U$35=0,0,U$35/TRE!U$5*1000)</f>
        <v>3.3528181808236761</v>
      </c>
      <c r="V81" s="348">
        <f>IF(V$35=0,0,V$35/TRE!V$5*1000)</f>
        <v>3.6297007945930693</v>
      </c>
      <c r="W81" s="348">
        <f>IF(W$35=0,0,W$35/TRE!W$5*1000)</f>
        <v>3.433245782599629</v>
      </c>
      <c r="X81" s="348">
        <f>IF(X$35=0,0,X$35/TRE!X$5*1000)</f>
        <v>3.0980721042614592</v>
      </c>
      <c r="Y81" s="348">
        <f>IF(Y$35=0,0,Y$35/TRE!Y$5*1000)</f>
        <v>2.9290089121794742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2.5191726518406141</v>
      </c>
      <c r="C82" s="348">
        <f>IF(C$46=0,0,C$46/TRE!C$5*1000)</f>
        <v>1.4748212006351975</v>
      </c>
      <c r="D82" s="348">
        <f>IF(D$46=0,0,D$46/TRE!D$5*1000)</f>
        <v>2.1592872746132432</v>
      </c>
      <c r="E82" s="348">
        <f>IF(E$46=0,0,E$46/TRE!E$5*1000)</f>
        <v>2.04041531682737</v>
      </c>
      <c r="F82" s="348">
        <f>IF(F$46=0,0,F$46/TRE!F$5*1000)</f>
        <v>2.4195979095134419</v>
      </c>
      <c r="G82" s="348">
        <f>IF(G$46=0,0,G$46/TRE!G$5*1000)</f>
        <v>2.5115105964177391</v>
      </c>
      <c r="H82" s="348">
        <f>IF(H$46=0,0,H$46/TRE!H$5*1000)</f>
        <v>3.0173804968943618</v>
      </c>
      <c r="I82" s="348">
        <f>IF(I$46=0,0,I$46/TRE!I$5*1000)</f>
        <v>3.0384606596962196</v>
      </c>
      <c r="J82" s="348">
        <f>IF(J$46=0,0,J$46/TRE!J$5*1000)</f>
        <v>3.1845711586259648</v>
      </c>
      <c r="K82" s="348">
        <f>IF(K$46=0,0,K$46/TRE!K$5*1000)</f>
        <v>3.2842096750075278</v>
      </c>
      <c r="L82" s="348">
        <f>IF(L$46=0,0,L$46/TRE!L$5*1000)</f>
        <v>2.9318664544454811</v>
      </c>
      <c r="M82" s="348">
        <f>IF(M$46=0,0,M$46/TRE!M$5*1000)</f>
        <v>2.6433334115984128</v>
      </c>
      <c r="N82" s="348">
        <f>IF(N$46=0,0,N$46/TRE!N$5*1000)</f>
        <v>2.729242703417555</v>
      </c>
      <c r="O82" s="348">
        <f>IF(O$46=0,0,O$46/TRE!O$5*1000)</f>
        <v>2.7586622746625644</v>
      </c>
      <c r="P82" s="348">
        <f>IF(P$46=0,0,P$46/TRE!P$5*1000)</f>
        <v>2.6302265989821487</v>
      </c>
      <c r="Q82" s="348">
        <f>IF(Q$46=0,0,Q$46/TRE!Q$5*1000)</f>
        <v>2.3088074550472695</v>
      </c>
      <c r="R82" s="348">
        <f>IF(R$46=0,0,R$46/TRE!R$5*1000)</f>
        <v>2.3697855039256575</v>
      </c>
      <c r="S82" s="348">
        <f>IF(S$46=0,0,S$46/TRE!S$5*1000)</f>
        <v>2.2928496011842543</v>
      </c>
      <c r="T82" s="348">
        <f>IF(T$46=0,0,T$46/TRE!T$5*1000)</f>
        <v>2.3521058309292</v>
      </c>
      <c r="U82" s="348">
        <f>IF(U$46=0,0,U$46/TRE!U$5*1000)</f>
        <v>2.2993267306810239</v>
      </c>
      <c r="V82" s="348">
        <f>IF(V$46=0,0,V$46/TRE!V$5*1000)</f>
        <v>2.5659845832101671</v>
      </c>
      <c r="W82" s="348">
        <f>IF(W$46=0,0,W$46/TRE!W$5*1000)</f>
        <v>2.393474278734427</v>
      </c>
      <c r="X82" s="348">
        <f>IF(X$46=0,0,X$46/TRE!X$5*1000)</f>
        <v>2.2303108297020522</v>
      </c>
      <c r="Y82" s="348">
        <f>IF(Y$46=0,0,Y$46/TRE!Y$5*1000)</f>
        <v>2.1828947155694514</v>
      </c>
      <c r="DA82" s="178"/>
    </row>
    <row r="83" spans="1:105" ht="12" customHeight="1" x14ac:dyDescent="0.25">
      <c r="A83" s="41" t="s">
        <v>2442</v>
      </c>
      <c r="B83" s="333">
        <f>IF(B$47=0,0,B$47/TRE!B$5*1000)</f>
        <v>1.7058720710668531</v>
      </c>
      <c r="C83" s="333">
        <f>IF(C$47=0,0,C$47/TRE!C$5*1000)</f>
        <v>0.99868355356377636</v>
      </c>
      <c r="D83" s="333">
        <f>IF(D$47=0,0,D$47/TRE!D$5*1000)</f>
        <v>1.4621736435894916</v>
      </c>
      <c r="E83" s="333">
        <f>IF(E$47=0,0,E$47/TRE!E$5*1000)</f>
        <v>1.3816788221361875</v>
      </c>
      <c r="F83" s="333">
        <f>IF(F$47=0,0,F$47/TRE!F$5*1000)</f>
        <v>1.6384444686770396</v>
      </c>
      <c r="G83" s="333">
        <f>IF(G$47=0,0,G$47/TRE!G$5*1000)</f>
        <v>1.7006836667138214</v>
      </c>
      <c r="H83" s="333">
        <f>IF(H$47=0,0,H$47/TRE!H$5*1000)</f>
        <v>2.04323634335785</v>
      </c>
      <c r="I83" s="333">
        <f>IF(I$47=0,0,I$47/TRE!I$5*1000)</f>
        <v>2.0575108953425891</v>
      </c>
      <c r="J83" s="333">
        <f>IF(J$47=0,0,J$47/TRE!J$5*1000)</f>
        <v>2.1564504496568953</v>
      </c>
      <c r="K83" s="333">
        <f>IF(K$47=0,0,K$47/TRE!K$5*1000)</f>
        <v>2.2239212370099013</v>
      </c>
      <c r="L83" s="333">
        <f>IF(L$47=0,0,L$47/TRE!L$5*1000)</f>
        <v>1.985330023760824</v>
      </c>
      <c r="M83" s="333">
        <f>IF(M$47=0,0,M$47/TRE!M$5*1000)</f>
        <v>1.789948234817885</v>
      </c>
      <c r="N83" s="333">
        <f>IF(N$47=0,0,N$47/TRE!N$5*1000)</f>
        <v>1.8481221997711506</v>
      </c>
      <c r="O83" s="333">
        <f>IF(O$47=0,0,O$47/TRE!O$5*1000)</f>
        <v>1.8680438295542303</v>
      </c>
      <c r="P83" s="333">
        <f>IF(P$47=0,0,P$47/TRE!P$5*1000)</f>
        <v>1.7810728822030262</v>
      </c>
      <c r="Q83" s="333">
        <f>IF(Q$47=0,0,Q$47/TRE!Q$5*1000)</f>
        <v>1.5634220831027286</v>
      </c>
      <c r="R83" s="333">
        <f>IF(R$47=0,0,R$47/TRE!R$5*1000)</f>
        <v>1.6047137152795816</v>
      </c>
      <c r="S83" s="333">
        <f>IF(S$47=0,0,S$47/TRE!S$5*1000)</f>
        <v>1.5526161317126184</v>
      </c>
      <c r="T83" s="333">
        <f>IF(T$47=0,0,T$47/TRE!T$5*1000)</f>
        <v>1.5927418242826634</v>
      </c>
      <c r="U83" s="333">
        <f>IF(U$47=0,0,U$47/TRE!U$5*1000)</f>
        <v>1.5570021567439507</v>
      </c>
      <c r="V83" s="333">
        <f>IF(V$47=0,0,V$47/TRE!V$5*1000)</f>
        <v>1.7375710363035834</v>
      </c>
      <c r="W83" s="333">
        <f>IF(W$47=0,0,W$47/TRE!W$5*1000)</f>
        <v>1.620754703702725</v>
      </c>
      <c r="X83" s="333">
        <f>IF(X$47=0,0,X$47/TRE!X$5*1000)</f>
        <v>1.5102676473590857</v>
      </c>
      <c r="Y83" s="333">
        <f>IF(Y$47=0,0,Y$47/TRE!Y$5*1000)</f>
        <v>1.4781595563323648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SK: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46.155450517016902</v>
      </c>
      <c r="C5" s="223">
        <v>37.861920868065603</v>
      </c>
      <c r="D5" s="223">
        <v>32.274167269952393</v>
      </c>
      <c r="E5" s="223">
        <v>42.814334396426027</v>
      </c>
      <c r="F5" s="223">
        <v>38.99402237965127</v>
      </c>
      <c r="G5" s="223">
        <v>41.24667379172179</v>
      </c>
      <c r="H5" s="223">
        <v>64.028055588570467</v>
      </c>
      <c r="I5" s="223">
        <v>74.98915317204856</v>
      </c>
      <c r="J5" s="223">
        <v>73.049803550955303</v>
      </c>
      <c r="K5" s="223">
        <v>65.262009352500058</v>
      </c>
      <c r="L5" s="223">
        <v>73.786687252594049</v>
      </c>
      <c r="M5" s="223">
        <v>82.578385487149092</v>
      </c>
      <c r="N5" s="223">
        <v>91.96268577157494</v>
      </c>
      <c r="O5" s="223">
        <v>90.49621040398992</v>
      </c>
      <c r="P5" s="223">
        <v>114.9827569145168</v>
      </c>
      <c r="Q5" s="223">
        <v>91.862432342403309</v>
      </c>
      <c r="R5" s="223">
        <v>95.677396736836457</v>
      </c>
      <c r="S5" s="223">
        <v>89.969781549548188</v>
      </c>
      <c r="T5" s="223">
        <v>123.06854926499309</v>
      </c>
      <c r="U5" s="223">
        <v>102.3934468617868</v>
      </c>
      <c r="V5" s="223">
        <v>87.78325697275659</v>
      </c>
      <c r="W5" s="223">
        <v>100.0625456195185</v>
      </c>
      <c r="X5" s="223">
        <v>97.808612234151795</v>
      </c>
      <c r="Y5" s="223">
        <v>103.91394029409081</v>
      </c>
      <c r="DA5" s="89" t="s">
        <v>2444</v>
      </c>
    </row>
    <row r="6" spans="1:105" ht="12" customHeight="1" x14ac:dyDescent="0.25">
      <c r="A6" s="55" t="s">
        <v>91</v>
      </c>
      <c r="B6" s="259">
        <v>0.62650058485845384</v>
      </c>
      <c r="C6" s="259">
        <v>0.31570170175254181</v>
      </c>
      <c r="D6" s="259">
        <v>0.40505667428993719</v>
      </c>
      <c r="E6" s="259">
        <v>0.47755067932962281</v>
      </c>
      <c r="F6" s="259">
        <v>0.5112780246765376</v>
      </c>
      <c r="G6" s="259">
        <v>0.58139420208991899</v>
      </c>
      <c r="H6" s="259">
        <v>1.1660887749354329</v>
      </c>
      <c r="I6" s="259">
        <v>1.4170714159672371</v>
      </c>
      <c r="J6" s="259">
        <v>1.425504983841176</v>
      </c>
      <c r="K6" s="259">
        <v>1.2404711006517779</v>
      </c>
      <c r="L6" s="259">
        <v>1.4110696014335899</v>
      </c>
      <c r="M6" s="259">
        <v>1.573302745108502</v>
      </c>
      <c r="N6" s="259">
        <v>1.767536234600275</v>
      </c>
      <c r="O6" s="259">
        <v>1.7561859702972999</v>
      </c>
      <c r="P6" s="259">
        <v>2.392408224347319</v>
      </c>
      <c r="Q6" s="259">
        <v>1.7842767866577329</v>
      </c>
      <c r="R6" s="259">
        <v>1.9150722981062791</v>
      </c>
      <c r="S6" s="259">
        <v>1.77814932053542</v>
      </c>
      <c r="T6" s="259">
        <v>2.465376654291779</v>
      </c>
      <c r="U6" s="259">
        <v>2.0210173042027209</v>
      </c>
      <c r="V6" s="259">
        <v>1.7466600548474971</v>
      </c>
      <c r="W6" s="259">
        <v>1.976958633710334</v>
      </c>
      <c r="X6" s="259">
        <v>1.9576125649333731</v>
      </c>
      <c r="Y6" s="259">
        <v>2.1050516725507888</v>
      </c>
      <c r="DA6" s="67" t="s">
        <v>2445</v>
      </c>
    </row>
    <row r="7" spans="1:105" ht="12" customHeight="1" x14ac:dyDescent="0.25">
      <c r="A7" s="173" t="s">
        <v>92</v>
      </c>
      <c r="B7" s="224">
        <v>0.22093572688878349</v>
      </c>
      <c r="C7" s="224">
        <v>0.11133235409905071</v>
      </c>
      <c r="D7" s="224">
        <v>0.14284342732995131</v>
      </c>
      <c r="E7" s="224">
        <v>0.16840847241628701</v>
      </c>
      <c r="F7" s="224">
        <v>0.18030243666842441</v>
      </c>
      <c r="G7" s="224">
        <v>0.20502893972027431</v>
      </c>
      <c r="H7" s="224">
        <v>0.41122175674491629</v>
      </c>
      <c r="I7" s="224">
        <v>0.49973090354061539</v>
      </c>
      <c r="J7" s="224">
        <v>0.50270500523106432</v>
      </c>
      <c r="K7" s="224">
        <v>0.43745271900895277</v>
      </c>
      <c r="L7" s="224">
        <v>0.49761436081313731</v>
      </c>
      <c r="M7" s="224">
        <v>0.55482595548605729</v>
      </c>
      <c r="N7" s="224">
        <v>0.62332248721189032</v>
      </c>
      <c r="O7" s="224">
        <v>0.61931981114938572</v>
      </c>
      <c r="P7" s="224">
        <v>0.84368388926611915</v>
      </c>
      <c r="Q7" s="224">
        <v>0.62922605079462757</v>
      </c>
      <c r="R7" s="224">
        <v>0.6753511496278608</v>
      </c>
      <c r="S7" s="224">
        <v>0.62706519697511243</v>
      </c>
      <c r="T7" s="224">
        <v>0.86941624051899946</v>
      </c>
      <c r="U7" s="224">
        <v>0.71271270602200587</v>
      </c>
      <c r="V7" s="224">
        <v>0.61596049257084284</v>
      </c>
      <c r="W7" s="224">
        <v>0.69717539508208337</v>
      </c>
      <c r="X7" s="224">
        <v>0.69035299479870005</v>
      </c>
      <c r="Y7" s="224">
        <v>0.74234746567480769</v>
      </c>
      <c r="DA7" s="177" t="s">
        <v>2446</v>
      </c>
    </row>
    <row r="8" spans="1:105" ht="12" customHeight="1" x14ac:dyDescent="0.25">
      <c r="A8" s="173" t="s">
        <v>93</v>
      </c>
      <c r="B8" s="224">
        <v>1.475101167786993</v>
      </c>
      <c r="C8" s="224">
        <v>0.74332244882537424</v>
      </c>
      <c r="D8" s="224">
        <v>0.95370952191528369</v>
      </c>
      <c r="E8" s="224">
        <v>1.124397297914338</v>
      </c>
      <c r="F8" s="224">
        <v>1.203808630816493</v>
      </c>
      <c r="G8" s="224">
        <v>1.368897790640033</v>
      </c>
      <c r="H8" s="224">
        <v>2.745566333412417</v>
      </c>
      <c r="I8" s="224">
        <v>3.3365071813988938</v>
      </c>
      <c r="J8" s="224">
        <v>3.356364091544108</v>
      </c>
      <c r="K8" s="224">
        <v>2.9207001771448722</v>
      </c>
      <c r="L8" s="224">
        <v>3.322375855999693</v>
      </c>
      <c r="M8" s="224">
        <v>3.7043552275635458</v>
      </c>
      <c r="N8" s="224">
        <v>4.1616796963625502</v>
      </c>
      <c r="O8" s="224">
        <v>4.1349553986800593</v>
      </c>
      <c r="P8" s="224">
        <v>5.6329463225565179</v>
      </c>
      <c r="Q8" s="224">
        <v>4.2010954742343829</v>
      </c>
      <c r="R8" s="224">
        <v>4.509054662688512</v>
      </c>
      <c r="S8" s="224">
        <v>4.1866683010584129</v>
      </c>
      <c r="T8" s="224">
        <v>5.8047511361896502</v>
      </c>
      <c r="U8" s="224">
        <v>4.7585031165145697</v>
      </c>
      <c r="V8" s="224">
        <v>4.1125265465068122</v>
      </c>
      <c r="W8" s="224">
        <v>4.6547665871877104</v>
      </c>
      <c r="X8" s="224">
        <v>4.6092160971567573</v>
      </c>
      <c r="Y8" s="224">
        <v>4.9563627799855672</v>
      </c>
      <c r="DA8" s="177" t="s">
        <v>2447</v>
      </c>
    </row>
    <row r="9" spans="1:105" ht="12" customHeight="1" x14ac:dyDescent="0.25">
      <c r="A9" s="173" t="s">
        <v>94</v>
      </c>
      <c r="B9" s="224">
        <v>0.64561291111635644</v>
      </c>
      <c r="C9" s="224">
        <v>0.32533264874588369</v>
      </c>
      <c r="D9" s="224">
        <v>0.41741352677989818</v>
      </c>
      <c r="E9" s="224">
        <v>0.49211906858354948</v>
      </c>
      <c r="F9" s="224">
        <v>0.52687531644653895</v>
      </c>
      <c r="G9" s="224">
        <v>0.59913049147791031</v>
      </c>
      <c r="H9" s="224">
        <v>1.201662036398994</v>
      </c>
      <c r="I9" s="224">
        <v>1.460301273827358</v>
      </c>
      <c r="J9" s="224">
        <v>1.468992120153418</v>
      </c>
      <c r="K9" s="224">
        <v>1.27831350489233</v>
      </c>
      <c r="L9" s="224">
        <v>1.454116365071169</v>
      </c>
      <c r="M9" s="224">
        <v>1.6212986705612471</v>
      </c>
      <c r="N9" s="224">
        <v>1.821457539711232</v>
      </c>
      <c r="O9" s="224">
        <v>1.8097610188209281</v>
      </c>
      <c r="P9" s="224">
        <v>2.4653921730153732</v>
      </c>
      <c r="Q9" s="224">
        <v>1.8387087870503731</v>
      </c>
      <c r="R9" s="224">
        <v>1.9734944088807611</v>
      </c>
      <c r="S9" s="224">
        <v>1.8323943935181031</v>
      </c>
      <c r="T9" s="224">
        <v>2.5405866127566799</v>
      </c>
      <c r="U9" s="224">
        <v>2.082671423966258</v>
      </c>
      <c r="V9" s="224">
        <v>1.7999445012418021</v>
      </c>
      <c r="W9" s="224">
        <v>2.0372686786153769</v>
      </c>
      <c r="X9" s="224">
        <v>2.0173324294184631</v>
      </c>
      <c r="Y9" s="224">
        <v>2.1692693849167299</v>
      </c>
      <c r="DA9" s="177" t="s">
        <v>2448</v>
      </c>
    </row>
    <row r="10" spans="1:105" ht="12" customHeight="1" x14ac:dyDescent="0.25">
      <c r="A10" s="56" t="s">
        <v>95</v>
      </c>
      <c r="B10" s="260">
        <v>1.764875266452941</v>
      </c>
      <c r="C10" s="260">
        <v>1.6729811202890621</v>
      </c>
      <c r="D10" s="260">
        <v>1.3070838856441811</v>
      </c>
      <c r="E10" s="260">
        <v>1.7470094391562441</v>
      </c>
      <c r="F10" s="260">
        <v>1.5895463566218879</v>
      </c>
      <c r="G10" s="260">
        <v>1.5925280496543781</v>
      </c>
      <c r="H10" s="260">
        <v>2.3329100296672478</v>
      </c>
      <c r="I10" s="260">
        <v>2.7236476675456811</v>
      </c>
      <c r="J10" s="260">
        <v>2.660845700315642</v>
      </c>
      <c r="K10" s="260">
        <v>2.3634204914726569</v>
      </c>
      <c r="L10" s="260">
        <v>2.6518174361066098</v>
      </c>
      <c r="M10" s="260">
        <v>2.9199089084914691</v>
      </c>
      <c r="N10" s="260">
        <v>3.2941983663128478</v>
      </c>
      <c r="O10" s="260">
        <v>3.2456306213822419</v>
      </c>
      <c r="P10" s="260">
        <v>4.1965795142933686</v>
      </c>
      <c r="Q10" s="260">
        <v>3.283514223838687</v>
      </c>
      <c r="R10" s="260">
        <v>3.455415544167165</v>
      </c>
      <c r="S10" s="260">
        <v>3.249721109006305</v>
      </c>
      <c r="T10" s="260">
        <v>4.4520359709863566</v>
      </c>
      <c r="U10" s="260">
        <v>3.7104459901100921</v>
      </c>
      <c r="V10" s="260">
        <v>3.1969894021978611</v>
      </c>
      <c r="W10" s="260">
        <v>3.6536475954129588</v>
      </c>
      <c r="X10" s="260">
        <v>3.592297777142663</v>
      </c>
      <c r="Y10" s="260">
        <v>3.8394628673121201</v>
      </c>
      <c r="DA10" s="68" t="s">
        <v>2449</v>
      </c>
    </row>
    <row r="11" spans="1:105" ht="12" customHeight="1" x14ac:dyDescent="0.25">
      <c r="A11" s="37" t="s">
        <v>159</v>
      </c>
      <c r="B11" s="226">
        <v>3.132065721811033E-2</v>
      </c>
      <c r="C11" s="226">
        <v>3.2791600926438548E-2</v>
      </c>
      <c r="D11" s="226">
        <v>0</v>
      </c>
      <c r="E11" s="226">
        <v>0</v>
      </c>
      <c r="F11" s="226">
        <v>0</v>
      </c>
      <c r="G11" s="226">
        <v>0</v>
      </c>
      <c r="H11" s="226">
        <v>2.6918659853437731E-2</v>
      </c>
      <c r="I11" s="226">
        <v>0</v>
      </c>
      <c r="J11" s="226">
        <v>0</v>
      </c>
      <c r="K11" s="226">
        <v>5.1190319901702599E-2</v>
      </c>
      <c r="L11" s="226">
        <v>5.1427548440931357E-2</v>
      </c>
      <c r="M11" s="226">
        <v>5.3461020030071332E-2</v>
      </c>
      <c r="N11" s="226">
        <v>5.1315916759266847E-2</v>
      </c>
      <c r="O11" s="226">
        <v>5.0569903050046328E-2</v>
      </c>
      <c r="P11" s="226">
        <v>6.5250149743134783E-2</v>
      </c>
      <c r="Q11" s="226">
        <v>2.5209513418365009E-2</v>
      </c>
      <c r="R11" s="226">
        <v>2.391608295327291E-2</v>
      </c>
      <c r="S11" s="226">
        <v>0</v>
      </c>
      <c r="T11" s="226">
        <v>0.2142601238218815</v>
      </c>
      <c r="U11" s="226">
        <v>0.17162434095141771</v>
      </c>
      <c r="V11" s="226">
        <v>0</v>
      </c>
      <c r="W11" s="226">
        <v>0</v>
      </c>
      <c r="X11" s="226">
        <v>0</v>
      </c>
      <c r="Y11" s="226">
        <v>0</v>
      </c>
      <c r="DA11" s="69" t="s">
        <v>2450</v>
      </c>
    </row>
    <row r="12" spans="1:105" ht="12" customHeight="1" x14ac:dyDescent="0.25">
      <c r="A12" s="37" t="s">
        <v>35</v>
      </c>
      <c r="B12" s="226">
        <v>1.551093169026809</v>
      </c>
      <c r="C12" s="226">
        <v>1.6144181619377691</v>
      </c>
      <c r="D12" s="226">
        <v>1.219583990064677</v>
      </c>
      <c r="E12" s="226">
        <v>1.667046954923548</v>
      </c>
      <c r="F12" s="226">
        <v>1.4728513513045709</v>
      </c>
      <c r="G12" s="226">
        <v>1.415210727478746</v>
      </c>
      <c r="H12" s="226">
        <v>1.5397953056593809</v>
      </c>
      <c r="I12" s="226">
        <v>1.659454428749874</v>
      </c>
      <c r="J12" s="226">
        <v>1.4918683711511369</v>
      </c>
      <c r="K12" s="226">
        <v>1.366197398895586</v>
      </c>
      <c r="L12" s="226">
        <v>1.4452415665035721</v>
      </c>
      <c r="M12" s="226">
        <v>1.4407101157839799</v>
      </c>
      <c r="N12" s="226">
        <v>1.711335128972421</v>
      </c>
      <c r="O12" s="226">
        <v>1.617259044149471</v>
      </c>
      <c r="P12" s="226">
        <v>1.2395624824210929</v>
      </c>
      <c r="Q12" s="226">
        <v>1.615597611684175</v>
      </c>
      <c r="R12" s="226">
        <v>1.5331651598818741</v>
      </c>
      <c r="S12" s="226">
        <v>1.598366023614568</v>
      </c>
      <c r="T12" s="226">
        <v>1.8994293992209039</v>
      </c>
      <c r="U12" s="226">
        <v>1.60723818434257</v>
      </c>
      <c r="V12" s="226">
        <v>1.4358890391167849</v>
      </c>
      <c r="W12" s="226">
        <v>1.715705444761745</v>
      </c>
      <c r="X12" s="226">
        <v>1.5332028291002679</v>
      </c>
      <c r="Y12" s="226">
        <v>1.501298740248848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5.0866281323243563E-2</v>
      </c>
      <c r="V14" s="226">
        <v>5.5589297153563033E-2</v>
      </c>
      <c r="W14" s="226">
        <v>8.1749708137081448E-2</v>
      </c>
      <c r="X14" s="226">
        <v>0.1100967316688929</v>
      </c>
      <c r="Y14" s="226">
        <v>0.13918065597091919</v>
      </c>
      <c r="DA14" s="69" t="s">
        <v>2453</v>
      </c>
    </row>
    <row r="15" spans="1:105" ht="12" customHeight="1" x14ac:dyDescent="0.25">
      <c r="A15" s="37" t="s">
        <v>40</v>
      </c>
      <c r="B15" s="226">
        <v>0.18246144020802069</v>
      </c>
      <c r="C15" s="226">
        <v>2.577135742485399E-2</v>
      </c>
      <c r="D15" s="226">
        <v>8.7499895579503328E-2</v>
      </c>
      <c r="E15" s="226">
        <v>7.9962484232695696E-2</v>
      </c>
      <c r="F15" s="226">
        <v>0.11669500531731671</v>
      </c>
      <c r="G15" s="226">
        <v>0.17731732217563201</v>
      </c>
      <c r="H15" s="226">
        <v>0.76619606415442898</v>
      </c>
      <c r="I15" s="226">
        <v>1.0641932387958071</v>
      </c>
      <c r="J15" s="226">
        <v>1.1689773291645049</v>
      </c>
      <c r="K15" s="226">
        <v>0.94603277267536812</v>
      </c>
      <c r="L15" s="226">
        <v>1.155148321162107</v>
      </c>
      <c r="M15" s="226">
        <v>1.4257377726774181</v>
      </c>
      <c r="N15" s="226">
        <v>1.5315473205811601</v>
      </c>
      <c r="O15" s="226">
        <v>1.577801674182725</v>
      </c>
      <c r="P15" s="226">
        <v>2.8917668821291409</v>
      </c>
      <c r="Q15" s="226">
        <v>1.6427070987361481</v>
      </c>
      <c r="R15" s="226">
        <v>1.898334301332018</v>
      </c>
      <c r="S15" s="226">
        <v>1.651355085391736</v>
      </c>
      <c r="T15" s="226">
        <v>2.3383464479435698</v>
      </c>
      <c r="U15" s="226">
        <v>1.8807171834928611</v>
      </c>
      <c r="V15" s="226">
        <v>1.705511065927513</v>
      </c>
      <c r="W15" s="226">
        <v>1.8561924425141321</v>
      </c>
      <c r="X15" s="226">
        <v>1.948998216373502</v>
      </c>
      <c r="Y15" s="226">
        <v>2.1989834710923519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8.8122980822570085</v>
      </c>
      <c r="C16" s="261">
        <f t="shared" si="0"/>
        <v>8.3300283558558021</v>
      </c>
      <c r="D16" s="261">
        <f t="shared" si="0"/>
        <v>6.5194844201879523</v>
      </c>
      <c r="E16" s="261">
        <f t="shared" si="0"/>
        <v>8.7138033149329903</v>
      </c>
      <c r="F16" s="261">
        <f t="shared" si="0"/>
        <v>7.9274802475554802</v>
      </c>
      <c r="G16" s="261">
        <f t="shared" si="0"/>
        <v>7.9458435981991213</v>
      </c>
      <c r="H16" s="261">
        <f t="shared" si="0"/>
        <v>11.633139436508845</v>
      </c>
      <c r="I16" s="261">
        <f t="shared" si="0"/>
        <v>13.573926906963882</v>
      </c>
      <c r="J16" s="261">
        <f t="shared" si="0"/>
        <v>13.272124824809996</v>
      </c>
      <c r="K16" s="261">
        <f t="shared" si="0"/>
        <v>11.79657565537738</v>
      </c>
      <c r="L16" s="261">
        <f t="shared" si="0"/>
        <v>13.233578954450376</v>
      </c>
      <c r="M16" s="261">
        <f t="shared" si="0"/>
        <v>14.546624806885195</v>
      </c>
      <c r="N16" s="261">
        <f t="shared" si="0"/>
        <v>16.420681029958505</v>
      </c>
      <c r="O16" s="261">
        <f t="shared" si="0"/>
        <v>16.173158245679154</v>
      </c>
      <c r="P16" s="261">
        <f t="shared" si="0"/>
        <v>20.895923411638364</v>
      </c>
      <c r="Q16" s="261">
        <f t="shared" si="0"/>
        <v>16.356483959891463</v>
      </c>
      <c r="R16" s="261">
        <f t="shared" si="0"/>
        <v>17.211331954704889</v>
      </c>
      <c r="S16" s="261">
        <f t="shared" si="0"/>
        <v>16.183025360480094</v>
      </c>
      <c r="T16" s="261">
        <f t="shared" si="0"/>
        <v>22.206067417237428</v>
      </c>
      <c r="U16" s="261">
        <f t="shared" si="0"/>
        <v>18.349957654953517</v>
      </c>
      <c r="V16" s="261">
        <f t="shared" si="0"/>
        <v>15.750265645326223</v>
      </c>
      <c r="W16" s="261">
        <f t="shared" si="0"/>
        <v>17.952170006040951</v>
      </c>
      <c r="X16" s="261">
        <f t="shared" si="0"/>
        <v>17.562309821248146</v>
      </c>
      <c r="Y16" s="261">
        <f t="shared" si="0"/>
        <v>18.709411355427434</v>
      </c>
      <c r="DA16" s="70"/>
    </row>
    <row r="17" spans="1:105" ht="12" customHeight="1" x14ac:dyDescent="0.25">
      <c r="A17" s="60" t="s">
        <v>2404</v>
      </c>
      <c r="B17" s="329">
        <v>7.9642339866335519</v>
      </c>
      <c r="C17" s="329">
        <v>8.2165468540477047</v>
      </c>
      <c r="D17" s="329">
        <v>6.123179209085964</v>
      </c>
      <c r="E17" s="329">
        <v>8.3447496222228601</v>
      </c>
      <c r="F17" s="329">
        <v>7.3918622676225372</v>
      </c>
      <c r="G17" s="329">
        <v>7.1167854319160373</v>
      </c>
      <c r="H17" s="329">
        <v>7.8871017248046131</v>
      </c>
      <c r="I17" s="329">
        <v>8.3507545789099833</v>
      </c>
      <c r="J17" s="329">
        <v>7.4535169897608338</v>
      </c>
      <c r="K17" s="329">
        <v>7.0876787709215971</v>
      </c>
      <c r="L17" s="329">
        <v>7.4838052809424136</v>
      </c>
      <c r="M17" s="329">
        <v>7.5718234070536026</v>
      </c>
      <c r="N17" s="329">
        <v>8.8792655931851314</v>
      </c>
      <c r="O17" s="329">
        <v>8.4196542807736332</v>
      </c>
      <c r="P17" s="329">
        <v>6.5979597611981147</v>
      </c>
      <c r="Q17" s="329">
        <v>8.2860055774505135</v>
      </c>
      <c r="R17" s="329">
        <v>7.8525806374365512</v>
      </c>
      <c r="S17" s="329">
        <v>8.0678105012109409</v>
      </c>
      <c r="T17" s="329">
        <v>10.65769284885141</v>
      </c>
      <c r="U17" s="329">
        <v>9.0431219468189461</v>
      </c>
      <c r="V17" s="329">
        <v>7.315699112800087</v>
      </c>
      <c r="W17" s="329">
        <v>8.7357193520526994</v>
      </c>
      <c r="X17" s="329">
        <v>7.832112730453062</v>
      </c>
      <c r="Y17" s="329">
        <v>7.679318201588794</v>
      </c>
      <c r="DA17" s="72" t="s">
        <v>2455</v>
      </c>
    </row>
    <row r="18" spans="1:105" ht="12" customHeight="1" x14ac:dyDescent="0.25">
      <c r="A18" s="59" t="s">
        <v>28</v>
      </c>
      <c r="B18" s="230">
        <v>0.57828646582137966</v>
      </c>
      <c r="C18" s="230">
        <v>0.93260489557402337</v>
      </c>
      <c r="D18" s="230">
        <v>0.57881561476622923</v>
      </c>
      <c r="E18" s="230">
        <v>0.62205521188221791</v>
      </c>
      <c r="F18" s="230">
        <v>0.60639848222655501</v>
      </c>
      <c r="G18" s="230">
        <v>0.4751858341891001</v>
      </c>
      <c r="H18" s="230">
        <v>0.19539523256219071</v>
      </c>
      <c r="I18" s="230">
        <v>0.17558198563020161</v>
      </c>
      <c r="J18" s="230">
        <v>0</v>
      </c>
      <c r="K18" s="230">
        <v>0</v>
      </c>
      <c r="L18" s="230">
        <v>0</v>
      </c>
      <c r="M18" s="230">
        <v>0.2285226553782389</v>
      </c>
      <c r="N18" s="230">
        <v>0.16127095688904311</v>
      </c>
      <c r="O18" s="230">
        <v>0.18703983868988769</v>
      </c>
      <c r="P18" s="230">
        <v>0.1144634159017075</v>
      </c>
      <c r="Q18" s="230">
        <v>0.19172821986427541</v>
      </c>
      <c r="R18" s="230">
        <v>0.14464923810936611</v>
      </c>
      <c r="S18" s="230">
        <v>0.18368490526410619</v>
      </c>
      <c r="T18" s="230">
        <v>0.15381632732737729</v>
      </c>
      <c r="U18" s="230">
        <v>0.18655527678723821</v>
      </c>
      <c r="V18" s="230">
        <v>0.18804120774395239</v>
      </c>
      <c r="W18" s="230">
        <v>0.1850291504417424</v>
      </c>
      <c r="X18" s="230">
        <v>0.1491708502486831</v>
      </c>
      <c r="Y18" s="230">
        <v>0.1207057980361578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2457</v>
      </c>
    </row>
    <row r="20" spans="1:105" ht="12" customHeight="1" x14ac:dyDescent="0.25">
      <c r="A20" s="59" t="s">
        <v>159</v>
      </c>
      <c r="B20" s="230">
        <v>0.1497034959478328</v>
      </c>
      <c r="C20" s="230">
        <v>0.1484888684401556</v>
      </c>
      <c r="D20" s="230">
        <v>0</v>
      </c>
      <c r="E20" s="230">
        <v>0</v>
      </c>
      <c r="F20" s="230">
        <v>0</v>
      </c>
      <c r="G20" s="230">
        <v>0</v>
      </c>
      <c r="H20" s="230">
        <v>0.13534093127402419</v>
      </c>
      <c r="I20" s="230">
        <v>0</v>
      </c>
      <c r="J20" s="230">
        <v>0</v>
      </c>
      <c r="K20" s="230">
        <v>0.26202597142022532</v>
      </c>
      <c r="L20" s="230">
        <v>0.26324026425057639</v>
      </c>
      <c r="M20" s="230">
        <v>0.26895085454506668</v>
      </c>
      <c r="N20" s="230">
        <v>0.25984719623030972</v>
      </c>
      <c r="O20" s="230">
        <v>0.2555531386150135</v>
      </c>
      <c r="P20" s="230">
        <v>0.33176908805801791</v>
      </c>
      <c r="Q20" s="230">
        <v>0.12736412176111239</v>
      </c>
      <c r="R20" s="230">
        <v>0.1212491661611884</v>
      </c>
      <c r="S20" s="230">
        <v>0</v>
      </c>
      <c r="T20" s="230">
        <v>1.0881702647014251</v>
      </c>
      <c r="U20" s="230">
        <v>0.87337535903809504</v>
      </c>
      <c r="V20" s="230">
        <v>0</v>
      </c>
      <c r="W20" s="230">
        <v>0</v>
      </c>
      <c r="X20" s="230">
        <v>0</v>
      </c>
      <c r="Y20" s="230">
        <v>0</v>
      </c>
      <c r="DA20" s="71" t="s">
        <v>2458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7.2362440248643392</v>
      </c>
      <c r="C22" s="230">
        <v>7.1354530900335256</v>
      </c>
      <c r="D22" s="230">
        <v>5.5443635943197336</v>
      </c>
      <c r="E22" s="230">
        <v>7.722694410340643</v>
      </c>
      <c r="F22" s="230">
        <v>6.7854637853959821</v>
      </c>
      <c r="G22" s="230">
        <v>6.6415995977269384</v>
      </c>
      <c r="H22" s="230">
        <v>7.5563655609683984</v>
      </c>
      <c r="I22" s="230">
        <v>8.1751725932797825</v>
      </c>
      <c r="J22" s="230">
        <v>7.4535169897608338</v>
      </c>
      <c r="K22" s="230">
        <v>6.8256527995013716</v>
      </c>
      <c r="L22" s="230">
        <v>7.2205650166918378</v>
      </c>
      <c r="M22" s="230">
        <v>7.0743498971302969</v>
      </c>
      <c r="N22" s="230">
        <v>8.4581474400657779</v>
      </c>
      <c r="O22" s="230">
        <v>7.9770613034687319</v>
      </c>
      <c r="P22" s="230">
        <v>6.151727257238389</v>
      </c>
      <c r="Q22" s="230">
        <v>7.9669132358251256</v>
      </c>
      <c r="R22" s="230">
        <v>7.5866822331659964</v>
      </c>
      <c r="S22" s="230">
        <v>7.884125595946835</v>
      </c>
      <c r="T22" s="230">
        <v>9.415706256822606</v>
      </c>
      <c r="U22" s="230">
        <v>7.9831913109936119</v>
      </c>
      <c r="V22" s="230">
        <v>7.1276579050561351</v>
      </c>
      <c r="W22" s="230">
        <v>8.5506902016109567</v>
      </c>
      <c r="X22" s="230">
        <v>7.6829418802043792</v>
      </c>
      <c r="Y22" s="230">
        <v>7.5586124035526359</v>
      </c>
      <c r="DA22" s="71" t="s">
        <v>2460</v>
      </c>
    </row>
    <row r="23" spans="1:105" ht="12" customHeight="1" x14ac:dyDescent="0.25">
      <c r="A23" s="60" t="s">
        <v>2411</v>
      </c>
      <c r="B23" s="329">
        <v>0.84806409562345575</v>
      </c>
      <c r="C23" s="329">
        <v>0.1134815018080976</v>
      </c>
      <c r="D23" s="329">
        <v>0.3963052111019883</v>
      </c>
      <c r="E23" s="329">
        <v>0.36905369271012989</v>
      </c>
      <c r="F23" s="329">
        <v>0.53561797993294336</v>
      </c>
      <c r="G23" s="329">
        <v>0.82905816628308426</v>
      </c>
      <c r="H23" s="329">
        <v>3.7460377117042318</v>
      </c>
      <c r="I23" s="329">
        <v>5.2231723280538986</v>
      </c>
      <c r="J23" s="329">
        <v>5.8186078350491632</v>
      </c>
      <c r="K23" s="329">
        <v>4.7088968844557826</v>
      </c>
      <c r="L23" s="329">
        <v>5.7497736735079616</v>
      </c>
      <c r="M23" s="329">
        <v>6.974801399831593</v>
      </c>
      <c r="N23" s="329">
        <v>7.5414154367733728</v>
      </c>
      <c r="O23" s="329">
        <v>7.7535039649055228</v>
      </c>
      <c r="P23" s="329">
        <v>14.29796365044025</v>
      </c>
      <c r="Q23" s="329">
        <v>8.0704783824409514</v>
      </c>
      <c r="R23" s="329">
        <v>9.3587513172683376</v>
      </c>
      <c r="S23" s="329">
        <v>8.1152148592691518</v>
      </c>
      <c r="T23" s="329">
        <v>11.54837456838602</v>
      </c>
      <c r="U23" s="329">
        <v>9.306835708134571</v>
      </c>
      <c r="V23" s="329">
        <v>8.4345665325261354</v>
      </c>
      <c r="W23" s="329">
        <v>9.2164506539882503</v>
      </c>
      <c r="X23" s="329">
        <v>9.7301970907950839</v>
      </c>
      <c r="Y23" s="329">
        <v>11.03009315383864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3.5823931838287653</v>
      </c>
      <c r="C24" s="261">
        <f t="shared" si="1"/>
        <v>2.9932543434245216</v>
      </c>
      <c r="D24" s="261">
        <f t="shared" si="1"/>
        <v>2.5726824767069831</v>
      </c>
      <c r="E24" s="261">
        <f t="shared" si="1"/>
        <v>3.3492467697503594</v>
      </c>
      <c r="F24" s="261">
        <f t="shared" si="1"/>
        <v>3.1467454087286075</v>
      </c>
      <c r="G24" s="261">
        <f t="shared" si="1"/>
        <v>3.2433903154540644</v>
      </c>
      <c r="H24" s="261">
        <f t="shared" si="1"/>
        <v>4.9497099536497267</v>
      </c>
      <c r="I24" s="261">
        <f t="shared" si="1"/>
        <v>5.7501111901645814</v>
      </c>
      <c r="J24" s="261">
        <f t="shared" si="1"/>
        <v>5.5705111426270921</v>
      </c>
      <c r="K24" s="261">
        <f t="shared" si="1"/>
        <v>4.9838805703373978</v>
      </c>
      <c r="L24" s="261">
        <f t="shared" si="1"/>
        <v>5.5721893355243246</v>
      </c>
      <c r="M24" s="261">
        <f t="shared" si="1"/>
        <v>6.1037375695811225</v>
      </c>
      <c r="N24" s="261">
        <f t="shared" si="1"/>
        <v>6.8996574066243603</v>
      </c>
      <c r="O24" s="261">
        <f t="shared" si="1"/>
        <v>6.7696222137148885</v>
      </c>
      <c r="P24" s="261">
        <f t="shared" si="1"/>
        <v>8.1573199687726525</v>
      </c>
      <c r="Q24" s="261">
        <f t="shared" si="1"/>
        <v>6.8285519365187044</v>
      </c>
      <c r="R24" s="261">
        <f t="shared" si="1"/>
        <v>7.0816452452459551</v>
      </c>
      <c r="S24" s="261">
        <f t="shared" si="1"/>
        <v>6.7288912432151937</v>
      </c>
      <c r="T24" s="261">
        <f t="shared" si="1"/>
        <v>9.1674129917225162</v>
      </c>
      <c r="U24" s="261">
        <f t="shared" si="1"/>
        <v>7.6167687564195026</v>
      </c>
      <c r="V24" s="261">
        <f t="shared" si="1"/>
        <v>6.5014224588700484</v>
      </c>
      <c r="W24" s="261">
        <f t="shared" si="1"/>
        <v>7.4495726482884974</v>
      </c>
      <c r="X24" s="261">
        <f t="shared" si="1"/>
        <v>7.2098866525929273</v>
      </c>
      <c r="Y24" s="261">
        <f t="shared" si="1"/>
        <v>7.5937261594968151</v>
      </c>
      <c r="DA24" s="70"/>
    </row>
    <row r="25" spans="1:105" ht="12" customHeight="1" x14ac:dyDescent="0.25">
      <c r="A25" s="60" t="s">
        <v>2414</v>
      </c>
      <c r="B25" s="262">
        <v>2.8540981806304808</v>
      </c>
      <c r="C25" s="262">
        <v>2.6262571251545368</v>
      </c>
      <c r="D25" s="262">
        <v>2.1018118039140341</v>
      </c>
      <c r="E25" s="262">
        <v>2.7941031961680798</v>
      </c>
      <c r="F25" s="262">
        <v>2.5523944382484451</v>
      </c>
      <c r="G25" s="262">
        <v>2.5675306235334152</v>
      </c>
      <c r="H25" s="262">
        <v>3.5941539516342491</v>
      </c>
      <c r="I25" s="262">
        <v>4.1027926459093864</v>
      </c>
      <c r="J25" s="262">
        <v>3.913388736268383</v>
      </c>
      <c r="K25" s="262">
        <v>3.5418565306939578</v>
      </c>
      <c r="L25" s="262">
        <v>3.931847786407876</v>
      </c>
      <c r="M25" s="262">
        <v>4.2748030793770244</v>
      </c>
      <c r="N25" s="262">
        <v>4.8449301825115052</v>
      </c>
      <c r="O25" s="262">
        <v>4.7280894557791164</v>
      </c>
      <c r="P25" s="262">
        <v>5.3761909522749409</v>
      </c>
      <c r="Q25" s="262">
        <v>4.7543641393291596</v>
      </c>
      <c r="R25" s="262">
        <v>4.8554101559533036</v>
      </c>
      <c r="S25" s="262">
        <v>4.6618265087441868</v>
      </c>
      <c r="T25" s="262">
        <v>6.3014595645153078</v>
      </c>
      <c r="U25" s="262">
        <v>5.2673746144161777</v>
      </c>
      <c r="V25" s="262">
        <v>4.4709633962996964</v>
      </c>
      <c r="W25" s="262">
        <v>5.1513958719870976</v>
      </c>
      <c r="X25" s="262">
        <v>4.9341993129533854</v>
      </c>
      <c r="Y25" s="262">
        <v>5.1466436640522089</v>
      </c>
      <c r="DA25" s="72" t="s">
        <v>2462</v>
      </c>
    </row>
    <row r="26" spans="1:105" ht="12" customHeight="1" x14ac:dyDescent="0.25">
      <c r="A26" s="60" t="s">
        <v>2416</v>
      </c>
      <c r="B26" s="262">
        <v>0.72829500319828433</v>
      </c>
      <c r="C26" s="262">
        <v>0.36699721826998483</v>
      </c>
      <c r="D26" s="262">
        <v>0.47087067279294892</v>
      </c>
      <c r="E26" s="262">
        <v>0.55514357358227984</v>
      </c>
      <c r="F26" s="262">
        <v>0.5943509704801625</v>
      </c>
      <c r="G26" s="262">
        <v>0.67585969192064921</v>
      </c>
      <c r="H26" s="262">
        <v>1.355556002015478</v>
      </c>
      <c r="I26" s="262">
        <v>1.647318544255195</v>
      </c>
      <c r="J26" s="262">
        <v>1.6571224063587091</v>
      </c>
      <c r="K26" s="262">
        <v>1.4420240396434401</v>
      </c>
      <c r="L26" s="262">
        <v>1.640341549116449</v>
      </c>
      <c r="M26" s="262">
        <v>1.828934490204098</v>
      </c>
      <c r="N26" s="262">
        <v>2.0547272241128551</v>
      </c>
      <c r="O26" s="262">
        <v>2.041532757935772</v>
      </c>
      <c r="P26" s="262">
        <v>2.7811290164977112</v>
      </c>
      <c r="Q26" s="262">
        <v>2.0741877971895448</v>
      </c>
      <c r="R26" s="262">
        <v>2.226235089292651</v>
      </c>
      <c r="S26" s="262">
        <v>2.0670647344710069</v>
      </c>
      <c r="T26" s="262">
        <v>2.865953427207208</v>
      </c>
      <c r="U26" s="262">
        <v>2.3493941420033249</v>
      </c>
      <c r="V26" s="262">
        <v>2.030459062570352</v>
      </c>
      <c r="W26" s="262">
        <v>2.2981767763013998</v>
      </c>
      <c r="X26" s="262">
        <v>2.2756873396395418</v>
      </c>
      <c r="Y26" s="262">
        <v>2.4470824954446062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10.790569080314704</v>
      </c>
      <c r="C27" s="261">
        <f t="shared" si="2"/>
        <v>10.200034721456086</v>
      </c>
      <c r="D27" s="261">
        <f t="shared" si="2"/>
        <v>7.9830421471689226</v>
      </c>
      <c r="E27" s="261">
        <f t="shared" si="2"/>
        <v>10.669963242775088</v>
      </c>
      <c r="F27" s="261">
        <f t="shared" si="2"/>
        <v>9.7071186704760972</v>
      </c>
      <c r="G27" s="261">
        <f t="shared" si="2"/>
        <v>9.7296044059581099</v>
      </c>
      <c r="H27" s="261">
        <f t="shared" si="2"/>
        <v>14.244660534500632</v>
      </c>
      <c r="I27" s="261">
        <f t="shared" si="2"/>
        <v>16.621134988119046</v>
      </c>
      <c r="J27" s="261">
        <f t="shared" si="2"/>
        <v>16.251581418134688</v>
      </c>
      <c r="K27" s="261">
        <f t="shared" si="2"/>
        <v>14.44478651678863</v>
      </c>
      <c r="L27" s="261">
        <f t="shared" si="2"/>
        <v>16.20438239320454</v>
      </c>
      <c r="M27" s="261">
        <f t="shared" si="2"/>
        <v>17.812193641083908</v>
      </c>
      <c r="N27" s="261">
        <f t="shared" si="2"/>
        <v>20.106956363214493</v>
      </c>
      <c r="O27" s="261">
        <f t="shared" si="2"/>
        <v>19.803867239607143</v>
      </c>
      <c r="P27" s="261">
        <f t="shared" si="2"/>
        <v>25.586844993842888</v>
      </c>
      <c r="Q27" s="261">
        <f t="shared" si="2"/>
        <v>20.028347705989546</v>
      </c>
      <c r="R27" s="261">
        <f t="shared" si="2"/>
        <v>21.075100352699863</v>
      </c>
      <c r="S27" s="261">
        <f t="shared" si="2"/>
        <v>19.815949420996027</v>
      </c>
      <c r="T27" s="261">
        <f t="shared" si="2"/>
        <v>27.191102959882581</v>
      </c>
      <c r="U27" s="261">
        <f t="shared" si="2"/>
        <v>22.4693359040247</v>
      </c>
      <c r="V27" s="261">
        <f t="shared" si="2"/>
        <v>19.286039565705579</v>
      </c>
      <c r="W27" s="261">
        <f t="shared" si="2"/>
        <v>21.982248986988921</v>
      </c>
      <c r="X27" s="261">
        <f t="shared" si="2"/>
        <v>21.504869168875278</v>
      </c>
      <c r="Y27" s="261">
        <f t="shared" si="2"/>
        <v>22.909483292360122</v>
      </c>
      <c r="DA27" s="70"/>
    </row>
    <row r="28" spans="1:105" ht="12" customHeight="1" x14ac:dyDescent="0.25">
      <c r="A28" s="60" t="s">
        <v>2419</v>
      </c>
      <c r="B28" s="329">
        <v>9.7521232489390428</v>
      </c>
      <c r="C28" s="329">
        <v>10.061077780466579</v>
      </c>
      <c r="D28" s="329">
        <v>7.4977704601052633</v>
      </c>
      <c r="E28" s="329">
        <v>10.218060761905541</v>
      </c>
      <c r="F28" s="329">
        <v>9.0512599195377987</v>
      </c>
      <c r="G28" s="329">
        <v>8.714431141121679</v>
      </c>
      <c r="H28" s="329">
        <v>9.6576755813934074</v>
      </c>
      <c r="I28" s="329">
        <v>10.22541377009386</v>
      </c>
      <c r="J28" s="329">
        <v>9.1267554976663234</v>
      </c>
      <c r="K28" s="329">
        <v>8.6787903317407302</v>
      </c>
      <c r="L28" s="329">
        <v>9.1638432011539752</v>
      </c>
      <c r="M28" s="329">
        <v>9.2716204984329806</v>
      </c>
      <c r="N28" s="329">
        <v>10.87257011410424</v>
      </c>
      <c r="O28" s="329">
        <v>10.30978075196772</v>
      </c>
      <c r="P28" s="329">
        <v>8.0791344014670816</v>
      </c>
      <c r="Q28" s="329">
        <v>10.146129278510831</v>
      </c>
      <c r="R28" s="329">
        <v>9.6154048621672032</v>
      </c>
      <c r="S28" s="329">
        <v>9.8789516341358414</v>
      </c>
      <c r="T28" s="329">
        <v>13.050236141450711</v>
      </c>
      <c r="U28" s="329">
        <v>11.07321054712523</v>
      </c>
      <c r="V28" s="329">
        <v>8.9579989136327569</v>
      </c>
      <c r="W28" s="329">
        <v>10.69679920659514</v>
      </c>
      <c r="X28" s="329">
        <v>9.5903421189221181</v>
      </c>
      <c r="Y28" s="329">
        <v>9.4032467774556636</v>
      </c>
      <c r="DA28" s="72" t="s">
        <v>2464</v>
      </c>
    </row>
    <row r="29" spans="1:105" ht="12" customHeight="1" x14ac:dyDescent="0.25">
      <c r="A29" s="59" t="s">
        <v>28</v>
      </c>
      <c r="B29" s="230">
        <v>0.70810587651597512</v>
      </c>
      <c r="C29" s="230">
        <v>1.141965178253906</v>
      </c>
      <c r="D29" s="230">
        <v>0.70875381399946435</v>
      </c>
      <c r="E29" s="230">
        <v>0.76170025944761366</v>
      </c>
      <c r="F29" s="230">
        <v>0.74252875374680194</v>
      </c>
      <c r="G29" s="230">
        <v>0.58186020512951042</v>
      </c>
      <c r="H29" s="230">
        <v>0.23925946844349891</v>
      </c>
      <c r="I29" s="230">
        <v>0.2149983497512673</v>
      </c>
      <c r="J29" s="230">
        <v>0</v>
      </c>
      <c r="K29" s="230">
        <v>0</v>
      </c>
      <c r="L29" s="230">
        <v>0</v>
      </c>
      <c r="M29" s="230">
        <v>0.27982365964682321</v>
      </c>
      <c r="N29" s="230">
        <v>0.19747464108862409</v>
      </c>
      <c r="O29" s="230">
        <v>0.22902837390598499</v>
      </c>
      <c r="P29" s="230">
        <v>0.14015928477760101</v>
      </c>
      <c r="Q29" s="230">
        <v>0.23476924881339839</v>
      </c>
      <c r="R29" s="230">
        <v>0.17712151605228499</v>
      </c>
      <c r="S29" s="230">
        <v>0.2249202921601299</v>
      </c>
      <c r="T29" s="230">
        <v>0.18834652325801299</v>
      </c>
      <c r="U29" s="230">
        <v>0.22843503280069971</v>
      </c>
      <c r="V29" s="230">
        <v>0.2302545400946357</v>
      </c>
      <c r="W29" s="230">
        <v>0.2265663066633582</v>
      </c>
      <c r="X29" s="230">
        <v>0.1826581839779792</v>
      </c>
      <c r="Y29" s="230">
        <v>0.14780301800345849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2466</v>
      </c>
    </row>
    <row r="31" spans="1:105" ht="12" customHeight="1" x14ac:dyDescent="0.25">
      <c r="A31" s="59" t="s">
        <v>159</v>
      </c>
      <c r="B31" s="230">
        <v>0.183310403201428</v>
      </c>
      <c r="C31" s="230">
        <v>0.1818231042124355</v>
      </c>
      <c r="D31" s="230">
        <v>0</v>
      </c>
      <c r="E31" s="230">
        <v>0</v>
      </c>
      <c r="F31" s="230">
        <v>0</v>
      </c>
      <c r="G31" s="230">
        <v>0</v>
      </c>
      <c r="H31" s="230">
        <v>0.1657235893151317</v>
      </c>
      <c r="I31" s="230">
        <v>0</v>
      </c>
      <c r="J31" s="230">
        <v>0</v>
      </c>
      <c r="K31" s="230">
        <v>0.32084812826966358</v>
      </c>
      <c r="L31" s="230">
        <v>0.3223350174496854</v>
      </c>
      <c r="M31" s="230">
        <v>0.32932757699395909</v>
      </c>
      <c r="N31" s="230">
        <v>0.31818024028201192</v>
      </c>
      <c r="O31" s="230">
        <v>0.31292221054899622</v>
      </c>
      <c r="P31" s="230">
        <v>0.40624786292818521</v>
      </c>
      <c r="Q31" s="230">
        <v>0.15595606746258661</v>
      </c>
      <c r="R31" s="230">
        <v>0.1484683667279858</v>
      </c>
      <c r="S31" s="230">
        <v>0</v>
      </c>
      <c r="T31" s="230">
        <v>1.332453385348684</v>
      </c>
      <c r="U31" s="230">
        <v>1.069439215148688</v>
      </c>
      <c r="V31" s="230">
        <v>0</v>
      </c>
      <c r="W31" s="230">
        <v>0</v>
      </c>
      <c r="X31" s="230">
        <v>0</v>
      </c>
      <c r="Y31" s="230">
        <v>0</v>
      </c>
      <c r="DA31" s="71" t="s">
        <v>2467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8.8607069692216403</v>
      </c>
      <c r="C33" s="230">
        <v>8.7372894980002354</v>
      </c>
      <c r="D33" s="230">
        <v>6.7890166461057992</v>
      </c>
      <c r="E33" s="230">
        <v>9.4563605024579314</v>
      </c>
      <c r="F33" s="230">
        <v>8.3087311657909968</v>
      </c>
      <c r="G33" s="230">
        <v>8.1325709359921685</v>
      </c>
      <c r="H33" s="230">
        <v>9.2526925236347761</v>
      </c>
      <c r="I33" s="230">
        <v>10.010415420342589</v>
      </c>
      <c r="J33" s="230">
        <v>9.1267554976663234</v>
      </c>
      <c r="K33" s="230">
        <v>8.3579422034710671</v>
      </c>
      <c r="L33" s="230">
        <v>8.8415081837042901</v>
      </c>
      <c r="M33" s="230">
        <v>8.6624692617921983</v>
      </c>
      <c r="N33" s="230">
        <v>10.3569152327336</v>
      </c>
      <c r="O33" s="230">
        <v>9.7678301675127361</v>
      </c>
      <c r="P33" s="230">
        <v>7.532727253761295</v>
      </c>
      <c r="Q33" s="230">
        <v>9.7554039622348458</v>
      </c>
      <c r="R33" s="230">
        <v>9.2898149793869322</v>
      </c>
      <c r="S33" s="230">
        <v>9.6540313419757116</v>
      </c>
      <c r="T33" s="230">
        <v>11.529436232844009</v>
      </c>
      <c r="U33" s="230">
        <v>9.7753362991758461</v>
      </c>
      <c r="V33" s="230">
        <v>8.7277443735381208</v>
      </c>
      <c r="W33" s="230">
        <v>10.47023289993178</v>
      </c>
      <c r="X33" s="230">
        <v>9.4076839349441386</v>
      </c>
      <c r="Y33" s="230">
        <v>9.2554437594522057</v>
      </c>
      <c r="DA33" s="71" t="s">
        <v>2469</v>
      </c>
    </row>
    <row r="34" spans="1:105" ht="12" customHeight="1" x14ac:dyDescent="0.25">
      <c r="A34" s="60" t="s">
        <v>2426</v>
      </c>
      <c r="B34" s="329">
        <v>1.038445831375661</v>
      </c>
      <c r="C34" s="329">
        <v>0.13895694098950731</v>
      </c>
      <c r="D34" s="329">
        <v>0.48527168706365909</v>
      </c>
      <c r="E34" s="329">
        <v>0.45190248086954699</v>
      </c>
      <c r="F34" s="329">
        <v>0.65585875093829793</v>
      </c>
      <c r="G34" s="329">
        <v>1.01517326483643</v>
      </c>
      <c r="H34" s="329">
        <v>4.5869849531072244</v>
      </c>
      <c r="I34" s="329">
        <v>6.3957212180251863</v>
      </c>
      <c r="J34" s="329">
        <v>7.1248259204683642</v>
      </c>
      <c r="K34" s="329">
        <v>5.7659961850479</v>
      </c>
      <c r="L34" s="329">
        <v>7.0405391920505664</v>
      </c>
      <c r="M34" s="329">
        <v>8.5405731426509295</v>
      </c>
      <c r="N34" s="329">
        <v>9.2343862491102513</v>
      </c>
      <c r="O34" s="329">
        <v>9.4940864876394233</v>
      </c>
      <c r="P34" s="329">
        <v>17.507710592375808</v>
      </c>
      <c r="Q34" s="329">
        <v>9.8822184274787137</v>
      </c>
      <c r="R34" s="329">
        <v>11.45969549053266</v>
      </c>
      <c r="S34" s="329">
        <v>9.936997786860184</v>
      </c>
      <c r="T34" s="329">
        <v>14.140866818431871</v>
      </c>
      <c r="U34" s="329">
        <v>11.39612535689947</v>
      </c>
      <c r="V34" s="329">
        <v>10.32804065207282</v>
      </c>
      <c r="W34" s="329">
        <v>11.28544978039378</v>
      </c>
      <c r="X34" s="329">
        <v>11.914527049953159</v>
      </c>
      <c r="Y34" s="329">
        <v>13.50623651490446</v>
      </c>
      <c r="DA34" s="72" t="s">
        <v>2470</v>
      </c>
    </row>
    <row r="35" spans="1:105" ht="12" customHeight="1" x14ac:dyDescent="0.25">
      <c r="A35" s="57" t="s">
        <v>2428</v>
      </c>
      <c r="B35" s="261">
        <v>11.918391337462809</v>
      </c>
      <c r="C35" s="261">
        <v>9.985822108313128</v>
      </c>
      <c r="D35" s="261">
        <v>7.8875218061401586</v>
      </c>
      <c r="E35" s="261">
        <v>11.255345120686391</v>
      </c>
      <c r="F35" s="261">
        <v>9.0442083061538128</v>
      </c>
      <c r="G35" s="261">
        <v>10.11701775533332</v>
      </c>
      <c r="H35" s="261">
        <v>13.58213329547176</v>
      </c>
      <c r="I35" s="261">
        <v>15.31439204712095</v>
      </c>
      <c r="J35" s="261">
        <v>14.1637852052657</v>
      </c>
      <c r="K35" s="261">
        <v>13.28523830684991</v>
      </c>
      <c r="L35" s="261">
        <v>15.20774658368282</v>
      </c>
      <c r="M35" s="261">
        <v>17.874087039748229</v>
      </c>
      <c r="N35" s="261">
        <v>19.04014138726783</v>
      </c>
      <c r="O35" s="261">
        <v>18.471131366033461</v>
      </c>
      <c r="P35" s="261">
        <v>20.68225570029206</v>
      </c>
      <c r="Q35" s="261">
        <v>18.916329934380769</v>
      </c>
      <c r="R35" s="261">
        <v>18.465853433749341</v>
      </c>
      <c r="S35" s="261">
        <v>17.633820251325091</v>
      </c>
      <c r="T35" s="261">
        <v>23.50644999283686</v>
      </c>
      <c r="U35" s="261">
        <v>20.288413880119819</v>
      </c>
      <c r="V35" s="261">
        <v>17.156946471350238</v>
      </c>
      <c r="W35" s="261">
        <v>19.719484856413121</v>
      </c>
      <c r="X35" s="261">
        <v>18.92060349593833</v>
      </c>
      <c r="Y35" s="261">
        <v>19.657649537466721</v>
      </c>
      <c r="DA35" s="70" t="s">
        <v>2471</v>
      </c>
    </row>
    <row r="36" spans="1:105" ht="12" customHeight="1" x14ac:dyDescent="0.25">
      <c r="A36" s="46" t="s">
        <v>28</v>
      </c>
      <c r="B36" s="229">
        <v>0.57503021777650987</v>
      </c>
      <c r="C36" s="229">
        <v>0.95002483223501377</v>
      </c>
      <c r="D36" s="229">
        <v>0.64550010376030731</v>
      </c>
      <c r="E36" s="229">
        <v>0.61858297600323842</v>
      </c>
      <c r="F36" s="229">
        <v>0.73568153286553151</v>
      </c>
      <c r="G36" s="229">
        <v>0.5240222887537499</v>
      </c>
      <c r="H36" s="229">
        <v>0.28929855205206972</v>
      </c>
      <c r="I36" s="229">
        <v>0.28517688870215291</v>
      </c>
      <c r="J36" s="229">
        <v>0</v>
      </c>
      <c r="K36" s="229">
        <v>0</v>
      </c>
      <c r="L36" s="229">
        <v>0</v>
      </c>
      <c r="M36" s="229">
        <v>0.34570893118088258</v>
      </c>
      <c r="N36" s="229">
        <v>0.25814797932594102</v>
      </c>
      <c r="O36" s="229">
        <v>0.30987696221835631</v>
      </c>
      <c r="P36" s="229">
        <v>0.27919918739172311</v>
      </c>
      <c r="Q36" s="229">
        <v>0.32301589548000981</v>
      </c>
      <c r="R36" s="229">
        <v>0.28135732265480468</v>
      </c>
      <c r="S36" s="229">
        <v>0.34156439377549258</v>
      </c>
      <c r="T36" s="229">
        <v>0.30143854415868532</v>
      </c>
      <c r="U36" s="229">
        <v>0.33432567025536758</v>
      </c>
      <c r="V36" s="229">
        <v>0.355179507764525</v>
      </c>
      <c r="W36" s="229">
        <v>0.34006303930901882</v>
      </c>
      <c r="X36" s="229">
        <v>0.29129640997655137</v>
      </c>
      <c r="Y36" s="229">
        <v>0.25195487468676608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2474</v>
      </c>
    </row>
    <row r="39" spans="1:105" ht="12" customHeight="1" x14ac:dyDescent="0.25">
      <c r="A39" s="46" t="s">
        <v>159</v>
      </c>
      <c r="B39" s="229">
        <v>0.15320339568851141</v>
      </c>
      <c r="C39" s="229">
        <v>0.15567539413290399</v>
      </c>
      <c r="D39" s="229">
        <v>0</v>
      </c>
      <c r="E39" s="229">
        <v>0</v>
      </c>
      <c r="F39" s="229">
        <v>0</v>
      </c>
      <c r="G39" s="229">
        <v>0</v>
      </c>
      <c r="H39" s="229">
        <v>0.2062292522833718</v>
      </c>
      <c r="I39" s="229">
        <v>0</v>
      </c>
      <c r="J39" s="229">
        <v>0</v>
      </c>
      <c r="K39" s="229">
        <v>0.44446688366020581</v>
      </c>
      <c r="L39" s="229">
        <v>0.44013109959636021</v>
      </c>
      <c r="M39" s="229">
        <v>0.41873867642842649</v>
      </c>
      <c r="N39" s="229">
        <v>0.42807455321485421</v>
      </c>
      <c r="O39" s="229">
        <v>0.43573776311997919</v>
      </c>
      <c r="P39" s="229">
        <v>0.83286032967494783</v>
      </c>
      <c r="Q39" s="229">
        <v>0.2208379817409962</v>
      </c>
      <c r="R39" s="229">
        <v>0.24272227980019889</v>
      </c>
      <c r="S39" s="229">
        <v>0</v>
      </c>
      <c r="T39" s="229">
        <v>2.1947345992356331</v>
      </c>
      <c r="U39" s="229">
        <v>1.610838240010418</v>
      </c>
      <c r="V39" s="229">
        <v>0</v>
      </c>
      <c r="W39" s="229">
        <v>0</v>
      </c>
      <c r="X39" s="229">
        <v>0</v>
      </c>
      <c r="Y39" s="229">
        <v>0</v>
      </c>
      <c r="DA39" s="73" t="s">
        <v>2475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0.63814884184244935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0.64446241950733996</v>
      </c>
      <c r="M41" s="229">
        <v>1.290410386708523</v>
      </c>
      <c r="N41" s="229">
        <v>1.9338647559878119</v>
      </c>
      <c r="O41" s="229">
        <v>1.9432555395827009</v>
      </c>
      <c r="P41" s="229">
        <v>1.9411863838628149</v>
      </c>
      <c r="Q41" s="229">
        <v>0.64711518323393369</v>
      </c>
      <c r="R41" s="229">
        <v>0.64711518322958106</v>
      </c>
      <c r="S41" s="229">
        <v>0</v>
      </c>
      <c r="T41" s="229">
        <v>0</v>
      </c>
      <c r="U41" s="229">
        <v>1.29497314031774</v>
      </c>
      <c r="V41" s="229">
        <v>0.64743351487376533</v>
      </c>
      <c r="W41" s="229">
        <v>0.64738045961071122</v>
      </c>
      <c r="X41" s="229">
        <v>0.6473274043264835</v>
      </c>
      <c r="Y41" s="229">
        <v>0.6472743490545132</v>
      </c>
      <c r="DA41" s="73" t="s">
        <v>2477</v>
      </c>
    </row>
    <row r="42" spans="1:105" ht="12" customHeight="1" x14ac:dyDescent="0.25">
      <c r="A42" s="46" t="s">
        <v>35</v>
      </c>
      <c r="B42" s="229">
        <v>7.2497611318110149</v>
      </c>
      <c r="C42" s="229">
        <v>7.3235504226916861</v>
      </c>
      <c r="D42" s="229">
        <v>6.2297502372706486</v>
      </c>
      <c r="E42" s="229">
        <v>7.7375012963066112</v>
      </c>
      <c r="F42" s="229">
        <v>8.2941930629339353</v>
      </c>
      <c r="G42" s="229">
        <v>7.37941302314095</v>
      </c>
      <c r="H42" s="229">
        <v>11.27218508586839</v>
      </c>
      <c r="I42" s="229">
        <v>13.37809128325738</v>
      </c>
      <c r="J42" s="229">
        <v>13.72830601879398</v>
      </c>
      <c r="K42" s="229">
        <v>11.334785503978029</v>
      </c>
      <c r="L42" s="229">
        <v>11.818843069004769</v>
      </c>
      <c r="M42" s="229">
        <v>10.78277959536268</v>
      </c>
      <c r="N42" s="229">
        <v>13.641140209535219</v>
      </c>
      <c r="O42" s="229">
        <v>13.31560656174938</v>
      </c>
      <c r="P42" s="229">
        <v>15.118453702748811</v>
      </c>
      <c r="Q42" s="229">
        <v>13.52355264853813</v>
      </c>
      <c r="R42" s="229">
        <v>14.86814612080379</v>
      </c>
      <c r="S42" s="229">
        <v>14.77119091437619</v>
      </c>
      <c r="T42" s="229">
        <v>18.591400291253031</v>
      </c>
      <c r="U42" s="229">
        <v>14.414566214874499</v>
      </c>
      <c r="V42" s="229">
        <v>13.56452439136147</v>
      </c>
      <c r="W42" s="229">
        <v>15.83373249542605</v>
      </c>
      <c r="X42" s="229">
        <v>15.11616310411288</v>
      </c>
      <c r="Y42" s="229">
        <v>15.89642859998477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1.433371035436321E-2</v>
      </c>
      <c r="D44" s="229">
        <v>1.4333710354264329E-2</v>
      </c>
      <c r="E44" s="229">
        <v>1.433371035440769E-2</v>
      </c>
      <c r="F44" s="229">
        <v>1.4333710354346021E-2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2.8667420708809122E-2</v>
      </c>
      <c r="N44" s="229">
        <v>5.7283281307954591E-2</v>
      </c>
      <c r="O44" s="229">
        <v>7.161699166246667E-2</v>
      </c>
      <c r="P44" s="229">
        <v>4.2949570953497468E-2</v>
      </c>
      <c r="Q44" s="229">
        <v>2.8667420708685051E-2</v>
      </c>
      <c r="R44" s="229">
        <v>8.5950702016288683E-2</v>
      </c>
      <c r="S44" s="229">
        <v>7.1616991661908797E-2</v>
      </c>
      <c r="T44" s="229">
        <v>0.1145665626161458</v>
      </c>
      <c r="U44" s="229">
        <v>5.7283281308477832E-2</v>
      </c>
      <c r="V44" s="229">
        <v>8.5950702015904851E-2</v>
      </c>
      <c r="W44" s="229">
        <v>8.595070201742612E-2</v>
      </c>
      <c r="X44" s="229">
        <v>7.1616991661915638E-2</v>
      </c>
      <c r="Y44" s="229">
        <v>8.595070201647384E-2</v>
      </c>
      <c r="DA44" s="73" t="s">
        <v>2480</v>
      </c>
    </row>
    <row r="45" spans="1:105" ht="12" customHeight="1" x14ac:dyDescent="0.25">
      <c r="A45" s="46" t="s">
        <v>39</v>
      </c>
      <c r="B45" s="229">
        <v>3.3022477503443191</v>
      </c>
      <c r="C45" s="229">
        <v>1.542237748899161</v>
      </c>
      <c r="D45" s="229">
        <v>0.99793775475493807</v>
      </c>
      <c r="E45" s="229">
        <v>2.884927138022134</v>
      </c>
      <c r="F45" s="229">
        <v>0</v>
      </c>
      <c r="G45" s="229">
        <v>2.213582443438622</v>
      </c>
      <c r="H45" s="229">
        <v>1.814420405267924</v>
      </c>
      <c r="I45" s="229">
        <v>1.651123875161415</v>
      </c>
      <c r="J45" s="229">
        <v>0.43547918647172679</v>
      </c>
      <c r="K45" s="229">
        <v>1.50598591921167</v>
      </c>
      <c r="L45" s="229">
        <v>2.30430999557435</v>
      </c>
      <c r="M45" s="229">
        <v>5.0077820293589017</v>
      </c>
      <c r="N45" s="229">
        <v>2.7216306078960519</v>
      </c>
      <c r="O45" s="229">
        <v>2.395037547700579</v>
      </c>
      <c r="P45" s="229">
        <v>2.4676065256602739</v>
      </c>
      <c r="Q45" s="229">
        <v>4.1731408046790159</v>
      </c>
      <c r="R45" s="229">
        <v>2.3405618252446811</v>
      </c>
      <c r="S45" s="229">
        <v>2.4494479515114991</v>
      </c>
      <c r="T45" s="229">
        <v>2.304309995573361</v>
      </c>
      <c r="U45" s="229">
        <v>2.5764273333533132</v>
      </c>
      <c r="V45" s="229">
        <v>2.5038583553345699</v>
      </c>
      <c r="W45" s="229">
        <v>2.8123581600499148</v>
      </c>
      <c r="X45" s="229">
        <v>2.7941995858605031</v>
      </c>
      <c r="Y45" s="229">
        <v>2.7760410117242</v>
      </c>
      <c r="DA45" s="73" t="s">
        <v>2481</v>
      </c>
    </row>
    <row r="46" spans="1:105" ht="12" customHeight="1" x14ac:dyDescent="0.25">
      <c r="A46" s="57" t="s">
        <v>2440</v>
      </c>
      <c r="B46" s="261">
        <v>3.8924510435657771</v>
      </c>
      <c r="C46" s="261">
        <v>1.9614561392944421</v>
      </c>
      <c r="D46" s="261">
        <v>2.5166189986867562</v>
      </c>
      <c r="E46" s="261">
        <v>2.9670245887034672</v>
      </c>
      <c r="F46" s="261">
        <v>3.17657274199364</v>
      </c>
      <c r="G46" s="261">
        <v>3.6122048779240812</v>
      </c>
      <c r="H46" s="261">
        <v>7.2449149746815538</v>
      </c>
      <c r="I46" s="261">
        <v>8.8042712891243564</v>
      </c>
      <c r="J46" s="261">
        <v>8.8566690854956338</v>
      </c>
      <c r="K46" s="261">
        <v>7.7070527098328281</v>
      </c>
      <c r="L46" s="261">
        <v>8.7669819875508228</v>
      </c>
      <c r="M46" s="261">
        <v>9.7749372627099671</v>
      </c>
      <c r="N46" s="261">
        <v>10.981710835057861</v>
      </c>
      <c r="O46" s="261">
        <v>10.9111915902261</v>
      </c>
      <c r="P46" s="261">
        <v>14.864043409632281</v>
      </c>
      <c r="Q46" s="261">
        <v>11.085719962743889</v>
      </c>
      <c r="R46" s="261">
        <v>11.89835308286562</v>
      </c>
      <c r="S46" s="261">
        <v>11.04764998726637</v>
      </c>
      <c r="T46" s="261">
        <v>15.317396603785861</v>
      </c>
      <c r="U46" s="261">
        <v>12.55658989781424</v>
      </c>
      <c r="V46" s="261">
        <v>10.852007033292489</v>
      </c>
      <c r="W46" s="261">
        <v>12.282853173410439</v>
      </c>
      <c r="X46" s="261">
        <v>12.162655958244571</v>
      </c>
      <c r="Y46" s="261">
        <v>13.078695818666221</v>
      </c>
      <c r="DA46" s="70" t="s">
        <v>2482</v>
      </c>
    </row>
    <row r="47" spans="1:105" ht="12" customHeight="1" x14ac:dyDescent="0.25">
      <c r="A47" s="41" t="s">
        <v>2442</v>
      </c>
      <c r="B47" s="350">
        <v>2.4263221324843109</v>
      </c>
      <c r="C47" s="350">
        <v>1.222654926009709</v>
      </c>
      <c r="D47" s="350">
        <v>1.568710385102366</v>
      </c>
      <c r="E47" s="350">
        <v>1.849466402177687</v>
      </c>
      <c r="F47" s="350">
        <v>1.9800862395137531</v>
      </c>
      <c r="G47" s="350">
        <v>2.2516333652705778</v>
      </c>
      <c r="H47" s="350">
        <v>4.5160484625989374</v>
      </c>
      <c r="I47" s="350">
        <v>5.4880583082759617</v>
      </c>
      <c r="J47" s="350">
        <v>5.5207199735367736</v>
      </c>
      <c r="K47" s="350">
        <v>4.8041176001433179</v>
      </c>
      <c r="L47" s="350">
        <v>5.4648143787569747</v>
      </c>
      <c r="M47" s="350">
        <v>6.0931136599298421</v>
      </c>
      <c r="N47" s="350">
        <v>6.8453444252531073</v>
      </c>
      <c r="O47" s="350">
        <v>6.8013869283992481</v>
      </c>
      <c r="P47" s="350">
        <v>9.2653593068598106</v>
      </c>
      <c r="Q47" s="350">
        <v>6.9101775203031197</v>
      </c>
      <c r="R47" s="350">
        <v>7.416724604100196</v>
      </c>
      <c r="S47" s="350">
        <v>6.8864469651720714</v>
      </c>
      <c r="T47" s="350">
        <v>9.5479526847843843</v>
      </c>
      <c r="U47" s="350">
        <v>7.827030227639332</v>
      </c>
      <c r="V47" s="350">
        <v>6.764494800847201</v>
      </c>
      <c r="W47" s="350">
        <v>7.6563990583680939</v>
      </c>
      <c r="X47" s="350">
        <v>7.581475273802579</v>
      </c>
      <c r="Y47" s="350">
        <v>8.1524799602334728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</v>
      </c>
      <c r="D51" s="232">
        <f t="shared" si="3"/>
        <v>0.99999999999999978</v>
      </c>
      <c r="E51" s="232">
        <f t="shared" si="3"/>
        <v>1</v>
      </c>
      <c r="F51" s="232">
        <f t="shared" si="3"/>
        <v>1</v>
      </c>
      <c r="G51" s="232">
        <f t="shared" si="3"/>
        <v>0.99999999999999989</v>
      </c>
      <c r="H51" s="232">
        <f t="shared" si="3"/>
        <v>1</v>
      </c>
      <c r="I51" s="232">
        <f t="shared" si="3"/>
        <v>1</v>
      </c>
      <c r="J51" s="232">
        <f t="shared" si="3"/>
        <v>0.99999999999999978</v>
      </c>
      <c r="K51" s="232">
        <f t="shared" si="3"/>
        <v>0.99999999999999989</v>
      </c>
      <c r="L51" s="232">
        <f t="shared" si="3"/>
        <v>1</v>
      </c>
      <c r="M51" s="232">
        <f t="shared" si="3"/>
        <v>0.99999999999999989</v>
      </c>
      <c r="N51" s="232">
        <f t="shared" si="3"/>
        <v>1</v>
      </c>
      <c r="O51" s="232">
        <f t="shared" si="3"/>
        <v>0.99999999999999989</v>
      </c>
      <c r="P51" s="232">
        <f t="shared" si="3"/>
        <v>0.99999999999999956</v>
      </c>
      <c r="Q51" s="232">
        <f t="shared" si="3"/>
        <v>0.99999999999999989</v>
      </c>
      <c r="R51" s="232">
        <f t="shared" si="3"/>
        <v>0.99999999999999978</v>
      </c>
      <c r="S51" s="232">
        <f t="shared" si="3"/>
        <v>1</v>
      </c>
      <c r="T51" s="232">
        <f t="shared" si="3"/>
        <v>1</v>
      </c>
      <c r="U51" s="232">
        <f t="shared" si="3"/>
        <v>0.99999999999999967</v>
      </c>
      <c r="V51" s="232">
        <f t="shared" si="3"/>
        <v>1</v>
      </c>
      <c r="W51" s="232">
        <f t="shared" si="3"/>
        <v>0.99999999999999978</v>
      </c>
      <c r="X51" s="232">
        <f t="shared" si="3"/>
        <v>0.99999999999999978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1.3573707500211083E-2</v>
      </c>
      <c r="C52" s="299">
        <f t="shared" si="4"/>
        <v>8.3382378525548723E-3</v>
      </c>
      <c r="D52" s="299">
        <f t="shared" si="4"/>
        <v>1.2550491881073239E-2</v>
      </c>
      <c r="E52" s="299">
        <f t="shared" si="4"/>
        <v>1.1153990504859674E-2</v>
      </c>
      <c r="F52" s="299">
        <f t="shared" si="4"/>
        <v>1.3111702601456783E-2</v>
      </c>
      <c r="G52" s="299">
        <f t="shared" si="4"/>
        <v>1.4095541498102687E-2</v>
      </c>
      <c r="H52" s="299">
        <f t="shared" si="4"/>
        <v>1.8212153472665964E-2</v>
      </c>
      <c r="I52" s="299">
        <f t="shared" si="4"/>
        <v>1.889701851567829E-2</v>
      </c>
      <c r="J52" s="299">
        <f t="shared" si="4"/>
        <v>1.9514152188606866E-2</v>
      </c>
      <c r="K52" s="299">
        <f t="shared" si="4"/>
        <v>1.9007552984640946E-2</v>
      </c>
      <c r="L52" s="299">
        <f t="shared" si="4"/>
        <v>1.9123634004641971E-2</v>
      </c>
      <c r="M52" s="299">
        <f t="shared" si="4"/>
        <v>1.9052234259936462E-2</v>
      </c>
      <c r="N52" s="299">
        <f t="shared" si="4"/>
        <v>1.9220145864276277E-2</v>
      </c>
      <c r="O52" s="299">
        <f t="shared" si="4"/>
        <v>1.940618245181094E-2</v>
      </c>
      <c r="P52" s="299">
        <f t="shared" si="4"/>
        <v>2.0806669526335499E-2</v>
      </c>
      <c r="Q52" s="299">
        <f t="shared" si="4"/>
        <v>1.9423356655821081E-2</v>
      </c>
      <c r="R52" s="299">
        <f t="shared" si="4"/>
        <v>2.0015932324891142E-2</v>
      </c>
      <c r="S52" s="299">
        <f t="shared" si="4"/>
        <v>1.976385059417041E-2</v>
      </c>
      <c r="T52" s="299">
        <f t="shared" si="4"/>
        <v>2.003254827505354E-2</v>
      </c>
      <c r="U52" s="299">
        <f t="shared" si="4"/>
        <v>1.9737760238999865E-2</v>
      </c>
      <c r="V52" s="299">
        <f t="shared" si="4"/>
        <v>1.9897416831885954E-2</v>
      </c>
      <c r="W52" s="299">
        <f t="shared" si="4"/>
        <v>1.9757229055790707E-2</v>
      </c>
      <c r="X52" s="299">
        <f t="shared" si="4"/>
        <v>2.001472590416567E-2</v>
      </c>
      <c r="Y52" s="299">
        <f t="shared" si="4"/>
        <v>2.0257644610465177E-2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4.7867743552265276E-3</v>
      </c>
      <c r="C53" s="233">
        <f t="shared" si="5"/>
        <v>2.9404835134224073E-3</v>
      </c>
      <c r="D53" s="233">
        <f t="shared" si="5"/>
        <v>4.4259368842938396E-3</v>
      </c>
      <c r="E53" s="233">
        <f t="shared" si="5"/>
        <v>3.933460014979121E-3</v>
      </c>
      <c r="F53" s="233">
        <f t="shared" si="5"/>
        <v>4.6238481096660044E-3</v>
      </c>
      <c r="G53" s="233">
        <f t="shared" si="5"/>
        <v>4.9707993608304876E-3</v>
      </c>
      <c r="H53" s="233">
        <f t="shared" si="5"/>
        <v>6.4225245162422631E-3</v>
      </c>
      <c r="I53" s="233">
        <f t="shared" si="5"/>
        <v>6.664042496840529E-3</v>
      </c>
      <c r="J53" s="233">
        <f t="shared" si="5"/>
        <v>6.8816749778171067E-3</v>
      </c>
      <c r="K53" s="233">
        <f t="shared" si="5"/>
        <v>6.7030225294801597E-3</v>
      </c>
      <c r="L53" s="233">
        <f t="shared" si="5"/>
        <v>6.7439585559608264E-3</v>
      </c>
      <c r="M53" s="233">
        <f t="shared" si="5"/>
        <v>6.7187794022977075E-3</v>
      </c>
      <c r="N53" s="233">
        <f t="shared" si="5"/>
        <v>6.7779935088037105E-3</v>
      </c>
      <c r="O53" s="233">
        <f t="shared" si="5"/>
        <v>6.8435993991863365E-3</v>
      </c>
      <c r="P53" s="233">
        <f t="shared" si="5"/>
        <v>7.3374818268912316E-3</v>
      </c>
      <c r="Q53" s="233">
        <f t="shared" si="5"/>
        <v>6.8496558903348298E-3</v>
      </c>
      <c r="R53" s="233">
        <f t="shared" si="5"/>
        <v>7.0586279796620551E-3</v>
      </c>
      <c r="S53" s="233">
        <f t="shared" si="5"/>
        <v>6.9697312383689061E-3</v>
      </c>
      <c r="T53" s="233">
        <f t="shared" si="5"/>
        <v>7.0644876023276994E-3</v>
      </c>
      <c r="U53" s="233">
        <f t="shared" si="5"/>
        <v>6.9605304623062752E-3</v>
      </c>
      <c r="V53" s="233">
        <f t="shared" si="5"/>
        <v>7.0168334351276727E-3</v>
      </c>
      <c r="W53" s="233">
        <f t="shared" si="5"/>
        <v>6.9673961497346741E-3</v>
      </c>
      <c r="X53" s="233">
        <f t="shared" si="5"/>
        <v>7.0582025348239199E-3</v>
      </c>
      <c r="Y53" s="233">
        <f t="shared" si="5"/>
        <v>7.1438679312309959E-3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3.1959414354392292E-2</v>
      </c>
      <c r="C54" s="233">
        <f t="shared" si="6"/>
        <v>1.9632454766771352E-2</v>
      </c>
      <c r="D54" s="233">
        <f t="shared" si="6"/>
        <v>2.9550244129867845E-2</v>
      </c>
      <c r="E54" s="233">
        <f t="shared" si="6"/>
        <v>2.6262169288989303E-2</v>
      </c>
      <c r="F54" s="233">
        <f t="shared" si="6"/>
        <v>3.0871619734328594E-2</v>
      </c>
      <c r="G54" s="233">
        <f t="shared" si="6"/>
        <v>3.3188077117500103E-2</v>
      </c>
      <c r="H54" s="233">
        <f t="shared" si="6"/>
        <v>4.2880676418706097E-2</v>
      </c>
      <c r="I54" s="233">
        <f t="shared" si="6"/>
        <v>4.4493197219388561E-2</v>
      </c>
      <c r="J54" s="233">
        <f t="shared" si="6"/>
        <v>4.5946243910196187E-2</v>
      </c>
      <c r="K54" s="233">
        <f t="shared" si="6"/>
        <v>4.4753451604122051E-2</v>
      </c>
      <c r="L54" s="233">
        <f t="shared" si="6"/>
        <v>4.5026765392328832E-2</v>
      </c>
      <c r="M54" s="233">
        <f t="shared" si="6"/>
        <v>4.4858654061964195E-2</v>
      </c>
      <c r="N54" s="233">
        <f t="shared" si="6"/>
        <v>4.5254003419383584E-2</v>
      </c>
      <c r="O54" s="233">
        <f t="shared" si="6"/>
        <v>4.5692028210031564E-2</v>
      </c>
      <c r="P54" s="233">
        <f t="shared" si="6"/>
        <v>4.8989487412832655E-2</v>
      </c>
      <c r="Q54" s="233">
        <f t="shared" si="6"/>
        <v>4.5732465025261203E-2</v>
      </c>
      <c r="R54" s="233">
        <f t="shared" si="6"/>
        <v>4.7127689678794271E-2</v>
      </c>
      <c r="S54" s="233">
        <f t="shared" si="6"/>
        <v>4.6534161014414932E-2</v>
      </c>
      <c r="T54" s="233">
        <f t="shared" si="6"/>
        <v>4.7166812080402208E-2</v>
      </c>
      <c r="U54" s="233">
        <f t="shared" si="6"/>
        <v>4.6472731042424179E-2</v>
      </c>
      <c r="V54" s="233">
        <f t="shared" si="6"/>
        <v>4.6848643902368863E-2</v>
      </c>
      <c r="W54" s="233">
        <f t="shared" si="6"/>
        <v>4.6518570543739368E-2</v>
      </c>
      <c r="X54" s="233">
        <f t="shared" si="6"/>
        <v>4.7124849150526636E-2</v>
      </c>
      <c r="Y54" s="233">
        <f t="shared" si="6"/>
        <v>4.7696803392868907E-2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1.3987793508338252E-2</v>
      </c>
      <c r="C55" s="233">
        <f t="shared" si="7"/>
        <v>8.5926081214829086E-3</v>
      </c>
      <c r="D55" s="233">
        <f t="shared" si="7"/>
        <v>1.2933363184509328E-2</v>
      </c>
      <c r="E55" s="233">
        <f t="shared" si="7"/>
        <v>1.1494259469899166E-2</v>
      </c>
      <c r="F55" s="233">
        <f t="shared" si="7"/>
        <v>1.3511694467341866E-2</v>
      </c>
      <c r="G55" s="233">
        <f t="shared" si="7"/>
        <v>1.4525546823563645E-2</v>
      </c>
      <c r="H55" s="233">
        <f t="shared" si="7"/>
        <v>1.8767742130427909E-2</v>
      </c>
      <c r="I55" s="233">
        <f t="shared" si="7"/>
        <v>1.9473499993752034E-2</v>
      </c>
      <c r="J55" s="233">
        <f t="shared" si="7"/>
        <v>2.0109460241446567E-2</v>
      </c>
      <c r="K55" s="233">
        <f t="shared" si="7"/>
        <v>1.9587406480051327E-2</v>
      </c>
      <c r="L55" s="233">
        <f t="shared" si="7"/>
        <v>1.9707028723125769E-2</v>
      </c>
      <c r="M55" s="233">
        <f t="shared" si="7"/>
        <v>1.9633450823685027E-2</v>
      </c>
      <c r="N55" s="233">
        <f t="shared" si="7"/>
        <v>1.98064848196749E-2</v>
      </c>
      <c r="O55" s="233">
        <f t="shared" si="7"/>
        <v>1.9998196728259209E-2</v>
      </c>
      <c r="P55" s="233">
        <f t="shared" si="7"/>
        <v>2.1441407730797873E-2</v>
      </c>
      <c r="Q55" s="233">
        <f t="shared" si="7"/>
        <v>2.0015894856744751E-2</v>
      </c>
      <c r="R55" s="233">
        <f t="shared" si="7"/>
        <v>2.0626547922378329E-2</v>
      </c>
      <c r="S55" s="233">
        <f t="shared" si="7"/>
        <v>2.0366776065905708E-2</v>
      </c>
      <c r="T55" s="233">
        <f t="shared" si="7"/>
        <v>2.0643670766657449E-2</v>
      </c>
      <c r="U55" s="233">
        <f t="shared" si="7"/>
        <v>2.0339889785891272E-2</v>
      </c>
      <c r="V55" s="233">
        <f t="shared" si="7"/>
        <v>2.0504416939102776E-2</v>
      </c>
      <c r="W55" s="233">
        <f t="shared" si="7"/>
        <v>2.0359952527711639E-2</v>
      </c>
      <c r="X55" s="233">
        <f t="shared" si="7"/>
        <v>2.0625304698005643E-2</v>
      </c>
      <c r="Y55" s="233">
        <f t="shared" si="7"/>
        <v>2.0875633998454855E-2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3.8237634920327661E-2</v>
      </c>
      <c r="C56" s="300">
        <f t="shared" si="8"/>
        <v>4.4186377287057495E-2</v>
      </c>
      <c r="D56" s="300">
        <f t="shared" si="8"/>
        <v>4.0499383755164792E-2</v>
      </c>
      <c r="E56" s="300">
        <f t="shared" si="8"/>
        <v>4.0804311541558794E-2</v>
      </c>
      <c r="F56" s="300">
        <f t="shared" si="8"/>
        <v>4.0763846856983407E-2</v>
      </c>
      <c r="G56" s="300">
        <f t="shared" si="8"/>
        <v>3.8609853916850831E-2</v>
      </c>
      <c r="H56" s="300">
        <f t="shared" si="8"/>
        <v>3.6435746927221874E-2</v>
      </c>
      <c r="I56" s="300">
        <f t="shared" si="8"/>
        <v>3.6320555071435223E-2</v>
      </c>
      <c r="J56" s="300">
        <f t="shared" si="8"/>
        <v>3.6425090431072692E-2</v>
      </c>
      <c r="K56" s="300">
        <f t="shared" si="8"/>
        <v>3.6214338401796678E-2</v>
      </c>
      <c r="L56" s="300">
        <f t="shared" si="8"/>
        <v>3.5938968597799222E-2</v>
      </c>
      <c r="M56" s="300">
        <f t="shared" si="8"/>
        <v>3.5359239482175002E-2</v>
      </c>
      <c r="N56" s="300">
        <f t="shared" si="8"/>
        <v>3.5821032614198209E-2</v>
      </c>
      <c r="O56" s="300">
        <f t="shared" si="8"/>
        <v>3.5864823586459753E-2</v>
      </c>
      <c r="P56" s="300">
        <f t="shared" si="8"/>
        <v>3.6497468202239133E-2</v>
      </c>
      <c r="Q56" s="300">
        <f t="shared" si="8"/>
        <v>3.5743819754302658E-2</v>
      </c>
      <c r="R56" s="300">
        <f t="shared" si="8"/>
        <v>3.6115275519790623E-2</v>
      </c>
      <c r="S56" s="300">
        <f t="shared" si="8"/>
        <v>3.6120140040760439E-2</v>
      </c>
      <c r="T56" s="300">
        <f t="shared" si="8"/>
        <v>3.617525352801685E-2</v>
      </c>
      <c r="U56" s="300">
        <f t="shared" si="8"/>
        <v>3.6237143135913218E-2</v>
      </c>
      <c r="V56" s="300">
        <f t="shared" si="8"/>
        <v>3.6419124927092213E-2</v>
      </c>
      <c r="W56" s="300">
        <f t="shared" si="8"/>
        <v>3.651363827286308E-2</v>
      </c>
      <c r="X56" s="300">
        <f t="shared" si="8"/>
        <v>3.6727826876254789E-2</v>
      </c>
      <c r="Y56" s="300">
        <f t="shared" si="8"/>
        <v>3.6948486954165242E-2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0.19092648828133593</v>
      </c>
      <c r="C57" s="301">
        <f t="shared" si="9"/>
        <v>0.22001071696501567</v>
      </c>
      <c r="D57" s="301">
        <f t="shared" si="9"/>
        <v>0.20200317999397815</v>
      </c>
      <c r="E57" s="301">
        <f t="shared" si="9"/>
        <v>0.20352537153211903</v>
      </c>
      <c r="F57" s="301">
        <f t="shared" si="9"/>
        <v>0.20329988454056935</v>
      </c>
      <c r="G57" s="301">
        <f t="shared" si="9"/>
        <v>0.19264204523065936</v>
      </c>
      <c r="H57" s="301">
        <f t="shared" si="9"/>
        <v>0.18168815731748467</v>
      </c>
      <c r="I57" s="301">
        <f t="shared" si="9"/>
        <v>0.18101187082111797</v>
      </c>
      <c r="J57" s="301">
        <f t="shared" si="9"/>
        <v>0.18168597558995669</v>
      </c>
      <c r="K57" s="301">
        <f t="shared" si="9"/>
        <v>0.18075716289488528</v>
      </c>
      <c r="L57" s="301">
        <f t="shared" si="9"/>
        <v>0.17934914070810429</v>
      </c>
      <c r="M57" s="301">
        <f t="shared" si="9"/>
        <v>0.176155354952404</v>
      </c>
      <c r="N57" s="301">
        <f t="shared" si="9"/>
        <v>0.1785580846425652</v>
      </c>
      <c r="O57" s="301">
        <f t="shared" si="9"/>
        <v>0.17871641446066663</v>
      </c>
      <c r="P57" s="301">
        <f t="shared" si="9"/>
        <v>0.18173093055312028</v>
      </c>
      <c r="Q57" s="301">
        <f t="shared" si="9"/>
        <v>0.17805411355672737</v>
      </c>
      <c r="R57" s="301">
        <f t="shared" si="9"/>
        <v>0.17988921669812122</v>
      </c>
      <c r="S57" s="301">
        <f t="shared" si="9"/>
        <v>0.17987178674617291</v>
      </c>
      <c r="T57" s="301">
        <f t="shared" si="9"/>
        <v>0.18043657416829528</v>
      </c>
      <c r="U57" s="301">
        <f t="shared" si="9"/>
        <v>0.1792102738735101</v>
      </c>
      <c r="V57" s="301">
        <f t="shared" si="9"/>
        <v>0.17942220633502237</v>
      </c>
      <c r="W57" s="301">
        <f t="shared" si="9"/>
        <v>0.17940948728511208</v>
      </c>
      <c r="X57" s="301">
        <f t="shared" si="9"/>
        <v>0.17955790824640616</v>
      </c>
      <c r="Y57" s="301">
        <f t="shared" si="9"/>
        <v>0.18004717463775519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0.17255240491471846</v>
      </c>
      <c r="C58" s="302">
        <f t="shared" si="10"/>
        <v>0.21701347067623025</v>
      </c>
      <c r="D58" s="302">
        <f t="shared" si="10"/>
        <v>0.18972384811262696</v>
      </c>
      <c r="E58" s="302">
        <f t="shared" si="10"/>
        <v>0.19490550863076006</v>
      </c>
      <c r="F58" s="302">
        <f t="shared" si="10"/>
        <v>0.18956398485014778</v>
      </c>
      <c r="G58" s="302">
        <f t="shared" si="10"/>
        <v>0.17254204467135423</v>
      </c>
      <c r="H58" s="302">
        <f t="shared" si="10"/>
        <v>0.1231819653478986</v>
      </c>
      <c r="I58" s="302">
        <f t="shared" si="10"/>
        <v>0.11135949968325075</v>
      </c>
      <c r="J58" s="302">
        <f t="shared" si="10"/>
        <v>0.10203336117887973</v>
      </c>
      <c r="K58" s="302">
        <f t="shared" si="10"/>
        <v>0.10860344082632942</v>
      </c>
      <c r="L58" s="302">
        <f t="shared" si="10"/>
        <v>0.1014248716075719</v>
      </c>
      <c r="M58" s="302">
        <f t="shared" si="10"/>
        <v>9.1692558075405037E-2</v>
      </c>
      <c r="N58" s="302">
        <f t="shared" si="10"/>
        <v>9.6552917291261336E-2</v>
      </c>
      <c r="O58" s="302">
        <f t="shared" si="10"/>
        <v>9.3038749834793252E-2</v>
      </c>
      <c r="P58" s="302">
        <f t="shared" si="10"/>
        <v>5.7382167015731983E-2</v>
      </c>
      <c r="Q58" s="302">
        <f t="shared" si="10"/>
        <v>9.0200154363055424E-2</v>
      </c>
      <c r="R58" s="302">
        <f t="shared" si="10"/>
        <v>8.2073518984168328E-2</v>
      </c>
      <c r="S58" s="302">
        <f t="shared" si="10"/>
        <v>8.9672447373542116E-2</v>
      </c>
      <c r="T58" s="302">
        <f t="shared" si="10"/>
        <v>8.6599646396278721E-2</v>
      </c>
      <c r="U58" s="302">
        <f t="shared" si="10"/>
        <v>8.8317389676563732E-2</v>
      </c>
      <c r="V58" s="302">
        <f t="shared" si="10"/>
        <v>8.3338205542664065E-2</v>
      </c>
      <c r="W58" s="302">
        <f t="shared" si="10"/>
        <v>8.73025895750216E-2</v>
      </c>
      <c r="X58" s="302">
        <f t="shared" si="10"/>
        <v>8.0075900798010982E-2</v>
      </c>
      <c r="Y58" s="302">
        <f t="shared" si="10"/>
        <v>7.3900750754472999E-2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1.8374083366617465E-2</v>
      </c>
      <c r="C59" s="302">
        <f t="shared" si="11"/>
        <v>2.997246288785439E-3</v>
      </c>
      <c r="D59" s="302">
        <f t="shared" si="11"/>
        <v>1.2279331881351213E-2</v>
      </c>
      <c r="E59" s="302">
        <f t="shared" si="11"/>
        <v>8.6198629013589673E-3</v>
      </c>
      <c r="F59" s="302">
        <f t="shared" si="11"/>
        <v>1.3735899690421563E-2</v>
      </c>
      <c r="G59" s="302">
        <f t="shared" si="11"/>
        <v>2.010000055930513E-2</v>
      </c>
      <c r="H59" s="302">
        <f t="shared" si="11"/>
        <v>5.850619196958607E-2</v>
      </c>
      <c r="I59" s="302">
        <f t="shared" si="11"/>
        <v>6.9652371137867208E-2</v>
      </c>
      <c r="J59" s="302">
        <f t="shared" si="11"/>
        <v>7.9652614411076961E-2</v>
      </c>
      <c r="K59" s="302">
        <f t="shared" si="11"/>
        <v>7.2153722068555859E-2</v>
      </c>
      <c r="L59" s="302">
        <f t="shared" si="11"/>
        <v>7.7924269100532392E-2</v>
      </c>
      <c r="M59" s="302">
        <f t="shared" si="11"/>
        <v>8.4462796876998966E-2</v>
      </c>
      <c r="N59" s="302">
        <f t="shared" si="11"/>
        <v>8.2005167351303851E-2</v>
      </c>
      <c r="O59" s="302">
        <f t="shared" si="11"/>
        <v>8.5677664625873395E-2</v>
      </c>
      <c r="P59" s="302">
        <f t="shared" si="11"/>
        <v>0.12434876353738832</v>
      </c>
      <c r="Q59" s="302">
        <f t="shared" si="11"/>
        <v>8.7853959193671963E-2</v>
      </c>
      <c r="R59" s="302">
        <f t="shared" si="11"/>
        <v>9.781569771395289E-2</v>
      </c>
      <c r="S59" s="302">
        <f t="shared" si="11"/>
        <v>9.0199339372630777E-2</v>
      </c>
      <c r="T59" s="302">
        <f t="shared" si="11"/>
        <v>9.3836927772016576E-2</v>
      </c>
      <c r="U59" s="302">
        <f t="shared" si="11"/>
        <v>9.0892884196946383E-2</v>
      </c>
      <c r="V59" s="302">
        <f t="shared" si="11"/>
        <v>9.6084000792358293E-2</v>
      </c>
      <c r="W59" s="302">
        <f t="shared" si="11"/>
        <v>9.2106897710090452E-2</v>
      </c>
      <c r="X59" s="302">
        <f t="shared" si="11"/>
        <v>9.9482007448395166E-2</v>
      </c>
      <c r="Y59" s="302">
        <f t="shared" si="11"/>
        <v>0.1061464238832822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7.7615820963723117E-2</v>
      </c>
      <c r="C60" s="301">
        <f t="shared" si="12"/>
        <v>7.9057117937963967E-2</v>
      </c>
      <c r="D60" s="301">
        <f t="shared" si="12"/>
        <v>7.9713365032416467E-2</v>
      </c>
      <c r="E60" s="301">
        <f t="shared" si="12"/>
        <v>7.8227229664229958E-2</v>
      </c>
      <c r="F60" s="301">
        <f t="shared" si="12"/>
        <v>8.0698148503159095E-2</v>
      </c>
      <c r="G60" s="301">
        <f t="shared" si="12"/>
        <v>7.8633984690057918E-2</v>
      </c>
      <c r="H60" s="301">
        <f t="shared" si="12"/>
        <v>7.7305329798790429E-2</v>
      </c>
      <c r="I60" s="301">
        <f t="shared" si="12"/>
        <v>7.6679238889016774E-2</v>
      </c>
      <c r="J60" s="301">
        <f t="shared" si="12"/>
        <v>7.6256346654531751E-2</v>
      </c>
      <c r="K60" s="301">
        <f t="shared" si="12"/>
        <v>7.6367255924008337E-2</v>
      </c>
      <c r="L60" s="301">
        <f t="shared" si="12"/>
        <v>7.5517543109762372E-2</v>
      </c>
      <c r="M60" s="301">
        <f t="shared" si="12"/>
        <v>7.3914469671134353E-2</v>
      </c>
      <c r="N60" s="301">
        <f t="shared" si="12"/>
        <v>7.5026706198667803E-2</v>
      </c>
      <c r="O60" s="301">
        <f t="shared" si="12"/>
        <v>7.4805587808530152E-2</v>
      </c>
      <c r="P60" s="301">
        <f t="shared" si="12"/>
        <v>7.0943854432340317E-2</v>
      </c>
      <c r="Q60" s="301">
        <f t="shared" si="12"/>
        <v>7.4334543103173126E-2</v>
      </c>
      <c r="R60" s="301">
        <f t="shared" si="12"/>
        <v>7.4015864632314701E-2</v>
      </c>
      <c r="S60" s="301">
        <f t="shared" si="12"/>
        <v>7.4790569981649416E-2</v>
      </c>
      <c r="T60" s="301">
        <f t="shared" si="12"/>
        <v>7.4490298670727817E-2</v>
      </c>
      <c r="U60" s="301">
        <f t="shared" si="12"/>
        <v>7.4387267836591192E-2</v>
      </c>
      <c r="V60" s="301">
        <f t="shared" si="12"/>
        <v>7.406221508604717E-2</v>
      </c>
      <c r="W60" s="301">
        <f t="shared" si="12"/>
        <v>7.4449161793414945E-2</v>
      </c>
      <c r="X60" s="301">
        <f t="shared" si="12"/>
        <v>7.3714231169466016E-2</v>
      </c>
      <c r="Y60" s="301">
        <f t="shared" si="12"/>
        <v>7.3077068755217259E-2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6.1836644397571479E-2</v>
      </c>
      <c r="C61" s="302">
        <f t="shared" si="13"/>
        <v>6.9364075169509862E-2</v>
      </c>
      <c r="D61" s="302">
        <f t="shared" si="13"/>
        <v>6.5123657144543712E-2</v>
      </c>
      <c r="E61" s="302">
        <f t="shared" si="13"/>
        <v>6.5260928040990887E-2</v>
      </c>
      <c r="F61" s="302">
        <f t="shared" si="13"/>
        <v>6.5456043836616157E-2</v>
      </c>
      <c r="G61" s="302">
        <f t="shared" si="13"/>
        <v>6.2248186035517822E-2</v>
      </c>
      <c r="H61" s="302">
        <f t="shared" si="13"/>
        <v>5.6134048091815471E-2</v>
      </c>
      <c r="I61" s="302">
        <f t="shared" si="13"/>
        <v>5.4711814607324577E-2</v>
      </c>
      <c r="J61" s="302">
        <f t="shared" si="13"/>
        <v>5.3571516226441733E-2</v>
      </c>
      <c r="K61" s="302">
        <f t="shared" si="13"/>
        <v>5.4271337426393174E-2</v>
      </c>
      <c r="L61" s="302">
        <f t="shared" si="13"/>
        <v>5.3286682636231888E-2</v>
      </c>
      <c r="M61" s="302">
        <f t="shared" si="13"/>
        <v>5.1766610041586156E-2</v>
      </c>
      <c r="N61" s="302">
        <f t="shared" si="13"/>
        <v>5.2683652525609914E-2</v>
      </c>
      <c r="O61" s="302">
        <f t="shared" si="13"/>
        <v>5.2246270144044156E-2</v>
      </c>
      <c r="P61" s="302">
        <f t="shared" si="13"/>
        <v>4.6756497204809899E-2</v>
      </c>
      <c r="Q61" s="302">
        <f t="shared" si="13"/>
        <v>5.1755260753470873E-2</v>
      </c>
      <c r="R61" s="302">
        <f t="shared" si="13"/>
        <v>5.0747724348189097E-2</v>
      </c>
      <c r="S61" s="302">
        <f t="shared" si="13"/>
        <v>5.1815469910603533E-2</v>
      </c>
      <c r="T61" s="302">
        <f t="shared" si="13"/>
        <v>5.1202842660856493E-2</v>
      </c>
      <c r="U61" s="302">
        <f t="shared" si="13"/>
        <v>5.1442497306748644E-2</v>
      </c>
      <c r="V61" s="302">
        <f t="shared" si="13"/>
        <v>5.0931846806359142E-2</v>
      </c>
      <c r="W61" s="302">
        <f t="shared" si="13"/>
        <v>5.1481759134681164E-2</v>
      </c>
      <c r="X61" s="302">
        <f t="shared" si="13"/>
        <v>5.0447493326467148E-2</v>
      </c>
      <c r="Y61" s="302">
        <f t="shared" si="13"/>
        <v>4.952794254059173E-2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1.5779176566151631E-2</v>
      </c>
      <c r="C62" s="302">
        <f t="shared" si="14"/>
        <v>9.6930427684541048E-3</v>
      </c>
      <c r="D62" s="302">
        <f t="shared" si="14"/>
        <v>1.4589707887872748E-2</v>
      </c>
      <c r="E62" s="302">
        <f t="shared" si="14"/>
        <v>1.2966301623239087E-2</v>
      </c>
      <c r="F62" s="302">
        <f t="shared" si="14"/>
        <v>1.5242104666542942E-2</v>
      </c>
      <c r="G62" s="302">
        <f t="shared" si="14"/>
        <v>1.6385798654540099E-2</v>
      </c>
      <c r="H62" s="302">
        <f t="shared" si="14"/>
        <v>2.1171281706974965E-2</v>
      </c>
      <c r="I62" s="302">
        <f t="shared" si="14"/>
        <v>2.1967424281692197E-2</v>
      </c>
      <c r="J62" s="302">
        <f t="shared" si="14"/>
        <v>2.2684830428090018E-2</v>
      </c>
      <c r="K62" s="302">
        <f t="shared" si="14"/>
        <v>2.2095918497615167E-2</v>
      </c>
      <c r="L62" s="302">
        <f t="shared" si="14"/>
        <v>2.2230860473530487E-2</v>
      </c>
      <c r="M62" s="302">
        <f t="shared" si="14"/>
        <v>2.2147859629548197E-2</v>
      </c>
      <c r="N62" s="302">
        <f t="shared" si="14"/>
        <v>2.2343053673057882E-2</v>
      </c>
      <c r="O62" s="302">
        <f t="shared" si="14"/>
        <v>2.2559317664486007E-2</v>
      </c>
      <c r="P62" s="302">
        <f t="shared" si="14"/>
        <v>2.4187357227530418E-2</v>
      </c>
      <c r="Q62" s="302">
        <f t="shared" si="14"/>
        <v>2.2579282349702256E-2</v>
      </c>
      <c r="R62" s="302">
        <f t="shared" si="14"/>
        <v>2.3268140284125594E-2</v>
      </c>
      <c r="S62" s="302">
        <f t="shared" si="14"/>
        <v>2.2975100071045879E-2</v>
      </c>
      <c r="T62" s="302">
        <f t="shared" si="14"/>
        <v>2.3287456009871321E-2</v>
      </c>
      <c r="U62" s="302">
        <f t="shared" si="14"/>
        <v>2.2944770529842548E-2</v>
      </c>
      <c r="V62" s="302">
        <f t="shared" si="14"/>
        <v>2.3130368279688028E-2</v>
      </c>
      <c r="W62" s="302">
        <f t="shared" si="14"/>
        <v>2.2967402658733784E-2</v>
      </c>
      <c r="X62" s="302">
        <f t="shared" si="14"/>
        <v>2.3266737842998871E-2</v>
      </c>
      <c r="Y62" s="302">
        <f t="shared" si="14"/>
        <v>2.3549126214625533E-2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0.23378753667102359</v>
      </c>
      <c r="C63" s="301">
        <f t="shared" si="15"/>
        <v>0.26940087791634582</v>
      </c>
      <c r="D63" s="301">
        <f t="shared" si="15"/>
        <v>0.24735083264568761</v>
      </c>
      <c r="E63" s="301">
        <f t="shared" si="15"/>
        <v>0.24921474065157428</v>
      </c>
      <c r="F63" s="301">
        <f t="shared" si="15"/>
        <v>0.24893863413130937</v>
      </c>
      <c r="G63" s="301">
        <f t="shared" si="15"/>
        <v>0.23588821864978704</v>
      </c>
      <c r="H63" s="301">
        <f t="shared" si="15"/>
        <v>0.22247529467447111</v>
      </c>
      <c r="I63" s="301">
        <f t="shared" si="15"/>
        <v>0.2216471887605527</v>
      </c>
      <c r="J63" s="301">
        <f t="shared" si="15"/>
        <v>0.22247262317137551</v>
      </c>
      <c r="K63" s="301">
        <f t="shared" si="15"/>
        <v>0.22133530150394118</v>
      </c>
      <c r="L63" s="301">
        <f t="shared" si="15"/>
        <v>0.21961119270380117</v>
      </c>
      <c r="M63" s="301">
        <f t="shared" si="15"/>
        <v>0.21570043463559668</v>
      </c>
      <c r="N63" s="301">
        <f t="shared" si="15"/>
        <v>0.2186425526235492</v>
      </c>
      <c r="O63" s="301">
        <f t="shared" si="15"/>
        <v>0.21883642587020422</v>
      </c>
      <c r="P63" s="301">
        <f t="shared" si="15"/>
        <v>0.2225276700650452</v>
      </c>
      <c r="Q63" s="301">
        <f t="shared" si="15"/>
        <v>0.21802544517150288</v>
      </c>
      <c r="R63" s="301">
        <f t="shared" si="15"/>
        <v>0.22027251024259739</v>
      </c>
      <c r="S63" s="301">
        <f t="shared" si="15"/>
        <v>0.22025116744429329</v>
      </c>
      <c r="T63" s="301">
        <f t="shared" si="15"/>
        <v>0.22094274387954538</v>
      </c>
      <c r="U63" s="301">
        <f t="shared" si="15"/>
        <v>0.21944115168184897</v>
      </c>
      <c r="V63" s="301">
        <f t="shared" si="15"/>
        <v>0.21970066081839473</v>
      </c>
      <c r="W63" s="301">
        <f t="shared" si="15"/>
        <v>0.21968508647156582</v>
      </c>
      <c r="X63" s="301">
        <f t="shared" si="15"/>
        <v>0.21986682642417077</v>
      </c>
      <c r="Y63" s="301">
        <f t="shared" si="15"/>
        <v>0.2204659281278635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0.21128865907924707</v>
      </c>
      <c r="C64" s="302">
        <f t="shared" si="16"/>
        <v>0.2657307804198738</v>
      </c>
      <c r="D64" s="302">
        <f t="shared" si="16"/>
        <v>0.23231491605627794</v>
      </c>
      <c r="E64" s="302">
        <f t="shared" si="16"/>
        <v>0.23865980648664492</v>
      </c>
      <c r="F64" s="302">
        <f t="shared" si="16"/>
        <v>0.23211916512262989</v>
      </c>
      <c r="G64" s="302">
        <f t="shared" si="16"/>
        <v>0.21127597306696438</v>
      </c>
      <c r="H64" s="302">
        <f t="shared" si="16"/>
        <v>0.15083505960967183</v>
      </c>
      <c r="I64" s="302">
        <f t="shared" si="16"/>
        <v>0.13635857104071525</v>
      </c>
      <c r="J64" s="302">
        <f t="shared" si="16"/>
        <v>0.12493880960679146</v>
      </c>
      <c r="K64" s="302">
        <f t="shared" si="16"/>
        <v>0.13298380509346458</v>
      </c>
      <c r="L64" s="302">
        <f t="shared" si="16"/>
        <v>0.12419372033580232</v>
      </c>
      <c r="M64" s="302">
        <f t="shared" si="16"/>
        <v>0.11227660172498573</v>
      </c>
      <c r="N64" s="302">
        <f t="shared" si="16"/>
        <v>0.11822806198929958</v>
      </c>
      <c r="O64" s="302">
        <f t="shared" si="16"/>
        <v>0.11392499979770609</v>
      </c>
      <c r="P64" s="302">
        <f t="shared" si="16"/>
        <v>7.0263877978447353E-2</v>
      </c>
      <c r="Q64" s="302">
        <f t="shared" si="16"/>
        <v>0.11044916860782295</v>
      </c>
      <c r="R64" s="302">
        <f t="shared" si="16"/>
        <v>0.10049818651122649</v>
      </c>
      <c r="S64" s="302">
        <f t="shared" si="16"/>
        <v>0.10980299678392907</v>
      </c>
      <c r="T64" s="302">
        <f t="shared" si="16"/>
        <v>0.10604038334238215</v>
      </c>
      <c r="U64" s="302">
        <f t="shared" si="16"/>
        <v>0.10814374246109834</v>
      </c>
      <c r="V64" s="302">
        <f t="shared" si="16"/>
        <v>0.10204678229713963</v>
      </c>
      <c r="W64" s="302">
        <f t="shared" si="16"/>
        <v>0.10690113009186317</v>
      </c>
      <c r="X64" s="302">
        <f t="shared" si="16"/>
        <v>9.8052123426135909E-2</v>
      </c>
      <c r="Y64" s="302">
        <f t="shared" si="16"/>
        <v>9.0490715209558759E-2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2.2498877591776507E-2</v>
      </c>
      <c r="C65" s="302">
        <f t="shared" si="17"/>
        <v>3.6700974964719675E-3</v>
      </c>
      <c r="D65" s="302">
        <f t="shared" si="17"/>
        <v>1.5035916589409648E-2</v>
      </c>
      <c r="E65" s="302">
        <f t="shared" si="17"/>
        <v>1.0554934164929352E-2</v>
      </c>
      <c r="F65" s="302">
        <f t="shared" si="17"/>
        <v>1.6819469008679463E-2</v>
      </c>
      <c r="G65" s="302">
        <f t="shared" si="17"/>
        <v>2.4612245582822618E-2</v>
      </c>
      <c r="H65" s="302">
        <f t="shared" si="17"/>
        <v>7.1640235064799301E-2</v>
      </c>
      <c r="I65" s="302">
        <f t="shared" si="17"/>
        <v>8.5288617719837465E-2</v>
      </c>
      <c r="J65" s="302">
        <f t="shared" si="17"/>
        <v>9.7533813564584043E-2</v>
      </c>
      <c r="K65" s="302">
        <f t="shared" si="17"/>
        <v>8.8351496410476613E-2</v>
      </c>
      <c r="L65" s="302">
        <f t="shared" si="17"/>
        <v>9.5417472367998857E-2</v>
      </c>
      <c r="M65" s="302">
        <f t="shared" si="17"/>
        <v>0.10342383291061097</v>
      </c>
      <c r="N65" s="302">
        <f t="shared" si="17"/>
        <v>0.10041449063424961</v>
      </c>
      <c r="O65" s="302">
        <f t="shared" si="17"/>
        <v>0.10491142607249812</v>
      </c>
      <c r="P65" s="302">
        <f t="shared" si="17"/>
        <v>0.15226379208659785</v>
      </c>
      <c r="Q65" s="302">
        <f t="shared" si="17"/>
        <v>0.10757627656367992</v>
      </c>
      <c r="R65" s="302">
        <f t="shared" si="17"/>
        <v>0.1197743237313709</v>
      </c>
      <c r="S65" s="302">
        <f t="shared" si="17"/>
        <v>0.11044817066036419</v>
      </c>
      <c r="T65" s="302">
        <f t="shared" si="17"/>
        <v>0.11490236053716323</v>
      </c>
      <c r="U65" s="302">
        <f t="shared" si="17"/>
        <v>0.11129740922075063</v>
      </c>
      <c r="V65" s="302">
        <f t="shared" si="17"/>
        <v>0.11765387852125506</v>
      </c>
      <c r="W65" s="302">
        <f t="shared" si="17"/>
        <v>0.11278395637970264</v>
      </c>
      <c r="X65" s="302">
        <f t="shared" si="17"/>
        <v>0.12181470299803486</v>
      </c>
      <c r="Y65" s="302">
        <f t="shared" si="17"/>
        <v>0.12997521291830474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0.25822283617551639</v>
      </c>
      <c r="C66" s="301">
        <f t="shared" si="18"/>
        <v>0.2637431456029376</v>
      </c>
      <c r="D66" s="301">
        <f t="shared" si="18"/>
        <v>0.24439117948934747</v>
      </c>
      <c r="E66" s="301">
        <f t="shared" si="18"/>
        <v>0.26288730817279604</v>
      </c>
      <c r="F66" s="301">
        <f t="shared" si="18"/>
        <v>0.23193832680553272</v>
      </c>
      <c r="G66" s="301">
        <f t="shared" si="18"/>
        <v>0.24528081479781785</v>
      </c>
      <c r="H66" s="301">
        <f t="shared" si="18"/>
        <v>0.2121278425624451</v>
      </c>
      <c r="I66" s="301">
        <f t="shared" si="18"/>
        <v>0.20422142935772256</v>
      </c>
      <c r="J66" s="301">
        <f t="shared" si="18"/>
        <v>0.19389217378778939</v>
      </c>
      <c r="K66" s="301">
        <f t="shared" si="18"/>
        <v>0.20356771786005359</v>
      </c>
      <c r="L66" s="301">
        <f t="shared" si="18"/>
        <v>0.20610420592026477</v>
      </c>
      <c r="M66" s="301">
        <f t="shared" si="18"/>
        <v>0.2164499455190948</v>
      </c>
      <c r="N66" s="301">
        <f t="shared" si="18"/>
        <v>0.20704203261920187</v>
      </c>
      <c r="O66" s="301">
        <f t="shared" si="18"/>
        <v>0.20410944594889999</v>
      </c>
      <c r="P66" s="301">
        <f t="shared" si="18"/>
        <v>0.17987267182737801</v>
      </c>
      <c r="Q66" s="301">
        <f t="shared" si="18"/>
        <v>0.20592019449118235</v>
      </c>
      <c r="R66" s="301">
        <f t="shared" si="18"/>
        <v>0.19300121098131698</v>
      </c>
      <c r="S66" s="301">
        <f t="shared" si="18"/>
        <v>0.19599714423685455</v>
      </c>
      <c r="T66" s="301">
        <f t="shared" si="18"/>
        <v>0.19100290149859822</v>
      </c>
      <c r="U66" s="301">
        <f t="shared" si="18"/>
        <v>0.19814172197470431</v>
      </c>
      <c r="V66" s="301">
        <f t="shared" si="18"/>
        <v>0.19544668383260003</v>
      </c>
      <c r="W66" s="301">
        <f t="shared" si="18"/>
        <v>0.19707158891794752</v>
      </c>
      <c r="X66" s="301">
        <f t="shared" si="18"/>
        <v>0.19344516872034537</v>
      </c>
      <c r="Y66" s="301">
        <f t="shared" si="18"/>
        <v>0.18917240056370549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8.4333507743157704E-2</v>
      </c>
      <c r="C67" s="301">
        <f t="shared" si="19"/>
        <v>5.1805510505644206E-2</v>
      </c>
      <c r="D67" s="301">
        <f t="shared" si="19"/>
        <v>7.7976264349034236E-2</v>
      </c>
      <c r="E67" s="301">
        <f t="shared" si="19"/>
        <v>6.9299794812438864E-2</v>
      </c>
      <c r="F67" s="301">
        <f t="shared" si="19"/>
        <v>8.1463069161372539E-2</v>
      </c>
      <c r="G67" s="301">
        <f t="shared" si="19"/>
        <v>8.7575664795764716E-2</v>
      </c>
      <c r="H67" s="301">
        <f t="shared" si="19"/>
        <v>0.11315219411371334</v>
      </c>
      <c r="I67" s="301">
        <f t="shared" si="19"/>
        <v>0.11740726380686825</v>
      </c>
      <c r="J67" s="301">
        <f t="shared" si="19"/>
        <v>0.12124151818310826</v>
      </c>
      <c r="K67" s="301">
        <f t="shared" si="19"/>
        <v>0.11809401497592084</v>
      </c>
      <c r="L67" s="301">
        <f t="shared" si="19"/>
        <v>0.11881522689233633</v>
      </c>
      <c r="M67" s="301">
        <f t="shared" si="19"/>
        <v>0.11837161994685824</v>
      </c>
      <c r="N67" s="301">
        <f t="shared" si="19"/>
        <v>0.11941485552450269</v>
      </c>
      <c r="O67" s="301">
        <f t="shared" si="19"/>
        <v>0.12057070170691957</v>
      </c>
      <c r="P67" s="301">
        <f t="shared" si="19"/>
        <v>0.12927193440563317</v>
      </c>
      <c r="Q67" s="301">
        <f t="shared" si="19"/>
        <v>0.12067740511620187</v>
      </c>
      <c r="R67" s="301">
        <f t="shared" si="19"/>
        <v>0.12435908050040698</v>
      </c>
      <c r="S67" s="301">
        <f t="shared" si="19"/>
        <v>0.12279289553662198</v>
      </c>
      <c r="T67" s="301">
        <f t="shared" si="19"/>
        <v>0.12446231547594022</v>
      </c>
      <c r="U67" s="301">
        <f t="shared" si="19"/>
        <v>0.12263079603876832</v>
      </c>
      <c r="V67" s="301">
        <f t="shared" si="19"/>
        <v>0.12362274319190952</v>
      </c>
      <c r="W67" s="301">
        <f t="shared" si="19"/>
        <v>0.12275175588791445</v>
      </c>
      <c r="X67" s="301">
        <f t="shared" si="19"/>
        <v>0.12435158500283619</v>
      </c>
      <c r="Y67" s="301">
        <f t="shared" si="19"/>
        <v>0.12586084005333359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5.2568485526747449E-2</v>
      </c>
      <c r="C68" s="235">
        <f t="shared" si="20"/>
        <v>3.2292469530803697E-2</v>
      </c>
      <c r="D68" s="235">
        <f t="shared" si="20"/>
        <v>4.8605758654626942E-2</v>
      </c>
      <c r="E68" s="235">
        <f t="shared" si="20"/>
        <v>4.3197364346555703E-2</v>
      </c>
      <c r="F68" s="235">
        <f t="shared" si="20"/>
        <v>5.0779225088280346E-2</v>
      </c>
      <c r="G68" s="235">
        <f t="shared" si="20"/>
        <v>5.4589453119065344E-2</v>
      </c>
      <c r="H68" s="235">
        <f t="shared" si="20"/>
        <v>7.0532338067831143E-2</v>
      </c>
      <c r="I68" s="235">
        <f t="shared" si="20"/>
        <v>7.318469506762719E-2</v>
      </c>
      <c r="J68" s="235">
        <f t="shared" si="20"/>
        <v>7.5574740864098836E-2</v>
      </c>
      <c r="K68" s="235">
        <f t="shared" si="20"/>
        <v>7.3612774841099515E-2</v>
      </c>
      <c r="L68" s="235">
        <f t="shared" si="20"/>
        <v>7.4062335391874554E-2</v>
      </c>
      <c r="M68" s="235">
        <f t="shared" si="20"/>
        <v>7.378581724485346E-2</v>
      </c>
      <c r="N68" s="235">
        <f t="shared" si="20"/>
        <v>7.4436108165176693E-2</v>
      </c>
      <c r="O68" s="235">
        <f t="shared" si="20"/>
        <v>7.5156593829031532E-2</v>
      </c>
      <c r="P68" s="235">
        <f t="shared" si="20"/>
        <v>8.0580424017386215E-2</v>
      </c>
      <c r="Q68" s="235">
        <f t="shared" si="20"/>
        <v>7.5223106378747726E-2</v>
      </c>
      <c r="R68" s="235">
        <f t="shared" si="20"/>
        <v>7.7518043519726174E-2</v>
      </c>
      <c r="S68" s="235">
        <f t="shared" si="20"/>
        <v>7.654177710078762E-2</v>
      </c>
      <c r="T68" s="235">
        <f t="shared" si="20"/>
        <v>7.7582394054435344E-2</v>
      </c>
      <c r="U68" s="235">
        <f t="shared" si="20"/>
        <v>7.6440733929041868E-2</v>
      </c>
      <c r="V68" s="235">
        <f t="shared" si="20"/>
        <v>7.705905470044877E-2</v>
      </c>
      <c r="W68" s="235">
        <f t="shared" si="20"/>
        <v>7.651613309420556E-2</v>
      </c>
      <c r="X68" s="235">
        <f t="shared" si="20"/>
        <v>7.7513371272998788E-2</v>
      </c>
      <c r="Y68" s="235">
        <f t="shared" si="20"/>
        <v>7.8454150974939726E-2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0.54834088358924826</v>
      </c>
      <c r="C72" s="322">
        <f>IF(C$5=0,0,C$5/TRE_fec!C$5)</f>
        <v>0.53471444806592738</v>
      </c>
      <c r="D72" s="322">
        <f>IF(D$5=0,0,D$5/TRE_fec!D$5)</f>
        <v>0.54093693394815068</v>
      </c>
      <c r="E72" s="322">
        <f>IF(E$5=0,0,E$5/TRE_fec!E$5)</f>
        <v>0.54416813094904404</v>
      </c>
      <c r="F72" s="322">
        <f>IF(F$5=0,0,F$5/TRE_fec!F$5)</f>
        <v>0.53961236035280546</v>
      </c>
      <c r="G72" s="322">
        <f>IF(G$5=0,0,G$5/TRE_fec!G$5)</f>
        <v>0.5481420215803311</v>
      </c>
      <c r="H72" s="322">
        <f>IF(H$5=0,0,H$5/TRE_fec!H$5)</f>
        <v>0.56007855842895493</v>
      </c>
      <c r="I72" s="322">
        <f>IF(I$5=0,0,I$5/TRE_fec!I$5)</f>
        <v>0.56321067894118815</v>
      </c>
      <c r="J72" s="322">
        <f>IF(J$5=0,0,J$5/TRE_fec!J$5)</f>
        <v>0.565562427677888</v>
      </c>
      <c r="K72" s="322">
        <f>IF(K$5=0,0,K$5/TRE_fec!K$5)</f>
        <v>0.56433323947787883</v>
      </c>
      <c r="L72" s="322">
        <f>IF(L$5=0,0,L$5/TRE_fec!L$5)</f>
        <v>0.56649804711843754</v>
      </c>
      <c r="M72" s="322">
        <f>IF(M$5=0,0,M$5/TRE_fec!M$5)</f>
        <v>0.56979263342051467</v>
      </c>
      <c r="N72" s="322">
        <f>IF(N$5=0,0,N$5/TRE_fec!N$5)</f>
        <v>0.56649824971049034</v>
      </c>
      <c r="O72" s="322">
        <f>IF(O$5=0,0,O$5/TRE_fec!O$5)</f>
        <v>0.56699747928228372</v>
      </c>
      <c r="P72" s="322">
        <f>IF(P$5=0,0,P$5/TRE_fec!P$5)</f>
        <v>0.57670414598192832</v>
      </c>
      <c r="Q72" s="322">
        <f>IF(Q$5=0,0,Q$5/TRE_fec!Q$5)</f>
        <v>0.56991666878738823</v>
      </c>
      <c r="R72" s="322">
        <f>IF(R$5=0,0,R$5/TRE_fec!R$5)</f>
        <v>0.57076591292252155</v>
      </c>
      <c r="S72" s="322">
        <f>IF(S$5=0,0,S$5/TRE_fec!S$5)</f>
        <v>0.5692140170518255</v>
      </c>
      <c r="T72" s="322">
        <f>IF(T$5=0,0,T$5/TRE_fec!T$5)</f>
        <v>0.56810954254404455</v>
      </c>
      <c r="U72" s="322">
        <f>IF(U$5=0,0,U$5/TRE_fec!U$5)</f>
        <v>0.56757761906446513</v>
      </c>
      <c r="V72" s="322">
        <f>IF(V$5=0,0,V$5/TRE_fec!V$5)</f>
        <v>0.5707366086833684</v>
      </c>
      <c r="W72" s="322">
        <f>IF(W$5=0,0,W$5/TRE_fec!W$5)</f>
        <v>0.56988078872132486</v>
      </c>
      <c r="X72" s="322">
        <f>IF(X$5=0,0,X$5/TRE_fec!X$5)</f>
        <v>0.57202774676986279</v>
      </c>
      <c r="Y72" s="322">
        <f>IF(Y$5=0,0,Y$5/TRE_fec!Y$5)</f>
        <v>0.57376344478393282</v>
      </c>
      <c r="DA72" s="95"/>
    </row>
    <row r="73" spans="1:105" ht="12" customHeight="1" x14ac:dyDescent="0.25">
      <c r="A73" s="55" t="s">
        <v>91</v>
      </c>
      <c r="B73" s="334">
        <f>IF(B$6=0,0,B$6/TRE_fec!B$6)</f>
        <v>0.49133574179639639</v>
      </c>
      <c r="C73" s="334">
        <f>IF(C$6=0,0,C$6/TRE_fec!C$6)</f>
        <v>0.49133574179639666</v>
      </c>
      <c r="D73" s="334">
        <f>IF(D$6=0,0,D$6/TRE_fec!D$6)</f>
        <v>0.4913357417963965</v>
      </c>
      <c r="E73" s="334">
        <f>IF(E$6=0,0,E$6/TRE_fec!E$6)</f>
        <v>0.49133574179639655</v>
      </c>
      <c r="F73" s="334">
        <f>IF(F$6=0,0,F$6/TRE_fec!F$6)</f>
        <v>0.49133574179639639</v>
      </c>
      <c r="G73" s="334">
        <f>IF(G$6=0,0,G$6/TRE_fec!G$6)</f>
        <v>0.4913357417963965</v>
      </c>
      <c r="H73" s="334">
        <f>IF(H$6=0,0,H$6/TRE_fec!H$6)</f>
        <v>0.49133574179639661</v>
      </c>
      <c r="I73" s="334">
        <f>IF(I$6=0,0,I$6/TRE_fec!I$6)</f>
        <v>0.49133574179639661</v>
      </c>
      <c r="J73" s="334">
        <f>IF(J$6=0,0,J$6/TRE_fec!J$6)</f>
        <v>0.49133574179639644</v>
      </c>
      <c r="K73" s="334">
        <f>IF(K$6=0,0,K$6/TRE_fec!K$6)</f>
        <v>0.49133574179639661</v>
      </c>
      <c r="L73" s="334">
        <f>IF(L$6=0,0,L$6/TRE_fec!L$6)</f>
        <v>0.49133574179639655</v>
      </c>
      <c r="M73" s="334">
        <f>IF(M$6=0,0,M$6/TRE_fec!M$6)</f>
        <v>0.49133574179639639</v>
      </c>
      <c r="N73" s="334">
        <f>IF(N$6=0,0,N$6/TRE_fec!N$6)</f>
        <v>0.49133574179639633</v>
      </c>
      <c r="O73" s="334">
        <f>IF(O$6=0,0,O$6/TRE_fec!O$6)</f>
        <v>0.49133574179639666</v>
      </c>
      <c r="P73" s="334">
        <f>IF(P$6=0,0,P$6/TRE_fec!P$6)</f>
        <v>0.4913357417963965</v>
      </c>
      <c r="Q73" s="334">
        <f>IF(Q$6=0,0,Q$6/TRE_fec!Q$6)</f>
        <v>0.49133574179639639</v>
      </c>
      <c r="R73" s="334">
        <f>IF(R$6=0,0,R$6/TRE_fec!R$6)</f>
        <v>0.49133574179639655</v>
      </c>
      <c r="S73" s="334">
        <f>IF(S$6=0,0,S$6/TRE_fec!S$6)</f>
        <v>0.49133574179639655</v>
      </c>
      <c r="T73" s="334">
        <f>IF(T$6=0,0,T$6/TRE_fec!T$6)</f>
        <v>0.49133574179639655</v>
      </c>
      <c r="U73" s="334">
        <f>IF(U$6=0,0,U$6/TRE_fec!U$6)</f>
        <v>0.4913357417963965</v>
      </c>
      <c r="V73" s="334">
        <f>IF(V$6=0,0,V$6/TRE_fec!V$6)</f>
        <v>0.49133574179639644</v>
      </c>
      <c r="W73" s="334">
        <f>IF(W$6=0,0,W$6/TRE_fec!W$6)</f>
        <v>0.49133574179639644</v>
      </c>
      <c r="X73" s="334">
        <f>IF(X$6=0,0,X$6/TRE_fec!X$6)</f>
        <v>0.4913357417963965</v>
      </c>
      <c r="Y73" s="334">
        <f>IF(Y$6=0,0,Y$6/TRE_fec!Y$6)</f>
        <v>0.49133574179639644</v>
      </c>
      <c r="DA73" s="67"/>
    </row>
    <row r="74" spans="1:105" ht="12" customHeight="1" x14ac:dyDescent="0.25">
      <c r="A74" s="173" t="s">
        <v>92</v>
      </c>
      <c r="B74" s="335">
        <f>IF(B$7=0,0,B$7/TRE_fec!B$7)</f>
        <v>0.12740425088250573</v>
      </c>
      <c r="C74" s="335">
        <f>IF(C$7=0,0,C$7/TRE_fec!C$7)</f>
        <v>0.12740425088250573</v>
      </c>
      <c r="D74" s="335">
        <f>IF(D$7=0,0,D$7/TRE_fec!D$7)</f>
        <v>0.1274042508825057</v>
      </c>
      <c r="E74" s="335">
        <f>IF(E$7=0,0,E$7/TRE_fec!E$7)</f>
        <v>0.12740425088250573</v>
      </c>
      <c r="F74" s="335">
        <f>IF(F$7=0,0,F$7/TRE_fec!F$7)</f>
        <v>0.12740425088250576</v>
      </c>
      <c r="G74" s="335">
        <f>IF(G$7=0,0,G$7/TRE_fec!G$7)</f>
        <v>0.12740425088250576</v>
      </c>
      <c r="H74" s="335">
        <f>IF(H$7=0,0,H$7/TRE_fec!H$7)</f>
        <v>0.12740425088250576</v>
      </c>
      <c r="I74" s="335">
        <f>IF(I$7=0,0,I$7/TRE_fec!I$7)</f>
        <v>0.12740425088250573</v>
      </c>
      <c r="J74" s="335">
        <f>IF(J$7=0,0,J$7/TRE_fec!J$7)</f>
        <v>0.12740425088250576</v>
      </c>
      <c r="K74" s="335">
        <f>IF(K$7=0,0,K$7/TRE_fec!K$7)</f>
        <v>0.1274042508825057</v>
      </c>
      <c r="L74" s="335">
        <f>IF(L$7=0,0,L$7/TRE_fec!L$7)</f>
        <v>0.12740425088250573</v>
      </c>
      <c r="M74" s="335">
        <f>IF(M$7=0,0,M$7/TRE_fec!M$7)</f>
        <v>0.12740425088250576</v>
      </c>
      <c r="N74" s="335">
        <f>IF(N$7=0,0,N$7/TRE_fec!N$7)</f>
        <v>0.12740425088250573</v>
      </c>
      <c r="O74" s="335">
        <f>IF(O$7=0,0,O$7/TRE_fec!O$7)</f>
        <v>0.1274042508825057</v>
      </c>
      <c r="P74" s="335">
        <f>IF(P$7=0,0,P$7/TRE_fec!P$7)</f>
        <v>0.12740425088250573</v>
      </c>
      <c r="Q74" s="335">
        <f>IF(Q$7=0,0,Q$7/TRE_fec!Q$7)</f>
        <v>0.12740425088250573</v>
      </c>
      <c r="R74" s="335">
        <f>IF(R$7=0,0,R$7/TRE_fec!R$7)</f>
        <v>0.12740425088250573</v>
      </c>
      <c r="S74" s="335">
        <f>IF(S$7=0,0,S$7/TRE_fec!S$7)</f>
        <v>0.12740425088250576</v>
      </c>
      <c r="T74" s="335">
        <f>IF(T$7=0,0,T$7/TRE_fec!T$7)</f>
        <v>0.12740425088250576</v>
      </c>
      <c r="U74" s="335">
        <f>IF(U$7=0,0,U$7/TRE_fec!U$7)</f>
        <v>0.12740425088250573</v>
      </c>
      <c r="V74" s="335">
        <f>IF(V$7=0,0,V$7/TRE_fec!V$7)</f>
        <v>0.12740425088250576</v>
      </c>
      <c r="W74" s="335">
        <f>IF(W$7=0,0,W$7/TRE_fec!W$7)</f>
        <v>0.12740425088250573</v>
      </c>
      <c r="X74" s="335">
        <f>IF(X$7=0,0,X$7/TRE_fec!X$7)</f>
        <v>0.12740425088250573</v>
      </c>
      <c r="Y74" s="335">
        <f>IF(Y$7=0,0,Y$7/TRE_fec!Y$7)</f>
        <v>0.12740425088250573</v>
      </c>
      <c r="DA74" s="177"/>
    </row>
    <row r="75" spans="1:105" ht="12" customHeight="1" x14ac:dyDescent="0.25">
      <c r="A75" s="173" t="s">
        <v>93</v>
      </c>
      <c r="B75" s="335">
        <f>IF(B$8=0,0,B$8/TRE_fec!B$8)</f>
        <v>0.68860377940875861</v>
      </c>
      <c r="C75" s="335">
        <f>IF(C$8=0,0,C$8/TRE_fec!C$8)</f>
        <v>0.68860377940875839</v>
      </c>
      <c r="D75" s="335">
        <f>IF(D$8=0,0,D$8/TRE_fec!D$8)</f>
        <v>0.6886037794087585</v>
      </c>
      <c r="E75" s="335">
        <f>IF(E$8=0,0,E$8/TRE_fec!E$8)</f>
        <v>0.68860377940875817</v>
      </c>
      <c r="F75" s="335">
        <f>IF(F$8=0,0,F$8/TRE_fec!F$8)</f>
        <v>0.68860377940875883</v>
      </c>
      <c r="G75" s="335">
        <f>IF(G$8=0,0,G$8/TRE_fec!G$8)</f>
        <v>0.68860377940875861</v>
      </c>
      <c r="H75" s="335">
        <f>IF(H$8=0,0,H$8/TRE_fec!H$8)</f>
        <v>0.68860377940875828</v>
      </c>
      <c r="I75" s="335">
        <f>IF(I$8=0,0,I$8/TRE_fec!I$8)</f>
        <v>0.6886037794087585</v>
      </c>
      <c r="J75" s="335">
        <f>IF(J$8=0,0,J$8/TRE_fec!J$8)</f>
        <v>0.68860377940875861</v>
      </c>
      <c r="K75" s="335">
        <f>IF(K$8=0,0,K$8/TRE_fec!K$8)</f>
        <v>0.6886037794087585</v>
      </c>
      <c r="L75" s="335">
        <f>IF(L$8=0,0,L$8/TRE_fec!L$8)</f>
        <v>0.6886037794087585</v>
      </c>
      <c r="M75" s="335">
        <f>IF(M$8=0,0,M$8/TRE_fec!M$8)</f>
        <v>0.68860377940875861</v>
      </c>
      <c r="N75" s="335">
        <f>IF(N$8=0,0,N$8/TRE_fec!N$8)</f>
        <v>0.68860377940875861</v>
      </c>
      <c r="O75" s="335">
        <f>IF(O$8=0,0,O$8/TRE_fec!O$8)</f>
        <v>0.6886037794087585</v>
      </c>
      <c r="P75" s="335">
        <f>IF(P$8=0,0,P$8/TRE_fec!P$8)</f>
        <v>0.6886037794087585</v>
      </c>
      <c r="Q75" s="335">
        <f>IF(Q$8=0,0,Q$8/TRE_fec!Q$8)</f>
        <v>0.6886037794087585</v>
      </c>
      <c r="R75" s="335">
        <f>IF(R$8=0,0,R$8/TRE_fec!R$8)</f>
        <v>0.68860377940875861</v>
      </c>
      <c r="S75" s="335">
        <f>IF(S$8=0,0,S$8/TRE_fec!S$8)</f>
        <v>0.6886037794087585</v>
      </c>
      <c r="T75" s="335">
        <f>IF(T$8=0,0,T$8/TRE_fec!T$8)</f>
        <v>0.6886037794087585</v>
      </c>
      <c r="U75" s="335">
        <f>IF(U$8=0,0,U$8/TRE_fec!U$8)</f>
        <v>0.68860377940875861</v>
      </c>
      <c r="V75" s="335">
        <f>IF(V$8=0,0,V$8/TRE_fec!V$8)</f>
        <v>0.6886037794087585</v>
      </c>
      <c r="W75" s="335">
        <f>IF(W$8=0,0,W$8/TRE_fec!W$8)</f>
        <v>0.6886037794087585</v>
      </c>
      <c r="X75" s="335">
        <f>IF(X$8=0,0,X$8/TRE_fec!X$8)</f>
        <v>0.6886037794087585</v>
      </c>
      <c r="Y75" s="335">
        <f>IF(Y$8=0,0,Y$8/TRE_fec!Y$8)</f>
        <v>0.6886037794087585</v>
      </c>
      <c r="DA75" s="177"/>
    </row>
    <row r="76" spans="1:105" ht="12" customHeight="1" x14ac:dyDescent="0.25">
      <c r="A76" s="173" t="s">
        <v>94</v>
      </c>
      <c r="B76" s="335">
        <f>IF(B$9=0,0,B$9/TRE_fec!B$9)</f>
        <v>0.48685063918660665</v>
      </c>
      <c r="C76" s="335">
        <f>IF(C$9=0,0,C$9/TRE_fec!C$9)</f>
        <v>0.48685063918660648</v>
      </c>
      <c r="D76" s="335">
        <f>IF(D$9=0,0,D$9/TRE_fec!D$9)</f>
        <v>0.48685063918660654</v>
      </c>
      <c r="E76" s="335">
        <f>IF(E$9=0,0,E$9/TRE_fec!E$9)</f>
        <v>0.48685063918660643</v>
      </c>
      <c r="F76" s="335">
        <f>IF(F$9=0,0,F$9/TRE_fec!F$9)</f>
        <v>0.48685063918660654</v>
      </c>
      <c r="G76" s="335">
        <f>IF(G$9=0,0,G$9/TRE_fec!G$9)</f>
        <v>0.48685063918660659</v>
      </c>
      <c r="H76" s="335">
        <f>IF(H$9=0,0,H$9/TRE_fec!H$9)</f>
        <v>0.48685063918660659</v>
      </c>
      <c r="I76" s="335">
        <f>IF(I$9=0,0,I$9/TRE_fec!I$9)</f>
        <v>0.4868506391866067</v>
      </c>
      <c r="J76" s="335">
        <f>IF(J$9=0,0,J$9/TRE_fec!J$9)</f>
        <v>0.48685063918660659</v>
      </c>
      <c r="K76" s="335">
        <f>IF(K$9=0,0,K$9/TRE_fec!K$9)</f>
        <v>0.48685063918660659</v>
      </c>
      <c r="L76" s="335">
        <f>IF(L$9=0,0,L$9/TRE_fec!L$9)</f>
        <v>0.48685063918660659</v>
      </c>
      <c r="M76" s="335">
        <f>IF(M$9=0,0,M$9/TRE_fec!M$9)</f>
        <v>0.48685063918660682</v>
      </c>
      <c r="N76" s="335">
        <f>IF(N$9=0,0,N$9/TRE_fec!N$9)</f>
        <v>0.48685063918660665</v>
      </c>
      <c r="O76" s="335">
        <f>IF(O$9=0,0,O$9/TRE_fec!O$9)</f>
        <v>0.4868506391866067</v>
      </c>
      <c r="P76" s="335">
        <f>IF(P$9=0,0,P$9/TRE_fec!P$9)</f>
        <v>0.48685063918660665</v>
      </c>
      <c r="Q76" s="335">
        <f>IF(Q$9=0,0,Q$9/TRE_fec!Q$9)</f>
        <v>0.48685063918660648</v>
      </c>
      <c r="R76" s="335">
        <f>IF(R$9=0,0,R$9/TRE_fec!R$9)</f>
        <v>0.48685063918660654</v>
      </c>
      <c r="S76" s="335">
        <f>IF(S$9=0,0,S$9/TRE_fec!S$9)</f>
        <v>0.48685063918660665</v>
      </c>
      <c r="T76" s="335">
        <f>IF(T$9=0,0,T$9/TRE_fec!T$9)</f>
        <v>0.48685063918660659</v>
      </c>
      <c r="U76" s="335">
        <f>IF(U$9=0,0,U$9/TRE_fec!U$9)</f>
        <v>0.4868506391866067</v>
      </c>
      <c r="V76" s="335">
        <f>IF(V$9=0,0,V$9/TRE_fec!V$9)</f>
        <v>0.48685063918660654</v>
      </c>
      <c r="W76" s="335">
        <f>IF(W$9=0,0,W$9/TRE_fec!W$9)</f>
        <v>0.48685063918660665</v>
      </c>
      <c r="X76" s="335">
        <f>IF(X$9=0,0,X$9/TRE_fec!X$9)</f>
        <v>0.4868506391866067</v>
      </c>
      <c r="Y76" s="335">
        <f>IF(Y$9=0,0,Y$9/TRE_fec!Y$9)</f>
        <v>0.4868506391866067</v>
      </c>
      <c r="DA76" s="177"/>
    </row>
    <row r="77" spans="1:105" ht="12" customHeight="1" x14ac:dyDescent="0.25">
      <c r="A77" s="56" t="s">
        <v>95</v>
      </c>
      <c r="B77" s="336">
        <f>IF(B$10=0,0,B$10/TRE_fec!B$10)</f>
        <v>0.6955790524171841</v>
      </c>
      <c r="C77" s="336">
        <f>IF(C$10=0,0,C$10/TRE_fec!C$10)</f>
        <v>0.68334419516502798</v>
      </c>
      <c r="D77" s="336">
        <f>IF(D$10=0,0,D$10/TRE_fec!D$10)</f>
        <v>0.69187602235460843</v>
      </c>
      <c r="E77" s="336">
        <f>IF(E$10=0,0,E$10/TRE_fec!E$10)</f>
        <v>0.6889575065154484</v>
      </c>
      <c r="F77" s="336">
        <f>IF(F$10=0,0,F$10/TRE_fec!F$10)</f>
        <v>0.69277301386801027</v>
      </c>
      <c r="G77" s="336">
        <f>IF(G$10=0,0,G$10/TRE_fec!G$10)</f>
        <v>0.69807762291422193</v>
      </c>
      <c r="H77" s="336">
        <f>IF(H$10=0,0,H$10/TRE_fec!H$10)</f>
        <v>0.72908858744554572</v>
      </c>
      <c r="I77" s="336">
        <f>IF(I$10=0,0,I$10/TRE_fec!I$10)</f>
        <v>0.73980294798380519</v>
      </c>
      <c r="J77" s="336">
        <f>IF(J$10=0,0,J$10/TRE_fec!J$10)</f>
        <v>0.74757632241052885</v>
      </c>
      <c r="K77" s="336">
        <f>IF(K$10=0,0,K$10/TRE_fec!K$10)</f>
        <v>0.7394160619160226</v>
      </c>
      <c r="L77" s="336">
        <f>IF(L$10=0,0,L$10/TRE_fec!L$10)</f>
        <v>0.74524550621017127</v>
      </c>
      <c r="M77" s="336">
        <f>IF(M$10=0,0,M$10/TRE_fec!M$10)</f>
        <v>0.75390178551150666</v>
      </c>
      <c r="N77" s="336">
        <f>IF(N$10=0,0,N$10/TRE_fec!N$10)</f>
        <v>0.75032817626844139</v>
      </c>
      <c r="O77" s="336">
        <f>IF(O$10=0,0,O$10/TRE_fec!O$10)</f>
        <v>0.75379682718528418</v>
      </c>
      <c r="P77" s="336">
        <f>IF(P$10=0,0,P$10/TRE_fec!P$10)</f>
        <v>0.78869199398874723</v>
      </c>
      <c r="Q77" s="336">
        <f>IF(Q$10=0,0,Q$10/TRE_fec!Q$10)</f>
        <v>0.75685540295447062</v>
      </c>
      <c r="R77" s="336">
        <f>IF(R$10=0,0,R$10/TRE_fec!R$10)</f>
        <v>0.76514681046491795</v>
      </c>
      <c r="S77" s="336">
        <f>IF(S$10=0,0,S$10/TRE_fec!S$10)</f>
        <v>0.75886823235544243</v>
      </c>
      <c r="T77" s="336">
        <f>IF(T$10=0,0,T$10/TRE_fec!T$10)</f>
        <v>0.75727399274226903</v>
      </c>
      <c r="U77" s="336">
        <f>IF(U$10=0,0,U$10/TRE_fec!U$10)</f>
        <v>0.75779560119765177</v>
      </c>
      <c r="V77" s="336">
        <f>IF(V$10=0,0,V$10/TRE_fec!V$10)</f>
        <v>0.76750543128596838</v>
      </c>
      <c r="W77" s="336">
        <f>IF(W$10=0,0,W$10/TRE_fec!W$10)</f>
        <v>0.76445276402015394</v>
      </c>
      <c r="X77" s="336">
        <f>IF(X$10=0,0,X$10/TRE_fec!X$10)</f>
        <v>0.77245527927209356</v>
      </c>
      <c r="Y77" s="336">
        <f>IF(Y$10=0,0,Y$10/TRE_fec!Y$10)</f>
        <v>0.77916439695613349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0.52842738955918267</v>
      </c>
      <c r="C78" s="349">
        <f>IF(C$16=0,0,C$16/TRE_fec!C$16)</f>
        <v>0.51525242107485625</v>
      </c>
      <c r="D78" s="349">
        <f>IF(D$16=0,0,D$16/TRE_fec!D$16)</f>
        <v>0.52309619826103848</v>
      </c>
      <c r="E78" s="349">
        <f>IF(E$16=0,0,E$16/TRE_fec!E$16)</f>
        <v>0.52305408297536915</v>
      </c>
      <c r="F78" s="349">
        <f>IF(F$16=0,0,F$16/TRE_fec!F$16)</f>
        <v>0.52507577347044476</v>
      </c>
      <c r="G78" s="349">
        <f>IF(G$16=0,0,G$16/TRE_fec!G$16)</f>
        <v>0.5306412881893412</v>
      </c>
      <c r="H78" s="349">
        <f>IF(H$16=0,0,H$16/TRE_fec!H$16)</f>
        <v>0.55882846660468677</v>
      </c>
      <c r="I78" s="349">
        <f>IF(I$16=0,0,I$16/TRE_fec!I$16)</f>
        <v>0.56723022682507174</v>
      </c>
      <c r="J78" s="349">
        <f>IF(J$16=0,0,J$16/TRE_fec!J$16)</f>
        <v>0.57531012829074801</v>
      </c>
      <c r="K78" s="349">
        <f>IF(K$16=0,0,K$16/TRE_fec!K$16)</f>
        <v>0.56941585604413392</v>
      </c>
      <c r="L78" s="349">
        <f>IF(L$16=0,0,L$16/TRE_fec!L$16)</f>
        <v>0.5737976594362878</v>
      </c>
      <c r="M78" s="349">
        <f>IF(M$16=0,0,M$16/TRE_fec!M$16)</f>
        <v>0.57738676967031477</v>
      </c>
      <c r="N78" s="349">
        <f>IF(N$16=0,0,N$16/TRE_fec!N$16)</f>
        <v>0.57579225587562755</v>
      </c>
      <c r="O78" s="349">
        <f>IF(O$16=0,0,O$16/TRE_fec!O$16)</f>
        <v>0.57804839959008203</v>
      </c>
      <c r="P78" s="349">
        <f>IF(P$16=0,0,P$16/TRE_fec!P$16)</f>
        <v>0.60534263277936184</v>
      </c>
      <c r="Q78" s="349">
        <f>IF(Q$16=0,0,Q$16/TRE_fec!Q$16)</f>
        <v>0.58018692856520004</v>
      </c>
      <c r="R78" s="349">
        <f>IF(R$16=0,0,R$16/TRE_fec!R$16)</f>
        <v>0.58699396307414664</v>
      </c>
      <c r="S78" s="349">
        <f>IF(S$16=0,0,S$16/TRE_fec!S$16)</f>
        <v>0.58165270982085671</v>
      </c>
      <c r="T78" s="349">
        <f>IF(T$16=0,0,T$16/TRE_fec!T$16)</f>
        <v>0.58193938291735636</v>
      </c>
      <c r="U78" s="349">
        <f>IF(U$16=0,0,U$16/TRE_fec!U$16)</f>
        <v>0.57999081931896068</v>
      </c>
      <c r="V78" s="349">
        <f>IF(V$16=0,0,V$16/TRE_fec!V$16)</f>
        <v>0.58586364416529935</v>
      </c>
      <c r="W78" s="349">
        <f>IF(W$16=0,0,W$16/TRE_fec!W$16)</f>
        <v>0.58328300128708632</v>
      </c>
      <c r="X78" s="349">
        <f>IF(X$16=0,0,X$16/TRE_fec!X$16)</f>
        <v>0.58867828546579548</v>
      </c>
      <c r="Y78" s="349">
        <f>IF(Y$16=0,0,Y$16/TRE_fec!Y$16)</f>
        <v>0.59353549022498375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0.46965164049931624</v>
      </c>
      <c r="C79" s="349">
        <f>IF(C$24=0,0,C$24/TRE_fec!C$24)</f>
        <v>0.46210293938031177</v>
      </c>
      <c r="D79" s="349">
        <f>IF(D$24=0,0,D$24/TRE_fec!D$24)</f>
        <v>0.46773212619061982</v>
      </c>
      <c r="E79" s="349">
        <f>IF(E$24=0,0,E$24/TRE_fec!E$24)</f>
        <v>0.46610864466117302</v>
      </c>
      <c r="F79" s="349">
        <f>IF(F$24=0,0,F$24/TRE_fec!F$24)</f>
        <v>0.46828453903313677</v>
      </c>
      <c r="G79" s="349">
        <f>IF(G$24=0,0,G$24/TRE_fec!G$24)</f>
        <v>0.47013534888403286</v>
      </c>
      <c r="H79" s="349">
        <f>IF(H$24=0,0,H$24/TRE_fec!H$24)</f>
        <v>0.47645839781880095</v>
      </c>
      <c r="I79" s="349">
        <f>IF(I$24=0,0,I$24/TRE_fec!I$24)</f>
        <v>0.47769643701568476</v>
      </c>
      <c r="J79" s="349">
        <f>IF(J$24=0,0,J$24/TRE_fec!J$24)</f>
        <v>0.47878056805648395</v>
      </c>
      <c r="K79" s="349">
        <f>IF(K$24=0,0,K$24/TRE_fec!K$24)</f>
        <v>0.47797723277073362</v>
      </c>
      <c r="L79" s="349">
        <f>IF(L$24=0,0,L$24/TRE_fec!L$24)</f>
        <v>0.47847433557190761</v>
      </c>
      <c r="M79" s="349">
        <f>IF(M$24=0,0,M$24/TRE_fec!M$24)</f>
        <v>0.4789941481584773</v>
      </c>
      <c r="N79" s="349">
        <f>IF(N$24=0,0,N$24/TRE_fec!N$24)</f>
        <v>0.47881220262486879</v>
      </c>
      <c r="O79" s="349">
        <f>IF(O$24=0,0,O$24/TRE_fec!O$24)</f>
        <v>0.47918519005254939</v>
      </c>
      <c r="P79" s="349">
        <f>IF(P$24=0,0,P$24/TRE_fec!P$24)</f>
        <v>0.48311333449037919</v>
      </c>
      <c r="Q79" s="349">
        <f>IF(Q$24=0,0,Q$24/TRE_fec!Q$24)</f>
        <v>0.47940102078429919</v>
      </c>
      <c r="R79" s="349">
        <f>IF(R$24=0,0,R$24/TRE_fec!R$24)</f>
        <v>0.48045491226065834</v>
      </c>
      <c r="S79" s="349">
        <f>IF(S$24=0,0,S$24/TRE_fec!S$24)</f>
        <v>0.47974208273014146</v>
      </c>
      <c r="T79" s="349">
        <f>IF(T$24=0,0,T$24/TRE_fec!T$24)</f>
        <v>0.48028154700973003</v>
      </c>
      <c r="U79" s="349">
        <f>IF(U$24=0,0,U$24/TRE_fec!U$24)</f>
        <v>0.47986689715183495</v>
      </c>
      <c r="V79" s="349">
        <f>IF(V$24=0,0,V$24/TRE_fec!V$24)</f>
        <v>0.48025032326410344</v>
      </c>
      <c r="W79" s="349">
        <f>IF(W$24=0,0,W$24/TRE_fec!W$24)</f>
        <v>0.47987161820127999</v>
      </c>
      <c r="X79" s="349">
        <f>IF(X$24=0,0,X$24/TRE_fec!X$24)</f>
        <v>0.48058105118818784</v>
      </c>
      <c r="Y79" s="349">
        <f>IF(Y$24=0,0,Y$24/TRE_fec!Y$24)</f>
        <v>0.48124064886352524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0.45293776247929912</v>
      </c>
      <c r="C80" s="349">
        <f>IF(C$27=0,0,C$27/TRE_fec!C$27)</f>
        <v>0.44164493234987673</v>
      </c>
      <c r="D80" s="349">
        <f>IF(D$27=0,0,D$27/TRE_fec!D$27)</f>
        <v>0.44836816993803319</v>
      </c>
      <c r="E80" s="349">
        <f>IF(E$27=0,0,E$27/TRE_fec!E$27)</f>
        <v>0.44833207112174484</v>
      </c>
      <c r="F80" s="349">
        <f>IF(F$27=0,0,F$27/TRE_fec!F$27)</f>
        <v>0.45006494868895258</v>
      </c>
      <c r="G80" s="349">
        <f>IF(G$27=0,0,G$27/TRE_fec!G$27)</f>
        <v>0.45483538987657829</v>
      </c>
      <c r="H80" s="349">
        <f>IF(H$27=0,0,H$27/TRE_fec!H$27)</f>
        <v>0.47899582851830297</v>
      </c>
      <c r="I80" s="349">
        <f>IF(I$27=0,0,I$27/TRE_fec!I$27)</f>
        <v>0.48619733727863301</v>
      </c>
      <c r="J80" s="349">
        <f>IF(J$27=0,0,J$27/TRE_fec!J$27)</f>
        <v>0.49312296710635534</v>
      </c>
      <c r="K80" s="349">
        <f>IF(K$27=0,0,K$27/TRE_fec!K$27)</f>
        <v>0.48807073375211479</v>
      </c>
      <c r="L80" s="349">
        <f>IF(L$27=0,0,L$27/TRE_fec!L$27)</f>
        <v>0.49182656523110374</v>
      </c>
      <c r="M80" s="349">
        <f>IF(M$27=0,0,M$27/TRE_fec!M$27)</f>
        <v>0.49490294543169844</v>
      </c>
      <c r="N80" s="349">
        <f>IF(N$27=0,0,N$27/TRE_fec!N$27)</f>
        <v>0.49353621932196662</v>
      </c>
      <c r="O80" s="349">
        <f>IF(O$27=0,0,O$27/TRE_fec!O$27)</f>
        <v>0.49547005679149919</v>
      </c>
      <c r="P80" s="349">
        <f>IF(P$27=0,0,P$27/TRE_fec!P$27)</f>
        <v>0.51886511381088141</v>
      </c>
      <c r="Q80" s="349">
        <f>IF(Q$27=0,0,Q$27/TRE_fec!Q$27)</f>
        <v>0.4973030816273144</v>
      </c>
      <c r="R80" s="349">
        <f>IF(R$27=0,0,R$27/TRE_fec!R$27)</f>
        <v>0.50313768263498271</v>
      </c>
      <c r="S80" s="349">
        <f>IF(S$27=0,0,S$27/TRE_fec!S$27)</f>
        <v>0.49855946556073449</v>
      </c>
      <c r="T80" s="349">
        <f>IF(T$27=0,0,T$27/TRE_fec!T$27)</f>
        <v>0.49880518535773422</v>
      </c>
      <c r="U80" s="349">
        <f>IF(U$27=0,0,U$27/TRE_fec!U$27)</f>
        <v>0.4971349879876803</v>
      </c>
      <c r="V80" s="349">
        <f>IF(V$27=0,0,V$27/TRE_fec!V$27)</f>
        <v>0.50216883785597066</v>
      </c>
      <c r="W80" s="349">
        <f>IF(W$27=0,0,W$27/TRE_fec!W$27)</f>
        <v>0.499956858246074</v>
      </c>
      <c r="X80" s="349">
        <f>IF(X$27=0,0,X$27/TRE_fec!X$27)</f>
        <v>0.50458138754211035</v>
      </c>
      <c r="Y80" s="349">
        <f>IF(Y$27=0,0,Y$27/TRE_fec!Y$27)</f>
        <v>0.50874470590712884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0.71089058424473517</v>
      </c>
      <c r="C81" s="349">
        <f>IF(C$35=0,0,C$35/TRE_fec!C$35)</f>
        <v>0.70407651393161474</v>
      </c>
      <c r="D81" s="349">
        <f>IF(D$35=0,0,D$35/TRE_fec!D$35)</f>
        <v>0.70541631227568435</v>
      </c>
      <c r="E81" s="349">
        <f>IF(E$35=0,0,E$35/TRE_fec!E$35)</f>
        <v>0.71523557906736823</v>
      </c>
      <c r="F81" s="349">
        <f>IF(F$35=0,0,F$35/TRE_fec!F$35)</f>
        <v>0.70004308394499903</v>
      </c>
      <c r="G81" s="349">
        <f>IF(G$35=0,0,G$35/TRE_fec!G$35)</f>
        <v>0.71420485346107243</v>
      </c>
      <c r="H81" s="349">
        <f>IF(H$35=0,0,H$35/TRE_fec!H$35)</f>
        <v>0.71433900836241782</v>
      </c>
      <c r="I81" s="349">
        <f>IF(I$35=0,0,I$35/TRE_fec!I$35)</f>
        <v>0.7142439701683122</v>
      </c>
      <c r="J81" s="349">
        <f>IF(J$35=0,0,J$35/TRE_fec!J$35)</f>
        <v>0.71360601247310407</v>
      </c>
      <c r="K81" s="349">
        <f>IF(K$35=0,0,K$35/TRE_fec!K$35)</f>
        <v>0.71586271000411139</v>
      </c>
      <c r="L81" s="349">
        <f>IF(L$35=0,0,L$35/TRE_fec!L$35)</f>
        <v>0.71307834313287477</v>
      </c>
      <c r="M81" s="349">
        <f>IF(M$35=0,0,M$35/TRE_fec!M$35)</f>
        <v>0.71264256192993758</v>
      </c>
      <c r="N81" s="349">
        <f>IF(N$35=0,0,N$35/TRE_fec!N$35)</f>
        <v>0.70412630591206682</v>
      </c>
      <c r="O81" s="349">
        <f>IF(O$35=0,0,O$35/TRE_fec!O$35)</f>
        <v>0.70253094795568405</v>
      </c>
      <c r="P81" s="349">
        <f>IF(P$35=0,0,P$35/TRE_fec!P$35)</f>
        <v>0.70331489028466743</v>
      </c>
      <c r="Q81" s="349">
        <f>IF(Q$35=0,0,Q$35/TRE_fec!Q$35)</f>
        <v>0.71503402509219405</v>
      </c>
      <c r="R81" s="349">
        <f>IF(R$35=0,0,R$35/TRE_fec!R$35)</f>
        <v>0.71055546137742265</v>
      </c>
      <c r="S81" s="349">
        <f>IF(S$35=0,0,S$35/TRE_fec!S$35)</f>
        <v>0.71497578301335019</v>
      </c>
      <c r="T81" s="349">
        <f>IF(T$35=0,0,T$35/TRE_fec!T$35)</f>
        <v>0.71003134751073893</v>
      </c>
      <c r="U81" s="349">
        <f>IF(U$35=0,0,U$35/TRE_fec!U$35)</f>
        <v>0.70470259296191196</v>
      </c>
      <c r="V81" s="349">
        <f>IF(V$35=0,0,V$35/TRE_fec!V$35)</f>
        <v>0.71080740664109809</v>
      </c>
      <c r="W81" s="349">
        <f>IF(W$35=0,0,W$35/TRE_fec!W$35)</f>
        <v>0.71180162160247207</v>
      </c>
      <c r="X81" s="349">
        <f>IF(X$35=0,0,X$35/TRE_fec!X$35)</f>
        <v>0.71222831122374719</v>
      </c>
      <c r="Y81" s="349">
        <f>IF(Y$35=0,0,Y$35/TRE_fec!Y$35)</f>
        <v>0.71239037615027268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0.63597317621573679</v>
      </c>
      <c r="C82" s="349">
        <f>IF(C$46=0,0,C$46/TRE_fec!C$46)</f>
        <v>0.6359731762157369</v>
      </c>
      <c r="D82" s="349">
        <f>IF(D$46=0,0,D$46/TRE_fec!D$46)</f>
        <v>0.6359731762157369</v>
      </c>
      <c r="E82" s="349">
        <f>IF(E$46=0,0,E$46/TRE_fec!E$46)</f>
        <v>0.63597317621573679</v>
      </c>
      <c r="F82" s="349">
        <f>IF(F$46=0,0,F$46/TRE_fec!F$46)</f>
        <v>0.63597317621573679</v>
      </c>
      <c r="G82" s="349">
        <f>IF(G$46=0,0,G$46/TRE_fec!G$46)</f>
        <v>0.63597317621573701</v>
      </c>
      <c r="H82" s="349">
        <f>IF(H$46=0,0,H$46/TRE_fec!H$46)</f>
        <v>0.63597317621573701</v>
      </c>
      <c r="I82" s="349">
        <f>IF(I$46=0,0,I$46/TRE_fec!I$46)</f>
        <v>0.63597317621573657</v>
      </c>
      <c r="J82" s="349">
        <f>IF(J$46=0,0,J$46/TRE_fec!J$46)</f>
        <v>0.6359731762157369</v>
      </c>
      <c r="K82" s="349">
        <f>IF(K$46=0,0,K$46/TRE_fec!K$46)</f>
        <v>0.63597317621573701</v>
      </c>
      <c r="L82" s="349">
        <f>IF(L$46=0,0,L$46/TRE_fec!L$46)</f>
        <v>0.63597317621573679</v>
      </c>
      <c r="M82" s="349">
        <f>IF(M$46=0,0,M$46/TRE_fec!M$46)</f>
        <v>0.63597317621573668</v>
      </c>
      <c r="N82" s="349">
        <f>IF(N$46=0,0,N$46/TRE_fec!N$46)</f>
        <v>0.63597317621573679</v>
      </c>
      <c r="O82" s="349">
        <f>IF(O$46=0,0,O$46/TRE_fec!O$46)</f>
        <v>0.63597317621573657</v>
      </c>
      <c r="P82" s="349">
        <f>IF(P$46=0,0,P$46/TRE_fec!P$46)</f>
        <v>0.63597317621573701</v>
      </c>
      <c r="Q82" s="349">
        <f>IF(Q$46=0,0,Q$46/TRE_fec!Q$46)</f>
        <v>0.6359731762157369</v>
      </c>
      <c r="R82" s="349">
        <f>IF(R$46=0,0,R$46/TRE_fec!R$46)</f>
        <v>0.6359731762157369</v>
      </c>
      <c r="S82" s="349">
        <f>IF(S$46=0,0,S$46/TRE_fec!S$46)</f>
        <v>0.6359731762157369</v>
      </c>
      <c r="T82" s="349">
        <f>IF(T$46=0,0,T$46/TRE_fec!T$46)</f>
        <v>0.63597317621573668</v>
      </c>
      <c r="U82" s="349">
        <f>IF(U$46=0,0,U$46/TRE_fec!U$46)</f>
        <v>0.6359731762157369</v>
      </c>
      <c r="V82" s="349">
        <f>IF(V$46=0,0,V$46/TRE_fec!V$46)</f>
        <v>0.6359731762157369</v>
      </c>
      <c r="W82" s="349">
        <f>IF(W$46=0,0,W$46/TRE_fec!W$46)</f>
        <v>0.63597317621573668</v>
      </c>
      <c r="X82" s="349">
        <f>IF(X$46=0,0,X$46/TRE_fec!X$46)</f>
        <v>0.63597317621573668</v>
      </c>
      <c r="Y82" s="349">
        <f>IF(Y$46=0,0,Y$46/TRE_fec!Y$46)</f>
        <v>0.6359731762157369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0.5854308082119718</v>
      </c>
      <c r="C83" s="337">
        <f>IF(C$47=0,0,C$47/TRE_fec!C$47)</f>
        <v>0.58543080821197147</v>
      </c>
      <c r="D83" s="337">
        <f>IF(D$47=0,0,D$47/TRE_fec!D$47)</f>
        <v>0.58543080821197158</v>
      </c>
      <c r="E83" s="337">
        <f>IF(E$47=0,0,E$47/TRE_fec!E$47)</f>
        <v>0.58543080821197158</v>
      </c>
      <c r="F83" s="337">
        <f>IF(F$47=0,0,F$47/TRE_fec!F$47)</f>
        <v>0.58543080821197169</v>
      </c>
      <c r="G83" s="337">
        <f>IF(G$47=0,0,G$47/TRE_fec!G$47)</f>
        <v>0.58543080821197158</v>
      </c>
      <c r="H83" s="337">
        <f>IF(H$47=0,0,H$47/TRE_fec!H$47)</f>
        <v>0.5854308082119718</v>
      </c>
      <c r="I83" s="337">
        <f>IF(I$47=0,0,I$47/TRE_fec!I$47)</f>
        <v>0.58543080821197169</v>
      </c>
      <c r="J83" s="337">
        <f>IF(J$47=0,0,J$47/TRE_fec!J$47)</f>
        <v>0.58543080821197169</v>
      </c>
      <c r="K83" s="337">
        <f>IF(K$47=0,0,K$47/TRE_fec!K$47)</f>
        <v>0.58543080821197158</v>
      </c>
      <c r="L83" s="337">
        <f>IF(L$47=0,0,L$47/TRE_fec!L$47)</f>
        <v>0.58543080821197169</v>
      </c>
      <c r="M83" s="337">
        <f>IF(M$47=0,0,M$47/TRE_fec!M$47)</f>
        <v>0.58543080821197147</v>
      </c>
      <c r="N83" s="337">
        <f>IF(N$47=0,0,N$47/TRE_fec!N$47)</f>
        <v>0.5854308082119718</v>
      </c>
      <c r="O83" s="337">
        <f>IF(O$47=0,0,O$47/TRE_fec!O$47)</f>
        <v>0.5854308082119718</v>
      </c>
      <c r="P83" s="337">
        <f>IF(P$47=0,0,P$47/TRE_fec!P$47)</f>
        <v>0.58543080821197191</v>
      </c>
      <c r="Q83" s="337">
        <f>IF(Q$47=0,0,Q$47/TRE_fec!Q$47)</f>
        <v>0.58543080821197169</v>
      </c>
      <c r="R83" s="337">
        <f>IF(R$47=0,0,R$47/TRE_fec!R$47)</f>
        <v>0.58543080821197169</v>
      </c>
      <c r="S83" s="337">
        <f>IF(S$47=0,0,S$47/TRE_fec!S$47)</f>
        <v>0.58543080821197169</v>
      </c>
      <c r="T83" s="337">
        <f>IF(T$47=0,0,T$47/TRE_fec!T$47)</f>
        <v>0.58543080821197169</v>
      </c>
      <c r="U83" s="337">
        <f>IF(U$47=0,0,U$47/TRE_fec!U$47)</f>
        <v>0.58543080821197191</v>
      </c>
      <c r="V83" s="337">
        <f>IF(V$47=0,0,V$47/TRE_fec!V$47)</f>
        <v>0.5854308082119718</v>
      </c>
      <c r="W83" s="337">
        <f>IF(W$47=0,0,W$47/TRE_fec!W$47)</f>
        <v>0.58543080821197158</v>
      </c>
      <c r="X83" s="337">
        <f>IF(X$47=0,0,X$47/TRE_fec!X$47)</f>
        <v>0.58543080821197158</v>
      </c>
      <c r="Y83" s="337">
        <f>IF(Y$47=0,0,Y$47/TRE_fec!Y$47)</f>
        <v>0.58543080821197191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SK: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147.2393982808004</v>
      </c>
      <c r="C5" s="223">
        <v>153.29965777025069</v>
      </c>
      <c r="D5" s="223">
        <v>114.7182100375138</v>
      </c>
      <c r="E5" s="223">
        <v>149.29650864384911</v>
      </c>
      <c r="F5" s="223">
        <v>139.53904778251149</v>
      </c>
      <c r="G5" s="223">
        <v>130.0186685476848</v>
      </c>
      <c r="H5" s="223">
        <v>153.1807925583235</v>
      </c>
      <c r="I5" s="223">
        <v>166.22589369394711</v>
      </c>
      <c r="J5" s="223">
        <v>151.5709799979121</v>
      </c>
      <c r="K5" s="223">
        <v>140.87798963880971</v>
      </c>
      <c r="L5" s="223">
        <v>152.08780319883431</v>
      </c>
      <c r="M5" s="223">
        <v>160.00166009006639</v>
      </c>
      <c r="N5" s="223">
        <v>188.8856971570095</v>
      </c>
      <c r="O5" s="223">
        <v>182.67046825758871</v>
      </c>
      <c r="P5" s="223">
        <v>171.99174144166349</v>
      </c>
      <c r="Q5" s="223">
        <v>174.32714228818509</v>
      </c>
      <c r="R5" s="223">
        <v>173.50714705804481</v>
      </c>
      <c r="S5" s="223">
        <v>170.68931454924331</v>
      </c>
      <c r="T5" s="223">
        <v>236.48630517659561</v>
      </c>
      <c r="U5" s="223">
        <v>201.6564430298225</v>
      </c>
      <c r="V5" s="223">
        <v>160.0099339866301</v>
      </c>
      <c r="W5" s="223">
        <v>187.07633764096821</v>
      </c>
      <c r="X5" s="223">
        <v>172.41964466762761</v>
      </c>
      <c r="Y5" s="223">
        <v>173.88826611354989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5.4941102166571882</v>
      </c>
      <c r="C10" s="260">
        <v>5.7193821573956276</v>
      </c>
      <c r="D10" s="260">
        <v>4.1957241129563148</v>
      </c>
      <c r="E10" s="260">
        <v>5.7351270295309433</v>
      </c>
      <c r="F10" s="260">
        <v>5.0670375962717884</v>
      </c>
      <c r="G10" s="260">
        <v>4.8687370632686999</v>
      </c>
      <c r="H10" s="260">
        <v>5.4330503251958389</v>
      </c>
      <c r="I10" s="260">
        <v>5.7090065282742426</v>
      </c>
      <c r="J10" s="260">
        <v>5.1324616829905496</v>
      </c>
      <c r="K10" s="260">
        <v>4.958184579929255</v>
      </c>
      <c r="L10" s="260">
        <v>5.2313154859871602</v>
      </c>
      <c r="M10" s="260">
        <v>5.225977390860387</v>
      </c>
      <c r="N10" s="260">
        <v>6.1461920640853913</v>
      </c>
      <c r="O10" s="260">
        <v>5.8187820275878641</v>
      </c>
      <c r="P10" s="260">
        <v>4.5934039235828568</v>
      </c>
      <c r="Q10" s="260">
        <v>5.6852159515542011</v>
      </c>
      <c r="R10" s="260">
        <v>5.3951036914822543</v>
      </c>
      <c r="S10" s="260">
        <v>5.4988446234474537</v>
      </c>
      <c r="T10" s="260">
        <v>7.6147477544207494</v>
      </c>
      <c r="U10" s="260">
        <v>6.394583539097936</v>
      </c>
      <c r="V10" s="260">
        <v>4.9398764775786121</v>
      </c>
      <c r="W10" s="260">
        <v>5.9025264056930862</v>
      </c>
      <c r="X10" s="260">
        <v>5.274664256430329</v>
      </c>
      <c r="Y10" s="260">
        <v>5.1649048991525213</v>
      </c>
      <c r="DA10" s="68" t="s">
        <v>2489</v>
      </c>
    </row>
    <row r="11" spans="1:105" ht="12" customHeight="1" x14ac:dyDescent="0.25">
      <c r="A11" s="37" t="s">
        <v>159</v>
      </c>
      <c r="B11" s="226">
        <v>0.1578979805630796</v>
      </c>
      <c r="C11" s="226">
        <v>0.16531350315092291</v>
      </c>
      <c r="D11" s="226">
        <v>0</v>
      </c>
      <c r="E11" s="226">
        <v>0</v>
      </c>
      <c r="F11" s="226">
        <v>0</v>
      </c>
      <c r="G11" s="226">
        <v>0</v>
      </c>
      <c r="H11" s="226">
        <v>0.13570602943365381</v>
      </c>
      <c r="I11" s="226">
        <v>0</v>
      </c>
      <c r="J11" s="226">
        <v>0</v>
      </c>
      <c r="K11" s="226">
        <v>0.25806764144729288</v>
      </c>
      <c r="L11" s="226">
        <v>0.25926359040249208</v>
      </c>
      <c r="M11" s="226">
        <v>0.26951500547407442</v>
      </c>
      <c r="N11" s="226">
        <v>0.2587008175022002</v>
      </c>
      <c r="O11" s="226">
        <v>0.25493991116687009</v>
      </c>
      <c r="P11" s="226">
        <v>0.32894797845819712</v>
      </c>
      <c r="Q11" s="226">
        <v>0.12708964668327771</v>
      </c>
      <c r="R11" s="226">
        <v>0.1205690281338458</v>
      </c>
      <c r="S11" s="226">
        <v>0</v>
      </c>
      <c r="T11" s="226">
        <v>1.0801574383026831</v>
      </c>
      <c r="U11" s="226">
        <v>0.86521609885085515</v>
      </c>
      <c r="V11" s="226">
        <v>0</v>
      </c>
      <c r="W11" s="226">
        <v>0</v>
      </c>
      <c r="X11" s="226">
        <v>0</v>
      </c>
      <c r="Y11" s="226">
        <v>0</v>
      </c>
      <c r="DA11" s="69" t="s">
        <v>2490</v>
      </c>
    </row>
    <row r="12" spans="1:105" ht="12" customHeight="1" x14ac:dyDescent="0.25">
      <c r="A12" s="37" t="s">
        <v>35</v>
      </c>
      <c r="B12" s="226">
        <v>5.3362122360941084</v>
      </c>
      <c r="C12" s="226">
        <v>5.5540686542447046</v>
      </c>
      <c r="D12" s="226">
        <v>4.1957241129563148</v>
      </c>
      <c r="E12" s="226">
        <v>5.7351270295309433</v>
      </c>
      <c r="F12" s="226">
        <v>5.0670375962717884</v>
      </c>
      <c r="G12" s="226">
        <v>4.8687370632686999</v>
      </c>
      <c r="H12" s="226">
        <v>5.2973442957621852</v>
      </c>
      <c r="I12" s="226">
        <v>5.7090065282742426</v>
      </c>
      <c r="J12" s="226">
        <v>5.1324616829905496</v>
      </c>
      <c r="K12" s="226">
        <v>4.7001169384819619</v>
      </c>
      <c r="L12" s="226">
        <v>4.9720518955846682</v>
      </c>
      <c r="M12" s="226">
        <v>4.9564623853863123</v>
      </c>
      <c r="N12" s="226">
        <v>5.887491246583191</v>
      </c>
      <c r="O12" s="226">
        <v>5.5638421164209939</v>
      </c>
      <c r="P12" s="226">
        <v>4.2644559451246593</v>
      </c>
      <c r="Q12" s="226">
        <v>5.5581263048709237</v>
      </c>
      <c r="R12" s="226">
        <v>5.2745346633484083</v>
      </c>
      <c r="S12" s="226">
        <v>5.4988446234474537</v>
      </c>
      <c r="T12" s="226">
        <v>6.5345903161180674</v>
      </c>
      <c r="U12" s="226">
        <v>5.5293674402470812</v>
      </c>
      <c r="V12" s="226">
        <v>4.9398764775786121</v>
      </c>
      <c r="W12" s="226">
        <v>5.9025264056930862</v>
      </c>
      <c r="X12" s="226">
        <v>5.274664256430329</v>
      </c>
      <c r="Y12" s="226">
        <v>5.1649048991525213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39.058620998598471</v>
      </c>
      <c r="C16" s="261">
        <f t="shared" si="0"/>
        <v>42.016880706107877</v>
      </c>
      <c r="D16" s="261">
        <f t="shared" si="0"/>
        <v>30.556709646760829</v>
      </c>
      <c r="E16" s="261">
        <f t="shared" si="0"/>
        <v>40.712323823091332</v>
      </c>
      <c r="F16" s="261">
        <f t="shared" si="0"/>
        <v>36.371732472049239</v>
      </c>
      <c r="G16" s="261">
        <f t="shared" si="0"/>
        <v>34.39888566083269</v>
      </c>
      <c r="H16" s="261">
        <f t="shared" si="0"/>
        <v>36.544848054235473</v>
      </c>
      <c r="I16" s="261">
        <f t="shared" si="0"/>
        <v>38.253020962740052</v>
      </c>
      <c r="J16" s="261">
        <f t="shared" si="0"/>
        <v>33.265955352716531</v>
      </c>
      <c r="K16" s="261">
        <f t="shared" si="0"/>
        <v>32.136381536578497</v>
      </c>
      <c r="L16" s="261">
        <f t="shared" si="0"/>
        <v>33.906674446213067</v>
      </c>
      <c r="M16" s="261">
        <f t="shared" si="0"/>
        <v>35.571355673132373</v>
      </c>
      <c r="N16" s="261">
        <f t="shared" si="0"/>
        <v>40.996810610112462</v>
      </c>
      <c r="O16" s="261">
        <f t="shared" si="0"/>
        <v>39.076043962128821</v>
      </c>
      <c r="P16" s="261">
        <f t="shared" si="0"/>
        <v>30.693245550028649</v>
      </c>
      <c r="Q16" s="261">
        <f t="shared" si="0"/>
        <v>38.243315351750013</v>
      </c>
      <c r="R16" s="261">
        <f t="shared" si="0"/>
        <v>36.058902254661241</v>
      </c>
      <c r="S16" s="261">
        <f t="shared" si="0"/>
        <v>36.957662955651671</v>
      </c>
      <c r="T16" s="261">
        <f t="shared" si="0"/>
        <v>50.433125295464492</v>
      </c>
      <c r="U16" s="261">
        <f t="shared" si="0"/>
        <v>42.986208891456293</v>
      </c>
      <c r="V16" s="261">
        <f t="shared" si="0"/>
        <v>33.573381200455223</v>
      </c>
      <c r="W16" s="261">
        <f t="shared" si="0"/>
        <v>39.850863883836013</v>
      </c>
      <c r="X16" s="261">
        <f t="shared" si="0"/>
        <v>35.650848507773851</v>
      </c>
      <c r="Y16" s="261">
        <f t="shared" si="0"/>
        <v>34.872614841873457</v>
      </c>
      <c r="DA16" s="70"/>
    </row>
    <row r="17" spans="1:105" ht="12" customHeight="1" x14ac:dyDescent="0.25">
      <c r="A17" s="60" t="s">
        <v>2404</v>
      </c>
      <c r="B17" s="329">
        <v>39.058620998598471</v>
      </c>
      <c r="C17" s="329">
        <v>42.016880706107877</v>
      </c>
      <c r="D17" s="329">
        <v>30.556709646760829</v>
      </c>
      <c r="E17" s="329">
        <v>40.712323823091332</v>
      </c>
      <c r="F17" s="329">
        <v>36.371732472049239</v>
      </c>
      <c r="G17" s="329">
        <v>34.39888566083269</v>
      </c>
      <c r="H17" s="329">
        <v>36.544848054235473</v>
      </c>
      <c r="I17" s="329">
        <v>38.253020962740052</v>
      </c>
      <c r="J17" s="329">
        <v>33.265955352716531</v>
      </c>
      <c r="K17" s="329">
        <v>32.136381536578497</v>
      </c>
      <c r="L17" s="329">
        <v>33.906674446213067</v>
      </c>
      <c r="M17" s="329">
        <v>35.571355673132373</v>
      </c>
      <c r="N17" s="329">
        <v>40.996810610112462</v>
      </c>
      <c r="O17" s="329">
        <v>39.076043962128821</v>
      </c>
      <c r="P17" s="329">
        <v>30.693245550028649</v>
      </c>
      <c r="Q17" s="329">
        <v>38.243315351750013</v>
      </c>
      <c r="R17" s="329">
        <v>36.058902254661241</v>
      </c>
      <c r="S17" s="329">
        <v>36.957662955651671</v>
      </c>
      <c r="T17" s="329">
        <v>50.433125295464492</v>
      </c>
      <c r="U17" s="329">
        <v>42.986208891456293</v>
      </c>
      <c r="V17" s="329">
        <v>33.573381200455223</v>
      </c>
      <c r="W17" s="329">
        <v>39.850863883836013</v>
      </c>
      <c r="X17" s="329">
        <v>35.650848507773851</v>
      </c>
      <c r="Y17" s="329">
        <v>34.872614841873457</v>
      </c>
      <c r="DA17" s="72" t="s">
        <v>2495</v>
      </c>
    </row>
    <row r="18" spans="1:105" ht="12" customHeight="1" x14ac:dyDescent="0.25">
      <c r="A18" s="59" t="s">
        <v>28</v>
      </c>
      <c r="B18" s="230">
        <v>5.8067389218296288</v>
      </c>
      <c r="C18" s="230">
        <v>9.2225945213452238</v>
      </c>
      <c r="D18" s="230">
        <v>5.8115387373448844</v>
      </c>
      <c r="E18" s="230">
        <v>6.2449968135759502</v>
      </c>
      <c r="F18" s="230">
        <v>6.0873800458665199</v>
      </c>
      <c r="G18" s="230">
        <v>4.7566166498253404</v>
      </c>
      <c r="H18" s="230">
        <v>1.955908930003895</v>
      </c>
      <c r="I18" s="230">
        <v>1.7662286387416699</v>
      </c>
      <c r="J18" s="230">
        <v>0</v>
      </c>
      <c r="K18" s="230">
        <v>0</v>
      </c>
      <c r="L18" s="230">
        <v>0</v>
      </c>
      <c r="M18" s="230">
        <v>2.280803195672112</v>
      </c>
      <c r="N18" s="230">
        <v>1.588314754272506</v>
      </c>
      <c r="O18" s="230">
        <v>1.8421056162784031</v>
      </c>
      <c r="P18" s="230">
        <v>1.119465963922349</v>
      </c>
      <c r="Q18" s="230">
        <v>1.872972391375912</v>
      </c>
      <c r="R18" s="230">
        <v>1.4246118676002759</v>
      </c>
      <c r="S18" s="230">
        <v>1.7698488767046481</v>
      </c>
      <c r="T18" s="230">
        <v>1.463270920144629</v>
      </c>
      <c r="U18" s="230">
        <v>1.7810013413652399</v>
      </c>
      <c r="V18" s="230">
        <v>1.7617746843959221</v>
      </c>
      <c r="W18" s="230">
        <v>1.688090675905344</v>
      </c>
      <c r="X18" s="230">
        <v>1.3609418884564319</v>
      </c>
      <c r="Y18" s="230">
        <v>1.137605840017055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2497</v>
      </c>
    </row>
    <row r="20" spans="1:105" ht="12" customHeight="1" x14ac:dyDescent="0.25">
      <c r="A20" s="59" t="s">
        <v>159</v>
      </c>
      <c r="B20" s="230">
        <v>0.95564246489361382</v>
      </c>
      <c r="C20" s="230">
        <v>0.94788880745218262</v>
      </c>
      <c r="D20" s="230">
        <v>0</v>
      </c>
      <c r="E20" s="230">
        <v>0</v>
      </c>
      <c r="F20" s="230">
        <v>0</v>
      </c>
      <c r="G20" s="230">
        <v>0</v>
      </c>
      <c r="H20" s="230">
        <v>0.8639580548524799</v>
      </c>
      <c r="I20" s="230">
        <v>0</v>
      </c>
      <c r="J20" s="230">
        <v>0</v>
      </c>
      <c r="K20" s="230">
        <v>1.6726606390102321</v>
      </c>
      <c r="L20" s="230">
        <v>1.680412160016153</v>
      </c>
      <c r="M20" s="230">
        <v>1.7168661021934679</v>
      </c>
      <c r="N20" s="230">
        <v>1.6587522791569289</v>
      </c>
      <c r="O20" s="230">
        <v>1.6313408698381591</v>
      </c>
      <c r="P20" s="230">
        <v>2.117870575298749</v>
      </c>
      <c r="Q20" s="230">
        <v>0.81303754790879235</v>
      </c>
      <c r="R20" s="230">
        <v>0.7740023122569627</v>
      </c>
      <c r="S20" s="230">
        <v>0</v>
      </c>
      <c r="T20" s="230">
        <v>6.9464090160297971</v>
      </c>
      <c r="U20" s="230">
        <v>5.5752511028824294</v>
      </c>
      <c r="V20" s="230">
        <v>0</v>
      </c>
      <c r="W20" s="230">
        <v>0</v>
      </c>
      <c r="X20" s="230">
        <v>0</v>
      </c>
      <c r="Y20" s="230">
        <v>0</v>
      </c>
      <c r="DA20" s="71" t="s">
        <v>2498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32.29623961187523</v>
      </c>
      <c r="C22" s="230">
        <v>31.846397377310481</v>
      </c>
      <c r="D22" s="230">
        <v>24.74517090941594</v>
      </c>
      <c r="E22" s="230">
        <v>34.46732700951538</v>
      </c>
      <c r="F22" s="230">
        <v>30.284352426182721</v>
      </c>
      <c r="G22" s="230">
        <v>29.64226901100735</v>
      </c>
      <c r="H22" s="230">
        <v>33.724981069379098</v>
      </c>
      <c r="I22" s="230">
        <v>36.48679232399838</v>
      </c>
      <c r="J22" s="230">
        <v>33.265955352716531</v>
      </c>
      <c r="K22" s="230">
        <v>30.463720897568269</v>
      </c>
      <c r="L22" s="230">
        <v>32.226262286196921</v>
      </c>
      <c r="M22" s="230">
        <v>31.573686375266799</v>
      </c>
      <c r="N22" s="230">
        <v>37.749743576683016</v>
      </c>
      <c r="O22" s="230">
        <v>35.602597476012257</v>
      </c>
      <c r="P22" s="230">
        <v>27.455909010807549</v>
      </c>
      <c r="Q22" s="230">
        <v>35.557305412465311</v>
      </c>
      <c r="R22" s="230">
        <v>33.860288074803996</v>
      </c>
      <c r="S22" s="230">
        <v>35.187814078947021</v>
      </c>
      <c r="T22" s="230">
        <v>42.023445359290058</v>
      </c>
      <c r="U22" s="230">
        <v>35.62995644720862</v>
      </c>
      <c r="V22" s="230">
        <v>31.8116065160593</v>
      </c>
      <c r="W22" s="230">
        <v>38.16277320793067</v>
      </c>
      <c r="X22" s="230">
        <v>34.289906619317421</v>
      </c>
      <c r="Y22" s="230">
        <v>33.735009001856398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14.861219642057581</v>
      </c>
      <c r="C24" s="261">
        <f t="shared" si="1"/>
        <v>13.67485682108474</v>
      </c>
      <c r="D24" s="261">
        <f t="shared" si="1"/>
        <v>10.94408281965117</v>
      </c>
      <c r="E24" s="261">
        <f t="shared" si="1"/>
        <v>14.548827220672621</v>
      </c>
      <c r="F24" s="261">
        <f t="shared" si="1"/>
        <v>13.290255611177701</v>
      </c>
      <c r="G24" s="261">
        <f t="shared" si="1"/>
        <v>13.369069358928011</v>
      </c>
      <c r="H24" s="261">
        <f t="shared" si="1"/>
        <v>18.714671998706969</v>
      </c>
      <c r="I24" s="261">
        <f t="shared" si="1"/>
        <v>21.363141278906149</v>
      </c>
      <c r="J24" s="261">
        <f t="shared" si="1"/>
        <v>20.376919739177058</v>
      </c>
      <c r="K24" s="261">
        <f t="shared" si="1"/>
        <v>18.442360602910799</v>
      </c>
      <c r="L24" s="261">
        <f t="shared" si="1"/>
        <v>20.473035563211589</v>
      </c>
      <c r="M24" s="261">
        <f t="shared" si="1"/>
        <v>22.258795412263041</v>
      </c>
      <c r="N24" s="261">
        <f t="shared" si="1"/>
        <v>25.22743333827157</v>
      </c>
      <c r="O24" s="261">
        <f t="shared" si="1"/>
        <v>24.619046522817271</v>
      </c>
      <c r="P24" s="261">
        <f t="shared" si="1"/>
        <v>27.993695213999651</v>
      </c>
      <c r="Q24" s="261">
        <f t="shared" si="1"/>
        <v>24.755858159471089</v>
      </c>
      <c r="R24" s="261">
        <f t="shared" si="1"/>
        <v>25.28200230447548</v>
      </c>
      <c r="S24" s="261">
        <f t="shared" si="1"/>
        <v>24.274016973133531</v>
      </c>
      <c r="T24" s="261">
        <f t="shared" si="1"/>
        <v>32.811546319376937</v>
      </c>
      <c r="U24" s="261">
        <f t="shared" si="1"/>
        <v>27.427091195771311</v>
      </c>
      <c r="V24" s="261">
        <f t="shared" si="1"/>
        <v>23.28019739998285</v>
      </c>
      <c r="W24" s="261">
        <f t="shared" si="1"/>
        <v>26.823192711568691</v>
      </c>
      <c r="X24" s="261">
        <f t="shared" si="1"/>
        <v>25.69225552405187</v>
      </c>
      <c r="Y24" s="261">
        <f t="shared" si="1"/>
        <v>26.798448080713179</v>
      </c>
      <c r="DA24" s="70"/>
    </row>
    <row r="25" spans="1:105" ht="12" customHeight="1" x14ac:dyDescent="0.25">
      <c r="A25" s="60" t="s">
        <v>2414</v>
      </c>
      <c r="B25" s="262">
        <v>14.861219642057581</v>
      </c>
      <c r="C25" s="262">
        <v>13.67485682108474</v>
      </c>
      <c r="D25" s="262">
        <v>10.94408281965117</v>
      </c>
      <c r="E25" s="262">
        <v>14.548827220672621</v>
      </c>
      <c r="F25" s="262">
        <v>13.290255611177701</v>
      </c>
      <c r="G25" s="262">
        <v>13.369069358928011</v>
      </c>
      <c r="H25" s="262">
        <v>18.714671998706969</v>
      </c>
      <c r="I25" s="262">
        <v>21.363141278906149</v>
      </c>
      <c r="J25" s="262">
        <v>20.376919739177058</v>
      </c>
      <c r="K25" s="262">
        <v>18.442360602910799</v>
      </c>
      <c r="L25" s="262">
        <v>20.473035563211589</v>
      </c>
      <c r="M25" s="262">
        <v>22.258795412263041</v>
      </c>
      <c r="N25" s="262">
        <v>25.22743333827157</v>
      </c>
      <c r="O25" s="262">
        <v>24.619046522817271</v>
      </c>
      <c r="P25" s="262">
        <v>27.993695213999651</v>
      </c>
      <c r="Q25" s="262">
        <v>24.755858159471089</v>
      </c>
      <c r="R25" s="262">
        <v>25.28200230447548</v>
      </c>
      <c r="S25" s="262">
        <v>24.274016973133531</v>
      </c>
      <c r="T25" s="262">
        <v>32.811546319376937</v>
      </c>
      <c r="U25" s="262">
        <v>27.427091195771311</v>
      </c>
      <c r="V25" s="262">
        <v>23.28019739998285</v>
      </c>
      <c r="W25" s="262">
        <v>26.823192711568691</v>
      </c>
      <c r="X25" s="262">
        <v>25.69225552405187</v>
      </c>
      <c r="Y25" s="262">
        <v>26.798448080713179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55.79802999799783</v>
      </c>
      <c r="C27" s="261">
        <f t="shared" si="2"/>
        <v>60.024115294439852</v>
      </c>
      <c r="D27" s="261">
        <f t="shared" si="2"/>
        <v>43.652442352515479</v>
      </c>
      <c r="E27" s="261">
        <f t="shared" si="2"/>
        <v>58.160462604416203</v>
      </c>
      <c r="F27" s="261">
        <f t="shared" si="2"/>
        <v>51.9596178172132</v>
      </c>
      <c r="G27" s="261">
        <f t="shared" si="2"/>
        <v>49.141265229760997</v>
      </c>
      <c r="H27" s="261">
        <f t="shared" si="2"/>
        <v>52.206925791764967</v>
      </c>
      <c r="I27" s="261">
        <f t="shared" si="2"/>
        <v>54.647172803914373</v>
      </c>
      <c r="J27" s="261">
        <f t="shared" si="2"/>
        <v>47.522793361023602</v>
      </c>
      <c r="K27" s="261">
        <f t="shared" si="2"/>
        <v>45.909116480826427</v>
      </c>
      <c r="L27" s="261">
        <f t="shared" si="2"/>
        <v>48.438106351732962</v>
      </c>
      <c r="M27" s="261">
        <f t="shared" si="2"/>
        <v>50.816222390189097</v>
      </c>
      <c r="N27" s="261">
        <f t="shared" si="2"/>
        <v>58.566872300160647</v>
      </c>
      <c r="O27" s="261">
        <f t="shared" si="2"/>
        <v>55.822919945898342</v>
      </c>
      <c r="P27" s="261">
        <f t="shared" si="2"/>
        <v>43.84749364289808</v>
      </c>
      <c r="Q27" s="261">
        <f t="shared" si="2"/>
        <v>54.633307645357164</v>
      </c>
      <c r="R27" s="261">
        <f t="shared" si="2"/>
        <v>51.512717506658923</v>
      </c>
      <c r="S27" s="261">
        <f t="shared" si="2"/>
        <v>52.796661365216643</v>
      </c>
      <c r="T27" s="261">
        <f t="shared" si="2"/>
        <v>72.047321850663579</v>
      </c>
      <c r="U27" s="261">
        <f t="shared" si="2"/>
        <v>61.408869844937563</v>
      </c>
      <c r="V27" s="261">
        <f t="shared" si="2"/>
        <v>47.961973143507457</v>
      </c>
      <c r="W27" s="261">
        <f t="shared" si="2"/>
        <v>56.929805548337171</v>
      </c>
      <c r="X27" s="261">
        <f t="shared" si="2"/>
        <v>50.929783582534078</v>
      </c>
      <c r="Y27" s="261">
        <f t="shared" si="2"/>
        <v>49.818021202676363</v>
      </c>
      <c r="DA27" s="70"/>
    </row>
    <row r="28" spans="1:105" ht="12" customHeight="1" x14ac:dyDescent="0.25">
      <c r="A28" s="60" t="s">
        <v>2419</v>
      </c>
      <c r="B28" s="329">
        <v>55.79802999799783</v>
      </c>
      <c r="C28" s="329">
        <v>60.024115294439852</v>
      </c>
      <c r="D28" s="329">
        <v>43.652442352515479</v>
      </c>
      <c r="E28" s="329">
        <v>58.160462604416203</v>
      </c>
      <c r="F28" s="329">
        <v>51.9596178172132</v>
      </c>
      <c r="G28" s="329">
        <v>49.141265229760997</v>
      </c>
      <c r="H28" s="329">
        <v>52.206925791764967</v>
      </c>
      <c r="I28" s="329">
        <v>54.647172803914373</v>
      </c>
      <c r="J28" s="329">
        <v>47.522793361023602</v>
      </c>
      <c r="K28" s="329">
        <v>45.909116480826427</v>
      </c>
      <c r="L28" s="329">
        <v>48.438106351732962</v>
      </c>
      <c r="M28" s="329">
        <v>50.816222390189097</v>
      </c>
      <c r="N28" s="329">
        <v>58.566872300160647</v>
      </c>
      <c r="O28" s="329">
        <v>55.822919945898342</v>
      </c>
      <c r="P28" s="329">
        <v>43.84749364289808</v>
      </c>
      <c r="Q28" s="329">
        <v>54.633307645357164</v>
      </c>
      <c r="R28" s="329">
        <v>51.512717506658923</v>
      </c>
      <c r="S28" s="329">
        <v>52.796661365216643</v>
      </c>
      <c r="T28" s="329">
        <v>72.047321850663579</v>
      </c>
      <c r="U28" s="329">
        <v>61.408869844937563</v>
      </c>
      <c r="V28" s="329">
        <v>47.961973143507457</v>
      </c>
      <c r="W28" s="329">
        <v>56.929805548337171</v>
      </c>
      <c r="X28" s="329">
        <v>50.929783582534078</v>
      </c>
      <c r="Y28" s="329">
        <v>49.818021202676363</v>
      </c>
      <c r="DA28" s="72" t="s">
        <v>2504</v>
      </c>
    </row>
    <row r="29" spans="1:105" ht="12" customHeight="1" x14ac:dyDescent="0.25">
      <c r="A29" s="59" t="s">
        <v>28</v>
      </c>
      <c r="B29" s="230">
        <v>8.2953413168994725</v>
      </c>
      <c r="C29" s="230">
        <v>13.17513503049318</v>
      </c>
      <c r="D29" s="230">
        <v>8.3021981962069784</v>
      </c>
      <c r="E29" s="230">
        <v>8.921424019394216</v>
      </c>
      <c r="F29" s="230">
        <v>8.696257208380743</v>
      </c>
      <c r="G29" s="230">
        <v>6.7951666426076303</v>
      </c>
      <c r="H29" s="230">
        <v>2.7941556142912778</v>
      </c>
      <c r="I29" s="230">
        <v>2.5231837696309571</v>
      </c>
      <c r="J29" s="230">
        <v>0</v>
      </c>
      <c r="K29" s="230">
        <v>0</v>
      </c>
      <c r="L29" s="230">
        <v>0</v>
      </c>
      <c r="M29" s="230">
        <v>3.2582902795315878</v>
      </c>
      <c r="N29" s="230">
        <v>2.2690210775321509</v>
      </c>
      <c r="O29" s="230">
        <v>2.6315794518262901</v>
      </c>
      <c r="P29" s="230">
        <v>1.5992370913176419</v>
      </c>
      <c r="Q29" s="230">
        <v>2.6756748448227312</v>
      </c>
      <c r="R29" s="230">
        <v>2.0351598108575368</v>
      </c>
      <c r="S29" s="230">
        <v>2.528355538149496</v>
      </c>
      <c r="T29" s="230">
        <v>2.0903870287780419</v>
      </c>
      <c r="U29" s="230">
        <v>2.544287630521771</v>
      </c>
      <c r="V29" s="230">
        <v>2.5168209777084609</v>
      </c>
      <c r="W29" s="230">
        <v>2.411558108436207</v>
      </c>
      <c r="X29" s="230">
        <v>1.944202697794903</v>
      </c>
      <c r="Y29" s="230">
        <v>1.625151200024364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2506</v>
      </c>
    </row>
    <row r="31" spans="1:105" ht="12" customHeight="1" x14ac:dyDescent="0.25">
      <c r="A31" s="59" t="s">
        <v>159</v>
      </c>
      <c r="B31" s="230">
        <v>1.3652035212765921</v>
      </c>
      <c r="C31" s="230">
        <v>1.354126867788833</v>
      </c>
      <c r="D31" s="230">
        <v>0</v>
      </c>
      <c r="E31" s="230">
        <v>0</v>
      </c>
      <c r="F31" s="230">
        <v>0</v>
      </c>
      <c r="G31" s="230">
        <v>0</v>
      </c>
      <c r="H31" s="230">
        <v>1.2342257926464</v>
      </c>
      <c r="I31" s="230">
        <v>0</v>
      </c>
      <c r="J31" s="230">
        <v>0</v>
      </c>
      <c r="K31" s="230">
        <v>2.3895151985860461</v>
      </c>
      <c r="L31" s="230">
        <v>2.4005888000230762</v>
      </c>
      <c r="M31" s="230">
        <v>2.4526658602763831</v>
      </c>
      <c r="N31" s="230">
        <v>2.3696461130813269</v>
      </c>
      <c r="O31" s="230">
        <v>2.3304869569116562</v>
      </c>
      <c r="P31" s="230">
        <v>3.0255293932839278</v>
      </c>
      <c r="Q31" s="230">
        <v>1.161482211298275</v>
      </c>
      <c r="R31" s="230">
        <v>1.105717588938518</v>
      </c>
      <c r="S31" s="230">
        <v>0</v>
      </c>
      <c r="T31" s="230">
        <v>9.9234414514711418</v>
      </c>
      <c r="U31" s="230">
        <v>7.9646444326891848</v>
      </c>
      <c r="V31" s="230">
        <v>0</v>
      </c>
      <c r="W31" s="230">
        <v>0</v>
      </c>
      <c r="X31" s="230">
        <v>0</v>
      </c>
      <c r="Y31" s="230">
        <v>0</v>
      </c>
      <c r="DA31" s="71" t="s">
        <v>2507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46.137485159821757</v>
      </c>
      <c r="C33" s="230">
        <v>45.494853396157843</v>
      </c>
      <c r="D33" s="230">
        <v>35.350244156308499</v>
      </c>
      <c r="E33" s="230">
        <v>49.239038585021987</v>
      </c>
      <c r="F33" s="230">
        <v>43.263360608832457</v>
      </c>
      <c r="G33" s="230">
        <v>42.346098587153371</v>
      </c>
      <c r="H33" s="230">
        <v>48.178544384827291</v>
      </c>
      <c r="I33" s="230">
        <v>52.123989034283412</v>
      </c>
      <c r="J33" s="230">
        <v>47.522793361023602</v>
      </c>
      <c r="K33" s="230">
        <v>43.519601282240387</v>
      </c>
      <c r="L33" s="230">
        <v>46.037517551709882</v>
      </c>
      <c r="M33" s="230">
        <v>45.105266250381128</v>
      </c>
      <c r="N33" s="230">
        <v>53.928205109547172</v>
      </c>
      <c r="O33" s="230">
        <v>50.860853537160388</v>
      </c>
      <c r="P33" s="230">
        <v>39.222727158296507</v>
      </c>
      <c r="Q33" s="230">
        <v>50.796150589236163</v>
      </c>
      <c r="R33" s="230">
        <v>48.371840106862862</v>
      </c>
      <c r="S33" s="230">
        <v>50.268305827067152</v>
      </c>
      <c r="T33" s="230">
        <v>60.033493370414398</v>
      </c>
      <c r="U33" s="230">
        <v>50.899937781726607</v>
      </c>
      <c r="V33" s="230">
        <v>45.445152165799001</v>
      </c>
      <c r="W33" s="230">
        <v>54.518247439900968</v>
      </c>
      <c r="X33" s="230">
        <v>48.985580884739178</v>
      </c>
      <c r="Y33" s="230">
        <v>48.192870002652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32.027417425489332</v>
      </c>
      <c r="C35" s="261">
        <v>31.864422791222619</v>
      </c>
      <c r="D35" s="261">
        <v>25.36925110563001</v>
      </c>
      <c r="E35" s="261">
        <v>30.139767966138049</v>
      </c>
      <c r="F35" s="261">
        <v>32.850404285799577</v>
      </c>
      <c r="G35" s="261">
        <v>28.24071123489442</v>
      </c>
      <c r="H35" s="261">
        <v>40.281296388420223</v>
      </c>
      <c r="I35" s="261">
        <v>46.253552120112353</v>
      </c>
      <c r="J35" s="261">
        <v>45.272849862004392</v>
      </c>
      <c r="K35" s="261">
        <v>39.431946438564736</v>
      </c>
      <c r="L35" s="261">
        <v>44.038671351689501</v>
      </c>
      <c r="M35" s="261">
        <v>46.129309223621533</v>
      </c>
      <c r="N35" s="261">
        <v>57.948388844379473</v>
      </c>
      <c r="O35" s="261">
        <v>57.333675799156438</v>
      </c>
      <c r="P35" s="261">
        <v>64.863903111154215</v>
      </c>
      <c r="Q35" s="261">
        <v>51.009445180052623</v>
      </c>
      <c r="R35" s="261">
        <v>55.258421300766919</v>
      </c>
      <c r="S35" s="261">
        <v>51.162128631794019</v>
      </c>
      <c r="T35" s="261">
        <v>73.579563956669844</v>
      </c>
      <c r="U35" s="261">
        <v>63.439689558559337</v>
      </c>
      <c r="V35" s="261">
        <v>50.254505765106003</v>
      </c>
      <c r="W35" s="261">
        <v>57.569949091533204</v>
      </c>
      <c r="X35" s="261">
        <v>54.872092796837407</v>
      </c>
      <c r="Y35" s="261">
        <v>57.234277089134373</v>
      </c>
      <c r="DA35" s="70" t="s">
        <v>2511</v>
      </c>
    </row>
    <row r="36" spans="1:105" ht="12" customHeight="1" x14ac:dyDescent="0.25">
      <c r="A36" s="46" t="s">
        <v>28</v>
      </c>
      <c r="B36" s="229">
        <v>4.2985790832126849</v>
      </c>
      <c r="C36" s="229">
        <v>6.9941567798829496</v>
      </c>
      <c r="D36" s="229">
        <v>4.82494310552927</v>
      </c>
      <c r="E36" s="229">
        <v>4.623237811929906</v>
      </c>
      <c r="F36" s="229">
        <v>5.4980305296619694</v>
      </c>
      <c r="G36" s="229">
        <v>3.9050752570092579</v>
      </c>
      <c r="H36" s="229">
        <v>2.1558865753476169</v>
      </c>
      <c r="I36" s="229">
        <v>2.1356312872033398</v>
      </c>
      <c r="J36" s="229">
        <v>0</v>
      </c>
      <c r="K36" s="229">
        <v>0</v>
      </c>
      <c r="L36" s="229">
        <v>0</v>
      </c>
      <c r="M36" s="229">
        <v>2.5687044154692731</v>
      </c>
      <c r="N36" s="229">
        <v>1.8927537667652901</v>
      </c>
      <c r="O36" s="229">
        <v>2.272033230723185</v>
      </c>
      <c r="P36" s="229">
        <v>2.0328405882453642</v>
      </c>
      <c r="Q36" s="229">
        <v>2.3491687330455751</v>
      </c>
      <c r="R36" s="229">
        <v>2.062925821276667</v>
      </c>
      <c r="S36" s="229">
        <v>2.450080136221175</v>
      </c>
      <c r="T36" s="229">
        <v>2.1348436295380542</v>
      </c>
      <c r="U36" s="229">
        <v>2.3761366587729178</v>
      </c>
      <c r="V36" s="229">
        <v>2.4773662463685979</v>
      </c>
      <c r="W36" s="229">
        <v>2.3097236972859929</v>
      </c>
      <c r="X36" s="229">
        <v>1.978498523168768</v>
      </c>
      <c r="Y36" s="229">
        <v>1.7677930750174691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2514</v>
      </c>
    </row>
    <row r="39" spans="1:105" ht="12" customHeight="1" x14ac:dyDescent="0.25">
      <c r="A39" s="46" t="s">
        <v>159</v>
      </c>
      <c r="B39" s="229">
        <v>0.70743747323965356</v>
      </c>
      <c r="C39" s="229">
        <v>0.71885226157051441</v>
      </c>
      <c r="D39" s="229">
        <v>0</v>
      </c>
      <c r="E39" s="229">
        <v>0</v>
      </c>
      <c r="F39" s="229">
        <v>0</v>
      </c>
      <c r="G39" s="229">
        <v>0</v>
      </c>
      <c r="H39" s="229">
        <v>0.95229156304132856</v>
      </c>
      <c r="I39" s="229">
        <v>0</v>
      </c>
      <c r="J39" s="229">
        <v>0</v>
      </c>
      <c r="K39" s="229">
        <v>2.05238616090843</v>
      </c>
      <c r="L39" s="229">
        <v>2.0323650895160181</v>
      </c>
      <c r="M39" s="229">
        <v>1.9335826720351019</v>
      </c>
      <c r="N39" s="229">
        <v>1.976692350215443</v>
      </c>
      <c r="O39" s="229">
        <v>2.0120782620473792</v>
      </c>
      <c r="P39" s="229">
        <v>3.8458456128787581</v>
      </c>
      <c r="Q39" s="229">
        <v>1.0197493540928779</v>
      </c>
      <c r="R39" s="229">
        <v>1.1208030706443239</v>
      </c>
      <c r="S39" s="229">
        <v>0</v>
      </c>
      <c r="T39" s="229">
        <v>10.134484894001149</v>
      </c>
      <c r="U39" s="229">
        <v>7.4382642054991743</v>
      </c>
      <c r="V39" s="229">
        <v>0</v>
      </c>
      <c r="W39" s="229">
        <v>0</v>
      </c>
      <c r="X39" s="229">
        <v>0</v>
      </c>
      <c r="Y39" s="229">
        <v>0</v>
      </c>
      <c r="DA39" s="73" t="s">
        <v>2515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3.1133275199619228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3.030433559952793</v>
      </c>
      <c r="M41" s="229">
        <v>6.0678525599406683</v>
      </c>
      <c r="N41" s="229">
        <v>9.093545999835662</v>
      </c>
      <c r="O41" s="229">
        <v>9.137703959863746</v>
      </c>
      <c r="P41" s="229">
        <v>9.1279742397985988</v>
      </c>
      <c r="Q41" s="229">
        <v>3.0429075599570758</v>
      </c>
      <c r="R41" s="229">
        <v>3.0429075599366091</v>
      </c>
      <c r="S41" s="229">
        <v>0</v>
      </c>
      <c r="T41" s="229">
        <v>0</v>
      </c>
      <c r="U41" s="229">
        <v>6.0893078399455716</v>
      </c>
      <c r="V41" s="229">
        <v>3.044404439922983</v>
      </c>
      <c r="W41" s="229">
        <v>3.0441549599768698</v>
      </c>
      <c r="X41" s="229">
        <v>3.0439054799311909</v>
      </c>
      <c r="Y41" s="229">
        <v>3.0436559999431512</v>
      </c>
      <c r="DA41" s="73" t="s">
        <v>2517</v>
      </c>
    </row>
    <row r="42" spans="1:105" ht="12" customHeight="1" x14ac:dyDescent="0.25">
      <c r="A42" s="46" t="s">
        <v>35</v>
      </c>
      <c r="B42" s="229">
        <v>23.908073349075071</v>
      </c>
      <c r="C42" s="229">
        <v>24.151413749769159</v>
      </c>
      <c r="D42" s="229">
        <v>20.544308000100749</v>
      </c>
      <c r="E42" s="229">
        <v>25.516530154208141</v>
      </c>
      <c r="F42" s="229">
        <v>27.352373756137609</v>
      </c>
      <c r="G42" s="229">
        <v>24.335635977885161</v>
      </c>
      <c r="H42" s="229">
        <v>37.17311825003128</v>
      </c>
      <c r="I42" s="229">
        <v>44.117920832909007</v>
      </c>
      <c r="J42" s="229">
        <v>45.272849862004392</v>
      </c>
      <c r="K42" s="229">
        <v>37.379560277656303</v>
      </c>
      <c r="L42" s="229">
        <v>38.975872702220691</v>
      </c>
      <c r="M42" s="229">
        <v>35.55916957617648</v>
      </c>
      <c r="N42" s="229">
        <v>44.985396727563078</v>
      </c>
      <c r="O42" s="229">
        <v>43.911860346522133</v>
      </c>
      <c r="P42" s="229">
        <v>49.8572426702315</v>
      </c>
      <c r="Q42" s="229">
        <v>44.597619532957083</v>
      </c>
      <c r="R42" s="229">
        <v>49.031784848909318</v>
      </c>
      <c r="S42" s="229">
        <v>48.712048495572837</v>
      </c>
      <c r="T42" s="229">
        <v>61.310235433130643</v>
      </c>
      <c r="U42" s="229">
        <v>47.535980854341673</v>
      </c>
      <c r="V42" s="229">
        <v>44.732735078814407</v>
      </c>
      <c r="W42" s="229">
        <v>52.216070434270328</v>
      </c>
      <c r="X42" s="229">
        <v>49.84968879373745</v>
      </c>
      <c r="Y42" s="229">
        <v>52.422828014173753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1.0000000000000002</v>
      </c>
      <c r="D51" s="232">
        <f t="shared" si="3"/>
        <v>1</v>
      </c>
      <c r="E51" s="232">
        <f t="shared" si="3"/>
        <v>1.0000000000000002</v>
      </c>
      <c r="F51" s="232">
        <f t="shared" si="3"/>
        <v>1</v>
      </c>
      <c r="G51" s="232">
        <f t="shared" si="3"/>
        <v>1.0000000000000002</v>
      </c>
      <c r="H51" s="232">
        <f t="shared" si="3"/>
        <v>0.99999999999999978</v>
      </c>
      <c r="I51" s="232">
        <f t="shared" si="3"/>
        <v>1.0000000000000002</v>
      </c>
      <c r="J51" s="232">
        <f t="shared" si="3"/>
        <v>1.0000000000000002</v>
      </c>
      <c r="K51" s="232">
        <f t="shared" si="3"/>
        <v>1</v>
      </c>
      <c r="L51" s="232">
        <f t="shared" si="3"/>
        <v>0.99999999999999978</v>
      </c>
      <c r="M51" s="232">
        <f t="shared" si="3"/>
        <v>1.0000000000000002</v>
      </c>
      <c r="N51" s="232">
        <f t="shared" si="3"/>
        <v>1.0000000000000002</v>
      </c>
      <c r="O51" s="232">
        <f t="shared" si="3"/>
        <v>1.0000000000000002</v>
      </c>
      <c r="P51" s="232">
        <f t="shared" si="3"/>
        <v>0.99999999999999978</v>
      </c>
      <c r="Q51" s="232">
        <f t="shared" si="3"/>
        <v>1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0.99999999999999978</v>
      </c>
      <c r="V51" s="232">
        <f t="shared" si="3"/>
        <v>1.0000000000000002</v>
      </c>
      <c r="W51" s="232">
        <f t="shared" si="3"/>
        <v>0.99999999999999978</v>
      </c>
      <c r="X51" s="232">
        <f t="shared" si="3"/>
        <v>0.99999999999999956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3.7314131141580498E-2</v>
      </c>
      <c r="C56" s="300">
        <f t="shared" si="8"/>
        <v>3.7308512234040553E-2</v>
      </c>
      <c r="D56" s="300">
        <f t="shared" si="8"/>
        <v>3.6574176947010227E-2</v>
      </c>
      <c r="E56" s="300">
        <f t="shared" si="8"/>
        <v>3.84143412436539E-2</v>
      </c>
      <c r="F56" s="300">
        <f t="shared" si="8"/>
        <v>3.6312685780752786E-2</v>
      </c>
      <c r="G56" s="300">
        <f t="shared" si="8"/>
        <v>3.7446446096185595E-2</v>
      </c>
      <c r="H56" s="300">
        <f t="shared" si="8"/>
        <v>3.5468221795021772E-2</v>
      </c>
      <c r="I56" s="300">
        <f t="shared" si="8"/>
        <v>3.4344868909446734E-2</v>
      </c>
      <c r="J56" s="300">
        <f t="shared" si="8"/>
        <v>3.3861770129488176E-2</v>
      </c>
      <c r="K56" s="300">
        <f t="shared" si="8"/>
        <v>3.5194884542584015E-2</v>
      </c>
      <c r="L56" s="300">
        <f t="shared" si="8"/>
        <v>3.4396679917507389E-2</v>
      </c>
      <c r="M56" s="300">
        <f t="shared" si="8"/>
        <v>3.2662019806035988E-2</v>
      </c>
      <c r="N56" s="300">
        <f t="shared" si="8"/>
        <v>3.2539213696929234E-2</v>
      </c>
      <c r="O56" s="300">
        <f t="shared" si="8"/>
        <v>3.185398320314501E-2</v>
      </c>
      <c r="P56" s="300">
        <f t="shared" si="8"/>
        <v>2.670711910397661E-2</v>
      </c>
      <c r="Q56" s="300">
        <f t="shared" si="8"/>
        <v>3.2612339518282303E-2</v>
      </c>
      <c r="R56" s="300">
        <f t="shared" si="8"/>
        <v>3.1094417624637587E-2</v>
      </c>
      <c r="S56" s="300">
        <f t="shared" si="8"/>
        <v>3.2215517637813558E-2</v>
      </c>
      <c r="T56" s="300">
        <f t="shared" si="8"/>
        <v>3.2199529476916025E-2</v>
      </c>
      <c r="U56" s="300">
        <f t="shared" si="8"/>
        <v>3.1710286282061698E-2</v>
      </c>
      <c r="V56" s="300">
        <f t="shared" si="8"/>
        <v>3.0872311202824267E-2</v>
      </c>
      <c r="W56" s="300">
        <f t="shared" si="8"/>
        <v>3.1551432319682535E-2</v>
      </c>
      <c r="X56" s="300">
        <f t="shared" si="8"/>
        <v>3.0592014422708445E-2</v>
      </c>
      <c r="Y56" s="300">
        <f t="shared" si="8"/>
        <v>2.9702434871481283E-2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0.26527289200211029</v>
      </c>
      <c r="C57" s="301">
        <f t="shared" si="9"/>
        <v>0.27408333010813585</v>
      </c>
      <c r="D57" s="301">
        <f t="shared" si="9"/>
        <v>0.26636320107129052</v>
      </c>
      <c r="E57" s="301">
        <f t="shared" si="9"/>
        <v>0.27269441323783189</v>
      </c>
      <c r="F57" s="301">
        <f t="shared" si="9"/>
        <v>0.26065630409588997</v>
      </c>
      <c r="G57" s="301">
        <f t="shared" si="9"/>
        <v>0.26456881957852674</v>
      </c>
      <c r="H57" s="301">
        <f t="shared" si="9"/>
        <v>0.23857330572513549</v>
      </c>
      <c r="I57" s="301">
        <f t="shared" si="9"/>
        <v>0.23012672762747183</v>
      </c>
      <c r="J57" s="301">
        <f t="shared" si="9"/>
        <v>0.21947443602446043</v>
      </c>
      <c r="K57" s="301">
        <f t="shared" si="9"/>
        <v>0.2281149924056371</v>
      </c>
      <c r="L57" s="301">
        <f t="shared" si="9"/>
        <v>0.22294144390977005</v>
      </c>
      <c r="M57" s="301">
        <f t="shared" si="9"/>
        <v>0.22231866627576821</v>
      </c>
      <c r="N57" s="301">
        <f t="shared" si="9"/>
        <v>0.21704560603143094</v>
      </c>
      <c r="O57" s="301">
        <f t="shared" si="9"/>
        <v>0.2139154967678005</v>
      </c>
      <c r="P57" s="301">
        <f t="shared" si="9"/>
        <v>0.17845767065763007</v>
      </c>
      <c r="Q57" s="301">
        <f t="shared" si="9"/>
        <v>0.21937671236834089</v>
      </c>
      <c r="R57" s="301">
        <f t="shared" si="9"/>
        <v>0.20782372868247412</v>
      </c>
      <c r="S57" s="301">
        <f t="shared" si="9"/>
        <v>0.21652007363934611</v>
      </c>
      <c r="T57" s="301">
        <f t="shared" si="9"/>
        <v>0.21326023618071105</v>
      </c>
      <c r="U57" s="301">
        <f t="shared" si="9"/>
        <v>0.21316556141525894</v>
      </c>
      <c r="V57" s="301">
        <f t="shared" si="9"/>
        <v>0.2098206052835476</v>
      </c>
      <c r="W57" s="301">
        <f t="shared" si="9"/>
        <v>0.21301926468283072</v>
      </c>
      <c r="X57" s="301">
        <f t="shared" si="9"/>
        <v>0.20676790383426316</v>
      </c>
      <c r="Y57" s="301">
        <f t="shared" si="9"/>
        <v>0.20054610711398702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0.26527289200211029</v>
      </c>
      <c r="C58" s="302">
        <f t="shared" si="10"/>
        <v>0.27408333010813585</v>
      </c>
      <c r="D58" s="302">
        <f t="shared" si="10"/>
        <v>0.26636320107129052</v>
      </c>
      <c r="E58" s="302">
        <f t="shared" si="10"/>
        <v>0.27269441323783189</v>
      </c>
      <c r="F58" s="302">
        <f t="shared" si="10"/>
        <v>0.26065630409588997</v>
      </c>
      <c r="G58" s="302">
        <f t="shared" si="10"/>
        <v>0.26456881957852674</v>
      </c>
      <c r="H58" s="302">
        <f t="shared" si="10"/>
        <v>0.23857330572513549</v>
      </c>
      <c r="I58" s="302">
        <f t="shared" si="10"/>
        <v>0.23012672762747183</v>
      </c>
      <c r="J58" s="302">
        <f t="shared" si="10"/>
        <v>0.21947443602446043</v>
      </c>
      <c r="K58" s="302">
        <f t="shared" si="10"/>
        <v>0.2281149924056371</v>
      </c>
      <c r="L58" s="302">
        <f t="shared" si="10"/>
        <v>0.22294144390977005</v>
      </c>
      <c r="M58" s="302">
        <f t="shared" si="10"/>
        <v>0.22231866627576821</v>
      </c>
      <c r="N58" s="302">
        <f t="shared" si="10"/>
        <v>0.21704560603143094</v>
      </c>
      <c r="O58" s="302">
        <f t="shared" si="10"/>
        <v>0.2139154967678005</v>
      </c>
      <c r="P58" s="302">
        <f t="shared" si="10"/>
        <v>0.17845767065763007</v>
      </c>
      <c r="Q58" s="302">
        <f t="shared" si="10"/>
        <v>0.21937671236834089</v>
      </c>
      <c r="R58" s="302">
        <f t="shared" si="10"/>
        <v>0.20782372868247412</v>
      </c>
      <c r="S58" s="302">
        <f t="shared" si="10"/>
        <v>0.21652007363934611</v>
      </c>
      <c r="T58" s="302">
        <f t="shared" si="10"/>
        <v>0.21326023618071105</v>
      </c>
      <c r="U58" s="302">
        <f t="shared" si="10"/>
        <v>0.21316556141525894</v>
      </c>
      <c r="V58" s="302">
        <f t="shared" si="10"/>
        <v>0.2098206052835476</v>
      </c>
      <c r="W58" s="302">
        <f t="shared" si="10"/>
        <v>0.21301926468283072</v>
      </c>
      <c r="X58" s="302">
        <f t="shared" si="10"/>
        <v>0.20676790383426316</v>
      </c>
      <c r="Y58" s="302">
        <f t="shared" si="10"/>
        <v>0.20054610711398702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0.10093235788505285</v>
      </c>
      <c r="C60" s="301">
        <f t="shared" si="12"/>
        <v>8.9203439981445809E-2</v>
      </c>
      <c r="D60" s="301">
        <f t="shared" si="12"/>
        <v>9.5399699978515745E-2</v>
      </c>
      <c r="E60" s="301">
        <f t="shared" si="12"/>
        <v>9.7449212662964843E-2</v>
      </c>
      <c r="F60" s="301">
        <f t="shared" si="12"/>
        <v>9.5243989566935944E-2</v>
      </c>
      <c r="G60" s="301">
        <f t="shared" si="12"/>
        <v>0.1028242290761873</v>
      </c>
      <c r="H60" s="301">
        <f t="shared" si="12"/>
        <v>0.12217375093931158</v>
      </c>
      <c r="I60" s="301">
        <f t="shared" si="12"/>
        <v>0.12851873317787466</v>
      </c>
      <c r="J60" s="301">
        <f t="shared" si="12"/>
        <v>0.13443813413001454</v>
      </c>
      <c r="K60" s="301">
        <f t="shared" si="12"/>
        <v>0.1309101631148647</v>
      </c>
      <c r="L60" s="301">
        <f t="shared" si="12"/>
        <v>0.13461326373717064</v>
      </c>
      <c r="M60" s="301">
        <f t="shared" si="12"/>
        <v>0.13911602791954383</v>
      </c>
      <c r="N60" s="301">
        <f t="shared" si="12"/>
        <v>0.13355925683087322</v>
      </c>
      <c r="O60" s="301">
        <f t="shared" si="12"/>
        <v>0.13477299728657435</v>
      </c>
      <c r="P60" s="301">
        <f t="shared" si="12"/>
        <v>0.16276185693191908</v>
      </c>
      <c r="Q60" s="301">
        <f t="shared" si="12"/>
        <v>0.14200805356257423</v>
      </c>
      <c r="R60" s="301">
        <f t="shared" si="12"/>
        <v>0.14571159017454005</v>
      </c>
      <c r="S60" s="301">
        <f t="shared" si="12"/>
        <v>0.14221169636328088</v>
      </c>
      <c r="T60" s="301">
        <f t="shared" si="12"/>
        <v>0.1387460736674582</v>
      </c>
      <c r="U60" s="301">
        <f t="shared" si="12"/>
        <v>0.13600900017717352</v>
      </c>
      <c r="V60" s="301">
        <f t="shared" si="12"/>
        <v>0.14549220051505093</v>
      </c>
      <c r="W60" s="301">
        <f t="shared" si="12"/>
        <v>0.14338100184025962</v>
      </c>
      <c r="X60" s="301">
        <f t="shared" si="12"/>
        <v>0.14901002477750541</v>
      </c>
      <c r="Y60" s="301">
        <f t="shared" si="12"/>
        <v>0.15411303292433579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0.10093235788505285</v>
      </c>
      <c r="C61" s="302">
        <f t="shared" si="13"/>
        <v>8.9203439981445809E-2</v>
      </c>
      <c r="D61" s="302">
        <f t="shared" si="13"/>
        <v>9.5399699978515745E-2</v>
      </c>
      <c r="E61" s="302">
        <f t="shared" si="13"/>
        <v>9.7449212662964843E-2</v>
      </c>
      <c r="F61" s="302">
        <f t="shared" si="13"/>
        <v>9.5243989566935944E-2</v>
      </c>
      <c r="G61" s="302">
        <f t="shared" si="13"/>
        <v>0.1028242290761873</v>
      </c>
      <c r="H61" s="302">
        <f t="shared" si="13"/>
        <v>0.12217375093931158</v>
      </c>
      <c r="I61" s="302">
        <f t="shared" si="13"/>
        <v>0.12851873317787466</v>
      </c>
      <c r="J61" s="302">
        <f t="shared" si="13"/>
        <v>0.13443813413001454</v>
      </c>
      <c r="K61" s="302">
        <f t="shared" si="13"/>
        <v>0.1309101631148647</v>
      </c>
      <c r="L61" s="302">
        <f t="shared" si="13"/>
        <v>0.13461326373717064</v>
      </c>
      <c r="M61" s="302">
        <f t="shared" si="13"/>
        <v>0.13911602791954383</v>
      </c>
      <c r="N61" s="302">
        <f t="shared" si="13"/>
        <v>0.13355925683087322</v>
      </c>
      <c r="O61" s="302">
        <f t="shared" si="13"/>
        <v>0.13477299728657435</v>
      </c>
      <c r="P61" s="302">
        <f t="shared" si="13"/>
        <v>0.16276185693191908</v>
      </c>
      <c r="Q61" s="302">
        <f t="shared" si="13"/>
        <v>0.14200805356257423</v>
      </c>
      <c r="R61" s="302">
        <f t="shared" si="13"/>
        <v>0.14571159017454005</v>
      </c>
      <c r="S61" s="302">
        <f t="shared" si="13"/>
        <v>0.14221169636328088</v>
      </c>
      <c r="T61" s="302">
        <f t="shared" si="13"/>
        <v>0.1387460736674582</v>
      </c>
      <c r="U61" s="302">
        <f t="shared" si="13"/>
        <v>0.13600900017717352</v>
      </c>
      <c r="V61" s="302">
        <f t="shared" si="13"/>
        <v>0.14549220051505093</v>
      </c>
      <c r="W61" s="302">
        <f t="shared" si="13"/>
        <v>0.14338100184025962</v>
      </c>
      <c r="X61" s="302">
        <f t="shared" si="13"/>
        <v>0.14901002477750541</v>
      </c>
      <c r="Y61" s="302">
        <f t="shared" si="13"/>
        <v>0.15411303292433579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0.37896127428872911</v>
      </c>
      <c r="C63" s="301">
        <f t="shared" si="15"/>
        <v>0.39154761444019431</v>
      </c>
      <c r="D63" s="301">
        <f t="shared" si="15"/>
        <v>0.38051885867327229</v>
      </c>
      <c r="E63" s="301">
        <f t="shared" si="15"/>
        <v>0.38956344748261712</v>
      </c>
      <c r="F63" s="301">
        <f t="shared" si="15"/>
        <v>0.37236614870841428</v>
      </c>
      <c r="G63" s="301">
        <f t="shared" si="15"/>
        <v>0.37795545654075258</v>
      </c>
      <c r="H63" s="301">
        <f t="shared" si="15"/>
        <v>0.34081900817876504</v>
      </c>
      <c r="I63" s="301">
        <f t="shared" si="15"/>
        <v>0.32875246803924552</v>
      </c>
      <c r="J63" s="301">
        <f t="shared" si="15"/>
        <v>0.31353490860637195</v>
      </c>
      <c r="K63" s="301">
        <f t="shared" si="15"/>
        <v>0.32587856057948156</v>
      </c>
      <c r="L63" s="301">
        <f t="shared" si="15"/>
        <v>0.31848777701395731</v>
      </c>
      <c r="M63" s="301">
        <f t="shared" si="15"/>
        <v>0.31759809467966882</v>
      </c>
      <c r="N63" s="301">
        <f t="shared" si="15"/>
        <v>0.31006515147347274</v>
      </c>
      <c r="O63" s="301">
        <f t="shared" si="15"/>
        <v>0.30559356681114369</v>
      </c>
      <c r="P63" s="301">
        <f t="shared" si="15"/>
        <v>0.25493952951090015</v>
      </c>
      <c r="Q63" s="301">
        <f t="shared" si="15"/>
        <v>0.31339530338334409</v>
      </c>
      <c r="R63" s="301">
        <f t="shared" si="15"/>
        <v>0.29689104097496305</v>
      </c>
      <c r="S63" s="301">
        <f t="shared" si="15"/>
        <v>0.30931439091335139</v>
      </c>
      <c r="T63" s="301">
        <f t="shared" si="15"/>
        <v>0.30465748025815875</v>
      </c>
      <c r="U63" s="301">
        <f t="shared" si="15"/>
        <v>0.30452223059322708</v>
      </c>
      <c r="V63" s="301">
        <f t="shared" si="15"/>
        <v>0.2997437218336394</v>
      </c>
      <c r="W63" s="301">
        <f t="shared" si="15"/>
        <v>0.30431323526118681</v>
      </c>
      <c r="X63" s="301">
        <f t="shared" si="15"/>
        <v>0.2953827197632331</v>
      </c>
      <c r="Y63" s="301">
        <f t="shared" si="15"/>
        <v>0.28649443873426717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0.37896127428872911</v>
      </c>
      <c r="C64" s="302">
        <f t="shared" si="16"/>
        <v>0.39154761444019431</v>
      </c>
      <c r="D64" s="302">
        <f t="shared" si="16"/>
        <v>0.38051885867327229</v>
      </c>
      <c r="E64" s="302">
        <f t="shared" si="16"/>
        <v>0.38956344748261712</v>
      </c>
      <c r="F64" s="302">
        <f t="shared" si="16"/>
        <v>0.37236614870841428</v>
      </c>
      <c r="G64" s="302">
        <f t="shared" si="16"/>
        <v>0.37795545654075258</v>
      </c>
      <c r="H64" s="302">
        <f t="shared" si="16"/>
        <v>0.34081900817876504</v>
      </c>
      <c r="I64" s="302">
        <f t="shared" si="16"/>
        <v>0.32875246803924552</v>
      </c>
      <c r="J64" s="302">
        <f t="shared" si="16"/>
        <v>0.31353490860637195</v>
      </c>
      <c r="K64" s="302">
        <f t="shared" si="16"/>
        <v>0.32587856057948156</v>
      </c>
      <c r="L64" s="302">
        <f t="shared" si="16"/>
        <v>0.31848777701395731</v>
      </c>
      <c r="M64" s="302">
        <f t="shared" si="16"/>
        <v>0.31759809467966882</v>
      </c>
      <c r="N64" s="302">
        <f t="shared" si="16"/>
        <v>0.31006515147347274</v>
      </c>
      <c r="O64" s="302">
        <f t="shared" si="16"/>
        <v>0.30559356681114369</v>
      </c>
      <c r="P64" s="302">
        <f t="shared" si="16"/>
        <v>0.25493952951090015</v>
      </c>
      <c r="Q64" s="302">
        <f t="shared" si="16"/>
        <v>0.31339530338334409</v>
      </c>
      <c r="R64" s="302">
        <f t="shared" si="16"/>
        <v>0.29689104097496305</v>
      </c>
      <c r="S64" s="302">
        <f t="shared" si="16"/>
        <v>0.30931439091335139</v>
      </c>
      <c r="T64" s="302">
        <f t="shared" si="16"/>
        <v>0.30465748025815875</v>
      </c>
      <c r="U64" s="302">
        <f t="shared" si="16"/>
        <v>0.30452223059322708</v>
      </c>
      <c r="V64" s="302">
        <f t="shared" si="16"/>
        <v>0.2997437218336394</v>
      </c>
      <c r="W64" s="302">
        <f t="shared" si="16"/>
        <v>0.30431323526118681</v>
      </c>
      <c r="X64" s="302">
        <f t="shared" si="16"/>
        <v>0.2953827197632331</v>
      </c>
      <c r="Y64" s="302">
        <f t="shared" si="16"/>
        <v>0.28649443873426717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0.21751934468252726</v>
      </c>
      <c r="C66" s="301">
        <f t="shared" si="18"/>
        <v>0.20785710323618364</v>
      </c>
      <c r="D66" s="301">
        <f t="shared" si="18"/>
        <v>0.22114406332991124</v>
      </c>
      <c r="E66" s="301">
        <f t="shared" si="18"/>
        <v>0.20187858537293252</v>
      </c>
      <c r="F66" s="301">
        <f t="shared" si="18"/>
        <v>0.23542087184800711</v>
      </c>
      <c r="G66" s="301">
        <f t="shared" si="18"/>
        <v>0.21720504870834792</v>
      </c>
      <c r="H66" s="301">
        <f t="shared" si="18"/>
        <v>0.26296571336176588</v>
      </c>
      <c r="I66" s="301">
        <f t="shared" si="18"/>
        <v>0.27825720224596157</v>
      </c>
      <c r="J66" s="301">
        <f t="shared" si="18"/>
        <v>0.29869075110966509</v>
      </c>
      <c r="K66" s="301">
        <f t="shared" si="18"/>
        <v>0.27990139935743263</v>
      </c>
      <c r="L66" s="301">
        <f t="shared" si="18"/>
        <v>0.28956083542159439</v>
      </c>
      <c r="M66" s="301">
        <f t="shared" si="18"/>
        <v>0.28830519131898336</v>
      </c>
      <c r="N66" s="301">
        <f t="shared" si="18"/>
        <v>0.3067907719672941</v>
      </c>
      <c r="O66" s="301">
        <f t="shared" si="18"/>
        <v>0.31386395593133659</v>
      </c>
      <c r="P66" s="301">
        <f t="shared" si="18"/>
        <v>0.37713382379557386</v>
      </c>
      <c r="Q66" s="301">
        <f t="shared" si="18"/>
        <v>0.29260759116745849</v>
      </c>
      <c r="R66" s="301">
        <f t="shared" si="18"/>
        <v>0.31847922254338523</v>
      </c>
      <c r="S66" s="301">
        <f t="shared" si="18"/>
        <v>0.2997383214462081</v>
      </c>
      <c r="T66" s="301">
        <f t="shared" si="18"/>
        <v>0.31113668041675596</v>
      </c>
      <c r="U66" s="301">
        <f t="shared" si="18"/>
        <v>0.31459292153227847</v>
      </c>
      <c r="V66" s="301">
        <f t="shared" si="18"/>
        <v>0.31407116116493805</v>
      </c>
      <c r="W66" s="301">
        <f t="shared" si="18"/>
        <v>0.30773506589604011</v>
      </c>
      <c r="X66" s="301">
        <f t="shared" si="18"/>
        <v>0.31824733720228943</v>
      </c>
      <c r="Y66" s="301">
        <f t="shared" si="18"/>
        <v>0.32914398635592873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1.7492491319671233</v>
      </c>
      <c r="C72" s="320">
        <f>IF(C$5=0,0,C$5/TRE_fec!C$5)</f>
        <v>2.1650127625313784</v>
      </c>
      <c r="D72" s="320">
        <f>IF(D$5=0,0,D$5/TRE_fec!D$5)</f>
        <v>1.9227550098089399</v>
      </c>
      <c r="E72" s="320">
        <f>IF(E$5=0,0,E$5/TRE_fec!E$5)</f>
        <v>1.8975514441892845</v>
      </c>
      <c r="F72" s="320">
        <f>IF(F$5=0,0,F$5/TRE_fec!F$5)</f>
        <v>1.9309881448546609</v>
      </c>
      <c r="G72" s="320">
        <f>IF(G$5=0,0,G$5/TRE_fec!G$5)</f>
        <v>1.727865286320726</v>
      </c>
      <c r="H72" s="320">
        <f>IF(H$5=0,0,H$5/TRE_fec!H$5)</f>
        <v>1.3399325762187508</v>
      </c>
      <c r="I72" s="320">
        <f>IF(I$5=0,0,I$5/TRE_fec!I$5)</f>
        <v>1.2484498688787657</v>
      </c>
      <c r="J72" s="320">
        <f>IF(J$5=0,0,J$5/TRE_fec!J$5)</f>
        <v>1.1734850368672174</v>
      </c>
      <c r="K72" s="320">
        <f>IF(K$5=0,0,K$5/TRE_fec!K$5)</f>
        <v>1.2181992717169527</v>
      </c>
      <c r="L72" s="320">
        <f>IF(L$5=0,0,L$5/TRE_fec!L$5)</f>
        <v>1.167655666769942</v>
      </c>
      <c r="M72" s="320">
        <f>IF(M$5=0,0,M$5/TRE_fec!M$5)</f>
        <v>1.1040148910220653</v>
      </c>
      <c r="N72" s="320">
        <f>IF(N$5=0,0,N$5/TRE_fec!N$5)</f>
        <v>1.163552542392859</v>
      </c>
      <c r="O72" s="320">
        <f>IF(O$5=0,0,O$5/TRE_fec!O$5)</f>
        <v>1.1445086438315735</v>
      </c>
      <c r="P72" s="320">
        <f>IF(P$5=0,0,P$5/TRE_fec!P$5)</f>
        <v>0.86263673811369934</v>
      </c>
      <c r="Q72" s="320">
        <f>IF(Q$5=0,0,Q$5/TRE_fec!Q$5)</f>
        <v>1.0815296490494413</v>
      </c>
      <c r="R72" s="320">
        <f>IF(R$5=0,0,R$5/TRE_fec!R$5)</f>
        <v>1.0350612429554029</v>
      </c>
      <c r="S72" s="320">
        <f>IF(S$5=0,0,S$5/TRE_fec!S$5)</f>
        <v>1.0799042603975879</v>
      </c>
      <c r="T72" s="320">
        <f>IF(T$5=0,0,T$5/TRE_fec!T$5)</f>
        <v>1.0916690531755784</v>
      </c>
      <c r="U72" s="320">
        <f>IF(U$5=0,0,U$5/TRE_fec!U$5)</f>
        <v>1.1178028214869133</v>
      </c>
      <c r="V72" s="320">
        <f>IF(V$5=0,0,V$5/TRE_fec!V$5)</f>
        <v>1.0403296736588508</v>
      </c>
      <c r="W72" s="320">
        <f>IF(W$5=0,0,W$5/TRE_fec!W$5)</f>
        <v>1.0654457188338402</v>
      </c>
      <c r="X72" s="320">
        <f>IF(X$5=0,0,X$5/TRE_fec!X$5)</f>
        <v>1.0083858525869691</v>
      </c>
      <c r="Y72" s="320">
        <f>IF(Y$5=0,0,Y$5/TRE_fec!Y$5)</f>
        <v>0.96012845139401559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2.1653586805931231</v>
      </c>
      <c r="C77" s="332">
        <f>IF(C$10=0,0,C$10/TRE_fec!C$10)</f>
        <v>2.3361331157828302</v>
      </c>
      <c r="D77" s="332">
        <f>IF(D$10=0,0,D$10/TRE_fec!D$10)</f>
        <v>2.2209140071670781</v>
      </c>
      <c r="E77" s="332">
        <f>IF(E$10=0,0,E$10/TRE_fec!E$10)</f>
        <v>2.2617272289744097</v>
      </c>
      <c r="F77" s="332">
        <f>IF(F$10=0,0,F$10/TRE_fec!F$10)</f>
        <v>2.2083702638354299</v>
      </c>
      <c r="G77" s="332">
        <f>IF(G$10=0,0,G$10/TRE_fec!G$10)</f>
        <v>2.1341893453359306</v>
      </c>
      <c r="H77" s="332">
        <f>IF(H$10=0,0,H$10/TRE_fec!H$10)</f>
        <v>1.6979544589135291</v>
      </c>
      <c r="I77" s="332">
        <f>IF(I$10=0,0,I$10/TRE_fec!I$10)</f>
        <v>1.5506924445488088</v>
      </c>
      <c r="J77" s="332">
        <f>IF(J$10=0,0,J$10/TRE_fec!J$10)</f>
        <v>1.4419877219591788</v>
      </c>
      <c r="K77" s="332">
        <f>IF(K$10=0,0,K$10/TRE_fec!K$10)</f>
        <v>1.5512099220480393</v>
      </c>
      <c r="L77" s="332">
        <f>IF(L$10=0,0,L$10/TRE_fec!L$10)</f>
        <v>1.4701669520747789</v>
      </c>
      <c r="M77" s="332">
        <f>IF(M$10=0,0,M$10/TRE_fec!M$10)</f>
        <v>1.3493139030997692</v>
      </c>
      <c r="N77" s="332">
        <f>IF(N$10=0,0,N$10/TRE_fec!N$10)</f>
        <v>1.3999342388122575</v>
      </c>
      <c r="O77" s="332">
        <f>IF(O$10=0,0,O$10/TRE_fec!O$10)</f>
        <v>1.351410539937077</v>
      </c>
      <c r="P77" s="332">
        <f>IF(P$10=0,0,P$10/TRE_fec!P$10)</f>
        <v>0.8632699290808773</v>
      </c>
      <c r="Q77" s="332">
        <f>IF(Q$10=0,0,Q$10/TRE_fec!Q$10)</f>
        <v>1.3104515822277529</v>
      </c>
      <c r="R77" s="332">
        <f>IF(R$10=0,0,R$10/TRE_fec!R$10)</f>
        <v>1.1946598980355361</v>
      </c>
      <c r="S77" s="332">
        <f>IF(S$10=0,0,S$10/TRE_fec!S$10)</f>
        <v>1.2840789592152972</v>
      </c>
      <c r="T77" s="332">
        <f>IF(T$10=0,0,T$10/TRE_fec!T$10)</f>
        <v>1.2952389588258113</v>
      </c>
      <c r="U77" s="332">
        <f>IF(U$10=0,0,U$10/TRE_fec!U$10)</f>
        <v>1.3059851269457636</v>
      </c>
      <c r="V77" s="332">
        <f>IF(V$10=0,0,V$10/TRE_fec!V$10)</f>
        <v>1.1859226132613669</v>
      </c>
      <c r="W77" s="332">
        <f>IF(W$10=0,0,W$10/TRE_fec!W$10)</f>
        <v>1.2349857252787473</v>
      </c>
      <c r="X77" s="332">
        <f>IF(X$10=0,0,X$10/TRE_fec!X$10)</f>
        <v>1.1342161769529746</v>
      </c>
      <c r="Y77" s="332">
        <f>IF(Y$10=0,0,Y$10/TRE_fec!Y$10)</f>
        <v>1.0481440113265736</v>
      </c>
      <c r="DA77" s="68"/>
    </row>
    <row r="78" spans="1:105" ht="12" customHeight="1" x14ac:dyDescent="0.25">
      <c r="A78" s="174" t="s">
        <v>2403</v>
      </c>
      <c r="B78" s="348">
        <f>IF(B$16=0,0,B$16/TRE_fec!B$16)</f>
        <v>2.3421410557624527</v>
      </c>
      <c r="C78" s="348">
        <f>IF(C$16=0,0,C$16/TRE_fec!C$16)</f>
        <v>2.5989466764079596</v>
      </c>
      <c r="D78" s="348">
        <f>IF(D$16=0,0,D$16/TRE_fec!D$16)</f>
        <v>2.4517427479527867</v>
      </c>
      <c r="E78" s="348">
        <f>IF(E$16=0,0,E$16/TRE_fec!E$16)</f>
        <v>2.4437947969964098</v>
      </c>
      <c r="F78" s="348">
        <f>IF(F$16=0,0,F$16/TRE_fec!F$16)</f>
        <v>2.4090776594631547</v>
      </c>
      <c r="G78" s="348">
        <f>IF(G$16=0,0,G$16/TRE_fec!G$16)</f>
        <v>2.2972348717610243</v>
      </c>
      <c r="H78" s="348">
        <f>IF(H$16=0,0,H$16/TRE_fec!H$16)</f>
        <v>1.7555279477143875</v>
      </c>
      <c r="I78" s="348">
        <f>IF(I$16=0,0,I$16/TRE_fec!I$16)</f>
        <v>1.5985256076712273</v>
      </c>
      <c r="J78" s="348">
        <f>IF(J$16=0,0,J$16/TRE_fec!J$16)</f>
        <v>1.4419877219591799</v>
      </c>
      <c r="K78" s="348">
        <f>IF(K$16=0,0,K$16/TRE_fec!K$16)</f>
        <v>1.5512099220480395</v>
      </c>
      <c r="L78" s="348">
        <f>IF(L$16=0,0,L$16/TRE_fec!L$16)</f>
        <v>1.4701669520747787</v>
      </c>
      <c r="M78" s="348">
        <f>IF(M$16=0,0,M$16/TRE_fec!M$16)</f>
        <v>1.4119034770995464</v>
      </c>
      <c r="N78" s="348">
        <f>IF(N$16=0,0,N$16/TRE_fec!N$16)</f>
        <v>1.4375558493484828</v>
      </c>
      <c r="O78" s="348">
        <f>IF(O$16=0,0,O$16/TRE_fec!O$16)</f>
        <v>1.3966254661890085</v>
      </c>
      <c r="P78" s="348">
        <f>IF(P$16=0,0,P$16/TRE_fec!P$16)</f>
        <v>0.88916530290541473</v>
      </c>
      <c r="Q78" s="348">
        <f>IF(Q$16=0,0,Q$16/TRE_fec!Q$16)</f>
        <v>1.356542868656317</v>
      </c>
      <c r="R78" s="348">
        <f>IF(R$16=0,0,R$16/TRE_fec!R$16)</f>
        <v>1.2297919762555536</v>
      </c>
      <c r="S78" s="348">
        <f>IF(S$16=0,0,S$16/TRE_fec!S$16)</f>
        <v>1.3283378310273475</v>
      </c>
      <c r="T78" s="348">
        <f>IF(T$16=0,0,T$16/TRE_fec!T$16)</f>
        <v>1.3216667887018205</v>
      </c>
      <c r="U78" s="348">
        <f>IF(U$16=0,0,U$16/TRE_fec!U$16)</f>
        <v>1.3586737900532166</v>
      </c>
      <c r="V78" s="348">
        <f>IF(V$16=0,0,V$16/TRE_fec!V$16)</f>
        <v>1.2488312197379483</v>
      </c>
      <c r="W78" s="348">
        <f>IF(W$16=0,0,W$16/TRE_fec!W$16)</f>
        <v>1.2947922998849302</v>
      </c>
      <c r="X78" s="348">
        <f>IF(X$16=0,0,X$16/TRE_fec!X$16)</f>
        <v>1.1949954526804718</v>
      </c>
      <c r="Y78" s="348">
        <f>IF(Y$16=0,0,Y$16/TRE_fec!Y$16)</f>
        <v>1.1062953372712103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1.948305455754971</v>
      </c>
      <c r="C79" s="348">
        <f>IF(C$24=0,0,C$24/TRE_fec!C$24)</f>
        <v>2.1111441954506631</v>
      </c>
      <c r="D79" s="348">
        <f>IF(D$24=0,0,D$24/TRE_fec!D$24)</f>
        <v>1.9897127503250354</v>
      </c>
      <c r="E79" s="348">
        <f>IF(E$24=0,0,E$24/TRE_fec!E$24)</f>
        <v>2.0247340979723485</v>
      </c>
      <c r="F79" s="348">
        <f>IF(F$24=0,0,F$24/TRE_fec!F$24)</f>
        <v>1.9777962351989145</v>
      </c>
      <c r="G79" s="348">
        <f>IF(G$24=0,0,G$24/TRE_fec!G$24)</f>
        <v>1.9378710164380988</v>
      </c>
      <c r="H79" s="348">
        <f>IF(H$24=0,0,H$24/TRE_fec!H$24)</f>
        <v>1.8014717467704184</v>
      </c>
      <c r="I79" s="348">
        <f>IF(I$24=0,0,I$24/TRE_fec!I$24)</f>
        <v>1.774765067126306</v>
      </c>
      <c r="J79" s="348">
        <f>IF(J$24=0,0,J$24/TRE_fec!J$24)</f>
        <v>1.7513784566928521</v>
      </c>
      <c r="K79" s="348">
        <f>IF(K$24=0,0,K$24/TRE_fec!K$24)</f>
        <v>1.7687078095738848</v>
      </c>
      <c r="L79" s="348">
        <f>IF(L$24=0,0,L$24/TRE_fec!L$24)</f>
        <v>1.7579844291715809</v>
      </c>
      <c r="M79" s="348">
        <f>IF(M$24=0,0,M$24/TRE_fec!M$24)</f>
        <v>1.746771158816784</v>
      </c>
      <c r="N79" s="348">
        <f>IF(N$24=0,0,N$24/TRE_fec!N$24)</f>
        <v>1.7506960434981331</v>
      </c>
      <c r="O79" s="348">
        <f>IF(O$24=0,0,O$24/TRE_fec!O$24)</f>
        <v>1.7426500496657698</v>
      </c>
      <c r="P79" s="348">
        <f>IF(P$24=0,0,P$24/TRE_fec!P$24)</f>
        <v>1.6579130757791736</v>
      </c>
      <c r="Q79" s="348">
        <f>IF(Q$24=0,0,Q$24/TRE_fec!Q$24)</f>
        <v>1.7379942017534444</v>
      </c>
      <c r="R79" s="348">
        <f>IF(R$24=0,0,R$24/TRE_fec!R$24)</f>
        <v>1.7152599118298042</v>
      </c>
      <c r="S79" s="348">
        <f>IF(S$24=0,0,S$24/TRE_fec!S$24)</f>
        <v>1.7306368966298751</v>
      </c>
      <c r="T79" s="348">
        <f>IF(T$24=0,0,T$24/TRE_fec!T$24)</f>
        <v>1.7189997047455765</v>
      </c>
      <c r="U79" s="348">
        <f>IF(U$24=0,0,U$24/TRE_fec!U$24)</f>
        <v>1.7279444303626319</v>
      </c>
      <c r="V79" s="348">
        <f>IF(V$24=0,0,V$24/TRE_fec!V$24)</f>
        <v>1.7196732557719456</v>
      </c>
      <c r="W79" s="348">
        <f>IF(W$24=0,0,W$24/TRE_fec!W$24)</f>
        <v>1.7278425890352855</v>
      </c>
      <c r="X79" s="348">
        <f>IF(X$24=0,0,X$24/TRE_fec!X$24)</f>
        <v>1.7125388736456604</v>
      </c>
      <c r="Y79" s="348">
        <f>IF(Y$24=0,0,Y$24/TRE_fec!Y$24)</f>
        <v>1.698310193444277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2.3421410557624518</v>
      </c>
      <c r="C80" s="348">
        <f>IF(C$27=0,0,C$27/TRE_fec!C$27)</f>
        <v>2.5989466764079605</v>
      </c>
      <c r="D80" s="348">
        <f>IF(D$27=0,0,D$27/TRE_fec!D$27)</f>
        <v>2.4517427479527876</v>
      </c>
      <c r="E80" s="348">
        <f>IF(E$27=0,0,E$27/TRE_fec!E$27)</f>
        <v>2.4437947969964102</v>
      </c>
      <c r="F80" s="348">
        <f>IF(F$27=0,0,F$27/TRE_fec!F$27)</f>
        <v>2.4090776594631547</v>
      </c>
      <c r="G80" s="348">
        <f>IF(G$27=0,0,G$27/TRE_fec!G$27)</f>
        <v>2.2972348717610251</v>
      </c>
      <c r="H80" s="348">
        <f>IF(H$27=0,0,H$27/TRE_fec!H$27)</f>
        <v>1.7555279477143872</v>
      </c>
      <c r="I80" s="348">
        <f>IF(I$27=0,0,I$27/TRE_fec!I$27)</f>
        <v>1.5985256076712275</v>
      </c>
      <c r="J80" s="348">
        <f>IF(J$27=0,0,J$27/TRE_fec!J$27)</f>
        <v>1.441987721959179</v>
      </c>
      <c r="K80" s="348">
        <f>IF(K$27=0,0,K$27/TRE_fec!K$27)</f>
        <v>1.5512099220480393</v>
      </c>
      <c r="L80" s="348">
        <f>IF(L$27=0,0,L$27/TRE_fec!L$27)</f>
        <v>1.4701669520747791</v>
      </c>
      <c r="M80" s="348">
        <f>IF(M$27=0,0,M$27/TRE_fec!M$27)</f>
        <v>1.4119034770995469</v>
      </c>
      <c r="N80" s="348">
        <f>IF(N$27=0,0,N$27/TRE_fec!N$27)</f>
        <v>1.437555849348483</v>
      </c>
      <c r="O80" s="348">
        <f>IF(O$27=0,0,O$27/TRE_fec!O$27)</f>
        <v>1.3966254661890087</v>
      </c>
      <c r="P80" s="348">
        <f>IF(P$27=0,0,P$27/TRE_fec!P$27)</f>
        <v>0.88916530290541496</v>
      </c>
      <c r="Q80" s="348">
        <f>IF(Q$27=0,0,Q$27/TRE_fec!Q$27)</f>
        <v>1.3565428686563175</v>
      </c>
      <c r="R80" s="348">
        <f>IF(R$27=0,0,R$27/TRE_fec!R$27)</f>
        <v>1.2297919762555534</v>
      </c>
      <c r="S80" s="348">
        <f>IF(S$27=0,0,S$27/TRE_fec!S$27)</f>
        <v>1.3283378310273477</v>
      </c>
      <c r="T80" s="348">
        <f>IF(T$27=0,0,T$27/TRE_fec!T$27)</f>
        <v>1.3216667887018205</v>
      </c>
      <c r="U80" s="348">
        <f>IF(U$27=0,0,U$27/TRE_fec!U$27)</f>
        <v>1.3586737900532166</v>
      </c>
      <c r="V80" s="348">
        <f>IF(V$27=0,0,V$27/TRE_fec!V$27)</f>
        <v>1.2488312197379476</v>
      </c>
      <c r="W80" s="348">
        <f>IF(W$27=0,0,W$27/TRE_fec!W$27)</f>
        <v>1.2947922998849304</v>
      </c>
      <c r="X80" s="348">
        <f>IF(X$27=0,0,X$27/TRE_fec!X$27)</f>
        <v>1.194995452680472</v>
      </c>
      <c r="Y80" s="348">
        <f>IF(Y$27=0,0,Y$27/TRE_fec!Y$27)</f>
        <v>1.1062953372712103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1.9103240396117904</v>
      </c>
      <c r="C81" s="348">
        <f>IF(C$35=0,0,C$35/TRE_fec!C$35)</f>
        <v>2.2466844966735526</v>
      </c>
      <c r="D81" s="348">
        <f>IF(D$35=0,0,D$35/TRE_fec!D$35)</f>
        <v>2.2688854623765393</v>
      </c>
      <c r="E81" s="348">
        <f>IF(E$35=0,0,E$35/TRE_fec!E$35)</f>
        <v>1.9152708480343994</v>
      </c>
      <c r="F81" s="348">
        <f>IF(F$35=0,0,F$35/TRE_fec!F$35)</f>
        <v>2.5426988793948784</v>
      </c>
      <c r="G81" s="348">
        <f>IF(G$35=0,0,G$35/TRE_fec!G$35)</f>
        <v>1.9936362193811046</v>
      </c>
      <c r="H81" s="348">
        <f>IF(H$35=0,0,H$35/TRE_fec!H$35)</f>
        <v>2.1185553617891579</v>
      </c>
      <c r="I81" s="348">
        <f>IF(I$35=0,0,I$35/TRE_fec!I$35)</f>
        <v>2.1572074555102376</v>
      </c>
      <c r="J81" s="348">
        <f>IF(J$35=0,0,J$35/TRE_fec!J$35)</f>
        <v>2.2809564953941579</v>
      </c>
      <c r="K81" s="348">
        <f>IF(K$35=0,0,K$35/TRE_fec!K$35)</f>
        <v>2.1247537594936139</v>
      </c>
      <c r="L81" s="348">
        <f>IF(L$35=0,0,L$35/TRE_fec!L$35)</f>
        <v>2.0649359606590156</v>
      </c>
      <c r="M81" s="348">
        <f>IF(M$35=0,0,M$35/TRE_fec!M$35)</f>
        <v>1.8391825569650468</v>
      </c>
      <c r="N81" s="348">
        <f>IF(N$35=0,0,N$35/TRE_fec!N$35)</f>
        <v>2.1429980030418236</v>
      </c>
      <c r="O81" s="348">
        <f>IF(O$35=0,0,O$35/TRE_fec!O$35)</f>
        <v>2.180628831595754</v>
      </c>
      <c r="P81" s="348">
        <f>IF(P$35=0,0,P$35/TRE_fec!P$35)</f>
        <v>2.2057433947793474</v>
      </c>
      <c r="Q81" s="348">
        <f>IF(Q$35=0,0,Q$35/TRE_fec!Q$35)</f>
        <v>1.9281482735465205</v>
      </c>
      <c r="R81" s="348">
        <f>IF(R$35=0,0,R$35/TRE_fec!R$35)</f>
        <v>2.1263123951039704</v>
      </c>
      <c r="S81" s="348">
        <f>IF(S$35=0,0,S$35/TRE_fec!S$35)</f>
        <v>2.0744048911578248</v>
      </c>
      <c r="T81" s="348">
        <f>IF(T$35=0,0,T$35/TRE_fec!T$35)</f>
        <v>2.2225302825959337</v>
      </c>
      <c r="U81" s="348">
        <f>IF(U$35=0,0,U$35/TRE_fec!U$35)</f>
        <v>2.2035292651645899</v>
      </c>
      <c r="V81" s="348">
        <f>IF(V$35=0,0,V$35/TRE_fec!V$35)</f>
        <v>2.0820298632145744</v>
      </c>
      <c r="W81" s="348">
        <f>IF(W$35=0,0,W$35/TRE_fec!W$35)</f>
        <v>2.0780655994468442</v>
      </c>
      <c r="X81" s="348">
        <f>IF(X$35=0,0,X$35/TRE_fec!X$35)</f>
        <v>2.0655502872513463</v>
      </c>
      <c r="Y81" s="348">
        <f>IF(Y$35=0,0,Y$35/TRE_fec!Y$35)</f>
        <v>2.074161923911876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SK: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2537.8642112112311</v>
      </c>
      <c r="C3" s="203">
        <v>2840.0269180334099</v>
      </c>
      <c r="D3" s="203">
        <v>2752.2450185826879</v>
      </c>
      <c r="E3" s="203">
        <v>3110.6982804232798</v>
      </c>
      <c r="F3" s="203">
        <v>3326.5557319250438</v>
      </c>
      <c r="G3" s="203">
        <v>3848.944301946226</v>
      </c>
      <c r="H3" s="203">
        <v>4471.8322548347996</v>
      </c>
      <c r="I3" s="203">
        <v>4958.6942045454543</v>
      </c>
      <c r="J3" s="203">
        <v>5558.3846751119472</v>
      </c>
      <c r="K3" s="203">
        <v>3868.035892810864</v>
      </c>
      <c r="L3" s="203">
        <v>4919.6967301918139</v>
      </c>
      <c r="M3" s="203">
        <v>5725.8434456168816</v>
      </c>
      <c r="N3" s="203">
        <v>5495.2857139998596</v>
      </c>
      <c r="O3" s="203">
        <v>5300.9365732310416</v>
      </c>
      <c r="P3" s="203">
        <v>6295.8539648961741</v>
      </c>
      <c r="Q3" s="203">
        <v>6629.3191359999983</v>
      </c>
      <c r="R3" s="203">
        <v>6368.4046833422026</v>
      </c>
      <c r="S3" s="203">
        <v>6169.1298492063488</v>
      </c>
      <c r="T3" s="203">
        <v>6755.7185389386614</v>
      </c>
      <c r="U3" s="203">
        <v>6976.176919147003</v>
      </c>
      <c r="V3" s="203">
        <v>6017.5878970139183</v>
      </c>
      <c r="W3" s="203">
        <v>6196.8294645832393</v>
      </c>
      <c r="X3" s="203">
        <v>6063.5369531014621</v>
      </c>
      <c r="Y3" s="203">
        <v>6374.7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6672.9732747352691</v>
      </c>
      <c r="C5" s="203">
        <v>6227.7082429475167</v>
      </c>
      <c r="D5" s="203">
        <v>6303.3761368675578</v>
      </c>
      <c r="E5" s="203">
        <v>6386.492671095295</v>
      </c>
      <c r="F5" s="203">
        <v>4727.4602360333874</v>
      </c>
      <c r="G5" s="203">
        <v>5212.947182743661</v>
      </c>
      <c r="H5" s="203">
        <v>5924.4094750686809</v>
      </c>
      <c r="I5" s="203">
        <v>6797.3314139975901</v>
      </c>
      <c r="J5" s="203">
        <v>7562.0802735982006</v>
      </c>
      <c r="K5" s="203">
        <v>5094.1487315751647</v>
      </c>
      <c r="L5" s="203">
        <v>6259.107409057754</v>
      </c>
      <c r="M5" s="203">
        <v>6838.1676579077639</v>
      </c>
      <c r="N5" s="203">
        <v>6891.1608549992661</v>
      </c>
      <c r="O5" s="203">
        <v>7052.6633748925187</v>
      </c>
      <c r="P5" s="203">
        <v>8115.4133441294052</v>
      </c>
      <c r="Q5" s="203">
        <v>8758.5743625500691</v>
      </c>
      <c r="R5" s="203">
        <v>9245.7851609885329</v>
      </c>
      <c r="S5" s="203">
        <v>10841.491830759611</v>
      </c>
      <c r="T5" s="203">
        <v>12150.981941096161</v>
      </c>
      <c r="U5" s="203">
        <v>10731.328167706721</v>
      </c>
      <c r="V5" s="203">
        <v>8919.9208515538048</v>
      </c>
      <c r="W5" s="203">
        <v>9356.6751376457178</v>
      </c>
      <c r="X5" s="203">
        <v>9866.4610749904277</v>
      </c>
      <c r="Y5" s="203">
        <v>9404.143902368136</v>
      </c>
      <c r="DA5" s="112" t="s">
        <v>2525</v>
      </c>
    </row>
    <row r="6" spans="1:105" ht="12" customHeight="1" x14ac:dyDescent="0.25">
      <c r="A6" s="154" t="s">
        <v>2112</v>
      </c>
      <c r="B6" s="338">
        <v>8341.2165934190853</v>
      </c>
      <c r="C6" s="338">
        <v>7924.155763748131</v>
      </c>
      <c r="D6" s="338">
        <v>7924.155763748131</v>
      </c>
      <c r="E6" s="338">
        <v>7507.0949340771767</v>
      </c>
      <c r="F6" s="338">
        <v>7090.0341044062216</v>
      </c>
      <c r="G6" s="338">
        <v>7090.0341044062216</v>
      </c>
      <c r="H6" s="338">
        <v>6672.9732747352682</v>
      </c>
      <c r="I6" s="338">
        <v>7507.0949340771767</v>
      </c>
      <c r="J6" s="338">
        <v>8341.2165934190853</v>
      </c>
      <c r="K6" s="338">
        <v>7924.155763748131</v>
      </c>
      <c r="L6" s="338">
        <v>7507.0949340771767</v>
      </c>
      <c r="M6" s="338">
        <v>7507.0949340771767</v>
      </c>
      <c r="N6" s="338">
        <v>7507.0949340771767</v>
      </c>
      <c r="O6" s="338">
        <v>7507.0949340771767</v>
      </c>
      <c r="P6" s="338">
        <v>8758.2774230900395</v>
      </c>
      <c r="Q6" s="338">
        <v>9592.399082431948</v>
      </c>
      <c r="R6" s="338">
        <v>10009.4599121029</v>
      </c>
      <c r="S6" s="338">
        <v>11677.703230786719</v>
      </c>
      <c r="T6" s="338">
        <v>12928.88571979958</v>
      </c>
      <c r="U6" s="338">
        <v>12511.82489012863</v>
      </c>
      <c r="V6" s="338">
        <v>12511.82489012863</v>
      </c>
      <c r="W6" s="338">
        <v>12094.76406045767</v>
      </c>
      <c r="X6" s="338">
        <v>11677.703230786719</v>
      </c>
      <c r="Y6" s="338">
        <v>11677.703230786719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1251.182489012863</v>
      </c>
      <c r="J7" s="340">
        <v>834.12165934190864</v>
      </c>
      <c r="K7" s="340">
        <v>0</v>
      </c>
      <c r="L7" s="340">
        <v>0</v>
      </c>
      <c r="M7" s="340">
        <v>0</v>
      </c>
      <c r="N7" s="340">
        <v>417.06082967095432</v>
      </c>
      <c r="O7" s="340">
        <v>417.06082967095432</v>
      </c>
      <c r="P7" s="340">
        <v>1251.182489012863</v>
      </c>
      <c r="Q7" s="340">
        <v>1251.182489012863</v>
      </c>
      <c r="R7" s="340">
        <v>834.12165934190864</v>
      </c>
      <c r="S7" s="340">
        <v>1668.2433186838171</v>
      </c>
      <c r="T7" s="340">
        <v>1668.2433186838171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417.06082967095426</v>
      </c>
      <c r="D8" s="342">
        <f t="shared" si="0"/>
        <v>0</v>
      </c>
      <c r="E8" s="342">
        <f t="shared" si="0"/>
        <v>417.06082967095426</v>
      </c>
      <c r="F8" s="342">
        <f t="shared" si="0"/>
        <v>417.06082967095517</v>
      </c>
      <c r="G8" s="342">
        <f t="shared" si="0"/>
        <v>0</v>
      </c>
      <c r="H8" s="342">
        <f t="shared" si="0"/>
        <v>417.06082967095335</v>
      </c>
      <c r="I8" s="342">
        <f t="shared" si="0"/>
        <v>417.06082967095426</v>
      </c>
      <c r="J8" s="342">
        <f t="shared" si="0"/>
        <v>0</v>
      </c>
      <c r="K8" s="342">
        <f t="shared" si="0"/>
        <v>417.06082967095426</v>
      </c>
      <c r="L8" s="342">
        <f t="shared" si="0"/>
        <v>417.06082967095426</v>
      </c>
      <c r="M8" s="342">
        <f t="shared" si="0"/>
        <v>0</v>
      </c>
      <c r="N8" s="342">
        <f t="shared" si="0"/>
        <v>417.06082967095426</v>
      </c>
      <c r="O8" s="342">
        <f t="shared" si="0"/>
        <v>417.06082967095426</v>
      </c>
      <c r="P8" s="342">
        <f t="shared" si="0"/>
        <v>0</v>
      </c>
      <c r="Q8" s="342">
        <f t="shared" si="0"/>
        <v>417.06082967095426</v>
      </c>
      <c r="R8" s="342">
        <f t="shared" si="0"/>
        <v>417.06082967095608</v>
      </c>
      <c r="S8" s="342">
        <f t="shared" si="0"/>
        <v>0</v>
      </c>
      <c r="T8" s="342">
        <f t="shared" si="0"/>
        <v>417.06082967095608</v>
      </c>
      <c r="U8" s="342">
        <f t="shared" si="0"/>
        <v>417.06082967095062</v>
      </c>
      <c r="V8" s="342">
        <f t="shared" si="0"/>
        <v>0</v>
      </c>
      <c r="W8" s="342">
        <f t="shared" si="0"/>
        <v>417.06082967095972</v>
      </c>
      <c r="X8" s="342">
        <f t="shared" si="0"/>
        <v>417.06082967095062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1668.2433186838161</v>
      </c>
      <c r="C9" s="343">
        <f t="shared" si="1"/>
        <v>1696.4475208006143</v>
      </c>
      <c r="D9" s="343">
        <f t="shared" si="1"/>
        <v>1620.7796268805732</v>
      </c>
      <c r="E9" s="343">
        <f t="shared" si="1"/>
        <v>1120.6022629818817</v>
      </c>
      <c r="F9" s="343">
        <f t="shared" si="1"/>
        <v>2362.5738683728341</v>
      </c>
      <c r="G9" s="343">
        <f t="shared" si="1"/>
        <v>1877.0869216625606</v>
      </c>
      <c r="H9" s="343">
        <f t="shared" si="1"/>
        <v>748.56379966658733</v>
      </c>
      <c r="I9" s="343">
        <f t="shared" si="1"/>
        <v>709.76352007958667</v>
      </c>
      <c r="J9" s="343">
        <f t="shared" si="1"/>
        <v>779.13631982088464</v>
      </c>
      <c r="K9" s="343">
        <f t="shared" si="1"/>
        <v>2830.0070321729663</v>
      </c>
      <c r="L9" s="343">
        <f t="shared" si="1"/>
        <v>1247.9875250194227</v>
      </c>
      <c r="M9" s="343">
        <f t="shared" si="1"/>
        <v>668.92727616941283</v>
      </c>
      <c r="N9" s="343">
        <f t="shared" si="1"/>
        <v>615.93407907791061</v>
      </c>
      <c r="O9" s="343">
        <f t="shared" si="1"/>
        <v>454.431559184658</v>
      </c>
      <c r="P9" s="343">
        <f t="shared" si="1"/>
        <v>642.86407896063429</v>
      </c>
      <c r="Q9" s="343">
        <f t="shared" si="1"/>
        <v>833.82471988187899</v>
      </c>
      <c r="R9" s="343">
        <f t="shared" si="1"/>
        <v>763.67475111436761</v>
      </c>
      <c r="S9" s="343">
        <f t="shared" si="1"/>
        <v>836.21140002710854</v>
      </c>
      <c r="T9" s="343">
        <f t="shared" si="1"/>
        <v>777.90377870341945</v>
      </c>
      <c r="U9" s="343">
        <f t="shared" si="1"/>
        <v>1780.496722421909</v>
      </c>
      <c r="V9" s="343">
        <f t="shared" si="1"/>
        <v>3591.9040385748249</v>
      </c>
      <c r="W9" s="343">
        <f t="shared" si="1"/>
        <v>2738.0889228119522</v>
      </c>
      <c r="X9" s="343">
        <f t="shared" si="1"/>
        <v>1811.2421557962916</v>
      </c>
      <c r="Y9" s="343">
        <f t="shared" si="1"/>
        <v>2273.5593284185834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172.61728288907989</v>
      </c>
      <c r="C12" s="210">
        <v>168.46569217540841</v>
      </c>
      <c r="D12" s="210">
        <v>172.44866723989691</v>
      </c>
      <c r="E12" s="210">
        <v>193.62828890799659</v>
      </c>
      <c r="F12" s="210">
        <v>140.2563198624247</v>
      </c>
      <c r="G12" s="210">
        <v>151.39716251074799</v>
      </c>
      <c r="H12" s="210">
        <v>161.35442820292349</v>
      </c>
      <c r="I12" s="210">
        <v>175.69226139294929</v>
      </c>
      <c r="J12" s="210">
        <v>206.0887360275151</v>
      </c>
      <c r="K12" s="210">
        <v>145.70068787618229</v>
      </c>
      <c r="L12" s="210">
        <v>176.56079105760961</v>
      </c>
      <c r="M12" s="210">
        <v>178.10472914875319</v>
      </c>
      <c r="N12" s="210">
        <v>178.18202923473771</v>
      </c>
      <c r="O12" s="210">
        <v>186.83344797936371</v>
      </c>
      <c r="P12" s="210">
        <v>201.40988822012039</v>
      </c>
      <c r="Q12" s="210">
        <v>210.09294926913151</v>
      </c>
      <c r="R12" s="210">
        <v>219.47601031814281</v>
      </c>
      <c r="S12" s="210">
        <v>254.77936371453131</v>
      </c>
      <c r="T12" s="210">
        <v>279.51564918314688</v>
      </c>
      <c r="U12" s="210">
        <v>243.78321332646789</v>
      </c>
      <c r="V12" s="210">
        <v>204.87081215006111</v>
      </c>
      <c r="W12" s="210">
        <v>214.5386061107186</v>
      </c>
      <c r="X12" s="210">
        <v>214.48995555810569</v>
      </c>
      <c r="Y12" s="210">
        <v>195.4092933163096</v>
      </c>
      <c r="DA12" s="109" t="s">
        <v>2528</v>
      </c>
    </row>
    <row r="13" spans="1:105" ht="12" customHeight="1" x14ac:dyDescent="0.25">
      <c r="A13" s="24" t="s">
        <v>28</v>
      </c>
      <c r="B13" s="213">
        <v>17.14531384350817</v>
      </c>
      <c r="C13" s="213">
        <v>8.8507308684436801</v>
      </c>
      <c r="D13" s="213">
        <v>5.2553740326741183</v>
      </c>
      <c r="E13" s="213">
        <v>6.1055889939810841</v>
      </c>
      <c r="F13" s="213">
        <v>3.896818572656922</v>
      </c>
      <c r="G13" s="213">
        <v>2.4863284608770422</v>
      </c>
      <c r="H13" s="213">
        <v>1.4613929492691311</v>
      </c>
      <c r="I13" s="213">
        <v>0.93353396388650045</v>
      </c>
      <c r="J13" s="213">
        <v>1.1948409286328461</v>
      </c>
      <c r="K13" s="213">
        <v>0.5278589853826311</v>
      </c>
      <c r="L13" s="213">
        <v>0.26629406706792769</v>
      </c>
      <c r="M13" s="213">
        <v>0.26491831470335342</v>
      </c>
      <c r="N13" s="213">
        <v>0.26655202063628552</v>
      </c>
      <c r="O13" s="213">
        <v>0.26061908856405852</v>
      </c>
      <c r="P13" s="213">
        <v>0.27730008598452283</v>
      </c>
      <c r="Q13" s="213">
        <v>0.26861564918314701</v>
      </c>
      <c r="R13" s="213">
        <v>0</v>
      </c>
      <c r="S13" s="213">
        <v>0</v>
      </c>
      <c r="T13" s="213">
        <v>0.27300085984522782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2.0540842648323299</v>
      </c>
      <c r="C14" s="204">
        <f t="shared" si="2"/>
        <v>2.0722269991401552</v>
      </c>
      <c r="D14" s="204">
        <f t="shared" si="2"/>
        <v>4.1618228718830608</v>
      </c>
      <c r="E14" s="204">
        <f t="shared" si="2"/>
        <v>7.3182287188306097</v>
      </c>
      <c r="F14" s="204">
        <f t="shared" si="2"/>
        <v>1.026999140154772</v>
      </c>
      <c r="G14" s="204">
        <f t="shared" si="2"/>
        <v>2.1257093723129827</v>
      </c>
      <c r="H14" s="204">
        <f t="shared" si="2"/>
        <v>1.098710232158211</v>
      </c>
      <c r="I14" s="204">
        <f t="shared" si="2"/>
        <v>1.026999140154772</v>
      </c>
      <c r="J14" s="204">
        <f t="shared" si="2"/>
        <v>1.098710232158211</v>
      </c>
      <c r="K14" s="204">
        <f t="shared" si="2"/>
        <v>2.1257093723129827</v>
      </c>
      <c r="L14" s="204">
        <f t="shared" si="2"/>
        <v>1.026999140154772</v>
      </c>
      <c r="M14" s="204">
        <f t="shared" si="2"/>
        <v>2.1257093723129827</v>
      </c>
      <c r="N14" s="204">
        <f t="shared" si="2"/>
        <v>3.206878761822872</v>
      </c>
      <c r="O14" s="204">
        <f t="shared" si="2"/>
        <v>3.2012897678417875</v>
      </c>
      <c r="P14" s="204">
        <f t="shared" si="2"/>
        <v>2.0999140154772142</v>
      </c>
      <c r="Q14" s="204">
        <f t="shared" si="2"/>
        <v>2.1048151332760101</v>
      </c>
      <c r="R14" s="204">
        <f t="shared" si="2"/>
        <v>2.1047291487532238</v>
      </c>
      <c r="S14" s="204">
        <f t="shared" si="2"/>
        <v>1.098710232158211</v>
      </c>
      <c r="T14" s="204">
        <f t="shared" si="2"/>
        <v>3.1104041272570928</v>
      </c>
      <c r="U14" s="204">
        <f t="shared" si="2"/>
        <v>2.1045571797076521</v>
      </c>
      <c r="V14" s="204">
        <f t="shared" si="2"/>
        <v>2.1039552880481507</v>
      </c>
      <c r="W14" s="204">
        <f t="shared" si="2"/>
        <v>2.1257093723129827</v>
      </c>
      <c r="X14" s="204">
        <f t="shared" si="2"/>
        <v>1.098710232158211</v>
      </c>
      <c r="Y14" s="204">
        <f t="shared" si="2"/>
        <v>1.098710232158211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1.098710232158211</v>
      </c>
      <c r="F16" s="204">
        <v>0</v>
      </c>
      <c r="G16" s="204">
        <v>1.098710232158211</v>
      </c>
      <c r="H16" s="204">
        <v>1.098710232158211</v>
      </c>
      <c r="I16" s="204">
        <v>0</v>
      </c>
      <c r="J16" s="204">
        <v>1.098710232158211</v>
      </c>
      <c r="K16" s="204">
        <v>1.098710232158211</v>
      </c>
      <c r="L16" s="204">
        <v>0</v>
      </c>
      <c r="M16" s="204">
        <v>1.098710232158211</v>
      </c>
      <c r="N16" s="204">
        <v>2.1974204643164228</v>
      </c>
      <c r="O16" s="204">
        <v>2.1974204643164228</v>
      </c>
      <c r="P16" s="204">
        <v>1.098710232158211</v>
      </c>
      <c r="Q16" s="204">
        <v>1.098710232158211</v>
      </c>
      <c r="R16" s="204">
        <v>1.098710232158211</v>
      </c>
      <c r="S16" s="204">
        <v>1.098710232158211</v>
      </c>
      <c r="T16" s="204">
        <v>1.098710232158211</v>
      </c>
      <c r="U16" s="204">
        <v>1.098710232158211</v>
      </c>
      <c r="V16" s="204">
        <v>1.098710232158211</v>
      </c>
      <c r="W16" s="204">
        <v>1.098710232158211</v>
      </c>
      <c r="X16" s="204">
        <v>1.098710232158211</v>
      </c>
      <c r="Y16" s="204">
        <v>1.098710232158211</v>
      </c>
      <c r="DA16" s="71" t="s">
        <v>2531</v>
      </c>
    </row>
    <row r="17" spans="1:105" ht="12" customHeight="1" x14ac:dyDescent="0.25">
      <c r="A17" s="18" t="s">
        <v>71</v>
      </c>
      <c r="B17" s="204">
        <v>2.0540842648323299</v>
      </c>
      <c r="C17" s="204">
        <v>1.026999140154772</v>
      </c>
      <c r="D17" s="204">
        <v>1.026999140154772</v>
      </c>
      <c r="E17" s="204">
        <v>3.0810834049871021</v>
      </c>
      <c r="F17" s="204">
        <v>1.026999140154772</v>
      </c>
      <c r="G17" s="204">
        <v>1.026999140154772</v>
      </c>
      <c r="H17" s="204">
        <v>0</v>
      </c>
      <c r="I17" s="204">
        <v>1.026999140154772</v>
      </c>
      <c r="J17" s="204">
        <v>0</v>
      </c>
      <c r="K17" s="204">
        <v>1.026999140154772</v>
      </c>
      <c r="L17" s="204">
        <v>1.026999140154772</v>
      </c>
      <c r="M17" s="204">
        <v>1.026999140154772</v>
      </c>
      <c r="N17" s="204">
        <v>1.009458297506449</v>
      </c>
      <c r="O17" s="204">
        <v>1.003869303525365</v>
      </c>
      <c r="P17" s="204">
        <v>1.0012037833190031</v>
      </c>
      <c r="Q17" s="204">
        <v>1.0061049011177989</v>
      </c>
      <c r="R17" s="204">
        <v>1.0060189165950131</v>
      </c>
      <c r="S17" s="204">
        <v>0</v>
      </c>
      <c r="T17" s="204">
        <v>2.0116938950988819</v>
      </c>
      <c r="U17" s="204">
        <v>1.0058469475494409</v>
      </c>
      <c r="V17" s="204">
        <v>1.00524505588994</v>
      </c>
      <c r="W17" s="204">
        <v>1.026999140154772</v>
      </c>
      <c r="X17" s="204">
        <v>0</v>
      </c>
      <c r="Y17" s="204">
        <v>0</v>
      </c>
      <c r="DA17" s="71" t="s">
        <v>2532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1.045227858985383</v>
      </c>
      <c r="D19" s="204">
        <v>3.134823731728289</v>
      </c>
      <c r="E19" s="204">
        <v>3.1384350816852971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77.278589853826304</v>
      </c>
      <c r="C20" s="204">
        <f t="shared" si="3"/>
        <v>62.123817712811693</v>
      </c>
      <c r="D20" s="204">
        <f t="shared" si="3"/>
        <v>116.8959587274291</v>
      </c>
      <c r="E20" s="204">
        <f t="shared" si="3"/>
        <v>111.86586414445399</v>
      </c>
      <c r="F20" s="204">
        <f t="shared" si="3"/>
        <v>60.597592433361989</v>
      </c>
      <c r="G20" s="204">
        <f t="shared" si="3"/>
        <v>75.666380051590707</v>
      </c>
      <c r="H20" s="204">
        <f t="shared" si="3"/>
        <v>77.773000859845226</v>
      </c>
      <c r="I20" s="204">
        <f t="shared" si="3"/>
        <v>73.602751504729142</v>
      </c>
      <c r="J20" s="204">
        <f t="shared" si="3"/>
        <v>77.493551160791057</v>
      </c>
      <c r="K20" s="204">
        <f t="shared" si="3"/>
        <v>54.922613929492691</v>
      </c>
      <c r="L20" s="204">
        <f t="shared" si="3"/>
        <v>74.699054170249354</v>
      </c>
      <c r="M20" s="204">
        <f t="shared" si="3"/>
        <v>75.580395528804814</v>
      </c>
      <c r="N20" s="204">
        <f t="shared" si="3"/>
        <v>72.377472055030083</v>
      </c>
      <c r="O20" s="204">
        <f t="shared" si="3"/>
        <v>78.933791917454855</v>
      </c>
      <c r="P20" s="204">
        <f t="shared" si="3"/>
        <v>82.437661220980218</v>
      </c>
      <c r="Q20" s="204">
        <f t="shared" si="3"/>
        <v>88.048151332760099</v>
      </c>
      <c r="R20" s="204">
        <f t="shared" si="3"/>
        <v>87.596732588134131</v>
      </c>
      <c r="S20" s="204">
        <f t="shared" si="3"/>
        <v>102.6870163370593</v>
      </c>
      <c r="T20" s="204">
        <f t="shared" si="3"/>
        <v>113.4112639724849</v>
      </c>
      <c r="U20" s="204">
        <f t="shared" si="3"/>
        <v>82.717798796216684</v>
      </c>
      <c r="V20" s="204">
        <f t="shared" si="3"/>
        <v>81.041358555460008</v>
      </c>
      <c r="W20" s="204">
        <f t="shared" si="3"/>
        <v>76.482803095442819</v>
      </c>
      <c r="X20" s="204">
        <f t="shared" si="3"/>
        <v>73.323129836629406</v>
      </c>
      <c r="Y20" s="204">
        <f t="shared" si="3"/>
        <v>64.552880481513327</v>
      </c>
      <c r="DA20" s="71"/>
    </row>
    <row r="21" spans="1:105" ht="12" customHeight="1" x14ac:dyDescent="0.25">
      <c r="A21" s="18" t="s">
        <v>73</v>
      </c>
      <c r="B21" s="204">
        <v>77.278589853826304</v>
      </c>
      <c r="C21" s="204">
        <v>62.123817712811693</v>
      </c>
      <c r="D21" s="204">
        <v>116.8959587274291</v>
      </c>
      <c r="E21" s="204">
        <v>111.86586414445399</v>
      </c>
      <c r="F21" s="204">
        <v>60.597592433361989</v>
      </c>
      <c r="G21" s="204">
        <v>75.666380051590707</v>
      </c>
      <c r="H21" s="204">
        <v>77.773000859845226</v>
      </c>
      <c r="I21" s="204">
        <v>73.602751504729142</v>
      </c>
      <c r="J21" s="204">
        <v>77.493551160791057</v>
      </c>
      <c r="K21" s="204">
        <v>54.922613929492691</v>
      </c>
      <c r="L21" s="204">
        <v>74.699054170249354</v>
      </c>
      <c r="M21" s="204">
        <v>75.580395528804814</v>
      </c>
      <c r="N21" s="204">
        <v>72.377472055030083</v>
      </c>
      <c r="O21" s="204">
        <v>78.933791917454855</v>
      </c>
      <c r="P21" s="204">
        <v>82.437661220980218</v>
      </c>
      <c r="Q21" s="204">
        <v>88.048151332760099</v>
      </c>
      <c r="R21" s="204">
        <v>87.596732588134131</v>
      </c>
      <c r="S21" s="204">
        <v>102.6870163370593</v>
      </c>
      <c r="T21" s="204">
        <v>113.4112639724849</v>
      </c>
      <c r="U21" s="204">
        <v>82.717798796216684</v>
      </c>
      <c r="V21" s="204">
        <v>81.041358555460008</v>
      </c>
      <c r="W21" s="204">
        <v>76.482803095442819</v>
      </c>
      <c r="X21" s="204">
        <v>73.323129836629406</v>
      </c>
      <c r="Y21" s="204">
        <v>64.552880481513327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2.1257093723129841</v>
      </c>
      <c r="D23" s="204">
        <f t="shared" si="4"/>
        <v>3.4871883061049012</v>
      </c>
      <c r="E23" s="204">
        <f t="shared" si="4"/>
        <v>4.5380911435941522</v>
      </c>
      <c r="F23" s="204">
        <f t="shared" si="4"/>
        <v>5.5173688736027513</v>
      </c>
      <c r="G23" s="204">
        <f t="shared" si="4"/>
        <v>5.2546001719690452</v>
      </c>
      <c r="H23" s="204">
        <f t="shared" si="4"/>
        <v>5.1829750644883914</v>
      </c>
      <c r="I23" s="204">
        <f t="shared" si="4"/>
        <v>8.8134135855545992</v>
      </c>
      <c r="J23" s="204">
        <f t="shared" si="4"/>
        <v>6.7831470335339636</v>
      </c>
      <c r="K23" s="204">
        <f t="shared" si="4"/>
        <v>5.4933791917454853</v>
      </c>
      <c r="L23" s="204">
        <f t="shared" si="4"/>
        <v>7.6191745485812543</v>
      </c>
      <c r="M23" s="204">
        <f t="shared" si="4"/>
        <v>7.7863284608770416</v>
      </c>
      <c r="N23" s="204">
        <f t="shared" si="4"/>
        <v>5.6845227858985377</v>
      </c>
      <c r="O23" s="204">
        <f t="shared" si="4"/>
        <v>5.0396388650042976</v>
      </c>
      <c r="P23" s="204">
        <f t="shared" si="4"/>
        <v>4.7291487532244192</v>
      </c>
      <c r="Q23" s="204">
        <f t="shared" si="4"/>
        <v>5.3979363714531381</v>
      </c>
      <c r="R23" s="204">
        <f t="shared" si="4"/>
        <v>5.1829750644883923</v>
      </c>
      <c r="S23" s="204">
        <f t="shared" si="4"/>
        <v>5.4218400687876178</v>
      </c>
      <c r="T23" s="204">
        <f t="shared" si="4"/>
        <v>6.401117798796216</v>
      </c>
      <c r="U23" s="204">
        <f t="shared" si="4"/>
        <v>6.6392752353243658</v>
      </c>
      <c r="V23" s="204">
        <f t="shared" si="4"/>
        <v>5.7849136117979887</v>
      </c>
      <c r="W23" s="204">
        <f t="shared" si="4"/>
        <v>5.644453058268021</v>
      </c>
      <c r="X23" s="204">
        <f t="shared" si="4"/>
        <v>10.221941800581995</v>
      </c>
      <c r="Y23" s="204">
        <f t="shared" si="4"/>
        <v>6.3890009689321623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2.1257093723129841</v>
      </c>
      <c r="D24" s="204">
        <v>3.4871883061049012</v>
      </c>
      <c r="E24" s="204">
        <v>4.5380911435941522</v>
      </c>
      <c r="F24" s="204">
        <v>5.5173688736027513</v>
      </c>
      <c r="G24" s="204">
        <v>5.2546001719690452</v>
      </c>
      <c r="H24" s="204">
        <v>5.1829750644883914</v>
      </c>
      <c r="I24" s="204">
        <v>8.8134135855545992</v>
      </c>
      <c r="J24" s="204">
        <v>6.7831470335339636</v>
      </c>
      <c r="K24" s="204">
        <v>5.4933791917454853</v>
      </c>
      <c r="L24" s="204">
        <v>7.6191745485812543</v>
      </c>
      <c r="M24" s="204">
        <v>7.7863284608770416</v>
      </c>
      <c r="N24" s="204">
        <v>5.6845227858985377</v>
      </c>
      <c r="O24" s="204">
        <v>5.0396388650042976</v>
      </c>
      <c r="P24" s="204">
        <v>4.7291487532244192</v>
      </c>
      <c r="Q24" s="204">
        <v>5.3979363714531381</v>
      </c>
      <c r="R24" s="204">
        <v>5.1829750644883923</v>
      </c>
      <c r="S24" s="204">
        <v>5.4218400687876178</v>
      </c>
      <c r="T24" s="204">
        <v>6.3533104041272566</v>
      </c>
      <c r="U24" s="204">
        <v>6.3772141014617363</v>
      </c>
      <c r="V24" s="204">
        <v>5.7084264832330174</v>
      </c>
      <c r="W24" s="204">
        <v>5.541272570937231</v>
      </c>
      <c r="X24" s="204">
        <v>10.0792777300086</v>
      </c>
      <c r="Y24" s="204">
        <v>5.6606190885640579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4.7807394668959592E-2</v>
      </c>
      <c r="U25" s="204">
        <v>0.19105760963026661</v>
      </c>
      <c r="V25" s="204">
        <v>0</v>
      </c>
      <c r="W25" s="204">
        <v>0</v>
      </c>
      <c r="X25" s="204">
        <v>0</v>
      </c>
      <c r="Y25" s="204">
        <v>0.57325881341358553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7.1003524232362378E-2</v>
      </c>
      <c r="V29" s="204">
        <v>7.648712856497121E-2</v>
      </c>
      <c r="W29" s="204">
        <v>0.1031804873307902</v>
      </c>
      <c r="X29" s="204">
        <v>0.14266407057339461</v>
      </c>
      <c r="Y29" s="204">
        <v>0.15512306695451891</v>
      </c>
      <c r="DA29" s="71" t="s">
        <v>2542</v>
      </c>
    </row>
    <row r="30" spans="1:105" ht="12" customHeight="1" x14ac:dyDescent="0.25">
      <c r="A30" s="14" t="s">
        <v>39</v>
      </c>
      <c r="B30" s="204">
        <v>4.08426483233018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6.6638005159071358</v>
      </c>
      <c r="V30" s="204">
        <v>5.7084264832330174</v>
      </c>
      <c r="W30" s="204">
        <v>5.7800515907136703</v>
      </c>
      <c r="X30" s="204">
        <v>5.2546001719690452</v>
      </c>
      <c r="Y30" s="204">
        <v>4.9680137575236456</v>
      </c>
      <c r="DA30" s="71" t="s">
        <v>2543</v>
      </c>
    </row>
    <row r="31" spans="1:105" ht="12" customHeight="1" x14ac:dyDescent="0.25">
      <c r="A31" s="21" t="s">
        <v>40</v>
      </c>
      <c r="B31" s="207">
        <v>72.055030094582975</v>
      </c>
      <c r="C31" s="207">
        <v>93.293207222699905</v>
      </c>
      <c r="D31" s="207">
        <v>42.648323301805682</v>
      </c>
      <c r="E31" s="207">
        <v>63.800515907136713</v>
      </c>
      <c r="F31" s="207">
        <v>69.217540842648319</v>
      </c>
      <c r="G31" s="207">
        <v>65.864144453998279</v>
      </c>
      <c r="H31" s="207">
        <v>75.838349097162506</v>
      </c>
      <c r="I31" s="207">
        <v>91.315563198624247</v>
      </c>
      <c r="J31" s="207">
        <v>119.51848667239901</v>
      </c>
      <c r="K31" s="207">
        <v>82.631126397248494</v>
      </c>
      <c r="L31" s="207">
        <v>92.949269131556321</v>
      </c>
      <c r="M31" s="207">
        <v>92.34737747205503</v>
      </c>
      <c r="N31" s="207">
        <v>96.646603611349946</v>
      </c>
      <c r="O31" s="207">
        <v>99.398108340498709</v>
      </c>
      <c r="P31" s="207">
        <v>111.86586414445399</v>
      </c>
      <c r="Q31" s="207">
        <v>114.2734307824591</v>
      </c>
      <c r="R31" s="207">
        <v>124.591573516767</v>
      </c>
      <c r="S31" s="207">
        <v>145.5717970765262</v>
      </c>
      <c r="T31" s="207">
        <v>156.3198624247635</v>
      </c>
      <c r="U31" s="207">
        <v>145.6577815993121</v>
      </c>
      <c r="V31" s="207">
        <v>110.23215821152191</v>
      </c>
      <c r="W31" s="207">
        <v>124.50558899398111</v>
      </c>
      <c r="X31" s="207">
        <v>124.591573516767</v>
      </c>
      <c r="Y31" s="207">
        <v>118.4006878761823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263.23470451745851</v>
      </c>
      <c r="C33" s="203">
        <f>MAE_emi!C5</f>
        <v>191.05861222572489</v>
      </c>
      <c r="D33" s="203">
        <f>MAE_emi!D5</f>
        <v>329.45278808373729</v>
      </c>
      <c r="E33" s="203">
        <f>MAE_emi!E5</f>
        <v>310.30755848415089</v>
      </c>
      <c r="F33" s="203">
        <f>MAE_emi!F5</f>
        <v>162.03343594354459</v>
      </c>
      <c r="G33" s="203">
        <f>MAE_emi!G5</f>
        <v>194.51312009156209</v>
      </c>
      <c r="H33" s="203">
        <f>MAE_emi!H5</f>
        <v>192.1404566731093</v>
      </c>
      <c r="I33" s="203">
        <f>MAE_emi!I5</f>
        <v>181.28131124713431</v>
      </c>
      <c r="J33" s="203">
        <f>MAE_emi!J5</f>
        <v>191.32298779669469</v>
      </c>
      <c r="K33" s="203">
        <f>MAE_emi!K5</f>
        <v>138.38436316071011</v>
      </c>
      <c r="L33" s="203">
        <f>MAE_emi!L5</f>
        <v>180.80446400570139</v>
      </c>
      <c r="M33" s="203">
        <f>MAE_emi!M5</f>
        <v>185.19870345773921</v>
      </c>
      <c r="N33" s="203">
        <f>MAE_emi!N5</f>
        <v>180.6587798891413</v>
      </c>
      <c r="O33" s="203">
        <f>MAE_emi!O5</f>
        <v>195.44335216740009</v>
      </c>
      <c r="P33" s="203">
        <f>MAE_emi!P5</f>
        <v>204.83004632036679</v>
      </c>
      <c r="Q33" s="203">
        <f>MAE_emi!Q5</f>
        <v>216.41138686304441</v>
      </c>
      <c r="R33" s="203">
        <f>MAE_emi!R5</f>
        <v>215.9177212782337</v>
      </c>
      <c r="S33" s="203">
        <f>MAE_emi!S5</f>
        <v>248.24060927819411</v>
      </c>
      <c r="T33" s="203">
        <f>MAE_emi!T5</f>
        <v>281.80918317339291</v>
      </c>
      <c r="U33" s="203">
        <f>MAE_emi!U5</f>
        <v>206.31651623942429</v>
      </c>
      <c r="V33" s="203">
        <f>MAE_emi!V5</f>
        <v>201.5188631994456</v>
      </c>
      <c r="W33" s="203">
        <f>MAE_emi!W5</f>
        <v>193.59635651835711</v>
      </c>
      <c r="X33" s="203">
        <f>MAE_emi!X5</f>
        <v>184.56146495872599</v>
      </c>
      <c r="Y33" s="203">
        <f>MAE_emi!Y5</f>
        <v>158.81394887835731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68.016752876898749</v>
      </c>
      <c r="C35" s="284">
        <f t="shared" si="5"/>
        <v>59.31834346558351</v>
      </c>
      <c r="D35" s="284">
        <f t="shared" si="5"/>
        <v>62.657454578190887</v>
      </c>
      <c r="E35" s="284">
        <f t="shared" si="5"/>
        <v>62.245924050740513</v>
      </c>
      <c r="F35" s="284">
        <f t="shared" si="5"/>
        <v>42.162624397475462</v>
      </c>
      <c r="G35" s="284">
        <f t="shared" si="5"/>
        <v>39.33472418247095</v>
      </c>
      <c r="H35" s="284">
        <f t="shared" si="5"/>
        <v>36.082397327957089</v>
      </c>
      <c r="I35" s="284">
        <f t="shared" si="5"/>
        <v>35.431154684210739</v>
      </c>
      <c r="J35" s="284">
        <f t="shared" si="5"/>
        <v>37.077091290621127</v>
      </c>
      <c r="K35" s="284">
        <f t="shared" si="5"/>
        <v>37.667873803079686</v>
      </c>
      <c r="L35" s="284">
        <f t="shared" si="5"/>
        <v>35.888551823544148</v>
      </c>
      <c r="M35" s="284">
        <f t="shared" si="5"/>
        <v>31.105413698499198</v>
      </c>
      <c r="N35" s="284">
        <f t="shared" si="5"/>
        <v>32.424525039853506</v>
      </c>
      <c r="O35" s="284">
        <f t="shared" si="5"/>
        <v>35.245365681763758</v>
      </c>
      <c r="P35" s="284">
        <f t="shared" si="5"/>
        <v>31.990876748908498</v>
      </c>
      <c r="Q35" s="284">
        <f t="shared" si="5"/>
        <v>31.691482180762453</v>
      </c>
      <c r="R35" s="284">
        <f t="shared" si="5"/>
        <v>34.463263757754731</v>
      </c>
      <c r="S35" s="284">
        <f t="shared" si="5"/>
        <v>41.299076197481625</v>
      </c>
      <c r="T35" s="284">
        <f t="shared" si="5"/>
        <v>41.374673555754654</v>
      </c>
      <c r="U35" s="284">
        <f t="shared" si="5"/>
        <v>34.945101902071023</v>
      </c>
      <c r="V35" s="284">
        <f t="shared" si="5"/>
        <v>34.045337709437241</v>
      </c>
      <c r="W35" s="284">
        <f t="shared" si="5"/>
        <v>34.620705206891984</v>
      </c>
      <c r="X35" s="284">
        <f t="shared" si="5"/>
        <v>35.373736025208089</v>
      </c>
      <c r="Y35" s="284">
        <f t="shared" si="5"/>
        <v>30.65388070282674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25.868121417873951</v>
      </c>
      <c r="C36" s="344">
        <f t="shared" si="6"/>
        <v>27.050993014354049</v>
      </c>
      <c r="D36" s="344">
        <f t="shared" si="6"/>
        <v>27.358143238711232</v>
      </c>
      <c r="E36" s="344">
        <f t="shared" si="6"/>
        <v>30.318407752089222</v>
      </c>
      <c r="F36" s="344">
        <f t="shared" si="6"/>
        <v>29.668429317156534</v>
      </c>
      <c r="G36" s="344">
        <f t="shared" si="6"/>
        <v>29.042527615072657</v>
      </c>
      <c r="H36" s="344">
        <f t="shared" si="6"/>
        <v>27.235529360679937</v>
      </c>
      <c r="I36" s="344">
        <f t="shared" si="6"/>
        <v>25.847240732024659</v>
      </c>
      <c r="J36" s="344">
        <f t="shared" si="6"/>
        <v>27.252915675471087</v>
      </c>
      <c r="K36" s="344">
        <f t="shared" si="6"/>
        <v>28.601577133600905</v>
      </c>
      <c r="L36" s="344">
        <f t="shared" si="6"/>
        <v>28.208621376604409</v>
      </c>
      <c r="M36" s="344">
        <f t="shared" si="6"/>
        <v>26.04568037210818</v>
      </c>
      <c r="N36" s="344">
        <f t="shared" si="6"/>
        <v>25.856605727825038</v>
      </c>
      <c r="O36" s="344">
        <f t="shared" si="6"/>
        <v>26.491190355758476</v>
      </c>
      <c r="P36" s="344">
        <f t="shared" si="6"/>
        <v>24.818192207771887</v>
      </c>
      <c r="Q36" s="344">
        <f t="shared" si="6"/>
        <v>23.987117146307213</v>
      </c>
      <c r="R36" s="344">
        <f t="shared" si="6"/>
        <v>23.737952645081478</v>
      </c>
      <c r="S36" s="344">
        <f t="shared" si="6"/>
        <v>23.500397149372766</v>
      </c>
      <c r="T36" s="344">
        <f t="shared" si="6"/>
        <v>23.00354411998503</v>
      </c>
      <c r="U36" s="344">
        <f t="shared" si="6"/>
        <v>22.716965646440038</v>
      </c>
      <c r="V36" s="344">
        <f t="shared" si="6"/>
        <v>22.967783633906759</v>
      </c>
      <c r="W36" s="344">
        <f t="shared" si="6"/>
        <v>22.928936075544861</v>
      </c>
      <c r="X36" s="344">
        <f t="shared" si="6"/>
        <v>21.739299828770044</v>
      </c>
      <c r="Y36" s="344">
        <f t="shared" si="6"/>
        <v>20.779062437262574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13.877345448443327</v>
      </c>
      <c r="C37" s="344">
        <f>IF(MAE_ued!C$5=0,"",MAE_ued!C$5/C$5*1000)</f>
        <v>14.835985033504306</v>
      </c>
      <c r="D37" s="344">
        <f>IF(MAE_ued!D$5=0,"",MAE_ued!D$5/D$5*1000)</f>
        <v>14.397103454370408</v>
      </c>
      <c r="E37" s="344">
        <f>IF(MAE_ued!E$5=0,"",MAE_ued!E$5/E$5*1000)</f>
        <v>16.110079567449581</v>
      </c>
      <c r="F37" s="344">
        <f>IF(MAE_ued!F$5=0,"",MAE_ued!F$5/F$5*1000)</f>
        <v>16.16836101555015</v>
      </c>
      <c r="G37" s="344">
        <f>IF(MAE_ued!G$5=0,"",MAE_ued!G$5/G$5*1000)</f>
        <v>15.717307951994815</v>
      </c>
      <c r="H37" s="344">
        <f>IF(MAE_ued!H$5=0,"",MAE_ued!H$5/H$5*1000)</f>
        <v>14.844763811627699</v>
      </c>
      <c r="I37" s="344">
        <f>IF(MAE_ued!I$5=0,"",MAE_ued!I$5/I$5*1000)</f>
        <v>14.189253756099831</v>
      </c>
      <c r="J37" s="344">
        <f>IF(MAE_ued!J$5=0,"",MAE_ued!J$5/J$5*1000)</f>
        <v>15.110855298517086</v>
      </c>
      <c r="K37" s="344">
        <f>IF(MAE_ued!K$5=0,"",MAE_ued!K$5/K$5*1000)</f>
        <v>15.822085438665392</v>
      </c>
      <c r="L37" s="344">
        <f>IF(MAE_ued!L$5=0,"",MAE_ued!L$5/L$5*1000)</f>
        <v>15.515578994421222</v>
      </c>
      <c r="M37" s="344">
        <f>IF(MAE_ued!M$5=0,"",MAE_ued!M$5/M$5*1000)</f>
        <v>14.305896918673344</v>
      </c>
      <c r="N37" s="344">
        <f>IF(MAE_ued!N$5=0,"",MAE_ued!N$5/N$5*1000)</f>
        <v>14.259137550239837</v>
      </c>
      <c r="O37" s="344">
        <f>IF(MAE_ued!O$5=0,"",MAE_ued!O$5/O$5*1000)</f>
        <v>14.590710213592992</v>
      </c>
      <c r="P37" s="344">
        <f>IF(MAE_ued!P$5=0,"",MAE_ued!P$5/P$5*1000)</f>
        <v>13.723058951775279</v>
      </c>
      <c r="Q37" s="344">
        <f>IF(MAE_ued!Q$5=0,"",MAE_ued!Q$5/Q$5*1000)</f>
        <v>13.23944380208016</v>
      </c>
      <c r="R37" s="344">
        <f>IF(MAE_ued!R$5=0,"",MAE_ued!R$5/R$5*1000)</f>
        <v>13.15323785812358</v>
      </c>
      <c r="S37" s="344">
        <f>IF(MAE_ued!S$5=0,"",MAE_ued!S$5/S$5*1000)</f>
        <v>13.034713726725217</v>
      </c>
      <c r="T37" s="344">
        <f>IF(MAE_ued!T$5=0,"",MAE_ued!T$5/T$5*1000)</f>
        <v>12.727022970261196</v>
      </c>
      <c r="U37" s="344">
        <f>IF(MAE_ued!U$5=0,"",MAE_ued!U$5/U$5*1000)</f>
        <v>12.729703466174035</v>
      </c>
      <c r="V37" s="344">
        <f>IF(MAE_ued!V$5=0,"",MAE_ued!V$5/V$5*1000)</f>
        <v>12.758908513338024</v>
      </c>
      <c r="W37" s="344">
        <f>IF(MAE_ued!W$5=0,"",MAE_ued!W$5/W$5*1000)</f>
        <v>12.816186560532744</v>
      </c>
      <c r="X37" s="344">
        <f>IF(MAE_ued!X$5=0,"",MAE_ued!X$5/X$5*1000)</f>
        <v>12.140968970113697</v>
      </c>
      <c r="Y37" s="344">
        <f>IF(MAE_ued!Y$5=0,"",MAE_ued!Y$5/Y$5*1000)</f>
        <v>11.657218040485985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1.5249614645284819</v>
      </c>
      <c r="C38" s="345">
        <f t="shared" si="7"/>
        <v>1.1341099173284046</v>
      </c>
      <c r="D38" s="345">
        <f t="shared" si="7"/>
        <v>1.9104397462546272</v>
      </c>
      <c r="E38" s="345">
        <f t="shared" si="7"/>
        <v>1.6025941262725045</v>
      </c>
      <c r="F38" s="345">
        <f t="shared" si="7"/>
        <v>1.1552665584159112</v>
      </c>
      <c r="G38" s="345">
        <f t="shared" si="7"/>
        <v>1.2847870915530086</v>
      </c>
      <c r="H38" s="345">
        <f t="shared" si="7"/>
        <v>1.1907975431047266</v>
      </c>
      <c r="I38" s="345">
        <f t="shared" si="7"/>
        <v>1.0318115881136316</v>
      </c>
      <c r="J38" s="345">
        <f t="shared" si="7"/>
        <v>0.92835247323342784</v>
      </c>
      <c r="K38" s="345">
        <f t="shared" si="7"/>
        <v>0.9497852424575397</v>
      </c>
      <c r="L38" s="345">
        <f t="shared" si="7"/>
        <v>1.0240351944657244</v>
      </c>
      <c r="M38" s="345">
        <f t="shared" si="7"/>
        <v>1.0398303534268376</v>
      </c>
      <c r="N38" s="345">
        <f t="shared" si="7"/>
        <v>1.0139001147592763</v>
      </c>
      <c r="O38" s="345">
        <f t="shared" si="7"/>
        <v>1.0460833126035729</v>
      </c>
      <c r="P38" s="345">
        <f t="shared" si="7"/>
        <v>1.0169810833543014</v>
      </c>
      <c r="Q38" s="345">
        <f t="shared" si="7"/>
        <v>1.0300744866302911</v>
      </c>
      <c r="R38" s="345">
        <f t="shared" si="7"/>
        <v>0.98378734407122137</v>
      </c>
      <c r="S38" s="345">
        <f t="shared" si="7"/>
        <v>0.97433561988299977</v>
      </c>
      <c r="T38" s="345">
        <f t="shared" si="7"/>
        <v>1.0082053866999885</v>
      </c>
      <c r="U38" s="345">
        <f t="shared" si="7"/>
        <v>0.84631141506503482</v>
      </c>
      <c r="V38" s="345">
        <f t="shared" si="7"/>
        <v>0.98363871888124155</v>
      </c>
      <c r="W38" s="345">
        <f t="shared" si="7"/>
        <v>0.90238470375092461</v>
      </c>
      <c r="X38" s="345">
        <f t="shared" si="7"/>
        <v>0.86046670334046471</v>
      </c>
      <c r="Y38" s="345">
        <f t="shared" si="7"/>
        <v>0.81272464673051503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SK: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172.61728288908</v>
      </c>
      <c r="C5" s="223">
        <v>168.46569217540849</v>
      </c>
      <c r="D5" s="223">
        <v>172.44866723989691</v>
      </c>
      <c r="E5" s="223">
        <v>193.62828890799651</v>
      </c>
      <c r="F5" s="223">
        <v>140.25631986242479</v>
      </c>
      <c r="G5" s="223">
        <v>151.3971625107481</v>
      </c>
      <c r="H5" s="223">
        <v>161.35442820292349</v>
      </c>
      <c r="I5" s="223">
        <v>175.69226139294929</v>
      </c>
      <c r="J5" s="223">
        <v>206.0887360275151</v>
      </c>
      <c r="K5" s="223">
        <v>145.70068787618229</v>
      </c>
      <c r="L5" s="223">
        <v>176.56079105760961</v>
      </c>
      <c r="M5" s="223">
        <v>178.10472914875319</v>
      </c>
      <c r="N5" s="223">
        <v>178.18202923473771</v>
      </c>
      <c r="O5" s="223">
        <v>186.83344797936371</v>
      </c>
      <c r="P5" s="223">
        <v>201.40988822012039</v>
      </c>
      <c r="Q5" s="223">
        <v>210.09294926913151</v>
      </c>
      <c r="R5" s="223">
        <v>219.47601031814281</v>
      </c>
      <c r="S5" s="223">
        <v>254.7793637145314</v>
      </c>
      <c r="T5" s="223">
        <v>279.51564918314699</v>
      </c>
      <c r="U5" s="223">
        <v>243.78321332646789</v>
      </c>
      <c r="V5" s="223">
        <v>204.87081215006111</v>
      </c>
      <c r="W5" s="223">
        <v>214.53860611071869</v>
      </c>
      <c r="X5" s="223">
        <v>214.48995555810561</v>
      </c>
      <c r="Y5" s="223">
        <v>195.40929331630969</v>
      </c>
      <c r="DA5" s="89" t="s">
        <v>2528</v>
      </c>
    </row>
    <row r="6" spans="1:105" ht="12" customHeight="1" x14ac:dyDescent="0.25">
      <c r="A6" s="55" t="s">
        <v>91</v>
      </c>
      <c r="B6" s="259">
        <v>3.5510945637961031</v>
      </c>
      <c r="C6" s="259">
        <v>3.9365906830772541</v>
      </c>
      <c r="D6" s="259">
        <v>2.5753209915273731</v>
      </c>
      <c r="E6" s="259">
        <v>3.4892567145718671</v>
      </c>
      <c r="F6" s="259">
        <v>3.100333891201247</v>
      </c>
      <c r="G6" s="259">
        <v>3.167938785803325</v>
      </c>
      <c r="H6" s="259">
        <v>3.5020770663767622</v>
      </c>
      <c r="I6" s="259">
        <v>3.9518000229867711</v>
      </c>
      <c r="J6" s="259">
        <v>4.8773911330659816</v>
      </c>
      <c r="K6" s="259">
        <v>3.4114906160973959</v>
      </c>
      <c r="L6" s="259">
        <v>4.0043688622638633</v>
      </c>
      <c r="M6" s="259">
        <v>4.0130508485393248</v>
      </c>
      <c r="N6" s="259">
        <v>4.1090718272435964</v>
      </c>
      <c r="O6" s="259">
        <v>4.2837887870587839</v>
      </c>
      <c r="P6" s="259">
        <v>4.7058099118202907</v>
      </c>
      <c r="Q6" s="259">
        <v>4.8633990325286502</v>
      </c>
      <c r="R6" s="259">
        <v>5.1721345886320229</v>
      </c>
      <c r="S6" s="259">
        <v>6.0251247342854217</v>
      </c>
      <c r="T6" s="259">
        <v>6.550829119048398</v>
      </c>
      <c r="U6" s="259">
        <v>5.7826580187066936</v>
      </c>
      <c r="V6" s="259">
        <v>4.6613203875154703</v>
      </c>
      <c r="W6" s="259">
        <v>5.0343380419406492</v>
      </c>
      <c r="X6" s="259">
        <v>4.9906505093005959</v>
      </c>
      <c r="Y6" s="259">
        <v>4.6573492003495884</v>
      </c>
      <c r="DA6" s="67" t="s">
        <v>2545</v>
      </c>
    </row>
    <row r="7" spans="1:105" ht="12" customHeight="1" x14ac:dyDescent="0.25">
      <c r="A7" s="173" t="s">
        <v>92</v>
      </c>
      <c r="B7" s="224">
        <v>4.8294886067627001</v>
      </c>
      <c r="C7" s="224">
        <v>5.3537633289850657</v>
      </c>
      <c r="D7" s="224">
        <v>3.502436548477228</v>
      </c>
      <c r="E7" s="224">
        <v>4.7453891318177384</v>
      </c>
      <c r="F7" s="224">
        <v>4.2164540920336968</v>
      </c>
      <c r="G7" s="224">
        <v>4.3083967486925197</v>
      </c>
      <c r="H7" s="224">
        <v>4.7628248102723951</v>
      </c>
      <c r="I7" s="224">
        <v>5.3744480312620091</v>
      </c>
      <c r="J7" s="224">
        <v>6.6332519409697337</v>
      </c>
      <c r="K7" s="224">
        <v>4.6396272378924586</v>
      </c>
      <c r="L7" s="224">
        <v>5.4459416526788544</v>
      </c>
      <c r="M7" s="224">
        <v>5.4577491540134826</v>
      </c>
      <c r="N7" s="224">
        <v>5.5883376850512914</v>
      </c>
      <c r="O7" s="224">
        <v>5.8259527503999458</v>
      </c>
      <c r="P7" s="224">
        <v>6.3999014800755987</v>
      </c>
      <c r="Q7" s="224">
        <v>6.614222684238964</v>
      </c>
      <c r="R7" s="224">
        <v>7.0341030405395504</v>
      </c>
      <c r="S7" s="224">
        <v>8.1941696386281713</v>
      </c>
      <c r="T7" s="224">
        <v>8.909127601905821</v>
      </c>
      <c r="U7" s="224">
        <v>7.8644149054411043</v>
      </c>
      <c r="V7" s="224">
        <v>6.3393957270210413</v>
      </c>
      <c r="W7" s="224">
        <v>6.8466997370392839</v>
      </c>
      <c r="X7" s="224">
        <v>6.7872846926488117</v>
      </c>
      <c r="Y7" s="224">
        <v>6.3339949124754407</v>
      </c>
      <c r="DA7" s="177" t="s">
        <v>2546</v>
      </c>
    </row>
    <row r="8" spans="1:105" ht="12" customHeight="1" x14ac:dyDescent="0.25">
      <c r="A8" s="173" t="s">
        <v>93</v>
      </c>
      <c r="B8" s="224">
        <v>5.9658388671774496</v>
      </c>
      <c r="C8" s="224">
        <v>6.6134723475697861</v>
      </c>
      <c r="D8" s="224">
        <v>4.3265392657659874</v>
      </c>
      <c r="E8" s="224">
        <v>5.8619512804807359</v>
      </c>
      <c r="F8" s="224">
        <v>5.2085609372180954</v>
      </c>
      <c r="G8" s="224">
        <v>5.3221371601495839</v>
      </c>
      <c r="H8" s="224">
        <v>5.8834894715129584</v>
      </c>
      <c r="I8" s="224">
        <v>6.6390240386177757</v>
      </c>
      <c r="J8" s="224">
        <v>8.1940171035508449</v>
      </c>
      <c r="K8" s="224">
        <v>5.7313042350436261</v>
      </c>
      <c r="L8" s="224">
        <v>6.7273396886032879</v>
      </c>
      <c r="M8" s="224">
        <v>6.7419254255460679</v>
      </c>
      <c r="N8" s="224">
        <v>6.9032406697692412</v>
      </c>
      <c r="O8" s="224">
        <v>7.1967651622587594</v>
      </c>
      <c r="P8" s="224">
        <v>7.9057606518580918</v>
      </c>
      <c r="Q8" s="224">
        <v>8.1705103746481313</v>
      </c>
      <c r="R8" s="224">
        <v>8.689186108901799</v>
      </c>
      <c r="S8" s="224">
        <v>10.122209553599509</v>
      </c>
      <c r="T8" s="224">
        <v>11.005392920001309</v>
      </c>
      <c r="U8" s="224">
        <v>9.7148654714272471</v>
      </c>
      <c r="V8" s="224">
        <v>7.8310182510259914</v>
      </c>
      <c r="W8" s="224">
        <v>8.4576879104602884</v>
      </c>
      <c r="X8" s="224">
        <v>8.3842928556250023</v>
      </c>
      <c r="Y8" s="224">
        <v>7.8243466565873083</v>
      </c>
      <c r="DA8" s="177" t="s">
        <v>2547</v>
      </c>
    </row>
    <row r="9" spans="1:105" ht="12" customHeight="1" x14ac:dyDescent="0.25">
      <c r="A9" s="173" t="s">
        <v>94</v>
      </c>
      <c r="B9" s="224">
        <v>3.6931383463479448</v>
      </c>
      <c r="C9" s="224">
        <v>4.0940543104003453</v>
      </c>
      <c r="D9" s="224">
        <v>2.6783338311884681</v>
      </c>
      <c r="E9" s="224">
        <v>3.6288269831547399</v>
      </c>
      <c r="F9" s="224">
        <v>3.2243472468492969</v>
      </c>
      <c r="G9" s="224">
        <v>3.2946563372354558</v>
      </c>
      <c r="H9" s="224">
        <v>3.6421601490318309</v>
      </c>
      <c r="I9" s="224">
        <v>4.1098720239062416</v>
      </c>
      <c r="J9" s="224">
        <v>5.0724867783886189</v>
      </c>
      <c r="K9" s="224">
        <v>3.5479502407412911</v>
      </c>
      <c r="L9" s="224">
        <v>4.1645436167544174</v>
      </c>
      <c r="M9" s="224">
        <v>4.1735728824808982</v>
      </c>
      <c r="N9" s="224">
        <v>4.2734347003333406</v>
      </c>
      <c r="O9" s="224">
        <v>4.4551403385411357</v>
      </c>
      <c r="P9" s="224">
        <v>4.8940423082931028</v>
      </c>
      <c r="Q9" s="224">
        <v>5.0579349938297948</v>
      </c>
      <c r="R9" s="224">
        <v>5.3790199721773018</v>
      </c>
      <c r="S9" s="224">
        <v>6.2661297236568361</v>
      </c>
      <c r="T9" s="224">
        <v>6.8128622838103334</v>
      </c>
      <c r="U9" s="224">
        <v>6.0139643394549616</v>
      </c>
      <c r="V9" s="224">
        <v>4.8477732030160903</v>
      </c>
      <c r="W9" s="224">
        <v>5.2357115636182741</v>
      </c>
      <c r="X9" s="224">
        <v>5.1902765296726194</v>
      </c>
      <c r="Y9" s="224">
        <v>4.8436431683635712</v>
      </c>
      <c r="DA9" s="177" t="s">
        <v>2548</v>
      </c>
    </row>
    <row r="10" spans="1:105" ht="12" customHeight="1" x14ac:dyDescent="0.25">
      <c r="A10" s="56" t="s">
        <v>95</v>
      </c>
      <c r="B10" s="260">
        <v>4.7241519288323532</v>
      </c>
      <c r="C10" s="260">
        <v>4.5073367358081242</v>
      </c>
      <c r="D10" s="260">
        <v>5.3378003779555847</v>
      </c>
      <c r="E10" s="260">
        <v>5.610885489646372</v>
      </c>
      <c r="F10" s="260">
        <v>3.783715000318002</v>
      </c>
      <c r="G10" s="260">
        <v>4.1781120326926002</v>
      </c>
      <c r="H10" s="260">
        <v>4.4112909296738207</v>
      </c>
      <c r="I10" s="260">
        <v>4.7094890374272076</v>
      </c>
      <c r="J10" s="260">
        <v>5.5073911875400432</v>
      </c>
      <c r="K10" s="260">
        <v>3.891707354118584</v>
      </c>
      <c r="L10" s="260">
        <v>4.7461908976662466</v>
      </c>
      <c r="M10" s="260">
        <v>4.7880242219719982</v>
      </c>
      <c r="N10" s="260">
        <v>4.787016181777485</v>
      </c>
      <c r="O10" s="260">
        <v>5.0411044805620699</v>
      </c>
      <c r="P10" s="260">
        <v>5.426443495404806</v>
      </c>
      <c r="Q10" s="260">
        <v>5.6666323207265616</v>
      </c>
      <c r="R10" s="260">
        <v>5.9039828959055569</v>
      </c>
      <c r="S10" s="260">
        <v>6.8570791146955674</v>
      </c>
      <c r="T10" s="260">
        <v>7.531597151958084</v>
      </c>
      <c r="U10" s="260">
        <v>6.4877175408040486</v>
      </c>
      <c r="V10" s="260">
        <v>5.4923631384963523</v>
      </c>
      <c r="W10" s="260">
        <v>5.7377758021061798</v>
      </c>
      <c r="X10" s="260">
        <v>5.701848839369311</v>
      </c>
      <c r="Y10" s="260">
        <v>5.2413640457410793</v>
      </c>
      <c r="DA10" s="68" t="s">
        <v>2549</v>
      </c>
    </row>
    <row r="11" spans="1:105" ht="12" customHeight="1" x14ac:dyDescent="0.25">
      <c r="A11" s="37" t="s">
        <v>159</v>
      </c>
      <c r="B11" s="226">
        <v>9.8742348713375436E-2</v>
      </c>
      <c r="C11" s="226">
        <v>4.1424616564012827E-2</v>
      </c>
      <c r="D11" s="226">
        <v>4.8578713671150797E-2</v>
      </c>
      <c r="E11" s="226">
        <v>0.14381873527008401</v>
      </c>
      <c r="F11" s="226">
        <v>4.3485310483922852E-2</v>
      </c>
      <c r="G11" s="226">
        <v>4.4685046809032923E-2</v>
      </c>
      <c r="H11" s="226">
        <v>0</v>
      </c>
      <c r="I11" s="226">
        <v>4.1951937302148239E-2</v>
      </c>
      <c r="J11" s="226">
        <v>0</v>
      </c>
      <c r="K11" s="226">
        <v>3.9796207258070863E-2</v>
      </c>
      <c r="L11" s="226">
        <v>4.1158987474899739E-2</v>
      </c>
      <c r="M11" s="226">
        <v>4.1784240528625137E-2</v>
      </c>
      <c r="N11" s="226">
        <v>3.9920163711457422E-2</v>
      </c>
      <c r="O11" s="226">
        <v>3.9794553254363811E-2</v>
      </c>
      <c r="P11" s="226">
        <v>3.8318932363852629E-2</v>
      </c>
      <c r="Q11" s="226">
        <v>3.9050832629986668E-2</v>
      </c>
      <c r="R11" s="226">
        <v>3.7926369748891721E-2</v>
      </c>
      <c r="S11" s="226">
        <v>0</v>
      </c>
      <c r="T11" s="226">
        <v>7.6429740283207911E-2</v>
      </c>
      <c r="U11" s="226">
        <v>3.7979132940103882E-2</v>
      </c>
      <c r="V11" s="226">
        <v>4.0438675824044069E-2</v>
      </c>
      <c r="W11" s="226">
        <v>3.9392613971257318E-2</v>
      </c>
      <c r="X11" s="226">
        <v>0</v>
      </c>
      <c r="Y11" s="226">
        <v>0</v>
      </c>
      <c r="DA11" s="69" t="s">
        <v>2550</v>
      </c>
    </row>
    <row r="12" spans="1:105" ht="12" customHeight="1" x14ac:dyDescent="0.25">
      <c r="A12" s="37" t="s">
        <v>35</v>
      </c>
      <c r="B12" s="226">
        <v>3.1434995729141071</v>
      </c>
      <c r="C12" s="226">
        <v>2.0744744169083682</v>
      </c>
      <c r="D12" s="226">
        <v>4.9042914444549091</v>
      </c>
      <c r="E12" s="226">
        <v>4.5636955264780497</v>
      </c>
      <c r="F12" s="226">
        <v>2.1727043071729382</v>
      </c>
      <c r="G12" s="226">
        <v>2.8389930078006991</v>
      </c>
      <c r="H12" s="226">
        <v>2.8102635004921539</v>
      </c>
      <c r="I12" s="226">
        <v>2.5391851351274108</v>
      </c>
      <c r="J12" s="226">
        <v>2.4509286524619398</v>
      </c>
      <c r="K12" s="226">
        <v>1.7720396824445761</v>
      </c>
      <c r="L12" s="226">
        <v>2.5335066261717438</v>
      </c>
      <c r="M12" s="226">
        <v>2.6018952699171169</v>
      </c>
      <c r="N12" s="226">
        <v>2.4086782816046761</v>
      </c>
      <c r="O12" s="226">
        <v>2.6479459015176698</v>
      </c>
      <c r="P12" s="226">
        <v>2.661748196444476</v>
      </c>
      <c r="Q12" s="226">
        <v>2.8913613769155222</v>
      </c>
      <c r="R12" s="226">
        <v>2.777503329209138</v>
      </c>
      <c r="S12" s="226">
        <v>3.2362085251572599</v>
      </c>
      <c r="T12" s="226">
        <v>3.63279799436636</v>
      </c>
      <c r="U12" s="226">
        <v>2.5655299018846929</v>
      </c>
      <c r="V12" s="226">
        <v>2.7311390404711648</v>
      </c>
      <c r="W12" s="226">
        <v>2.4214629555655032</v>
      </c>
      <c r="X12" s="226">
        <v>2.3540684502860798</v>
      </c>
      <c r="Y12" s="226">
        <v>1.9747500936882949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7.1003524232386289E-2</v>
      </c>
      <c r="V14" s="226">
        <v>7.6487128564966686E-2</v>
      </c>
      <c r="W14" s="226">
        <v>0.10318048733085811</v>
      </c>
      <c r="X14" s="226">
        <v>0.14266407057358191</v>
      </c>
      <c r="Y14" s="226">
        <v>0.155123066954757</v>
      </c>
      <c r="DA14" s="69" t="s">
        <v>2553</v>
      </c>
    </row>
    <row r="15" spans="1:105" ht="12" customHeight="1" x14ac:dyDescent="0.25">
      <c r="A15" s="37" t="s">
        <v>40</v>
      </c>
      <c r="B15" s="226">
        <v>1.481910007204871</v>
      </c>
      <c r="C15" s="226">
        <v>2.391437702335744</v>
      </c>
      <c r="D15" s="226">
        <v>0.38493021982952541</v>
      </c>
      <c r="E15" s="226">
        <v>0.90337122789823832</v>
      </c>
      <c r="F15" s="226">
        <v>1.5675253826611399</v>
      </c>
      <c r="G15" s="226">
        <v>1.2944339780828691</v>
      </c>
      <c r="H15" s="226">
        <v>1.6010274291816671</v>
      </c>
      <c r="I15" s="226">
        <v>2.1283519649976488</v>
      </c>
      <c r="J15" s="226">
        <v>3.0564625350781029</v>
      </c>
      <c r="K15" s="226">
        <v>2.079871464415938</v>
      </c>
      <c r="L15" s="226">
        <v>2.1715252840196029</v>
      </c>
      <c r="M15" s="226">
        <v>2.1443447115262559</v>
      </c>
      <c r="N15" s="226">
        <v>2.3384177364613521</v>
      </c>
      <c r="O15" s="226">
        <v>2.3533640257900359</v>
      </c>
      <c r="P15" s="226">
        <v>2.7263763665964769</v>
      </c>
      <c r="Q15" s="226">
        <v>2.736220111181054</v>
      </c>
      <c r="R15" s="226">
        <v>3.0885531969475259</v>
      </c>
      <c r="S15" s="226">
        <v>3.6208705895383071</v>
      </c>
      <c r="T15" s="226">
        <v>3.8223694173085159</v>
      </c>
      <c r="U15" s="226">
        <v>3.8132049817468658</v>
      </c>
      <c r="V15" s="226">
        <v>2.6442982936361759</v>
      </c>
      <c r="W15" s="226">
        <v>3.1737397452385609</v>
      </c>
      <c r="X15" s="226">
        <v>3.2051163185096492</v>
      </c>
      <c r="Y15" s="226">
        <v>3.1114908850980272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31.567756477599318</v>
      </c>
      <c r="C16" s="261">
        <f t="shared" si="0"/>
        <v>29.57091985381588</v>
      </c>
      <c r="D16" s="261">
        <f t="shared" si="0"/>
        <v>34.866390811990968</v>
      </c>
      <c r="E16" s="261">
        <f t="shared" si="0"/>
        <v>36.75913142230597</v>
      </c>
      <c r="F16" s="261">
        <f t="shared" si="0"/>
        <v>24.710947655059414</v>
      </c>
      <c r="G16" s="261">
        <f t="shared" si="0"/>
        <v>27.263124692305944</v>
      </c>
      <c r="H16" s="261">
        <f t="shared" si="0"/>
        <v>28.715094149983351</v>
      </c>
      <c r="I16" s="261">
        <f t="shared" si="0"/>
        <v>30.567182678303158</v>
      </c>
      <c r="J16" s="261">
        <f t="shared" si="0"/>
        <v>35.780387265980664</v>
      </c>
      <c r="K16" s="261">
        <f t="shared" si="0"/>
        <v>25.287666150775319</v>
      </c>
      <c r="L16" s="261">
        <f t="shared" si="0"/>
        <v>30.774074796803518</v>
      </c>
      <c r="M16" s="261">
        <f t="shared" si="0"/>
        <v>31.095118669295452</v>
      </c>
      <c r="N16" s="261">
        <f t="shared" si="0"/>
        <v>31.129277156123941</v>
      </c>
      <c r="O16" s="261">
        <f t="shared" si="0"/>
        <v>32.777135069729312</v>
      </c>
      <c r="P16" s="261">
        <f t="shared" si="0"/>
        <v>35.224540794542065</v>
      </c>
      <c r="Q16" s="261">
        <f t="shared" si="0"/>
        <v>36.783202407900205</v>
      </c>
      <c r="R16" s="261">
        <f t="shared" si="0"/>
        <v>38.307212849750321</v>
      </c>
      <c r="S16" s="261">
        <f t="shared" si="0"/>
        <v>44.483805064806063</v>
      </c>
      <c r="T16" s="261">
        <f t="shared" si="0"/>
        <v>48.86799259601343</v>
      </c>
      <c r="U16" s="261">
        <f t="shared" si="0"/>
        <v>41.865963786140149</v>
      </c>
      <c r="V16" s="261">
        <f t="shared" si="0"/>
        <v>35.405924401181743</v>
      </c>
      <c r="W16" s="261">
        <f t="shared" si="0"/>
        <v>36.905651937106356</v>
      </c>
      <c r="X16" s="261">
        <f t="shared" si="0"/>
        <v>36.549878050119368</v>
      </c>
      <c r="Y16" s="261">
        <f t="shared" si="0"/>
        <v>33.518331207948904</v>
      </c>
      <c r="DA16" s="70"/>
    </row>
    <row r="17" spans="1:105" ht="12" customHeight="1" x14ac:dyDescent="0.25">
      <c r="A17" s="60" t="s">
        <v>2556</v>
      </c>
      <c r="B17" s="329">
        <v>23.199092250956198</v>
      </c>
      <c r="C17" s="329">
        <v>15.077772195973029</v>
      </c>
      <c r="D17" s="329">
        <v>32.469217451942598</v>
      </c>
      <c r="E17" s="329">
        <v>31.190857699878968</v>
      </c>
      <c r="F17" s="329">
        <v>14.91950648917117</v>
      </c>
      <c r="G17" s="329">
        <v>19.133951999162761</v>
      </c>
      <c r="H17" s="329">
        <v>18.5520350208403</v>
      </c>
      <c r="I17" s="329">
        <v>16.868648555504269</v>
      </c>
      <c r="J17" s="329">
        <v>16.24410956166259</v>
      </c>
      <c r="K17" s="329">
        <v>11.9969399064898</v>
      </c>
      <c r="L17" s="329">
        <v>16.72691379294838</v>
      </c>
      <c r="M17" s="329">
        <v>17.335189986256431</v>
      </c>
      <c r="N17" s="329">
        <v>16.238468446966099</v>
      </c>
      <c r="O17" s="329">
        <v>17.777516390194911</v>
      </c>
      <c r="P17" s="329">
        <v>17.703687646578619</v>
      </c>
      <c r="Q17" s="329">
        <v>19.193262508947861</v>
      </c>
      <c r="R17" s="329">
        <v>18.412587055615951</v>
      </c>
      <c r="S17" s="329">
        <v>21.13949716814998</v>
      </c>
      <c r="T17" s="329">
        <v>24.244057145559399</v>
      </c>
      <c r="U17" s="329">
        <v>17.152687154693488</v>
      </c>
      <c r="V17" s="329">
        <v>18.264753576353051</v>
      </c>
      <c r="W17" s="329">
        <v>16.278621118451539</v>
      </c>
      <c r="X17" s="329">
        <v>15.64581123427862</v>
      </c>
      <c r="Y17" s="329">
        <v>13.182883014946359</v>
      </c>
      <c r="DA17" s="72" t="s">
        <v>2557</v>
      </c>
    </row>
    <row r="18" spans="1:105" ht="12" customHeight="1" x14ac:dyDescent="0.25">
      <c r="A18" s="59" t="s">
        <v>28</v>
      </c>
      <c r="B18" s="230">
        <v>4.8894554634805889</v>
      </c>
      <c r="C18" s="230">
        <v>2.2545081438715049</v>
      </c>
      <c r="D18" s="230">
        <v>1.624955850199532</v>
      </c>
      <c r="E18" s="230">
        <v>1.842698453141101</v>
      </c>
      <c r="F18" s="230">
        <v>1.076228100338571</v>
      </c>
      <c r="G18" s="230">
        <v>0.71029178021503814</v>
      </c>
      <c r="H18" s="230">
        <v>0.40697236818870258</v>
      </c>
      <c r="I18" s="230">
        <v>0.25589143460363528</v>
      </c>
      <c r="J18" s="230">
        <v>0.30125858026863989</v>
      </c>
      <c r="K18" s="230">
        <v>0.13597697702910291</v>
      </c>
      <c r="L18" s="230">
        <v>7.1918950319861008E-2</v>
      </c>
      <c r="M18" s="230">
        <v>7.2096653588070186E-2</v>
      </c>
      <c r="N18" s="230">
        <v>6.9888478462337561E-2</v>
      </c>
      <c r="O18" s="230">
        <v>6.8566227410758171E-2</v>
      </c>
      <c r="P18" s="230">
        <v>7.091832861035921E-2</v>
      </c>
      <c r="Q18" s="230">
        <v>6.9730724451727427E-2</v>
      </c>
      <c r="R18" s="230">
        <v>0</v>
      </c>
      <c r="S18" s="230">
        <v>0</v>
      </c>
      <c r="T18" s="230">
        <v>6.9456189348836087E-2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0.33159645158625761</v>
      </c>
      <c r="F19" s="230">
        <v>0</v>
      </c>
      <c r="G19" s="230">
        <v>0.31387841913085313</v>
      </c>
      <c r="H19" s="230">
        <v>0.30597157688369259</v>
      </c>
      <c r="I19" s="230">
        <v>0</v>
      </c>
      <c r="J19" s="230">
        <v>0.2770208792942343</v>
      </c>
      <c r="K19" s="230">
        <v>0.28302880151130078</v>
      </c>
      <c r="L19" s="230">
        <v>0</v>
      </c>
      <c r="M19" s="230">
        <v>0.29901039907444349</v>
      </c>
      <c r="N19" s="230">
        <v>0.57615159857532183</v>
      </c>
      <c r="O19" s="230">
        <v>0.57811894018783727</v>
      </c>
      <c r="P19" s="230">
        <v>0.28099051255292079</v>
      </c>
      <c r="Q19" s="230">
        <v>0.28521741262617561</v>
      </c>
      <c r="R19" s="230">
        <v>0.27726066207350047</v>
      </c>
      <c r="S19" s="230">
        <v>0.27516458268542299</v>
      </c>
      <c r="T19" s="230">
        <v>0.27953108267698501</v>
      </c>
      <c r="U19" s="230">
        <v>0.27941669111076761</v>
      </c>
      <c r="V19" s="230">
        <v>0.29851761740744581</v>
      </c>
      <c r="W19" s="230">
        <v>0.28482586499807389</v>
      </c>
      <c r="X19" s="230">
        <v>0.29235779183851801</v>
      </c>
      <c r="Y19" s="230">
        <v>0.27671368735724677</v>
      </c>
      <c r="DA19" s="71" t="s">
        <v>2559</v>
      </c>
    </row>
    <row r="20" spans="1:105" ht="12" customHeight="1" x14ac:dyDescent="0.25">
      <c r="A20" s="59" t="s">
        <v>159</v>
      </c>
      <c r="B20" s="230">
        <v>0.55761925981656824</v>
      </c>
      <c r="C20" s="230">
        <v>0.25105110785255652</v>
      </c>
      <c r="D20" s="230">
        <v>0.30252651592143992</v>
      </c>
      <c r="E20" s="230">
        <v>0.88648172497176692</v>
      </c>
      <c r="F20" s="230">
        <v>0.27162804755408398</v>
      </c>
      <c r="G20" s="230">
        <v>0.28062648884558261</v>
      </c>
      <c r="H20" s="230">
        <v>0</v>
      </c>
      <c r="I20" s="230">
        <v>0.27001175280312822</v>
      </c>
      <c r="J20" s="230">
        <v>0</v>
      </c>
      <c r="K20" s="230">
        <v>0.25430441509345758</v>
      </c>
      <c r="L20" s="230">
        <v>0.26624922494356479</v>
      </c>
      <c r="M20" s="230">
        <v>0.26812301523088899</v>
      </c>
      <c r="N20" s="230">
        <v>0.25420758327172449</v>
      </c>
      <c r="O20" s="230">
        <v>0.25363824627067572</v>
      </c>
      <c r="P20" s="230">
        <v>0.24625374359884719</v>
      </c>
      <c r="Q20" s="230">
        <v>0.25104040283843271</v>
      </c>
      <c r="R20" s="230">
        <v>0.24429915425445661</v>
      </c>
      <c r="S20" s="230">
        <v>0</v>
      </c>
      <c r="T20" s="230">
        <v>0.49236501911787228</v>
      </c>
      <c r="U20" s="230">
        <v>0.24614171623716349</v>
      </c>
      <c r="V20" s="230">
        <v>0.26213617877302192</v>
      </c>
      <c r="W20" s="230">
        <v>0.25602372205582968</v>
      </c>
      <c r="X20" s="230">
        <v>0</v>
      </c>
      <c r="Y20" s="230">
        <v>0</v>
      </c>
      <c r="DA20" s="71" t="s">
        <v>2560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17.752017527659039</v>
      </c>
      <c r="C22" s="230">
        <v>12.57221294424896</v>
      </c>
      <c r="D22" s="230">
        <v>30.541735085821632</v>
      </c>
      <c r="E22" s="230">
        <v>28.130081070179841</v>
      </c>
      <c r="F22" s="230">
        <v>13.571650341278509</v>
      </c>
      <c r="G22" s="230">
        <v>17.829155310971281</v>
      </c>
      <c r="H22" s="230">
        <v>17.8390910757679</v>
      </c>
      <c r="I22" s="230">
        <v>16.3427453680975</v>
      </c>
      <c r="J22" s="230">
        <v>15.66583010209972</v>
      </c>
      <c r="K22" s="230">
        <v>11.323629712855929</v>
      </c>
      <c r="L22" s="230">
        <v>16.38874561768495</v>
      </c>
      <c r="M22" s="230">
        <v>16.69595991836302</v>
      </c>
      <c r="N22" s="230">
        <v>15.338220786656709</v>
      </c>
      <c r="O22" s="230">
        <v>16.877192976325642</v>
      </c>
      <c r="P22" s="230">
        <v>17.10552506181649</v>
      </c>
      <c r="Q22" s="230">
        <v>18.587273969031521</v>
      </c>
      <c r="R22" s="230">
        <v>17.891027239288</v>
      </c>
      <c r="S22" s="230">
        <v>20.86433258546456</v>
      </c>
      <c r="T22" s="230">
        <v>23.40270485441571</v>
      </c>
      <c r="U22" s="230">
        <v>16.627128747345559</v>
      </c>
      <c r="V22" s="230">
        <v>17.704099780172591</v>
      </c>
      <c r="W22" s="230">
        <v>15.737771531397639</v>
      </c>
      <c r="X22" s="230">
        <v>15.353453442440101</v>
      </c>
      <c r="Y22" s="230">
        <v>12.90616932758911</v>
      </c>
      <c r="DA22" s="71" t="s">
        <v>2562</v>
      </c>
    </row>
    <row r="23" spans="1:105" ht="12" customHeight="1" x14ac:dyDescent="0.25">
      <c r="A23" s="60" t="s">
        <v>2563</v>
      </c>
      <c r="B23" s="329">
        <v>8.3686642266431175</v>
      </c>
      <c r="C23" s="329">
        <v>14.493147657842851</v>
      </c>
      <c r="D23" s="329">
        <v>2.3971733600483711</v>
      </c>
      <c r="E23" s="329">
        <v>5.5682737224269987</v>
      </c>
      <c r="F23" s="329">
        <v>9.7914411658882443</v>
      </c>
      <c r="G23" s="329">
        <v>8.1291726931431807</v>
      </c>
      <c r="H23" s="329">
        <v>10.163059129143051</v>
      </c>
      <c r="I23" s="329">
        <v>13.69853412279889</v>
      </c>
      <c r="J23" s="329">
        <v>19.536277704318071</v>
      </c>
      <c r="K23" s="329">
        <v>13.290726244285519</v>
      </c>
      <c r="L23" s="329">
        <v>14.047161003855139</v>
      </c>
      <c r="M23" s="329">
        <v>13.75992868303902</v>
      </c>
      <c r="N23" s="329">
        <v>14.89080870915784</v>
      </c>
      <c r="O23" s="329">
        <v>14.9996186795344</v>
      </c>
      <c r="P23" s="329">
        <v>17.52085314796345</v>
      </c>
      <c r="Q23" s="329">
        <v>17.589939898952341</v>
      </c>
      <c r="R23" s="329">
        <v>19.89462579413437</v>
      </c>
      <c r="S23" s="329">
        <v>23.34430789665608</v>
      </c>
      <c r="T23" s="329">
        <v>24.623935450454031</v>
      </c>
      <c r="U23" s="329">
        <v>24.713276631446661</v>
      </c>
      <c r="V23" s="329">
        <v>17.141170824828691</v>
      </c>
      <c r="W23" s="329">
        <v>20.62703081865482</v>
      </c>
      <c r="X23" s="329">
        <v>20.90406681584075</v>
      </c>
      <c r="Y23" s="329">
        <v>20.335448193002541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15.508166093153616</v>
      </c>
      <c r="C24" s="261">
        <f t="shared" si="1"/>
        <v>14.70876814679311</v>
      </c>
      <c r="D24" s="261">
        <f t="shared" si="1"/>
        <v>15.841508560640461</v>
      </c>
      <c r="E24" s="261">
        <f t="shared" si="1"/>
        <v>17.655122900397814</v>
      </c>
      <c r="F24" s="261">
        <f t="shared" si="1"/>
        <v>12.446847492564526</v>
      </c>
      <c r="G24" s="261">
        <f t="shared" si="1"/>
        <v>13.64892918094176</v>
      </c>
      <c r="H24" s="261">
        <f t="shared" si="1"/>
        <v>14.476644753336927</v>
      </c>
      <c r="I24" s="261">
        <f t="shared" si="1"/>
        <v>15.473384253303177</v>
      </c>
      <c r="J24" s="261">
        <f t="shared" si="1"/>
        <v>17.884310453156331</v>
      </c>
      <c r="K24" s="261">
        <f t="shared" si="1"/>
        <v>12.672267208595215</v>
      </c>
      <c r="L24" s="261">
        <f t="shared" si="1"/>
        <v>15.56744786092843</v>
      </c>
      <c r="M24" s="261">
        <f t="shared" si="1"/>
        <v>15.722701675960195</v>
      </c>
      <c r="N24" s="261">
        <f t="shared" si="1"/>
        <v>15.66065152014956</v>
      </c>
      <c r="O24" s="261">
        <f t="shared" si="1"/>
        <v>16.505381129288711</v>
      </c>
      <c r="P24" s="261">
        <f t="shared" si="1"/>
        <v>17.690963765802103</v>
      </c>
      <c r="Q24" s="261">
        <f t="shared" si="1"/>
        <v>18.515839418099564</v>
      </c>
      <c r="R24" s="261">
        <f t="shared" si="1"/>
        <v>19.197425913179401</v>
      </c>
      <c r="S24" s="261">
        <f t="shared" si="1"/>
        <v>22.286819118873609</v>
      </c>
      <c r="T24" s="261">
        <f t="shared" si="1"/>
        <v>24.522673171376596</v>
      </c>
      <c r="U24" s="261">
        <f t="shared" si="1"/>
        <v>20.86116089936754</v>
      </c>
      <c r="V24" s="261">
        <f t="shared" si="1"/>
        <v>17.903869782349872</v>
      </c>
      <c r="W24" s="261">
        <f t="shared" si="1"/>
        <v>18.488217481811795</v>
      </c>
      <c r="X24" s="261">
        <f t="shared" si="1"/>
        <v>18.359689747923369</v>
      </c>
      <c r="Y24" s="261">
        <f t="shared" si="1"/>
        <v>16.657075511282599</v>
      </c>
      <c r="DA24" s="70"/>
    </row>
    <row r="25" spans="1:105" ht="12" customHeight="1" x14ac:dyDescent="0.25">
      <c r="A25" s="60" t="s">
        <v>2566</v>
      </c>
      <c r="B25" s="262">
        <v>11.886049638081589</v>
      </c>
      <c r="C25" s="262">
        <v>10.69344565005431</v>
      </c>
      <c r="D25" s="262">
        <v>13.214681149282541</v>
      </c>
      <c r="E25" s="262">
        <v>14.09608105153451</v>
      </c>
      <c r="F25" s="262">
        <v>9.2845069235392526</v>
      </c>
      <c r="G25" s="262">
        <v>10.417631619422369</v>
      </c>
      <c r="H25" s="262">
        <v>10.90452614563263</v>
      </c>
      <c r="I25" s="262">
        <v>11.442548229856669</v>
      </c>
      <c r="J25" s="262">
        <v>12.90937149742903</v>
      </c>
      <c r="K25" s="262">
        <v>9.1925467801758707</v>
      </c>
      <c r="L25" s="262">
        <v>11.48299162141929</v>
      </c>
      <c r="M25" s="262">
        <v>11.62938981045008</v>
      </c>
      <c r="N25" s="262">
        <v>11.469398256361091</v>
      </c>
      <c r="O25" s="262">
        <v>12.135916566488749</v>
      </c>
      <c r="P25" s="262">
        <v>12.8910376557454</v>
      </c>
      <c r="Q25" s="262">
        <v>13.55517240492034</v>
      </c>
      <c r="R25" s="262">
        <v>13.92184863277474</v>
      </c>
      <c r="S25" s="262">
        <v>16.14119188990248</v>
      </c>
      <c r="T25" s="262">
        <v>17.840827469947229</v>
      </c>
      <c r="U25" s="262">
        <v>14.962849720286711</v>
      </c>
      <c r="V25" s="262">
        <v>13.149322987084091</v>
      </c>
      <c r="W25" s="262">
        <v>13.353192679032331</v>
      </c>
      <c r="X25" s="262">
        <v>13.269226228436761</v>
      </c>
      <c r="Y25" s="262">
        <v>11.906579326926019</v>
      </c>
      <c r="DA25" s="72" t="s">
        <v>2567</v>
      </c>
    </row>
    <row r="26" spans="1:105" ht="12" customHeight="1" x14ac:dyDescent="0.25">
      <c r="A26" s="60" t="s">
        <v>2568</v>
      </c>
      <c r="B26" s="262">
        <v>3.622116455072026</v>
      </c>
      <c r="C26" s="262">
        <v>4.0153224967388006</v>
      </c>
      <c r="D26" s="262">
        <v>2.6268274113579211</v>
      </c>
      <c r="E26" s="262">
        <v>3.5590418488633042</v>
      </c>
      <c r="F26" s="262">
        <v>3.1623405690252731</v>
      </c>
      <c r="G26" s="262">
        <v>3.2312975615193902</v>
      </c>
      <c r="H26" s="262">
        <v>3.5721186077042981</v>
      </c>
      <c r="I26" s="262">
        <v>4.0308360234465077</v>
      </c>
      <c r="J26" s="262">
        <v>4.9749389557273016</v>
      </c>
      <c r="K26" s="262">
        <v>3.4797204284193448</v>
      </c>
      <c r="L26" s="262">
        <v>4.0844562395091408</v>
      </c>
      <c r="M26" s="262">
        <v>4.0933118655101142</v>
      </c>
      <c r="N26" s="262">
        <v>4.191253263788469</v>
      </c>
      <c r="O26" s="262">
        <v>4.3694645627999611</v>
      </c>
      <c r="P26" s="262">
        <v>4.7999261100567008</v>
      </c>
      <c r="Q26" s="262">
        <v>4.9606670131792239</v>
      </c>
      <c r="R26" s="262">
        <v>5.2755772804046632</v>
      </c>
      <c r="S26" s="262">
        <v>6.1456272289711311</v>
      </c>
      <c r="T26" s="262">
        <v>6.681845701429368</v>
      </c>
      <c r="U26" s="262">
        <v>5.8983111790808307</v>
      </c>
      <c r="V26" s="262">
        <v>4.7545467952657834</v>
      </c>
      <c r="W26" s="262">
        <v>5.1350248027794629</v>
      </c>
      <c r="X26" s="262">
        <v>5.0904635194866099</v>
      </c>
      <c r="Y26" s="262">
        <v>4.7504961843565816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45.096794967999031</v>
      </c>
      <c r="C27" s="261">
        <f t="shared" si="2"/>
        <v>42.244171219736984</v>
      </c>
      <c r="D27" s="261">
        <f t="shared" si="2"/>
        <v>49.80912973141568</v>
      </c>
      <c r="E27" s="261">
        <f t="shared" si="2"/>
        <v>52.513044889008519</v>
      </c>
      <c r="F27" s="261">
        <f t="shared" si="2"/>
        <v>35.301353792942024</v>
      </c>
      <c r="G27" s="261">
        <f t="shared" si="2"/>
        <v>38.947320989008503</v>
      </c>
      <c r="H27" s="261">
        <f t="shared" si="2"/>
        <v>41.021563071404771</v>
      </c>
      <c r="I27" s="261">
        <f t="shared" si="2"/>
        <v>43.667403826147371</v>
      </c>
      <c r="J27" s="261">
        <f t="shared" si="2"/>
        <v>51.114838951400955</v>
      </c>
      <c r="K27" s="261">
        <f t="shared" si="2"/>
        <v>36.12523735825043</v>
      </c>
      <c r="L27" s="261">
        <f t="shared" si="2"/>
        <v>43.96296399543359</v>
      </c>
      <c r="M27" s="261">
        <f t="shared" si="2"/>
        <v>44.421598098993492</v>
      </c>
      <c r="N27" s="261">
        <f t="shared" si="2"/>
        <v>44.4703959373199</v>
      </c>
      <c r="O27" s="261">
        <f t="shared" si="2"/>
        <v>46.824478671041881</v>
      </c>
      <c r="P27" s="261">
        <f t="shared" si="2"/>
        <v>50.320772563631522</v>
      </c>
      <c r="Q27" s="261">
        <f t="shared" si="2"/>
        <v>52.54743201128602</v>
      </c>
      <c r="R27" s="261">
        <f t="shared" si="2"/>
        <v>54.724589785357608</v>
      </c>
      <c r="S27" s="261">
        <f t="shared" si="2"/>
        <v>63.548292949722949</v>
      </c>
      <c r="T27" s="261">
        <f t="shared" si="2"/>
        <v>69.811417994304918</v>
      </c>
      <c r="U27" s="261">
        <f t="shared" si="2"/>
        <v>59.808519694485923</v>
      </c>
      <c r="V27" s="261">
        <f t="shared" si="2"/>
        <v>50.579892001688236</v>
      </c>
      <c r="W27" s="261">
        <f t="shared" si="2"/>
        <v>52.72235991015193</v>
      </c>
      <c r="X27" s="261">
        <f t="shared" si="2"/>
        <v>52.214111500170532</v>
      </c>
      <c r="Y27" s="261">
        <f t="shared" si="2"/>
        <v>47.883330297069847</v>
      </c>
      <c r="DA27" s="70"/>
    </row>
    <row r="28" spans="1:105" ht="12" customHeight="1" x14ac:dyDescent="0.25">
      <c r="A28" s="60" t="s">
        <v>2571</v>
      </c>
      <c r="B28" s="329">
        <v>33.141560358508862</v>
      </c>
      <c r="C28" s="329">
        <v>21.53967456567575</v>
      </c>
      <c r="D28" s="329">
        <v>46.384596359918007</v>
      </c>
      <c r="E28" s="329">
        <v>44.558368142684238</v>
      </c>
      <c r="F28" s="329">
        <v>21.313580698815962</v>
      </c>
      <c r="G28" s="329">
        <v>27.3342171416611</v>
      </c>
      <c r="H28" s="329">
        <v>26.502907172628991</v>
      </c>
      <c r="I28" s="329">
        <v>24.098069365006101</v>
      </c>
      <c r="J28" s="329">
        <v>23.205870802375131</v>
      </c>
      <c r="K28" s="329">
        <v>17.138485580699701</v>
      </c>
      <c r="L28" s="329">
        <v>23.895591132783391</v>
      </c>
      <c r="M28" s="329">
        <v>24.764557123223462</v>
      </c>
      <c r="N28" s="329">
        <v>23.197812067094421</v>
      </c>
      <c r="O28" s="329">
        <v>25.39645198599273</v>
      </c>
      <c r="P28" s="329">
        <v>25.29098235225517</v>
      </c>
      <c r="Q28" s="329">
        <v>27.418946441354091</v>
      </c>
      <c r="R28" s="329">
        <v>26.303695793737081</v>
      </c>
      <c r="S28" s="329">
        <v>30.199281668785691</v>
      </c>
      <c r="T28" s="329">
        <v>34.634367350799153</v>
      </c>
      <c r="U28" s="329">
        <v>24.50383879241927</v>
      </c>
      <c r="V28" s="329">
        <v>26.092505109075809</v>
      </c>
      <c r="W28" s="329">
        <v>23.255173026359341</v>
      </c>
      <c r="X28" s="329">
        <v>22.35115890611231</v>
      </c>
      <c r="Y28" s="329">
        <v>18.83269002135194</v>
      </c>
      <c r="DA28" s="72" t="s">
        <v>2572</v>
      </c>
    </row>
    <row r="29" spans="1:105" ht="12" customHeight="1" x14ac:dyDescent="0.25">
      <c r="A29" s="59" t="s">
        <v>28</v>
      </c>
      <c r="B29" s="230">
        <v>6.9849363764008414</v>
      </c>
      <c r="C29" s="230">
        <v>3.2207259198164362</v>
      </c>
      <c r="D29" s="230">
        <v>2.321365500285046</v>
      </c>
      <c r="E29" s="230">
        <v>2.6324263616301442</v>
      </c>
      <c r="F29" s="230">
        <v>1.5374687147693871</v>
      </c>
      <c r="G29" s="230">
        <v>1.0147025431643411</v>
      </c>
      <c r="H29" s="230">
        <v>0.58138909741243228</v>
      </c>
      <c r="I29" s="230">
        <v>0.36555919229090761</v>
      </c>
      <c r="J29" s="230">
        <v>0.43036940038377142</v>
      </c>
      <c r="K29" s="230">
        <v>0.1942528243272898</v>
      </c>
      <c r="L29" s="230">
        <v>0.10274135759980139</v>
      </c>
      <c r="M29" s="230">
        <v>0.1029952194115288</v>
      </c>
      <c r="N29" s="230">
        <v>9.9840683517625067E-2</v>
      </c>
      <c r="O29" s="230">
        <v>9.795175344394022E-2</v>
      </c>
      <c r="P29" s="230">
        <v>0.1013118980147989</v>
      </c>
      <c r="Q29" s="230">
        <v>9.9615320645324926E-2</v>
      </c>
      <c r="R29" s="230">
        <v>0</v>
      </c>
      <c r="S29" s="230">
        <v>0</v>
      </c>
      <c r="T29" s="230">
        <v>9.9223127641194397E-2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0.47370921655179637</v>
      </c>
      <c r="F30" s="230">
        <v>0</v>
      </c>
      <c r="G30" s="230">
        <v>0.44839774161550461</v>
      </c>
      <c r="H30" s="230">
        <v>0.43710225269098951</v>
      </c>
      <c r="I30" s="230">
        <v>0</v>
      </c>
      <c r="J30" s="230">
        <v>0.3957441132774776</v>
      </c>
      <c r="K30" s="230">
        <v>0.40432685930185819</v>
      </c>
      <c r="L30" s="230">
        <v>0</v>
      </c>
      <c r="M30" s="230">
        <v>0.42715771296349059</v>
      </c>
      <c r="N30" s="230">
        <v>0.82307371225045978</v>
      </c>
      <c r="O30" s="230">
        <v>0.82588420026833886</v>
      </c>
      <c r="P30" s="230">
        <v>0.40141501793274398</v>
      </c>
      <c r="Q30" s="230">
        <v>0.40745344660882238</v>
      </c>
      <c r="R30" s="230">
        <v>0.39608666010500082</v>
      </c>
      <c r="S30" s="230">
        <v>0.39309226097917571</v>
      </c>
      <c r="T30" s="230">
        <v>0.39933011810997848</v>
      </c>
      <c r="U30" s="230">
        <v>0.39916670158681078</v>
      </c>
      <c r="V30" s="230">
        <v>0.42645373915349422</v>
      </c>
      <c r="W30" s="230">
        <v>0.40689409285439132</v>
      </c>
      <c r="X30" s="230">
        <v>0.41765398834074002</v>
      </c>
      <c r="Y30" s="230">
        <v>0.39530526765320972</v>
      </c>
      <c r="DA30" s="71" t="s">
        <v>2574</v>
      </c>
    </row>
    <row r="31" spans="1:105" ht="12" customHeight="1" x14ac:dyDescent="0.25">
      <c r="A31" s="59" t="s">
        <v>159</v>
      </c>
      <c r="B31" s="230">
        <v>0.79659894259509756</v>
      </c>
      <c r="C31" s="230">
        <v>0.3586444397893665</v>
      </c>
      <c r="D31" s="230">
        <v>0.43218073703062843</v>
      </c>
      <c r="E31" s="230">
        <v>1.2664024642453811</v>
      </c>
      <c r="F31" s="230">
        <v>0.38804006793440571</v>
      </c>
      <c r="G31" s="230">
        <v>0.40089498406511809</v>
      </c>
      <c r="H31" s="230">
        <v>0</v>
      </c>
      <c r="I31" s="230">
        <v>0.38573107543304008</v>
      </c>
      <c r="J31" s="230">
        <v>0</v>
      </c>
      <c r="K31" s="230">
        <v>0.36329202156208218</v>
      </c>
      <c r="L31" s="230">
        <v>0.38035603563366399</v>
      </c>
      <c r="M31" s="230">
        <v>0.38303287890127002</v>
      </c>
      <c r="N31" s="230">
        <v>0.36315369038817791</v>
      </c>
      <c r="O31" s="230">
        <v>0.36234035181525098</v>
      </c>
      <c r="P31" s="230">
        <v>0.35179106228406748</v>
      </c>
      <c r="Q31" s="230">
        <v>0.35862914691204678</v>
      </c>
      <c r="R31" s="230">
        <v>0.34899879179208088</v>
      </c>
      <c r="S31" s="230">
        <v>0</v>
      </c>
      <c r="T31" s="230">
        <v>0.70337859873981767</v>
      </c>
      <c r="U31" s="230">
        <v>0.35163102319594769</v>
      </c>
      <c r="V31" s="230">
        <v>0.37448025539003138</v>
      </c>
      <c r="W31" s="230">
        <v>0.36574817436547091</v>
      </c>
      <c r="X31" s="230">
        <v>0</v>
      </c>
      <c r="Y31" s="230">
        <v>0</v>
      </c>
      <c r="DA31" s="71" t="s">
        <v>2575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25.360025039512919</v>
      </c>
      <c r="C33" s="230">
        <v>17.960304206069949</v>
      </c>
      <c r="D33" s="230">
        <v>43.631050122602332</v>
      </c>
      <c r="E33" s="230">
        <v>40.185830100256908</v>
      </c>
      <c r="F33" s="230">
        <v>19.388071916112171</v>
      </c>
      <c r="G33" s="230">
        <v>25.470221872816129</v>
      </c>
      <c r="H33" s="230">
        <v>25.48441582252557</v>
      </c>
      <c r="I33" s="230">
        <v>23.346779097282148</v>
      </c>
      <c r="J33" s="230">
        <v>22.37975728871389</v>
      </c>
      <c r="K33" s="230">
        <v>16.176613875508469</v>
      </c>
      <c r="L33" s="230">
        <v>23.41249373954993</v>
      </c>
      <c r="M33" s="230">
        <v>23.851371311947169</v>
      </c>
      <c r="N33" s="230">
        <v>21.911743980938159</v>
      </c>
      <c r="O33" s="230">
        <v>24.1102756804652</v>
      </c>
      <c r="P33" s="230">
        <v>24.436464374023561</v>
      </c>
      <c r="Q33" s="230">
        <v>26.5532485271879</v>
      </c>
      <c r="R33" s="230">
        <v>25.558610341840001</v>
      </c>
      <c r="S33" s="230">
        <v>29.80618940780651</v>
      </c>
      <c r="T33" s="230">
        <v>33.432435506308153</v>
      </c>
      <c r="U33" s="230">
        <v>23.753041067636509</v>
      </c>
      <c r="V33" s="230">
        <v>25.291571114532282</v>
      </c>
      <c r="W33" s="230">
        <v>22.482530759139479</v>
      </c>
      <c r="X33" s="230">
        <v>21.933504917771572</v>
      </c>
      <c r="Y33" s="230">
        <v>18.43738475369873</v>
      </c>
      <c r="DA33" s="71" t="s">
        <v>2577</v>
      </c>
    </row>
    <row r="34" spans="1:105" ht="12" customHeight="1" x14ac:dyDescent="0.25">
      <c r="A34" s="60" t="s">
        <v>2578</v>
      </c>
      <c r="B34" s="329">
        <v>11.955234609490169</v>
      </c>
      <c r="C34" s="329">
        <v>20.704496654061231</v>
      </c>
      <c r="D34" s="329">
        <v>3.424533371497672</v>
      </c>
      <c r="E34" s="329">
        <v>7.9546767463242807</v>
      </c>
      <c r="F34" s="329">
        <v>13.987773094126061</v>
      </c>
      <c r="G34" s="329">
        <v>11.6131038473474</v>
      </c>
      <c r="H34" s="329">
        <v>14.51865589877578</v>
      </c>
      <c r="I34" s="329">
        <v>19.569334461141271</v>
      </c>
      <c r="J34" s="329">
        <v>27.908968149025821</v>
      </c>
      <c r="K34" s="329">
        <v>18.98675177755073</v>
      </c>
      <c r="L34" s="329">
        <v>20.067372862650199</v>
      </c>
      <c r="M34" s="329">
        <v>19.65704097577003</v>
      </c>
      <c r="N34" s="329">
        <v>21.272583870225478</v>
      </c>
      <c r="O34" s="329">
        <v>21.428026685049151</v>
      </c>
      <c r="P34" s="329">
        <v>25.029790211376351</v>
      </c>
      <c r="Q34" s="329">
        <v>25.128485569931929</v>
      </c>
      <c r="R34" s="329">
        <v>28.420893991620531</v>
      </c>
      <c r="S34" s="329">
        <v>33.349011280937262</v>
      </c>
      <c r="T34" s="329">
        <v>35.177050643505758</v>
      </c>
      <c r="U34" s="329">
        <v>35.30468090206665</v>
      </c>
      <c r="V34" s="329">
        <v>24.487386892612431</v>
      </c>
      <c r="W34" s="329">
        <v>29.467186883792589</v>
      </c>
      <c r="X34" s="329">
        <v>29.862952594058221</v>
      </c>
      <c r="Y34" s="329">
        <v>29.05064027571791</v>
      </c>
      <c r="DA34" s="72" t="s">
        <v>2579</v>
      </c>
    </row>
    <row r="35" spans="1:105" ht="12" customHeight="1" x14ac:dyDescent="0.25">
      <c r="A35" s="57" t="s">
        <v>2580</v>
      </c>
      <c r="B35" s="261">
        <v>29.0933086249713</v>
      </c>
      <c r="C35" s="261">
        <v>25.74569350692996</v>
      </c>
      <c r="D35" s="261">
        <v>32.778978818099858</v>
      </c>
      <c r="E35" s="261">
        <v>35.274951844601198</v>
      </c>
      <c r="F35" s="261">
        <v>23.304995289976201</v>
      </c>
      <c r="G35" s="261">
        <v>25.76353924123806</v>
      </c>
      <c r="H35" s="261">
        <v>26.746347265219271</v>
      </c>
      <c r="I35" s="261">
        <v>29.386294970747599</v>
      </c>
      <c r="J35" s="261">
        <v>31.759968840890242</v>
      </c>
      <c r="K35" s="261">
        <v>22.92975332088638</v>
      </c>
      <c r="L35" s="261">
        <v>28.931359764686071</v>
      </c>
      <c r="M35" s="261">
        <v>29.38453524568612</v>
      </c>
      <c r="N35" s="261">
        <v>28.18114840732677</v>
      </c>
      <c r="O35" s="261">
        <v>29.437714241094231</v>
      </c>
      <c r="P35" s="261">
        <v>30.958249291448041</v>
      </c>
      <c r="Q35" s="261">
        <v>32.721724921606203</v>
      </c>
      <c r="R35" s="261">
        <v>33.430875619483487</v>
      </c>
      <c r="S35" s="261">
        <v>38.491387385187423</v>
      </c>
      <c r="T35" s="261">
        <v>42.767307057129031</v>
      </c>
      <c r="U35" s="261">
        <v>38.831543500383972</v>
      </c>
      <c r="V35" s="261">
        <v>34.284007420867887</v>
      </c>
      <c r="W35" s="261">
        <v>34.581994235169049</v>
      </c>
      <c r="X35" s="261">
        <v>36.135453150901881</v>
      </c>
      <c r="Y35" s="261">
        <v>30.956579915336011</v>
      </c>
      <c r="DA35" s="70" t="s">
        <v>2581</v>
      </c>
    </row>
    <row r="36" spans="1:105" ht="12" customHeight="1" x14ac:dyDescent="0.25">
      <c r="A36" s="46" t="s">
        <v>28</v>
      </c>
      <c r="B36" s="229">
        <v>5.2709220035725357</v>
      </c>
      <c r="C36" s="229">
        <v>3.375496804695755</v>
      </c>
      <c r="D36" s="229">
        <v>1.3090526821613391</v>
      </c>
      <c r="E36" s="229">
        <v>1.6304641791918211</v>
      </c>
      <c r="F36" s="229">
        <v>1.28312175752089</v>
      </c>
      <c r="G36" s="229">
        <v>0.76133413748099821</v>
      </c>
      <c r="H36" s="229">
        <v>0.47303148365408582</v>
      </c>
      <c r="I36" s="229">
        <v>0.31208333698517288</v>
      </c>
      <c r="J36" s="229">
        <v>0.46321294797712798</v>
      </c>
      <c r="K36" s="229">
        <v>0.19762918401969709</v>
      </c>
      <c r="L36" s="229">
        <v>9.163375914681135E-2</v>
      </c>
      <c r="M36" s="229">
        <v>8.9826441702173493E-2</v>
      </c>
      <c r="N36" s="229">
        <v>9.6822858655453869E-2</v>
      </c>
      <c r="O36" s="229">
        <v>9.4101107708554912E-2</v>
      </c>
      <c r="P36" s="229">
        <v>0.1050698593572137</v>
      </c>
      <c r="Q36" s="229">
        <v>9.926960408539548E-2</v>
      </c>
      <c r="R36" s="229">
        <v>0</v>
      </c>
      <c r="S36" s="229">
        <v>0</v>
      </c>
      <c r="T36" s="229">
        <v>0.10432154285464321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0.29340456401691473</v>
      </c>
      <c r="F38" s="229">
        <v>0</v>
      </c>
      <c r="G38" s="229">
        <v>0.3364340714044885</v>
      </c>
      <c r="H38" s="229">
        <v>0.35563640257307061</v>
      </c>
      <c r="I38" s="229">
        <v>0</v>
      </c>
      <c r="J38" s="229">
        <v>0.42594523958345859</v>
      </c>
      <c r="K38" s="229">
        <v>0.41135457133143638</v>
      </c>
      <c r="L38" s="229">
        <v>0</v>
      </c>
      <c r="M38" s="229">
        <v>0.37254212011372012</v>
      </c>
      <c r="N38" s="229">
        <v>0.79819515348347703</v>
      </c>
      <c r="O38" s="229">
        <v>0.79341732385345709</v>
      </c>
      <c r="P38" s="229">
        <v>0.41630470166402339</v>
      </c>
      <c r="Q38" s="229">
        <v>0.40603937292035308</v>
      </c>
      <c r="R38" s="229">
        <v>0.42536290997194531</v>
      </c>
      <c r="S38" s="229">
        <v>0.43045338848669978</v>
      </c>
      <c r="T38" s="229">
        <v>0.41984903136901752</v>
      </c>
      <c r="U38" s="229">
        <v>0.42012683945800677</v>
      </c>
      <c r="V38" s="229">
        <v>0.37373887559464419</v>
      </c>
      <c r="W38" s="229">
        <v>0.40699027429788448</v>
      </c>
      <c r="X38" s="229">
        <v>0.38869845197266661</v>
      </c>
      <c r="Y38" s="229">
        <v>0.42669127713799571</v>
      </c>
      <c r="DA38" s="73" t="s">
        <v>2584</v>
      </c>
    </row>
    <row r="39" spans="1:105" ht="12" customHeight="1" x14ac:dyDescent="0.25">
      <c r="A39" s="46" t="s">
        <v>159</v>
      </c>
      <c r="B39" s="229">
        <v>0.60112371370097606</v>
      </c>
      <c r="C39" s="229">
        <v>0.37587897594213893</v>
      </c>
      <c r="D39" s="229">
        <v>0.24371317352607291</v>
      </c>
      <c r="E39" s="229">
        <v>0.7843804804908926</v>
      </c>
      <c r="F39" s="229">
        <v>0.32384571417520053</v>
      </c>
      <c r="G39" s="229">
        <v>0.3007926204283129</v>
      </c>
      <c r="H39" s="229">
        <v>0</v>
      </c>
      <c r="I39" s="229">
        <v>0.3293043746092576</v>
      </c>
      <c r="J39" s="229">
        <v>0</v>
      </c>
      <c r="K39" s="229">
        <v>0.36960649622891489</v>
      </c>
      <c r="L39" s="229">
        <v>0.33923489209722618</v>
      </c>
      <c r="M39" s="229">
        <v>0.33405900548806722</v>
      </c>
      <c r="N39" s="229">
        <v>0.35217686013191069</v>
      </c>
      <c r="O39" s="229">
        <v>0.34809615218207191</v>
      </c>
      <c r="P39" s="229">
        <v>0.3648400450647224</v>
      </c>
      <c r="Q39" s="229">
        <v>0.35738451873479787</v>
      </c>
      <c r="R39" s="229">
        <v>0.3747946007927126</v>
      </c>
      <c r="S39" s="229">
        <v>0</v>
      </c>
      <c r="T39" s="229">
        <v>0.73952053695403419</v>
      </c>
      <c r="U39" s="229">
        <v>0.37009507517392559</v>
      </c>
      <c r="V39" s="229">
        <v>0.32818994590053391</v>
      </c>
      <c r="W39" s="229">
        <v>0.36583462975517378</v>
      </c>
      <c r="X39" s="229">
        <v>0</v>
      </c>
      <c r="Y39" s="229">
        <v>0</v>
      </c>
      <c r="DA39" s="73" t="s">
        <v>2585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1.045227858969064</v>
      </c>
      <c r="D41" s="229">
        <v>3.1348237317061241</v>
      </c>
      <c r="E41" s="229">
        <v>3.138435081670182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19.136998075392089</v>
      </c>
      <c r="C42" s="229">
        <v>18.82338049504321</v>
      </c>
      <c r="D42" s="229">
        <v>24.604200924626081</v>
      </c>
      <c r="E42" s="229">
        <v>24.89017639565909</v>
      </c>
      <c r="F42" s="229">
        <v>16.18065894477385</v>
      </c>
      <c r="G42" s="229">
        <v>19.11037824002922</v>
      </c>
      <c r="H42" s="229">
        <v>20.734704314613712</v>
      </c>
      <c r="I42" s="229">
        <v>19.931493673772191</v>
      </c>
      <c r="J42" s="229">
        <v>24.08766361984291</v>
      </c>
      <c r="K42" s="229">
        <v>16.4577838777365</v>
      </c>
      <c r="L42" s="229">
        <v>20.88131656496909</v>
      </c>
      <c r="M42" s="229">
        <v>20.801779217625459</v>
      </c>
      <c r="N42" s="229">
        <v>21.249430749203</v>
      </c>
      <c r="O42" s="229">
        <v>23.162460792382749</v>
      </c>
      <c r="P42" s="229">
        <v>25.342885932224579</v>
      </c>
      <c r="Q42" s="229">
        <v>26.461095054445931</v>
      </c>
      <c r="R42" s="229">
        <v>27.447743044317839</v>
      </c>
      <c r="S42" s="229">
        <v>32.639093927993628</v>
      </c>
      <c r="T42" s="229">
        <v>35.150305541854593</v>
      </c>
      <c r="U42" s="229">
        <v>25.000306968471101</v>
      </c>
      <c r="V42" s="229">
        <v>22.165225632984871</v>
      </c>
      <c r="W42" s="229">
        <v>22.487845169694371</v>
      </c>
      <c r="X42" s="229">
        <v>20.412876797233402</v>
      </c>
      <c r="Y42" s="229">
        <v>19.90125579237634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2.1257093722797951</v>
      </c>
      <c r="D44" s="229">
        <v>3.4871883060802449</v>
      </c>
      <c r="E44" s="229">
        <v>4.5380911435722968</v>
      </c>
      <c r="F44" s="229">
        <v>5.5173688735062614</v>
      </c>
      <c r="G44" s="229">
        <v>5.2546001718950386</v>
      </c>
      <c r="H44" s="229">
        <v>5.1829750643784003</v>
      </c>
      <c r="I44" s="229">
        <v>8.8134135853809834</v>
      </c>
      <c r="J44" s="229">
        <v>6.7831470334867419</v>
      </c>
      <c r="K44" s="229">
        <v>5.4933791915698391</v>
      </c>
      <c r="L44" s="229">
        <v>7.6191745484729489</v>
      </c>
      <c r="M44" s="229">
        <v>7.7863284607566996</v>
      </c>
      <c r="N44" s="229">
        <v>5.6845227858529279</v>
      </c>
      <c r="O44" s="229">
        <v>5.0396388649674</v>
      </c>
      <c r="P44" s="229">
        <v>4.7291487531374976</v>
      </c>
      <c r="Q44" s="229">
        <v>5.3979363714197159</v>
      </c>
      <c r="R44" s="229">
        <v>5.182975064400992</v>
      </c>
      <c r="S44" s="229">
        <v>5.4218400687070982</v>
      </c>
      <c r="T44" s="229">
        <v>6.3533104040967503</v>
      </c>
      <c r="U44" s="229">
        <v>6.3772141014187396</v>
      </c>
      <c r="V44" s="229">
        <v>5.7084264831939198</v>
      </c>
      <c r="W44" s="229">
        <v>5.5412725708250088</v>
      </c>
      <c r="X44" s="229">
        <v>10.07927772982335</v>
      </c>
      <c r="Y44" s="229">
        <v>5.6606190884223766</v>
      </c>
      <c r="DA44" s="73" t="s">
        <v>2590</v>
      </c>
    </row>
    <row r="45" spans="1:105" ht="12" customHeight="1" x14ac:dyDescent="0.25">
      <c r="A45" s="46" t="s">
        <v>39</v>
      </c>
      <c r="B45" s="229">
        <v>4.0842648323057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6.6638005158622082</v>
      </c>
      <c r="V45" s="229">
        <v>5.7084264831939198</v>
      </c>
      <c r="W45" s="229">
        <v>5.7800515905966101</v>
      </c>
      <c r="X45" s="229">
        <v>5.2546001718724682</v>
      </c>
      <c r="Y45" s="229">
        <v>4.9680137573992997</v>
      </c>
      <c r="DA45" s="73" t="s">
        <v>2591</v>
      </c>
    </row>
    <row r="46" spans="1:105" ht="12" customHeight="1" x14ac:dyDescent="0.25">
      <c r="A46" s="57" t="s">
        <v>2592</v>
      </c>
      <c r="B46" s="261">
        <v>17.045253906221291</v>
      </c>
      <c r="C46" s="261">
        <v>18.895635278770818</v>
      </c>
      <c r="D46" s="261">
        <v>12.36154075933139</v>
      </c>
      <c r="E46" s="261">
        <v>16.74843222994495</v>
      </c>
      <c r="F46" s="261">
        <v>14.881602677765979</v>
      </c>
      <c r="G46" s="261">
        <v>15.20610617185595</v>
      </c>
      <c r="H46" s="261">
        <v>16.809969918608449</v>
      </c>
      <c r="I46" s="261">
        <v>18.968640110336501</v>
      </c>
      <c r="J46" s="261">
        <v>23.411477438716702</v>
      </c>
      <c r="K46" s="261">
        <v>16.375154957267501</v>
      </c>
      <c r="L46" s="261">
        <v>19.220970538866538</v>
      </c>
      <c r="M46" s="261">
        <v>19.26264407298876</v>
      </c>
      <c r="N46" s="261">
        <v>19.723544770769259</v>
      </c>
      <c r="O46" s="261">
        <v>20.562186177882161</v>
      </c>
      <c r="P46" s="261">
        <v>22.587887576737401</v>
      </c>
      <c r="Q46" s="261">
        <v>23.344315356137521</v>
      </c>
      <c r="R46" s="261">
        <v>24.826246025433711</v>
      </c>
      <c r="S46" s="261">
        <v>28.92059872457002</v>
      </c>
      <c r="T46" s="261">
        <v>31.4439797714323</v>
      </c>
      <c r="U46" s="261">
        <v>27.75675848979213</v>
      </c>
      <c r="V46" s="261">
        <v>22.37433786007426</v>
      </c>
      <c r="W46" s="261">
        <v>24.164822601315109</v>
      </c>
      <c r="X46" s="261">
        <v>23.95512244464285</v>
      </c>
      <c r="Y46" s="261">
        <v>22.355276161678031</v>
      </c>
      <c r="DA46" s="70" t="s">
        <v>2593</v>
      </c>
    </row>
    <row r="47" spans="1:105" ht="12" customHeight="1" x14ac:dyDescent="0.25">
      <c r="A47" s="41" t="s">
        <v>2594</v>
      </c>
      <c r="B47" s="350">
        <v>11.542290506218849</v>
      </c>
      <c r="C47" s="350">
        <v>12.79528676352114</v>
      </c>
      <c r="D47" s="350">
        <v>8.3706875435039159</v>
      </c>
      <c r="E47" s="350">
        <v>11.341296022066651</v>
      </c>
      <c r="F47" s="350">
        <v>10.07716178649626</v>
      </c>
      <c r="G47" s="350">
        <v>10.296901170824381</v>
      </c>
      <c r="H47" s="350">
        <v>11.38296661750296</v>
      </c>
      <c r="I47" s="350">
        <v>12.84472239991147</v>
      </c>
      <c r="J47" s="350">
        <v>15.85321493385494</v>
      </c>
      <c r="K47" s="350">
        <v>11.088529196514131</v>
      </c>
      <c r="L47" s="350">
        <v>13.01558938292481</v>
      </c>
      <c r="M47" s="350">
        <v>13.043808853277429</v>
      </c>
      <c r="N47" s="350">
        <v>13.35591037887335</v>
      </c>
      <c r="O47" s="350">
        <v>13.92380117150673</v>
      </c>
      <c r="P47" s="350">
        <v>15.29551638050736</v>
      </c>
      <c r="Q47" s="350">
        <v>15.80773574812989</v>
      </c>
      <c r="R47" s="350">
        <v>16.811233518781979</v>
      </c>
      <c r="S47" s="350">
        <v>19.583747706505761</v>
      </c>
      <c r="T47" s="350">
        <v>21.29246951616685</v>
      </c>
      <c r="U47" s="350">
        <v>18.795646680464181</v>
      </c>
      <c r="V47" s="350">
        <v>15.150909976824099</v>
      </c>
      <c r="W47" s="350">
        <v>16.36334688999974</v>
      </c>
      <c r="X47" s="350">
        <v>16.221347237731301</v>
      </c>
      <c r="Y47" s="350">
        <v>15.138002239477281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0.99999999999999967</v>
      </c>
      <c r="C51" s="232">
        <f t="shared" si="3"/>
        <v>0.99999999999999989</v>
      </c>
      <c r="D51" s="232">
        <f t="shared" si="3"/>
        <v>1.0000000000000002</v>
      </c>
      <c r="E51" s="232">
        <f t="shared" si="3"/>
        <v>1</v>
      </c>
      <c r="F51" s="232">
        <f t="shared" si="3"/>
        <v>0.99999999999999978</v>
      </c>
      <c r="G51" s="232">
        <f t="shared" si="3"/>
        <v>0.99999999999999978</v>
      </c>
      <c r="H51" s="232">
        <f t="shared" si="3"/>
        <v>1</v>
      </c>
      <c r="I51" s="232">
        <f t="shared" si="3"/>
        <v>1</v>
      </c>
      <c r="J51" s="232">
        <f t="shared" si="3"/>
        <v>0.99999999999999978</v>
      </c>
      <c r="K51" s="232">
        <f t="shared" si="3"/>
        <v>1.0000000000000002</v>
      </c>
      <c r="L51" s="232">
        <f t="shared" si="3"/>
        <v>1</v>
      </c>
      <c r="M51" s="232">
        <f t="shared" si="3"/>
        <v>1.0000000000000002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0.99999999999999978</v>
      </c>
      <c r="S51" s="232">
        <f t="shared" si="3"/>
        <v>0.99999999999999978</v>
      </c>
      <c r="T51" s="232">
        <f t="shared" si="3"/>
        <v>1.0000000000000004</v>
      </c>
      <c r="U51" s="232">
        <f t="shared" si="3"/>
        <v>1.0000000000000002</v>
      </c>
      <c r="V51" s="232">
        <f t="shared" si="3"/>
        <v>0.99999999999999967</v>
      </c>
      <c r="W51" s="232">
        <f t="shared" si="3"/>
        <v>0.99999999999999978</v>
      </c>
      <c r="X51" s="232">
        <f t="shared" si="3"/>
        <v>1.0000000000000002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2.0572068476352724E-2</v>
      </c>
      <c r="C52" s="299">
        <f t="shared" si="4"/>
        <v>2.3367313737555708E-2</v>
      </c>
      <c r="D52" s="299">
        <f t="shared" si="4"/>
        <v>1.4933841082951316E-2</v>
      </c>
      <c r="E52" s="299">
        <f t="shared" si="4"/>
        <v>1.8020387073862981E-2</v>
      </c>
      <c r="F52" s="299">
        <f t="shared" si="4"/>
        <v>2.2104771423079657E-2</v>
      </c>
      <c r="G52" s="299">
        <f t="shared" si="4"/>
        <v>2.0924690616829916E-2</v>
      </c>
      <c r="H52" s="299">
        <f t="shared" si="4"/>
        <v>2.1704251351394335E-2</v>
      </c>
      <c r="I52" s="299">
        <f t="shared" si="4"/>
        <v>2.2492738107276481E-2</v>
      </c>
      <c r="J52" s="299">
        <f t="shared" si="4"/>
        <v>2.3666461481984133E-2</v>
      </c>
      <c r="K52" s="299">
        <f t="shared" si="4"/>
        <v>2.3414375496953799E-2</v>
      </c>
      <c r="L52" s="299">
        <f t="shared" si="4"/>
        <v>2.267983077260504E-2</v>
      </c>
      <c r="M52" s="299">
        <f t="shared" si="4"/>
        <v>2.2531972439584252E-2</v>
      </c>
      <c r="N52" s="299">
        <f t="shared" si="4"/>
        <v>2.3061090082380244E-2</v>
      </c>
      <c r="O52" s="299">
        <f t="shared" si="4"/>
        <v>2.2928382649834416E-2</v>
      </c>
      <c r="P52" s="299">
        <f t="shared" si="4"/>
        <v>2.3364343992273717E-2</v>
      </c>
      <c r="Q52" s="299">
        <f t="shared" si="4"/>
        <v>2.3148796994127488E-2</v>
      </c>
      <c r="R52" s="299">
        <f t="shared" si="4"/>
        <v>2.3565831095319817E-2</v>
      </c>
      <c r="S52" s="299">
        <f t="shared" si="4"/>
        <v>2.3648401685453214E-2</v>
      </c>
      <c r="T52" s="299">
        <f t="shared" si="4"/>
        <v>2.3436359066808812E-2</v>
      </c>
      <c r="U52" s="299">
        <f t="shared" si="4"/>
        <v>2.3720493055289719E-2</v>
      </c>
      <c r="V52" s="299">
        <f t="shared" si="4"/>
        <v>2.2752486499156389E-2</v>
      </c>
      <c r="W52" s="299">
        <f t="shared" si="4"/>
        <v>2.3465883987996723E-2</v>
      </c>
      <c r="X52" s="299">
        <f t="shared" si="4"/>
        <v>2.3267525494678105E-2</v>
      </c>
      <c r="Y52" s="299">
        <f t="shared" si="4"/>
        <v>2.3833816300695185E-2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2.7978013127839704E-2</v>
      </c>
      <c r="C53" s="233">
        <f t="shared" si="5"/>
        <v>3.1779546683075761E-2</v>
      </c>
      <c r="D53" s="233">
        <f t="shared" si="5"/>
        <v>2.0310023872813793E-2</v>
      </c>
      <c r="E53" s="233">
        <f t="shared" si="5"/>
        <v>2.4507726420453648E-2</v>
      </c>
      <c r="F53" s="233">
        <f t="shared" si="5"/>
        <v>3.0062489135388337E-2</v>
      </c>
      <c r="G53" s="233">
        <f t="shared" si="5"/>
        <v>2.8457579238888673E-2</v>
      </c>
      <c r="H53" s="233">
        <f t="shared" si="5"/>
        <v>2.9517781837896287E-2</v>
      </c>
      <c r="I53" s="233">
        <f t="shared" si="5"/>
        <v>3.0590123825896019E-2</v>
      </c>
      <c r="J53" s="233">
        <f t="shared" si="5"/>
        <v>3.2186387615498413E-2</v>
      </c>
      <c r="K53" s="233">
        <f t="shared" si="5"/>
        <v>3.1843550675857167E-2</v>
      </c>
      <c r="L53" s="233">
        <f t="shared" si="5"/>
        <v>3.0844569850742857E-2</v>
      </c>
      <c r="M53" s="233">
        <f t="shared" si="5"/>
        <v>3.0643482517834587E-2</v>
      </c>
      <c r="N53" s="233">
        <f t="shared" si="5"/>
        <v>3.1363082512037135E-2</v>
      </c>
      <c r="O53" s="233">
        <f t="shared" si="5"/>
        <v>3.1182600403774803E-2</v>
      </c>
      <c r="P53" s="233">
        <f t="shared" si="5"/>
        <v>3.1775507829492268E-2</v>
      </c>
      <c r="Q53" s="233">
        <f t="shared" si="5"/>
        <v>3.1482363912013381E-2</v>
      </c>
      <c r="R53" s="233">
        <f t="shared" si="5"/>
        <v>3.2049530289634948E-2</v>
      </c>
      <c r="S53" s="233">
        <f t="shared" si="5"/>
        <v>3.216182629221636E-2</v>
      </c>
      <c r="T53" s="233">
        <f t="shared" si="5"/>
        <v>3.1873448330859984E-2</v>
      </c>
      <c r="U53" s="233">
        <f t="shared" si="5"/>
        <v>3.2259870555194019E-2</v>
      </c>
      <c r="V53" s="233">
        <f t="shared" si="5"/>
        <v>3.0943381638852699E-2</v>
      </c>
      <c r="W53" s="233">
        <f t="shared" si="5"/>
        <v>3.1913602223675543E-2</v>
      </c>
      <c r="X53" s="233">
        <f t="shared" si="5"/>
        <v>3.164383467276223E-2</v>
      </c>
      <c r="Y53" s="233">
        <f t="shared" si="5"/>
        <v>3.2413990168945452E-2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3.4561075040272553E-2</v>
      </c>
      <c r="C54" s="233">
        <f t="shared" si="6"/>
        <v>3.9257087079093589E-2</v>
      </c>
      <c r="D54" s="233">
        <f t="shared" si="6"/>
        <v>2.5088853019358214E-2</v>
      </c>
      <c r="E54" s="233">
        <f t="shared" si="6"/>
        <v>3.0274250284089803E-2</v>
      </c>
      <c r="F54" s="233">
        <f t="shared" si="6"/>
        <v>3.7136015990773825E-2</v>
      </c>
      <c r="G54" s="233">
        <f t="shared" si="6"/>
        <v>3.5153480236274251E-2</v>
      </c>
      <c r="H54" s="233">
        <f t="shared" si="6"/>
        <v>3.6463142270342468E-2</v>
      </c>
      <c r="I54" s="233">
        <f t="shared" si="6"/>
        <v>3.7787800020224492E-2</v>
      </c>
      <c r="J54" s="233">
        <f t="shared" si="6"/>
        <v>3.9759655289733326E-2</v>
      </c>
      <c r="K54" s="233">
        <f t="shared" si="6"/>
        <v>3.9336150834882386E-2</v>
      </c>
      <c r="L54" s="233">
        <f t="shared" si="6"/>
        <v>3.8102115697976453E-2</v>
      </c>
      <c r="M54" s="233">
        <f t="shared" si="6"/>
        <v>3.7853713698501552E-2</v>
      </c>
      <c r="N54" s="233">
        <f t="shared" si="6"/>
        <v>3.8742631338398802E-2</v>
      </c>
      <c r="O54" s="233">
        <f t="shared" si="6"/>
        <v>3.8519682851721831E-2</v>
      </c>
      <c r="P54" s="233">
        <f t="shared" si="6"/>
        <v>3.9252097907019862E-2</v>
      </c>
      <c r="Q54" s="233">
        <f t="shared" si="6"/>
        <v>3.8889978950134171E-2</v>
      </c>
      <c r="R54" s="233">
        <f t="shared" si="6"/>
        <v>3.9590596240137298E-2</v>
      </c>
      <c r="S54" s="233">
        <f t="shared" si="6"/>
        <v>3.9729314831561405E-2</v>
      </c>
      <c r="T54" s="233">
        <f t="shared" si="6"/>
        <v>3.9373083232238808E-2</v>
      </c>
      <c r="U54" s="233">
        <f t="shared" si="6"/>
        <v>3.9850428332886732E-2</v>
      </c>
      <c r="V54" s="233">
        <f t="shared" si="6"/>
        <v>3.8224177318582742E-2</v>
      </c>
      <c r="W54" s="233">
        <f t="shared" si="6"/>
        <v>3.942268509983448E-2</v>
      </c>
      <c r="X54" s="233">
        <f t="shared" si="6"/>
        <v>3.9089442831059223E-2</v>
      </c>
      <c r="Y54" s="233">
        <f t="shared" si="6"/>
        <v>4.0040811385167907E-2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2.139495121540682E-2</v>
      </c>
      <c r="C55" s="233">
        <f t="shared" si="7"/>
        <v>2.4302006287057944E-2</v>
      </c>
      <c r="D55" s="233">
        <f t="shared" si="7"/>
        <v>1.5531194726269369E-2</v>
      </c>
      <c r="E55" s="233">
        <f t="shared" si="7"/>
        <v>1.874120255681749E-2</v>
      </c>
      <c r="F55" s="233">
        <f t="shared" si="7"/>
        <v>2.2988962280002842E-2</v>
      </c>
      <c r="G55" s="233">
        <f t="shared" si="7"/>
        <v>2.1761678241503098E-2</v>
      </c>
      <c r="H55" s="233">
        <f t="shared" si="7"/>
        <v>2.2572421405450096E-2</v>
      </c>
      <c r="I55" s="233">
        <f t="shared" si="7"/>
        <v>2.3392447631567538E-2</v>
      </c>
      <c r="J55" s="233">
        <f t="shared" si="7"/>
        <v>2.461311994126349E-2</v>
      </c>
      <c r="K55" s="233">
        <f t="shared" si="7"/>
        <v>2.4350950516831945E-2</v>
      </c>
      <c r="L55" s="233">
        <f t="shared" si="7"/>
        <v>2.358702400350924E-2</v>
      </c>
      <c r="M55" s="233">
        <f t="shared" si="7"/>
        <v>2.3433251337167622E-2</v>
      </c>
      <c r="N55" s="233">
        <f t="shared" si="7"/>
        <v>2.3983533685675455E-2</v>
      </c>
      <c r="O55" s="233">
        <f t="shared" si="7"/>
        <v>2.3845517955827795E-2</v>
      </c>
      <c r="P55" s="233">
        <f t="shared" si="7"/>
        <v>2.4298917751964667E-2</v>
      </c>
      <c r="Q55" s="233">
        <f t="shared" si="7"/>
        <v>2.407474887389258E-2</v>
      </c>
      <c r="R55" s="233">
        <f t="shared" si="7"/>
        <v>2.4508464339132601E-2</v>
      </c>
      <c r="S55" s="233">
        <f t="shared" si="7"/>
        <v>2.4594337752871332E-2</v>
      </c>
      <c r="T55" s="233">
        <f t="shared" si="7"/>
        <v>2.4373813429481164E-2</v>
      </c>
      <c r="U55" s="233">
        <f t="shared" si="7"/>
        <v>2.4669312777501309E-2</v>
      </c>
      <c r="V55" s="233">
        <f t="shared" si="7"/>
        <v>2.3662585959122649E-2</v>
      </c>
      <c r="W55" s="233">
        <f t="shared" si="7"/>
        <v>2.4404519347516584E-2</v>
      </c>
      <c r="X55" s="233">
        <f t="shared" si="7"/>
        <v>2.4198226514465227E-2</v>
      </c>
      <c r="Y55" s="233">
        <f t="shared" si="7"/>
        <v>2.4787168952722989E-2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2.7367780617123881E-2</v>
      </c>
      <c r="C56" s="300">
        <f t="shared" si="8"/>
        <v>2.6755220470141963E-2</v>
      </c>
      <c r="D56" s="300">
        <f t="shared" si="8"/>
        <v>3.0952981332874323E-2</v>
      </c>
      <c r="E56" s="300">
        <f t="shared" si="8"/>
        <v>2.8977612317342812E-2</v>
      </c>
      <c r="F56" s="300">
        <f t="shared" si="8"/>
        <v>2.6977144445465191E-2</v>
      </c>
      <c r="G56" s="300">
        <f t="shared" si="8"/>
        <v>2.759702997997723E-2</v>
      </c>
      <c r="H56" s="300">
        <f t="shared" si="8"/>
        <v>2.733913769088548E-2</v>
      </c>
      <c r="I56" s="300">
        <f t="shared" si="8"/>
        <v>2.6805329956417785E-2</v>
      </c>
      <c r="J56" s="300">
        <f t="shared" si="8"/>
        <v>2.6723397375801976E-2</v>
      </c>
      <c r="K56" s="300">
        <f t="shared" si="8"/>
        <v>2.6710288131417684E-2</v>
      </c>
      <c r="L56" s="300">
        <f t="shared" si="8"/>
        <v>2.6881341373904601E-2</v>
      </c>
      <c r="M56" s="300">
        <f t="shared" si="8"/>
        <v>2.6883195324774543E-2</v>
      </c>
      <c r="N56" s="300">
        <f t="shared" si="8"/>
        <v>2.686587532051872E-2</v>
      </c>
      <c r="O56" s="300">
        <f t="shared" si="8"/>
        <v>2.6981809387358061E-2</v>
      </c>
      <c r="P56" s="300">
        <f t="shared" si="8"/>
        <v>2.6942289394819872E-2</v>
      </c>
      <c r="Q56" s="300">
        <f t="shared" si="8"/>
        <v>2.6972025193799053E-2</v>
      </c>
      <c r="R56" s="300">
        <f t="shared" si="8"/>
        <v>2.6900356386775036E-2</v>
      </c>
      <c r="S56" s="300">
        <f t="shared" si="8"/>
        <v>2.6913793231615926E-2</v>
      </c>
      <c r="T56" s="300">
        <f t="shared" si="8"/>
        <v>2.6945171670954126E-2</v>
      </c>
      <c r="U56" s="300">
        <f t="shared" si="8"/>
        <v>2.6612650855971254E-2</v>
      </c>
      <c r="V56" s="300">
        <f t="shared" si="8"/>
        <v>2.680890987279036E-2</v>
      </c>
      <c r="W56" s="300">
        <f t="shared" si="8"/>
        <v>2.6744723973572564E-2</v>
      </c>
      <c r="X56" s="300">
        <f t="shared" si="8"/>
        <v>2.6583290693184339E-2</v>
      </c>
      <c r="Y56" s="300">
        <f t="shared" si="8"/>
        <v>2.6822491176286409E-2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0.18287714850594683</v>
      </c>
      <c r="C57" s="301">
        <f t="shared" si="9"/>
        <v>0.17553081266556211</v>
      </c>
      <c r="D57" s="301">
        <f t="shared" si="9"/>
        <v>0.20218417091903418</v>
      </c>
      <c r="E57" s="301">
        <f t="shared" si="9"/>
        <v>0.18984380655128477</v>
      </c>
      <c r="F57" s="301">
        <f t="shared" si="9"/>
        <v>0.17618420103491944</v>
      </c>
      <c r="G57" s="301">
        <f t="shared" si="9"/>
        <v>0.18007685375457719</v>
      </c>
      <c r="H57" s="301">
        <f t="shared" si="9"/>
        <v>0.17796285152999028</v>
      </c>
      <c r="I57" s="301">
        <f t="shared" si="9"/>
        <v>0.17398138333445032</v>
      </c>
      <c r="J57" s="301">
        <f t="shared" si="9"/>
        <v>0.17361641376267936</v>
      </c>
      <c r="K57" s="301">
        <f t="shared" si="9"/>
        <v>0.17355900318236656</v>
      </c>
      <c r="L57" s="301">
        <f t="shared" si="9"/>
        <v>0.17429733188475757</v>
      </c>
      <c r="M57" s="301">
        <f t="shared" si="9"/>
        <v>0.17458895571113547</v>
      </c>
      <c r="N57" s="301">
        <f t="shared" si="9"/>
        <v>0.17470491996201315</v>
      </c>
      <c r="O57" s="301">
        <f t="shared" si="9"/>
        <v>0.17543504883210012</v>
      </c>
      <c r="P57" s="301">
        <f t="shared" si="9"/>
        <v>0.17488982842811196</v>
      </c>
      <c r="Q57" s="301">
        <f t="shared" si="9"/>
        <v>0.17508061329930924</v>
      </c>
      <c r="R57" s="301">
        <f t="shared" si="9"/>
        <v>0.17453940772033291</v>
      </c>
      <c r="S57" s="301">
        <f t="shared" si="9"/>
        <v>0.1745973630527162</v>
      </c>
      <c r="T57" s="301">
        <f t="shared" si="9"/>
        <v>0.17483097185729898</v>
      </c>
      <c r="U57" s="301">
        <f t="shared" si="9"/>
        <v>0.17173439965316389</v>
      </c>
      <c r="V57" s="301">
        <f t="shared" si="9"/>
        <v>0.17282073531903641</v>
      </c>
      <c r="W57" s="301">
        <f t="shared" si="9"/>
        <v>0.17202336029935869</v>
      </c>
      <c r="X57" s="301">
        <f t="shared" si="9"/>
        <v>0.17040368139858167</v>
      </c>
      <c r="Y57" s="301">
        <f t="shared" si="9"/>
        <v>0.17152884921236919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0.13439611528275194</v>
      </c>
      <c r="C58" s="302">
        <f t="shared" si="10"/>
        <v>8.9500550535083864E-2</v>
      </c>
      <c r="D58" s="302">
        <f t="shared" si="10"/>
        <v>0.18828337714419097</v>
      </c>
      <c r="E58" s="302">
        <f t="shared" si="10"/>
        <v>0.16108626418064081</v>
      </c>
      <c r="F58" s="302">
        <f t="shared" si="10"/>
        <v>0.1063731495579342</v>
      </c>
      <c r="G58" s="302">
        <f t="shared" si="10"/>
        <v>0.12638250071433399</v>
      </c>
      <c r="H58" s="302">
        <f t="shared" si="10"/>
        <v>0.1149769189941833</v>
      </c>
      <c r="I58" s="302">
        <f t="shared" si="10"/>
        <v>9.6012473297137635E-2</v>
      </c>
      <c r="J58" s="302">
        <f t="shared" si="10"/>
        <v>7.8820948076918793E-2</v>
      </c>
      <c r="K58" s="302">
        <f t="shared" si="10"/>
        <v>8.2339624344703877E-2</v>
      </c>
      <c r="L58" s="302">
        <f t="shared" si="10"/>
        <v>9.4737419858356861E-2</v>
      </c>
      <c r="M58" s="302">
        <f t="shared" si="10"/>
        <v>9.7331441276767378E-2</v>
      </c>
      <c r="N58" s="302">
        <f t="shared" si="10"/>
        <v>9.1134153745513119E-2</v>
      </c>
      <c r="O58" s="302">
        <f t="shared" si="10"/>
        <v>9.5151679650843299E-2</v>
      </c>
      <c r="P58" s="302">
        <f t="shared" si="10"/>
        <v>8.7898800813743072E-2</v>
      </c>
      <c r="Q58" s="302">
        <f t="shared" si="10"/>
        <v>9.1356052526832154E-2</v>
      </c>
      <c r="R58" s="302">
        <f t="shared" si="10"/>
        <v>8.3893392398220981E-2</v>
      </c>
      <c r="S58" s="302">
        <f t="shared" si="10"/>
        <v>8.2971779424945172E-2</v>
      </c>
      <c r="T58" s="302">
        <f t="shared" si="10"/>
        <v>8.6735956345950313E-2</v>
      </c>
      <c r="U58" s="302">
        <f t="shared" si="10"/>
        <v>7.0360411287725022E-2</v>
      </c>
      <c r="V58" s="302">
        <f t="shared" si="10"/>
        <v>8.9152541470742655E-2</v>
      </c>
      <c r="W58" s="302">
        <f t="shared" si="10"/>
        <v>7.587735099784558E-2</v>
      </c>
      <c r="X58" s="302">
        <f t="shared" si="10"/>
        <v>7.2944260693084753E-2</v>
      </c>
      <c r="Y58" s="302">
        <f t="shared" si="10"/>
        <v>6.7462927638795467E-2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4.8481033223194886E-2</v>
      </c>
      <c r="C59" s="302">
        <f t="shared" si="11"/>
        <v>8.6030262130478249E-2</v>
      </c>
      <c r="D59" s="302">
        <f t="shared" si="11"/>
        <v>1.3900793774843233E-2</v>
      </c>
      <c r="E59" s="302">
        <f t="shared" si="11"/>
        <v>2.8757542370643957E-2</v>
      </c>
      <c r="F59" s="302">
        <f t="shared" si="11"/>
        <v>6.9811051476985242E-2</v>
      </c>
      <c r="G59" s="302">
        <f t="shared" si="11"/>
        <v>5.3694353040243198E-2</v>
      </c>
      <c r="H59" s="302">
        <f t="shared" si="11"/>
        <v>6.298593253580699E-2</v>
      </c>
      <c r="I59" s="302">
        <f t="shared" si="11"/>
        <v>7.7968910037312697E-2</v>
      </c>
      <c r="J59" s="302">
        <f t="shared" si="11"/>
        <v>9.4795465685760541E-2</v>
      </c>
      <c r="K59" s="302">
        <f t="shared" si="11"/>
        <v>9.1219378837662693E-2</v>
      </c>
      <c r="L59" s="302">
        <f t="shared" si="11"/>
        <v>7.9559912026400725E-2</v>
      </c>
      <c r="M59" s="302">
        <f t="shared" si="11"/>
        <v>7.7257514434368096E-2</v>
      </c>
      <c r="N59" s="302">
        <f t="shared" si="11"/>
        <v>8.3570766216500031E-2</v>
      </c>
      <c r="O59" s="302">
        <f t="shared" si="11"/>
        <v>8.0283369181256836E-2</v>
      </c>
      <c r="P59" s="302">
        <f t="shared" si="11"/>
        <v>8.6991027614368915E-2</v>
      </c>
      <c r="Q59" s="302">
        <f t="shared" si="11"/>
        <v>8.3724560772477058E-2</v>
      </c>
      <c r="R59" s="302">
        <f t="shared" si="11"/>
        <v>9.0646015322111931E-2</v>
      </c>
      <c r="S59" s="302">
        <f t="shared" si="11"/>
        <v>9.1625583627770998E-2</v>
      </c>
      <c r="T59" s="302">
        <f t="shared" si="11"/>
        <v>8.8095015511348684E-2</v>
      </c>
      <c r="U59" s="302">
        <f t="shared" si="11"/>
        <v>0.10137398836543889</v>
      </c>
      <c r="V59" s="302">
        <f t="shared" si="11"/>
        <v>8.366819384829377E-2</v>
      </c>
      <c r="W59" s="302">
        <f t="shared" si="11"/>
        <v>9.6146009301513125E-2</v>
      </c>
      <c r="X59" s="302">
        <f t="shared" si="11"/>
        <v>9.7459420705496916E-2</v>
      </c>
      <c r="Y59" s="302">
        <f t="shared" si="11"/>
        <v>0.10406592157357369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8.9841328942240478E-2</v>
      </c>
      <c r="C60" s="301">
        <f t="shared" si="12"/>
        <v>8.7310169547626146E-2</v>
      </c>
      <c r="D60" s="301">
        <f t="shared" si="12"/>
        <v>9.1862168691643237E-2</v>
      </c>
      <c r="E60" s="301">
        <f t="shared" si="12"/>
        <v>9.1180493304812177E-2</v>
      </c>
      <c r="F60" s="301">
        <f t="shared" si="12"/>
        <v>8.8743576794068482E-2</v>
      </c>
      <c r="G60" s="301">
        <f t="shared" si="12"/>
        <v>9.015313731505889E-2</v>
      </c>
      <c r="H60" s="301">
        <f t="shared" si="12"/>
        <v>8.9719538004440297E-2</v>
      </c>
      <c r="I60" s="301">
        <f t="shared" si="12"/>
        <v>8.8070949344181762E-2</v>
      </c>
      <c r="J60" s="301">
        <f t="shared" si="12"/>
        <v>8.6779660052690027E-2</v>
      </c>
      <c r="K60" s="301">
        <f t="shared" si="12"/>
        <v>8.6974656010987528E-2</v>
      </c>
      <c r="L60" s="301">
        <f t="shared" si="12"/>
        <v>8.8170469602443985E-2</v>
      </c>
      <c r="M60" s="301">
        <f t="shared" si="12"/>
        <v>8.8277845013472855E-2</v>
      </c>
      <c r="N60" s="301">
        <f t="shared" si="12"/>
        <v>8.7891307487121248E-2</v>
      </c>
      <c r="O60" s="301">
        <f t="shared" si="12"/>
        <v>8.8342752905313709E-2</v>
      </c>
      <c r="P60" s="301">
        <f t="shared" si="12"/>
        <v>8.7835626751690016E-2</v>
      </c>
      <c r="Q60" s="301">
        <f t="shared" si="12"/>
        <v>8.8131655453037402E-2</v>
      </c>
      <c r="R60" s="301">
        <f t="shared" si="12"/>
        <v>8.7469358885062895E-2</v>
      </c>
      <c r="S60" s="301">
        <f t="shared" si="12"/>
        <v>8.7474977541136215E-2</v>
      </c>
      <c r="T60" s="301">
        <f t="shared" si="12"/>
        <v>8.7732737837904057E-2</v>
      </c>
      <c r="U60" s="301">
        <f t="shared" si="12"/>
        <v>8.5572589739519256E-2</v>
      </c>
      <c r="V60" s="301">
        <f t="shared" si="12"/>
        <v>8.7391022637406626E-2</v>
      </c>
      <c r="W60" s="301">
        <f t="shared" si="12"/>
        <v>8.6176645858649925E-2</v>
      </c>
      <c r="X60" s="301">
        <f t="shared" si="12"/>
        <v>8.5596967467083576E-2</v>
      </c>
      <c r="Y60" s="301">
        <f t="shared" si="12"/>
        <v>8.5241982244517581E-2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6.8857819096360698E-2</v>
      </c>
      <c r="C61" s="302">
        <f t="shared" si="13"/>
        <v>6.3475509535319316E-2</v>
      </c>
      <c r="D61" s="302">
        <f t="shared" si="13"/>
        <v>7.6629650787032905E-2</v>
      </c>
      <c r="E61" s="302">
        <f t="shared" si="13"/>
        <v>7.2799698489471945E-2</v>
      </c>
      <c r="F61" s="302">
        <f t="shared" si="13"/>
        <v>6.6196709942527215E-2</v>
      </c>
      <c r="G61" s="302">
        <f t="shared" si="13"/>
        <v>6.8809952885892381E-2</v>
      </c>
      <c r="H61" s="302">
        <f t="shared" si="13"/>
        <v>6.7581201626018078E-2</v>
      </c>
      <c r="I61" s="302">
        <f t="shared" si="13"/>
        <v>6.5128356474759744E-2</v>
      </c>
      <c r="J61" s="302">
        <f t="shared" si="13"/>
        <v>6.2639869341066204E-2</v>
      </c>
      <c r="K61" s="302">
        <f t="shared" si="13"/>
        <v>6.3091993004094654E-2</v>
      </c>
      <c r="L61" s="302">
        <f t="shared" si="13"/>
        <v>6.5037042214386831E-2</v>
      </c>
      <c r="M61" s="302">
        <f t="shared" si="13"/>
        <v>6.5295233125096899E-2</v>
      </c>
      <c r="N61" s="302">
        <f t="shared" si="13"/>
        <v>6.4368995603093393E-2</v>
      </c>
      <c r="O61" s="302">
        <f t="shared" si="13"/>
        <v>6.4955802602482585E-2</v>
      </c>
      <c r="P61" s="302">
        <f t="shared" si="13"/>
        <v>6.4003995879570799E-2</v>
      </c>
      <c r="Q61" s="302">
        <f t="shared" si="13"/>
        <v>6.4519882519027363E-2</v>
      </c>
      <c r="R61" s="302">
        <f t="shared" si="13"/>
        <v>6.3432211167836691E-2</v>
      </c>
      <c r="S61" s="302">
        <f t="shared" si="13"/>
        <v>6.335360782197394E-2</v>
      </c>
      <c r="T61" s="302">
        <f t="shared" si="13"/>
        <v>6.382765158975906E-2</v>
      </c>
      <c r="U61" s="302">
        <f t="shared" si="13"/>
        <v>6.1377686823123737E-2</v>
      </c>
      <c r="V61" s="302">
        <f t="shared" si="13"/>
        <v>6.4183486408267099E-2</v>
      </c>
      <c r="W61" s="302">
        <f t="shared" si="13"/>
        <v>6.2241444190893266E-2</v>
      </c>
      <c r="X61" s="302">
        <f t="shared" si="13"/>
        <v>6.1864091462511914E-2</v>
      </c>
      <c r="Y61" s="302">
        <f t="shared" si="13"/>
        <v>6.0931489617808497E-2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2.0983509845879784E-2</v>
      </c>
      <c r="C62" s="302">
        <f t="shared" si="14"/>
        <v>2.383466001230683E-2</v>
      </c>
      <c r="D62" s="302">
        <f t="shared" si="14"/>
        <v>1.5232517904610346E-2</v>
      </c>
      <c r="E62" s="302">
        <f t="shared" si="14"/>
        <v>1.8380794815340239E-2</v>
      </c>
      <c r="F62" s="302">
        <f t="shared" si="14"/>
        <v>2.2546866851541256E-2</v>
      </c>
      <c r="G62" s="302">
        <f t="shared" si="14"/>
        <v>2.1343184429166506E-2</v>
      </c>
      <c r="H62" s="302">
        <f t="shared" si="14"/>
        <v>2.2138336378422226E-2</v>
      </c>
      <c r="I62" s="302">
        <f t="shared" si="14"/>
        <v>2.2942592869422018E-2</v>
      </c>
      <c r="J62" s="302">
        <f t="shared" si="14"/>
        <v>2.4139790711623817E-2</v>
      </c>
      <c r="K62" s="302">
        <f t="shared" si="14"/>
        <v>2.3882663006892881E-2</v>
      </c>
      <c r="L62" s="302">
        <f t="shared" si="14"/>
        <v>2.3133427388057144E-2</v>
      </c>
      <c r="M62" s="302">
        <f t="shared" si="14"/>
        <v>2.2982611888375953E-2</v>
      </c>
      <c r="N62" s="302">
        <f t="shared" si="14"/>
        <v>2.3522311884027852E-2</v>
      </c>
      <c r="O62" s="302">
        <f t="shared" si="14"/>
        <v>2.3386950302831111E-2</v>
      </c>
      <c r="P62" s="302">
        <f t="shared" si="14"/>
        <v>2.3831630872119213E-2</v>
      </c>
      <c r="Q62" s="302">
        <f t="shared" si="14"/>
        <v>2.3611772934010039E-2</v>
      </c>
      <c r="R62" s="302">
        <f t="shared" si="14"/>
        <v>2.4037147717226214E-2</v>
      </c>
      <c r="S62" s="302">
        <f t="shared" si="14"/>
        <v>2.4121369719162282E-2</v>
      </c>
      <c r="T62" s="302">
        <f t="shared" si="14"/>
        <v>2.3905086248144997E-2</v>
      </c>
      <c r="U62" s="302">
        <f t="shared" si="14"/>
        <v>2.4194902916395526E-2</v>
      </c>
      <c r="V62" s="302">
        <f t="shared" si="14"/>
        <v>2.3207536229139535E-2</v>
      </c>
      <c r="W62" s="302">
        <f t="shared" si="14"/>
        <v>2.3935201667756659E-2</v>
      </c>
      <c r="X62" s="302">
        <f t="shared" si="14"/>
        <v>2.3732876004571676E-2</v>
      </c>
      <c r="Y62" s="302">
        <f t="shared" si="14"/>
        <v>2.4310492626709097E-2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0.26125306929420977</v>
      </c>
      <c r="C63" s="301">
        <f t="shared" si="15"/>
        <v>0.25075830380794595</v>
      </c>
      <c r="D63" s="301">
        <f t="shared" si="15"/>
        <v>0.28883452988433461</v>
      </c>
      <c r="E63" s="301">
        <f t="shared" si="15"/>
        <v>0.2712054379304068</v>
      </c>
      <c r="F63" s="301">
        <f t="shared" si="15"/>
        <v>0.25169171576417065</v>
      </c>
      <c r="G63" s="301">
        <f t="shared" si="15"/>
        <v>0.25725264822082466</v>
      </c>
      <c r="H63" s="301">
        <f t="shared" si="15"/>
        <v>0.25423264504284315</v>
      </c>
      <c r="I63" s="301">
        <f t="shared" si="15"/>
        <v>0.24854483333492905</v>
      </c>
      <c r="J63" s="301">
        <f t="shared" si="15"/>
        <v>0.24802344823239911</v>
      </c>
      <c r="K63" s="301">
        <f t="shared" si="15"/>
        <v>0.24794143311766634</v>
      </c>
      <c r="L63" s="301">
        <f t="shared" si="15"/>
        <v>0.24899618840679649</v>
      </c>
      <c r="M63" s="301">
        <f t="shared" si="15"/>
        <v>0.24941279387305063</v>
      </c>
      <c r="N63" s="301">
        <f t="shared" si="15"/>
        <v>0.24957845708859014</v>
      </c>
      <c r="O63" s="301">
        <f t="shared" si="15"/>
        <v>0.25062149833157166</v>
      </c>
      <c r="P63" s="301">
        <f t="shared" si="15"/>
        <v>0.24984261204015995</v>
      </c>
      <c r="Q63" s="301">
        <f t="shared" si="15"/>
        <v>0.25011516185615612</v>
      </c>
      <c r="R63" s="301">
        <f t="shared" si="15"/>
        <v>0.24934201102904704</v>
      </c>
      <c r="S63" s="301">
        <f t="shared" si="15"/>
        <v>0.24942480436102313</v>
      </c>
      <c r="T63" s="301">
        <f t="shared" si="15"/>
        <v>0.24975853122471292</v>
      </c>
      <c r="U63" s="301">
        <f t="shared" si="15"/>
        <v>0.245334856647377</v>
      </c>
      <c r="V63" s="301">
        <f t="shared" si="15"/>
        <v>0.24688676474148077</v>
      </c>
      <c r="W63" s="301">
        <f t="shared" si="15"/>
        <v>0.24574765757051237</v>
      </c>
      <c r="X63" s="301">
        <f t="shared" si="15"/>
        <v>0.2434338305694024</v>
      </c>
      <c r="Y63" s="301">
        <f t="shared" si="15"/>
        <v>0.24504121316052732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0.19199445040393137</v>
      </c>
      <c r="C64" s="302">
        <f t="shared" si="16"/>
        <v>0.12785792933583404</v>
      </c>
      <c r="D64" s="302">
        <f t="shared" si="16"/>
        <v>0.26897625306313</v>
      </c>
      <c r="E64" s="302">
        <f t="shared" si="16"/>
        <v>0.23012323454377256</v>
      </c>
      <c r="F64" s="302">
        <f t="shared" si="16"/>
        <v>0.15196164222562034</v>
      </c>
      <c r="G64" s="302">
        <f t="shared" si="16"/>
        <v>0.18054642959190578</v>
      </c>
      <c r="H64" s="302">
        <f t="shared" si="16"/>
        <v>0.16425274142026181</v>
      </c>
      <c r="I64" s="302">
        <f t="shared" si="16"/>
        <v>0.13716067613876806</v>
      </c>
      <c r="J64" s="302">
        <f t="shared" si="16"/>
        <v>0.11260135439559828</v>
      </c>
      <c r="K64" s="302">
        <f t="shared" si="16"/>
        <v>0.1176280347781483</v>
      </c>
      <c r="L64" s="302">
        <f t="shared" si="16"/>
        <v>0.13533917122622402</v>
      </c>
      <c r="M64" s="302">
        <f t="shared" si="16"/>
        <v>0.13904491610966763</v>
      </c>
      <c r="N64" s="302">
        <f t="shared" si="16"/>
        <v>0.13019164820787585</v>
      </c>
      <c r="O64" s="302">
        <f t="shared" si="16"/>
        <v>0.13593097092977613</v>
      </c>
      <c r="P64" s="302">
        <f t="shared" si="16"/>
        <v>0.12556971544820439</v>
      </c>
      <c r="Q64" s="302">
        <f t="shared" si="16"/>
        <v>0.13050864646690311</v>
      </c>
      <c r="R64" s="302">
        <f t="shared" si="16"/>
        <v>0.11984770342603</v>
      </c>
      <c r="S64" s="302">
        <f t="shared" si="16"/>
        <v>0.11853111346420742</v>
      </c>
      <c r="T64" s="302">
        <f t="shared" si="16"/>
        <v>0.12390850906564334</v>
      </c>
      <c r="U64" s="302">
        <f t="shared" si="16"/>
        <v>0.10051487326817861</v>
      </c>
      <c r="V64" s="302">
        <f t="shared" si="16"/>
        <v>0.12736077352963246</v>
      </c>
      <c r="W64" s="302">
        <f t="shared" si="16"/>
        <v>0.10839621571120796</v>
      </c>
      <c r="X64" s="302">
        <f t="shared" si="16"/>
        <v>0.10420608670440679</v>
      </c>
      <c r="Y64" s="302">
        <f t="shared" si="16"/>
        <v>9.6375610912564941E-2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6.9258618890278414E-2</v>
      </c>
      <c r="C65" s="302">
        <f t="shared" si="17"/>
        <v>0.12290037447211187</v>
      </c>
      <c r="D65" s="302">
        <f t="shared" si="17"/>
        <v>1.9858276821204612E-2</v>
      </c>
      <c r="E65" s="302">
        <f t="shared" si="17"/>
        <v>4.1082203386634208E-2</v>
      </c>
      <c r="F65" s="302">
        <f t="shared" si="17"/>
        <v>9.9730073538550318E-2</v>
      </c>
      <c r="G65" s="302">
        <f t="shared" si="17"/>
        <v>7.670621862891884E-2</v>
      </c>
      <c r="H65" s="302">
        <f t="shared" si="17"/>
        <v>8.9979903622581361E-2</v>
      </c>
      <c r="I65" s="302">
        <f t="shared" si="17"/>
        <v>0.11138415719616099</v>
      </c>
      <c r="J65" s="302">
        <f t="shared" si="17"/>
        <v>0.13542209383680082</v>
      </c>
      <c r="K65" s="302">
        <f t="shared" si="17"/>
        <v>0.13031339833951805</v>
      </c>
      <c r="L65" s="302">
        <f t="shared" si="17"/>
        <v>0.11365701718057246</v>
      </c>
      <c r="M65" s="302">
        <f t="shared" si="17"/>
        <v>0.110367877763383</v>
      </c>
      <c r="N65" s="302">
        <f t="shared" si="17"/>
        <v>0.11938680888071429</v>
      </c>
      <c r="O65" s="302">
        <f t="shared" si="17"/>
        <v>0.11469052740179551</v>
      </c>
      <c r="P65" s="302">
        <f t="shared" si="17"/>
        <v>0.12427289659195556</v>
      </c>
      <c r="Q65" s="302">
        <f t="shared" si="17"/>
        <v>0.119606515389253</v>
      </c>
      <c r="R65" s="302">
        <f t="shared" si="17"/>
        <v>0.12949430760301706</v>
      </c>
      <c r="S65" s="302">
        <f t="shared" si="17"/>
        <v>0.13089369089681574</v>
      </c>
      <c r="T65" s="302">
        <f t="shared" si="17"/>
        <v>0.12585002215906954</v>
      </c>
      <c r="U65" s="302">
        <f t="shared" si="17"/>
        <v>0.14481998337919838</v>
      </c>
      <c r="V65" s="302">
        <f t="shared" si="17"/>
        <v>0.11952599121184831</v>
      </c>
      <c r="W65" s="302">
        <f t="shared" si="17"/>
        <v>0.13735144185930442</v>
      </c>
      <c r="X65" s="302">
        <f t="shared" si="17"/>
        <v>0.13922774386499562</v>
      </c>
      <c r="Y65" s="302">
        <f t="shared" si="17"/>
        <v>0.14866560224796238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0.16854226956906748</v>
      </c>
      <c r="C66" s="301">
        <f t="shared" si="18"/>
        <v>0.1528245494644882</v>
      </c>
      <c r="D66" s="301">
        <f t="shared" si="18"/>
        <v>0.19007962973990597</v>
      </c>
      <c r="E66" s="301">
        <f t="shared" si="18"/>
        <v>0.18217870975125064</v>
      </c>
      <c r="F66" s="301">
        <f t="shared" si="18"/>
        <v>0.16616003694404433</v>
      </c>
      <c r="G66" s="301">
        <f t="shared" si="18"/>
        <v>0.17017187650005683</v>
      </c>
      <c r="H66" s="301">
        <f t="shared" si="18"/>
        <v>0.16576147034268174</v>
      </c>
      <c r="I66" s="301">
        <f t="shared" si="18"/>
        <v>0.16726004172160369</v>
      </c>
      <c r="J66" s="301">
        <f t="shared" si="18"/>
        <v>0.15410822276405217</v>
      </c>
      <c r="K66" s="301">
        <f t="shared" si="18"/>
        <v>0.15737573826948767</v>
      </c>
      <c r="L66" s="301">
        <f t="shared" si="18"/>
        <v>0.16386061475702227</v>
      </c>
      <c r="M66" s="301">
        <f t="shared" si="18"/>
        <v>0.16498458736120442</v>
      </c>
      <c r="N66" s="301">
        <f t="shared" si="18"/>
        <v>0.15815931903099392</v>
      </c>
      <c r="O66" s="301">
        <f t="shared" si="18"/>
        <v>0.15756126410697999</v>
      </c>
      <c r="P66" s="301">
        <f t="shared" si="18"/>
        <v>0.1537076931278262</v>
      </c>
      <c r="Q66" s="301">
        <f t="shared" si="18"/>
        <v>0.15574880087807846</v>
      </c>
      <c r="R66" s="301">
        <f t="shared" si="18"/>
        <v>0.15232132008880403</v>
      </c>
      <c r="S66" s="301">
        <f t="shared" si="18"/>
        <v>0.15107733540113263</v>
      </c>
      <c r="T66" s="301">
        <f t="shared" si="18"/>
        <v>0.1530050542147163</v>
      </c>
      <c r="U66" s="301">
        <f t="shared" si="18"/>
        <v>0.15928719197076879</v>
      </c>
      <c r="V66" s="301">
        <f t="shared" si="18"/>
        <v>0.16734451853373813</v>
      </c>
      <c r="W66" s="301">
        <f t="shared" si="18"/>
        <v>0.16119240663529824</v>
      </c>
      <c r="X66" s="301">
        <f t="shared" si="18"/>
        <v>0.16847154010954485</v>
      </c>
      <c r="Y66" s="301">
        <f t="shared" si="18"/>
        <v>0.15841917950763218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9.8745928686493054E-2</v>
      </c>
      <c r="C67" s="301">
        <f t="shared" si="19"/>
        <v>0.11216310594026739</v>
      </c>
      <c r="D67" s="301">
        <f t="shared" si="19"/>
        <v>7.1682437198166318E-2</v>
      </c>
      <c r="E67" s="301">
        <f t="shared" si="19"/>
        <v>8.6497857954542248E-2</v>
      </c>
      <c r="F67" s="301">
        <f t="shared" si="19"/>
        <v>0.1061029028307823</v>
      </c>
      <c r="G67" s="301">
        <f t="shared" si="19"/>
        <v>0.10043851496078354</v>
      </c>
      <c r="H67" s="301">
        <f t="shared" si="19"/>
        <v>0.10418040648669274</v>
      </c>
      <c r="I67" s="301">
        <f t="shared" si="19"/>
        <v>0.10796514291492711</v>
      </c>
      <c r="J67" s="301">
        <f t="shared" si="19"/>
        <v>0.11359901511352379</v>
      </c>
      <c r="K67" s="301">
        <f t="shared" si="19"/>
        <v>0.11238900238537823</v>
      </c>
      <c r="L67" s="301">
        <f t="shared" si="19"/>
        <v>0.10886318770850417</v>
      </c>
      <c r="M67" s="301">
        <f t="shared" si="19"/>
        <v>0.10815346771000441</v>
      </c>
      <c r="N67" s="301">
        <f t="shared" si="19"/>
        <v>0.11069323239542514</v>
      </c>
      <c r="O67" s="301">
        <f t="shared" si="19"/>
        <v>0.11005623671920518</v>
      </c>
      <c r="P67" s="301">
        <f t="shared" si="19"/>
        <v>0.11214885116291387</v>
      </c>
      <c r="Q67" s="301">
        <f t="shared" si="19"/>
        <v>0.11111422557181194</v>
      </c>
      <c r="R67" s="301">
        <f t="shared" si="19"/>
        <v>0.11311598925753513</v>
      </c>
      <c r="S67" s="301">
        <f t="shared" si="19"/>
        <v>0.1135123280901754</v>
      </c>
      <c r="T67" s="301">
        <f t="shared" si="19"/>
        <v>0.11249452352068226</v>
      </c>
      <c r="U67" s="301">
        <f t="shared" si="19"/>
        <v>0.11385836666539065</v>
      </c>
      <c r="V67" s="301">
        <f t="shared" si="19"/>
        <v>0.10921193519595068</v>
      </c>
      <c r="W67" s="301">
        <f t="shared" si="19"/>
        <v>0.11263624314238423</v>
      </c>
      <c r="X67" s="301">
        <f t="shared" si="19"/>
        <v>0.11168412237445485</v>
      </c>
      <c r="Y67" s="301">
        <f t="shared" si="19"/>
        <v>0.11440231824333692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6.6866366525046433E-2</v>
      </c>
      <c r="C68" s="235">
        <f t="shared" si="20"/>
        <v>7.5951884317185095E-2</v>
      </c>
      <c r="D68" s="235">
        <f t="shared" si="20"/>
        <v>4.854016953264869E-2</v>
      </c>
      <c r="E68" s="235">
        <f t="shared" si="20"/>
        <v>5.8572515855136884E-2</v>
      </c>
      <c r="F68" s="235">
        <f t="shared" si="20"/>
        <v>7.1848183357304612E-2</v>
      </c>
      <c r="G68" s="235">
        <f t="shared" si="20"/>
        <v>6.801251093522559E-2</v>
      </c>
      <c r="H68" s="235">
        <f t="shared" si="20"/>
        <v>7.0546354037383144E-2</v>
      </c>
      <c r="I68" s="235">
        <f t="shared" si="20"/>
        <v>7.3109209808525699E-2</v>
      </c>
      <c r="J68" s="235">
        <f t="shared" si="20"/>
        <v>7.6924218370374026E-2</v>
      </c>
      <c r="K68" s="235">
        <f t="shared" si="20"/>
        <v>7.6104851378170982E-2</v>
      </c>
      <c r="L68" s="235">
        <f t="shared" si="20"/>
        <v>7.3717325941737452E-2</v>
      </c>
      <c r="M68" s="235">
        <f t="shared" si="20"/>
        <v>7.3236735013269813E-2</v>
      </c>
      <c r="N68" s="235">
        <f t="shared" si="20"/>
        <v>7.4956551096846138E-2</v>
      </c>
      <c r="O68" s="235">
        <f t="shared" si="20"/>
        <v>7.4525205856312476E-2</v>
      </c>
      <c r="P68" s="235">
        <f t="shared" si="20"/>
        <v>7.5942231613727554E-2</v>
      </c>
      <c r="Q68" s="235">
        <f t="shared" si="20"/>
        <v>7.5241629017640171E-2</v>
      </c>
      <c r="R68" s="235">
        <f t="shared" si="20"/>
        <v>7.659713466821795E-2</v>
      </c>
      <c r="S68" s="235">
        <f t="shared" si="20"/>
        <v>7.6865517760097923E-2</v>
      </c>
      <c r="T68" s="235">
        <f t="shared" si="20"/>
        <v>7.6176305614342868E-2</v>
      </c>
      <c r="U68" s="235">
        <f t="shared" si="20"/>
        <v>7.7099839746937612E-2</v>
      </c>
      <c r="V68" s="235">
        <f t="shared" si="20"/>
        <v>7.3953482283882183E-2</v>
      </c>
      <c r="W68" s="235">
        <f t="shared" si="20"/>
        <v>7.6272271861200461E-2</v>
      </c>
      <c r="X68" s="235">
        <f t="shared" si="20"/>
        <v>7.5627537874783685E-2</v>
      </c>
      <c r="Y68" s="235">
        <f t="shared" si="20"/>
        <v>7.7468179647798757E-2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25.868121417873965</v>
      </c>
      <c r="C72" s="322">
        <f t="shared" si="21"/>
        <v>27.050993014354052</v>
      </c>
      <c r="D72" s="322">
        <f t="shared" si="21"/>
        <v>27.358143238711236</v>
      </c>
      <c r="E72" s="322">
        <f t="shared" si="21"/>
        <v>30.318407752089218</v>
      </c>
      <c r="F72" s="322">
        <f t="shared" si="21"/>
        <v>29.668429317156544</v>
      </c>
      <c r="G72" s="322">
        <f t="shared" si="21"/>
        <v>29.042527615072679</v>
      </c>
      <c r="H72" s="322">
        <f t="shared" si="21"/>
        <v>27.235529360679941</v>
      </c>
      <c r="I72" s="322">
        <f t="shared" si="21"/>
        <v>25.847240732024659</v>
      </c>
      <c r="J72" s="322">
        <f t="shared" si="21"/>
        <v>27.25291567547108</v>
      </c>
      <c r="K72" s="322">
        <f t="shared" si="21"/>
        <v>28.601577133600916</v>
      </c>
      <c r="L72" s="322">
        <f t="shared" si="21"/>
        <v>28.20862137660442</v>
      </c>
      <c r="M72" s="322">
        <f t="shared" si="21"/>
        <v>26.045680372108176</v>
      </c>
      <c r="N72" s="322">
        <f t="shared" si="21"/>
        <v>25.856605727825041</v>
      </c>
      <c r="O72" s="322">
        <f t="shared" si="21"/>
        <v>26.491190355758476</v>
      </c>
      <c r="P72" s="322">
        <f t="shared" si="21"/>
        <v>24.818192207771887</v>
      </c>
      <c r="Q72" s="322">
        <f t="shared" si="21"/>
        <v>23.987117146307213</v>
      </c>
      <c r="R72" s="322">
        <f t="shared" si="21"/>
        <v>23.737952645081471</v>
      </c>
      <c r="S72" s="322">
        <f t="shared" si="21"/>
        <v>23.500397149372773</v>
      </c>
      <c r="T72" s="322">
        <f t="shared" si="21"/>
        <v>23.003544119985047</v>
      </c>
      <c r="U72" s="322">
        <f t="shared" si="21"/>
        <v>22.716965646440048</v>
      </c>
      <c r="V72" s="322">
        <f t="shared" si="21"/>
        <v>22.967783633906748</v>
      </c>
      <c r="W72" s="322">
        <f t="shared" si="21"/>
        <v>22.928936075544872</v>
      </c>
      <c r="X72" s="322">
        <f t="shared" si="21"/>
        <v>21.739299828770037</v>
      </c>
      <c r="Y72" s="322">
        <f t="shared" si="21"/>
        <v>20.779062437262578</v>
      </c>
      <c r="DA72" s="95"/>
    </row>
    <row r="73" spans="1:105" ht="12" customHeight="1" x14ac:dyDescent="0.25">
      <c r="A73" s="55" t="s">
        <v>91</v>
      </c>
      <c r="B73" s="334">
        <f>IF(B$6=0,0,B$6/MAE!B$5*1000)</f>
        <v>0.53216076516310984</v>
      </c>
      <c r="C73" s="334">
        <f>IF(C$6=0,0,C$6/MAE!C$5*1000)</f>
        <v>0.63210904067883922</v>
      </c>
      <c r="D73" s="334">
        <f>IF(D$6=0,0,D$6/MAE!D$5*1000)</f>
        <v>0.40856216345153257</v>
      </c>
      <c r="E73" s="334">
        <f>IF(E$6=0,0,E$6/MAE!E$5*1000)</f>
        <v>0.54634944315585554</v>
      </c>
      <c r="F73" s="334">
        <f>IF(F$6=0,0,F$6/MAE!F$5*1000)</f>
        <v>0.65581384853754077</v>
      </c>
      <c r="G73" s="334">
        <f>IF(G$6=0,0,G$6/MAE!G$5*1000)</f>
        <v>0.60770590507613509</v>
      </c>
      <c r="H73" s="334">
        <f>IF(H$6=0,0,H$6/MAE!H$5*1000)</f>
        <v>0.59112677493247767</v>
      </c>
      <c r="I73" s="334">
        <f>IF(I$6=0,0,I$6/MAE!I$5*1000)</f>
        <v>0.58137521658115998</v>
      </c>
      <c r="J73" s="334">
        <f>IF(J$6=0,0,J$6/MAE!J$5*1000)</f>
        <v>0.64498007910529809</v>
      </c>
      <c r="K73" s="334">
        <f>IF(K$6=0,0,K$6/MAE!K$5*1000)</f>
        <v>0.66968806681121906</v>
      </c>
      <c r="L73" s="334">
        <f>IF(L$6=0,0,L$6/MAE!L$5*1000)</f>
        <v>0.63976675914987713</v>
      </c>
      <c r="M73" s="334">
        <f>IF(M$6=0,0,M$6/MAE!M$5*1000)</f>
        <v>0.58686055231456191</v>
      </c>
      <c r="N73" s="334">
        <f>IF(N$6=0,0,N$6/MAE!N$5*1000)</f>
        <v>0.59628151391396222</v>
      </c>
      <c r="O73" s="334">
        <f>IF(O$6=0,0,O$6/MAE!O$5*1000)</f>
        <v>0.60740014932643338</v>
      </c>
      <c r="P73" s="334">
        <f>IF(P$6=0,0,P$6/MAE!P$5*1000)</f>
        <v>0.57986078000874941</v>
      </c>
      <c r="Q73" s="334">
        <f>IF(Q$6=0,0,Q$6/MAE!Q$5*1000)</f>
        <v>0.55527290529422035</v>
      </c>
      <c r="R73" s="334">
        <f>IF(R$6=0,0,R$6/MAE!R$5*1000)</f>
        <v>0.55940458258269044</v>
      </c>
      <c r="S73" s="334">
        <f>IF(S$6=0,0,S$6/MAE!S$5*1000)</f>
        <v>0.55574683155604709</v>
      </c>
      <c r="T73" s="334">
        <f>IF(T$6=0,0,T$6/MAE!T$5*1000)</f>
        <v>0.53911931980514782</v>
      </c>
      <c r="U73" s="334">
        <f>IF(U$6=0,0,U$6/MAE!U$5*1000)</f>
        <v>0.53885762585363606</v>
      </c>
      <c r="V73" s="334">
        <f>IF(V$6=0,0,V$6/MAE!V$5*1000)</f>
        <v>0.52257418704600855</v>
      </c>
      <c r="W73" s="334">
        <f>IF(W$6=0,0,W$6/MAE!W$5*1000)</f>
        <v>0.53804775391692883</v>
      </c>
      <c r="X73" s="334">
        <f>IF(X$6=0,0,X$6/MAE!X$5*1000)</f>
        <v>0.50581971300235817</v>
      </c>
      <c r="Y73" s="334">
        <f>IF(Y$6=0,0,Y$6/MAE!Y$5*1000)</f>
        <v>0.49524435703039194</v>
      </c>
      <c r="DA73" s="67"/>
    </row>
    <row r="74" spans="1:105" ht="12" customHeight="1" x14ac:dyDescent="0.25">
      <c r="A74" s="173" t="s">
        <v>92</v>
      </c>
      <c r="B74" s="335">
        <f>IF(B$7=0,0,B$7/MAE!B$5*1000)</f>
        <v>0.72373864062182924</v>
      </c>
      <c r="C74" s="335">
        <f>IF(C$7=0,0,C$7/MAE!C$5*1000)</f>
        <v>0.85966829532322131</v>
      </c>
      <c r="D74" s="335">
        <f>IF(D$7=0,0,D$7/MAE!D$5*1000)</f>
        <v>0.55564454229408444</v>
      </c>
      <c r="E74" s="335">
        <f>IF(E$7=0,0,E$7/MAE!E$5*1000)</f>
        <v>0.74303524269196342</v>
      </c>
      <c r="F74" s="335">
        <f>IF(F$7=0,0,F$7/MAE!F$5*1000)</f>
        <v>0.89190683401105564</v>
      </c>
      <c r="G74" s="335">
        <f>IF(G$7=0,0,G$7/MAE!G$5*1000)</f>
        <v>0.82648003090354327</v>
      </c>
      <c r="H74" s="335">
        <f>IF(H$7=0,0,H$7/MAE!H$5*1000)</f>
        <v>0.80393241390816939</v>
      </c>
      <c r="I74" s="335">
        <f>IF(I$7=0,0,I$7/MAE!I$5*1000)</f>
        <v>0.79067029455037763</v>
      </c>
      <c r="J74" s="335">
        <f>IF(J$7=0,0,J$7/MAE!J$5*1000)</f>
        <v>0.87717290758320532</v>
      </c>
      <c r="K74" s="335">
        <f>IF(K$7=0,0,K$7/MAE!K$5*1000)</f>
        <v>0.91077577086325801</v>
      </c>
      <c r="L74" s="335">
        <f>IF(L$7=0,0,L$7/MAE!L$5*1000)</f>
        <v>0.87008279244383291</v>
      </c>
      <c r="M74" s="335">
        <f>IF(M$7=0,0,M$7/MAE!M$5*1000)</f>
        <v>0.7981303511478044</v>
      </c>
      <c r="N74" s="335">
        <f>IF(N$7=0,0,N$7/MAE!N$5*1000)</f>
        <v>0.81094285892298856</v>
      </c>
      <c r="O74" s="335">
        <f>IF(O$7=0,0,O$7/MAE!O$5*1000)</f>
        <v>0.82606420308394946</v>
      </c>
      <c r="P74" s="335">
        <f>IF(P$7=0,0,P$7/MAE!P$5*1000)</f>
        <v>0.78861066081189968</v>
      </c>
      <c r="Q74" s="335">
        <f>IF(Q$7=0,0,Q$7/MAE!Q$5*1000)</f>
        <v>0.75517115120013956</v>
      </c>
      <c r="R74" s="335">
        <f>IF(R$7=0,0,R$7/MAE!R$5*1000)</f>
        <v>0.76079023231245879</v>
      </c>
      <c r="S74" s="335">
        <f>IF(S$7=0,0,S$7/MAE!S$5*1000)</f>
        <v>0.7558156909162238</v>
      </c>
      <c r="T74" s="335">
        <f>IF(T$7=0,0,T$7/MAE!T$5*1000)</f>
        <v>0.73320227493500112</v>
      </c>
      <c r="U74" s="335">
        <f>IF(U$7=0,0,U$7/MAE!U$5*1000)</f>
        <v>0.73284637116094509</v>
      </c>
      <c r="V74" s="335">
        <f>IF(V$7=0,0,V$7/MAE!V$5*1000)</f>
        <v>0.71070089438257189</v>
      </c>
      <c r="W74" s="335">
        <f>IF(W$7=0,0,W$7/MAE!W$5*1000)</f>
        <v>0.73174494532702328</v>
      </c>
      <c r="X74" s="335">
        <f>IF(X$7=0,0,X$7/MAE!X$5*1000)</f>
        <v>0.68791480968320717</v>
      </c>
      <c r="Y74" s="335">
        <f>IF(Y$7=0,0,Y$7/MAE!Y$5*1000)</f>
        <v>0.67353232556133313</v>
      </c>
      <c r="DA74" s="177"/>
    </row>
    <row r="75" spans="1:105" ht="12" customHeight="1" x14ac:dyDescent="0.25">
      <c r="A75" s="173" t="s">
        <v>93</v>
      </c>
      <c r="B75" s="335">
        <f>IF(B$8=0,0,B$8/MAE!B$5*1000)</f>
        <v>0.89403008547402385</v>
      </c>
      <c r="C75" s="335">
        <f>IF(C$8=0,0,C$8/MAE!C$5*1000)</f>
        <v>1.0619431883404498</v>
      </c>
      <c r="D75" s="335">
        <f>IF(D$8=0,0,D$8/MAE!D$5*1000)</f>
        <v>0.6863844345985749</v>
      </c>
      <c r="E75" s="335">
        <f>IF(E$8=0,0,E$8/MAE!E$5*1000)</f>
        <v>0.91786706450183719</v>
      </c>
      <c r="F75" s="335">
        <f>IF(F$8=0,0,F$8/MAE!F$5*1000)</f>
        <v>1.1017672655430686</v>
      </c>
      <c r="G75" s="335">
        <f>IF(G$8=0,0,G$8/MAE!G$5*1000)</f>
        <v>1.0209459205279066</v>
      </c>
      <c r="H75" s="335">
        <f>IF(H$8=0,0,H$8/MAE!H$5*1000)</f>
        <v>0.99309298188656214</v>
      </c>
      <c r="I75" s="335">
        <f>IF(I$8=0,0,I$8/MAE!I$5*1000)</f>
        <v>0.97671036385634868</v>
      </c>
      <c r="J75" s="335">
        <f>IF(J$8=0,0,J$8/MAE!J$5*1000)</f>
        <v>1.0835665328969002</v>
      </c>
      <c r="K75" s="335">
        <f>IF(K$8=0,0,K$8/MAE!K$5*1000)</f>
        <v>1.1250759522428482</v>
      </c>
      <c r="L75" s="335">
        <f>IF(L$8=0,0,L$8/MAE!L$5*1000)</f>
        <v>1.0748081553717932</v>
      </c>
      <c r="M75" s="335">
        <f>IF(M$8=0,0,M$8/MAE!M$5*1000)</f>
        <v>0.98592572788846444</v>
      </c>
      <c r="N75" s="335">
        <f>IF(N$8=0,0,N$8/MAE!N$5*1000)</f>
        <v>1.0017529433754564</v>
      </c>
      <c r="O75" s="335">
        <f>IF(O$8=0,0,O$8/MAE!O$5*1000)</f>
        <v>1.0204322508684085</v>
      </c>
      <c r="P75" s="335">
        <f>IF(P$8=0,0,P$8/MAE!P$5*1000)</f>
        <v>0.97416611041469947</v>
      </c>
      <c r="Q75" s="335">
        <f>IF(Q$8=0,0,Q$8/MAE!Q$5*1000)</f>
        <v>0.93285848089428991</v>
      </c>
      <c r="R75" s="335">
        <f>IF(R$8=0,0,R$8/MAE!R$5*1000)</f>
        <v>0.93979969873891989</v>
      </c>
      <c r="S75" s="335">
        <f>IF(S$8=0,0,S$8/MAE!S$5*1000)</f>
        <v>0.93365467701415916</v>
      </c>
      <c r="T75" s="335">
        <f>IF(T$8=0,0,T$8/MAE!T$5*1000)</f>
        <v>0.90572045727264849</v>
      </c>
      <c r="U75" s="335">
        <f>IF(U$8=0,0,U$8/MAE!U$5*1000)</f>
        <v>0.90528081143410866</v>
      </c>
      <c r="V75" s="335">
        <f>IF(V$8=0,0,V$8/MAE!V$5*1000)</f>
        <v>0.87792463423729461</v>
      </c>
      <c r="W75" s="335">
        <f>IF(W$8=0,0,W$8/MAE!W$5*1000)</f>
        <v>0.90392022658044013</v>
      </c>
      <c r="X75" s="335">
        <f>IF(X$8=0,0,X$8/MAE!X$5*1000)</f>
        <v>0.8497771178439617</v>
      </c>
      <c r="Y75" s="335">
        <f>IF(Y$8=0,0,Y$8/MAE!Y$5*1000)</f>
        <v>0.83201051981105845</v>
      </c>
      <c r="DA75" s="177"/>
    </row>
    <row r="76" spans="1:105" ht="12" customHeight="1" x14ac:dyDescent="0.25">
      <c r="A76" s="173" t="s">
        <v>94</v>
      </c>
      <c r="B76" s="335">
        <f>IF(B$9=0,0,B$9/MAE!B$5*1000)</f>
        <v>0.55344719576963375</v>
      </c>
      <c r="C76" s="335">
        <f>IF(C$9=0,0,C$9/MAE!C$5*1000)</f>
        <v>0.65739340230599297</v>
      </c>
      <c r="D76" s="335">
        <f>IF(D$9=0,0,D$9/MAE!D$5*1000)</f>
        <v>0.42490464998959387</v>
      </c>
      <c r="E76" s="335">
        <f>IF(E$9=0,0,E$9/MAE!E$5*1000)</f>
        <v>0.56820342088208942</v>
      </c>
      <c r="F76" s="335">
        <f>IF(F$9=0,0,F$9/MAE!F$5*1000)</f>
        <v>0.68204640247904247</v>
      </c>
      <c r="G76" s="335">
        <f>IF(G$9=0,0,G$9/MAE!G$5*1000)</f>
        <v>0.6320141412791801</v>
      </c>
      <c r="H76" s="335">
        <f>IF(H$9=0,0,H$9/MAE!H$5*1000)</f>
        <v>0.61477184592977652</v>
      </c>
      <c r="I76" s="335">
        <f>IF(I$9=0,0,I$9/MAE!I$5*1000)</f>
        <v>0.60463022524440635</v>
      </c>
      <c r="J76" s="335">
        <f>IF(J$9=0,0,J$9/MAE!J$5*1000)</f>
        <v>0.67077928226950978</v>
      </c>
      <c r="K76" s="335">
        <f>IF(K$9=0,0,K$9/MAE!K$5*1000)</f>
        <v>0.69647558948366772</v>
      </c>
      <c r="L76" s="335">
        <f>IF(L$9=0,0,L$9/MAE!L$5*1000)</f>
        <v>0.66535742951587207</v>
      </c>
      <c r="M76" s="335">
        <f>IF(M$9=0,0,M$9/MAE!M$5*1000)</f>
        <v>0.61033497440714457</v>
      </c>
      <c r="N76" s="335">
        <f>IF(N$9=0,0,N$9/MAE!N$5*1000)</f>
        <v>0.62013277447052073</v>
      </c>
      <c r="O76" s="335">
        <f>IF(O$9=0,0,O$9/MAE!O$5*1000)</f>
        <v>0.63169615529949086</v>
      </c>
      <c r="P76" s="335">
        <f>IF(P$9=0,0,P$9/MAE!P$5*1000)</f>
        <v>0.60305521120909944</v>
      </c>
      <c r="Q76" s="335">
        <f>IF(Q$9=0,0,Q$9/MAE!Q$5*1000)</f>
        <v>0.57748382150598898</v>
      </c>
      <c r="R76" s="335">
        <f>IF(R$9=0,0,R$9/MAE!R$5*1000)</f>
        <v>0.58178076588599781</v>
      </c>
      <c r="S76" s="335">
        <f>IF(S$9=0,0,S$9/MAE!S$5*1000)</f>
        <v>0.57797670481828867</v>
      </c>
      <c r="T76" s="335">
        <f>IF(T$9=0,0,T$9/MAE!T$5*1000)</f>
        <v>0.56068409259735386</v>
      </c>
      <c r="U76" s="335">
        <f>IF(U$9=0,0,U$9/MAE!U$5*1000)</f>
        <v>0.56041193088778152</v>
      </c>
      <c r="V76" s="335">
        <f>IF(V$9=0,0,V$9/MAE!V$5*1000)</f>
        <v>0.54347715452784906</v>
      </c>
      <c r="W76" s="335">
        <f>IF(W$9=0,0,W$9/MAE!W$5*1000)</f>
        <v>0.55956966407360587</v>
      </c>
      <c r="X76" s="335">
        <f>IF(X$9=0,0,X$9/MAE!X$5*1000)</f>
        <v>0.52605250152245242</v>
      </c>
      <c r="Y76" s="335">
        <f>IF(Y$9=0,0,Y$9/MAE!Y$5*1000)</f>
        <v>0.5150541313116076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0.70795307194149826</v>
      </c>
      <c r="C77" s="336">
        <f>IF(C$10=0,0,C$10/MAE!C$5*1000)</f>
        <v>0.72375528203531314</v>
      </c>
      <c r="D77" s="336">
        <f>IF(D$10=0,0,D$10/MAE!D$5*1000)</f>
        <v>0.84681609696993065</v>
      </c>
      <c r="E77" s="336">
        <f>IF(E$10=0,0,E$10/MAE!E$5*1000)</f>
        <v>0.87855506591916199</v>
      </c>
      <c r="F77" s="336">
        <f>IF(F$10=0,0,F$10/MAE!F$5*1000)</f>
        <v>0.80036950315900657</v>
      </c>
      <c r="G77" s="336">
        <f>IF(G$10=0,0,G$10/MAE!G$5*1000)</f>
        <v>0.80148750528747736</v>
      </c>
      <c r="H77" s="336">
        <f>IF(H$10=0,0,H$10/MAE!H$5*1000)</f>
        <v>0.74459588727578307</v>
      </c>
      <c r="I77" s="336">
        <f>IF(I$10=0,0,I$10/MAE!I$5*1000)</f>
        <v>0.69284381628488267</v>
      </c>
      <c r="J77" s="336">
        <f>IF(J$10=0,0,J$10/MAE!J$5*1000)</f>
        <v>0.72829049524483658</v>
      </c>
      <c r="K77" s="336">
        <f>IF(K$10=0,0,K$10/MAE!K$5*1000)</f>
        <v>0.76395636625144769</v>
      </c>
      <c r="L77" s="336">
        <f>IF(L$10=0,0,L$10/MAE!L$5*1000)</f>
        <v>0.75828558091172593</v>
      </c>
      <c r="M77" s="336">
        <f>IF(M$10=0,0,M$10/MAE!M$5*1000)</f>
        <v>0.70019111281003055</v>
      </c>
      <c r="N77" s="336">
        <f>IF(N$10=0,0,N$10/MAE!N$5*1000)</f>
        <v>0.69466034569555757</v>
      </c>
      <c r="O77" s="336">
        <f>IF(O$10=0,0,O$10/MAE!O$5*1000)</f>
        <v>0.71478024862329348</v>
      </c>
      <c r="P77" s="336">
        <f>IF(P$10=0,0,P$10/MAE!P$5*1000)</f>
        <v>0.66865891671805366</v>
      </c>
      <c r="Q77" s="336">
        <f>IF(Q$10=0,0,Q$10/MAE!Q$5*1000)</f>
        <v>0.6469811279968074</v>
      </c>
      <c r="R77" s="336">
        <f>IF(R$10=0,0,R$10/MAE!R$5*1000)</f>
        <v>0.63855938604508089</v>
      </c>
      <c r="S77" s="336">
        <f>IF(S$10=0,0,S$10/MAE!S$5*1000)</f>
        <v>0.63248482973907516</v>
      </c>
      <c r="T77" s="336">
        <f>IF(T$10=0,0,T$10/MAE!T$5*1000)</f>
        <v>0.61983444535336418</v>
      </c>
      <c r="U77" s="336">
        <f>IF(U$10=0,0,U$10/MAE!U$5*1000)</f>
        <v>0.60455867525580209</v>
      </c>
      <c r="V77" s="336">
        <f>IF(V$10=0,0,V$10/MAE!V$5*1000)</f>
        <v>0.61574124141915565</v>
      </c>
      <c r="W77" s="336">
        <f>IF(W$10=0,0,W$10/MAE!W$5*1000)</f>
        <v>0.61322806634813787</v>
      </c>
      <c r="X77" s="336">
        <f>IF(X$10=0,0,X$10/MAE!X$5*1000)</f>
        <v>0.57790212681448627</v>
      </c>
      <c r="Y77" s="336">
        <f>IF(Y$10=0,0,Y$10/MAE!Y$5*1000)</f>
        <v>0.55734621887498004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4.7306882821064011</v>
      </c>
      <c r="C78" s="349">
        <f>IF(C$16=0,0,C$16/MAE!C$5*1000)</f>
        <v>4.7482827872200124</v>
      </c>
      <c r="D78" s="349">
        <f>IF(D$16=0,0,D$16/MAE!D$5*1000)</f>
        <v>5.5313835086030112</v>
      </c>
      <c r="E78" s="349">
        <f>IF(E$16=0,0,E$16/MAE!E$5*1000)</f>
        <v>5.7557619362305967</v>
      </c>
      <c r="F78" s="349">
        <f>IF(F$16=0,0,F$16/MAE!F$5*1000)</f>
        <v>5.2271085152042076</v>
      </c>
      <c r="G78" s="349">
        <f>IF(G$16=0,0,G$16/MAE!G$5*1000)</f>
        <v>5.229886998002713</v>
      </c>
      <c r="H78" s="349">
        <f>IF(H$16=0,0,H$16/MAE!H$5*1000)</f>
        <v>4.8469124679553763</v>
      </c>
      <c r="I78" s="349">
        <f>IF(I$16=0,0,I$16/MAE!I$5*1000)</f>
        <v>4.4969386979362005</v>
      </c>
      <c r="J78" s="349">
        <f>IF(J$16=0,0,J$16/MAE!J$5*1000)</f>
        <v>4.7315534841519984</v>
      </c>
      <c r="K78" s="349">
        <f>IF(K$16=0,0,K$16/MAE!K$5*1000)</f>
        <v>4.9640612167513423</v>
      </c>
      <c r="L78" s="349">
        <f>IF(L$16=0,0,L$16/MAE!L$5*1000)</f>
        <v>4.9166874420894864</v>
      </c>
      <c r="M78" s="349">
        <f>IF(M$16=0,0,M$16/MAE!M$5*1000)</f>
        <v>4.5472881369523854</v>
      </c>
      <c r="N78" s="349">
        <f>IF(N$16=0,0,N$16/MAE!N$5*1000)</f>
        <v>4.517276234169004</v>
      </c>
      <c r="O78" s="349">
        <f>IF(O$16=0,0,O$16/MAE!O$5*1000)</f>
        <v>4.6474832736829477</v>
      </c>
      <c r="P78" s="349">
        <f>IF(P$16=0,0,P$16/MAE!P$5*1000)</f>
        <v>4.3404493771131305</v>
      </c>
      <c r="Q78" s="349">
        <f>IF(Q$16=0,0,Q$16/MAE!Q$5*1000)</f>
        <v>4.1996791812578422</v>
      </c>
      <c r="R78" s="349">
        <f>IF(R$16=0,0,R$16/MAE!R$5*1000)</f>
        <v>4.1432081951658315</v>
      </c>
      <c r="S78" s="349">
        <f>IF(S$16=0,0,S$16/MAE!S$5*1000)</f>
        <v>4.1031073729720555</v>
      </c>
      <c r="T78" s="349">
        <f>IF(T$16=0,0,T$16/MAE!T$5*1000)</f>
        <v>4.0217319746592404</v>
      </c>
      <c r="U78" s="349">
        <f>IF(U$16=0,0,U$16/MAE!U$5*1000)</f>
        <v>3.9012844572329284</v>
      </c>
      <c r="V78" s="349">
        <f>IF(V$16=0,0,V$16/MAE!V$5*1000)</f>
        <v>3.9693092562602965</v>
      </c>
      <c r="W78" s="349">
        <f>IF(W$16=0,0,W$16/MAE!W$5*1000)</f>
        <v>3.944312631804419</v>
      </c>
      <c r="X78" s="349">
        <f>IF(X$16=0,0,X$16/MAE!X$5*1000)</f>
        <v>3.7044567218499695</v>
      </c>
      <c r="Y78" s="349">
        <f>IF(Y$16=0,0,Y$16/MAE!Y$5*1000)</f>
        <v>3.5642086675756177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2.3240264054210313</v>
      </c>
      <c r="C79" s="349">
        <f>IF(C$24=0,0,C$24/MAE!C$5*1000)</f>
        <v>2.3618267865149036</v>
      </c>
      <c r="D79" s="349">
        <f>IF(D$24=0,0,D$24/MAE!D$5*1000)</f>
        <v>2.5131783692846303</v>
      </c>
      <c r="E79" s="349">
        <f>IF(E$24=0,0,E$24/MAE!E$5*1000)</f>
        <v>2.7644473750519358</v>
      </c>
      <c r="F79" s="349">
        <f>IF(F$24=0,0,F$24/MAE!F$5*1000)</f>
        <v>2.6328825354664751</v>
      </c>
      <c r="G79" s="349">
        <f>IF(G$24=0,0,G$24/MAE!G$5*1000)</f>
        <v>2.6182749800580374</v>
      </c>
      <c r="H79" s="349">
        <f>IF(H$24=0,0,H$24/MAE!H$5*1000)</f>
        <v>2.4435591115465733</v>
      </c>
      <c r="I79" s="349">
        <f>IF(I$24=0,0,I$24/MAE!I$5*1000)</f>
        <v>2.2763910291970149</v>
      </c>
      <c r="J79" s="349">
        <f>IF(J$24=0,0,J$24/MAE!J$5*1000)</f>
        <v>2.3649987577620082</v>
      </c>
      <c r="K79" s="349">
        <f>IF(K$24=0,0,K$24/MAE!K$5*1000)</f>
        <v>2.4876123325666653</v>
      </c>
      <c r="L79" s="349">
        <f>IF(L$24=0,0,L$24/MAE!L$5*1000)</f>
        <v>2.4871673936127507</v>
      </c>
      <c r="M79" s="349">
        <f>IF(M$24=0,0,M$24/MAE!M$5*1000)</f>
        <v>2.2992565351594174</v>
      </c>
      <c r="N79" s="349">
        <f>IF(N$24=0,0,N$24/MAE!N$5*1000)</f>
        <v>2.2725708845975308</v>
      </c>
      <c r="O79" s="349">
        <f>IF(O$24=0,0,O$24/MAE!O$5*1000)</f>
        <v>2.3403046837664006</v>
      </c>
      <c r="P79" s="349">
        <f>IF(P$24=0,0,P$24/MAE!P$5*1000)</f>
        <v>2.1799214674135534</v>
      </c>
      <c r="Q79" s="349">
        <f>IF(Q$24=0,0,Q$24/MAE!Q$5*1000)</f>
        <v>2.114024343649993</v>
      </c>
      <c r="R79" s="349">
        <f>IF(R$24=0,0,R$24/MAE!R$5*1000)</f>
        <v>2.0763434991092602</v>
      </c>
      <c r="S79" s="349">
        <f>IF(S$24=0,0,S$24/MAE!S$5*1000)</f>
        <v>2.0556967128491652</v>
      </c>
      <c r="T79" s="349">
        <f>IF(T$24=0,0,T$24/MAE!T$5*1000)</f>
        <v>2.0181639056213072</v>
      </c>
      <c r="U79" s="349">
        <f>IF(U$24=0,0,U$24/MAE!U$5*1000)</f>
        <v>1.9439495813895662</v>
      </c>
      <c r="V79" s="349">
        <f>IF(V$24=0,0,V$24/MAE!V$5*1000)</f>
        <v>2.0071780994818029</v>
      </c>
      <c r="W79" s="349">
        <f>IF(W$24=0,0,W$24/MAE!W$5*1000)</f>
        <v>1.9759388040978529</v>
      </c>
      <c r="X79" s="349">
        <f>IF(X$24=0,0,X$24/MAE!X$5*1000)</f>
        <v>1.8608181402004043</v>
      </c>
      <c r="Y79" s="349">
        <f>IF(Y$24=0,0,Y$24/MAE!Y$5*1000)</f>
        <v>1.7712484713348593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6.7581261172948599</v>
      </c>
      <c r="C80" s="349">
        <f>IF(C$27=0,0,C$27/MAE!C$5*1000)</f>
        <v>6.7832611246000187</v>
      </c>
      <c r="D80" s="349">
        <f>IF(D$27=0,0,D$27/MAE!D$5*1000)</f>
        <v>7.9019764408614463</v>
      </c>
      <c r="E80" s="349">
        <f>IF(E$27=0,0,E$27/MAE!E$5*1000)</f>
        <v>8.2225170517579933</v>
      </c>
      <c r="F80" s="349">
        <f>IF(F$27=0,0,F$27/MAE!F$5*1000)</f>
        <v>7.467297878863155</v>
      </c>
      <c r="G80" s="349">
        <f>IF(G$27=0,0,G$27/MAE!G$5*1000)</f>
        <v>7.4712671400038779</v>
      </c>
      <c r="H80" s="349">
        <f>IF(H$27=0,0,H$27/MAE!H$5*1000)</f>
        <v>6.9241606685076764</v>
      </c>
      <c r="I80" s="349">
        <f>IF(I$27=0,0,I$27/MAE!I$5*1000)</f>
        <v>6.4241981399088584</v>
      </c>
      <c r="J80" s="349">
        <f>IF(J$27=0,0,J$27/MAE!J$5*1000)</f>
        <v>6.7593621202171414</v>
      </c>
      <c r="K80" s="349">
        <f>IF(K$27=0,0,K$27/MAE!K$5*1000)</f>
        <v>7.0915160239304846</v>
      </c>
      <c r="L80" s="349">
        <f>IF(L$27=0,0,L$27/MAE!L$5*1000)</f>
        <v>7.0238392029849788</v>
      </c>
      <c r="M80" s="349">
        <f>IF(M$27=0,0,M$27/MAE!M$5*1000)</f>
        <v>6.496125909931977</v>
      </c>
      <c r="N80" s="349">
        <f>IF(N$27=0,0,N$27/MAE!N$5*1000)</f>
        <v>6.4532517630985753</v>
      </c>
      <c r="O80" s="349">
        <f>IF(O$27=0,0,O$27/MAE!O$5*1000)</f>
        <v>6.6392618195470696</v>
      </c>
      <c r="P80" s="349">
        <f>IF(P$27=0,0,P$27/MAE!P$5*1000)</f>
        <v>6.2006419673044721</v>
      </c>
      <c r="Q80" s="349">
        <f>IF(Q$27=0,0,Q$27/MAE!Q$5*1000)</f>
        <v>5.9995416875112051</v>
      </c>
      <c r="R80" s="349">
        <f>IF(R$27=0,0,R$27/MAE!R$5*1000)</f>
        <v>5.9188688502369029</v>
      </c>
      <c r="S80" s="349">
        <f>IF(S$27=0,0,S$27/MAE!S$5*1000)</f>
        <v>5.8615819613886506</v>
      </c>
      <c r="T80" s="349">
        <f>IF(T$27=0,0,T$27/MAE!T$5*1000)</f>
        <v>5.7453313923703444</v>
      </c>
      <c r="U80" s="349">
        <f>IF(U$27=0,0,U$27/MAE!U$5*1000)</f>
        <v>5.5732635103327546</v>
      </c>
      <c r="V80" s="349">
        <f>IF(V$27=0,0,V$27/MAE!V$5*1000)</f>
        <v>5.6704417946575694</v>
      </c>
      <c r="W80" s="349">
        <f>IF(W$27=0,0,W$27/MAE!W$5*1000)</f>
        <v>5.6347323311491699</v>
      </c>
      <c r="X80" s="349">
        <f>IF(X$27=0,0,X$27/MAE!X$5*1000)</f>
        <v>5.2920810312142423</v>
      </c>
      <c r="Y80" s="349">
        <f>IF(Y$27=0,0,Y$27/MAE!Y$5*1000)</f>
        <v>5.0917266679651663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4.3598718932566829</v>
      </c>
      <c r="C81" s="349">
        <f>IF(C$35=0,0,C$35/MAE!C$5*1000)</f>
        <v>4.1340558199856776</v>
      </c>
      <c r="D81" s="349">
        <f>IF(D$35=0,0,D$35/MAE!D$5*1000)</f>
        <v>5.2002257371855434</v>
      </c>
      <c r="E81" s="349">
        <f>IF(E$35=0,0,E$35/MAE!E$5*1000)</f>
        <v>5.5233684059879273</v>
      </c>
      <c r="F81" s="349">
        <f>IF(F$35=0,0,F$35/MAE!F$5*1000)</f>
        <v>4.9297073114105006</v>
      </c>
      <c r="G81" s="349">
        <f>IF(G$35=0,0,G$35/MAE!G$5*1000)</f>
        <v>4.942221422561639</v>
      </c>
      <c r="H81" s="349">
        <f>IF(H$35=0,0,H$35/MAE!H$5*1000)</f>
        <v>4.5146013923875854</v>
      </c>
      <c r="I81" s="349">
        <f>IF(I$35=0,0,I$35/MAE!I$5*1000)</f>
        <v>4.3232105632267785</v>
      </c>
      <c r="J81" s="349">
        <f>IF(J$35=0,0,J$35/MAE!J$5*1000)</f>
        <v>4.199898399885428</v>
      </c>
      <c r="K81" s="349">
        <f>IF(K$35=0,0,K$35/MAE!K$5*1000)</f>
        <v>4.5011943170721391</v>
      </c>
      <c r="L81" s="349">
        <f>IF(L$35=0,0,L$35/MAE!L$5*1000)</f>
        <v>4.6222820402184785</v>
      </c>
      <c r="M81" s="349">
        <f>IF(M$35=0,0,M$35/MAE!M$5*1000)</f>
        <v>4.2971358287340884</v>
      </c>
      <c r="N81" s="349">
        <f>IF(N$35=0,0,N$35/MAE!N$5*1000)</f>
        <v>4.0894631543657054</v>
      </c>
      <c r="O81" s="349">
        <f>IF(O$35=0,0,O$35/MAE!O$5*1000)</f>
        <v>4.1739854401519416</v>
      </c>
      <c r="P81" s="349">
        <f>IF(P$35=0,0,P$35/MAE!P$5*1000)</f>
        <v>3.8147470718596086</v>
      </c>
      <c r="Q81" s="349">
        <f>IF(Q$35=0,0,Q$35/MAE!Q$5*1000)</f>
        <v>3.7359647320593434</v>
      </c>
      <c r="R81" s="349">
        <f>IF(R$35=0,0,R$35/MAE!R$5*1000)</f>
        <v>3.615796283104328</v>
      </c>
      <c r="S81" s="349">
        <f>IF(S$35=0,0,S$35/MAE!S$5*1000)</f>
        <v>3.5503773821956122</v>
      </c>
      <c r="T81" s="349">
        <f>IF(T$35=0,0,T$35/MAE!T$5*1000)</f>
        <v>3.5196585152089295</v>
      </c>
      <c r="U81" s="349">
        <f>IF(U$35=0,0,U$35/MAE!U$5*1000)</f>
        <v>3.6185216679178542</v>
      </c>
      <c r="V81" s="349">
        <f>IF(V$35=0,0,V$35/MAE!V$5*1000)</f>
        <v>3.8435326940031973</v>
      </c>
      <c r="W81" s="349">
        <f>IF(W$35=0,0,W$35/MAE!W$5*1000)</f>
        <v>3.6959703876039884</v>
      </c>
      <c r="X81" s="349">
        <f>IF(X$35=0,0,X$35/MAE!X$5*1000)</f>
        <v>3.6624533230560523</v>
      </c>
      <c r="Y81" s="349">
        <f>IF(Y$35=0,0,Y$35/MAE!Y$5*1000)</f>
        <v>3.2918020222489979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2.5543716727829264</v>
      </c>
      <c r="C82" s="349">
        <f>IF(C$46=0,0,C$46/MAE!C$5*1000)</f>
        <v>3.0341233952584279</v>
      </c>
      <c r="D82" s="349">
        <f>IF(D$46=0,0,D$46/MAE!D$5*1000)</f>
        <v>1.9610983845673564</v>
      </c>
      <c r="E82" s="349">
        <f>IF(E$46=0,0,E$46/MAE!E$5*1000)</f>
        <v>2.622477327148105</v>
      </c>
      <c r="F82" s="349">
        <f>IF(F$46=0,0,F$46/MAE!F$5*1000)</f>
        <v>3.1479064729801949</v>
      </c>
      <c r="G82" s="349">
        <f>IF(G$46=0,0,G$46/MAE!G$5*1000)</f>
        <v>2.9169883443654463</v>
      </c>
      <c r="H82" s="349">
        <f>IF(H$46=0,0,H$46/MAE!H$5*1000)</f>
        <v>2.8374085196758907</v>
      </c>
      <c r="I82" s="349">
        <f>IF(I$46=0,0,I$46/MAE!I$5*1000)</f>
        <v>2.7906010395895677</v>
      </c>
      <c r="J82" s="349">
        <f>IF(J$46=0,0,J$46/MAE!J$5*1000)</f>
        <v>3.0959043797054293</v>
      </c>
      <c r="K82" s="349">
        <f>IF(K$46=0,0,K$46/MAE!K$5*1000)</f>
        <v>3.2145027206938521</v>
      </c>
      <c r="L82" s="349">
        <f>IF(L$46=0,0,L$46/MAE!L$5*1000)</f>
        <v>3.0708804439194091</v>
      </c>
      <c r="M82" s="349">
        <f>IF(M$46=0,0,M$46/MAE!M$5*1000)</f>
        <v>2.8169306511098973</v>
      </c>
      <c r="N82" s="349">
        <f>IF(N$46=0,0,N$46/MAE!N$5*1000)</f>
        <v>2.8621512667870177</v>
      </c>
      <c r="O82" s="349">
        <f>IF(O$46=0,0,O$46/MAE!O$5*1000)</f>
        <v>2.9155207167668804</v>
      </c>
      <c r="P82" s="349">
        <f>IF(P$46=0,0,P$46/MAE!P$5*1000)</f>
        <v>2.7833317440419982</v>
      </c>
      <c r="Q82" s="349">
        <f>IF(Q$46=0,0,Q$46/MAE!Q$5*1000)</f>
        <v>2.6653099454122575</v>
      </c>
      <c r="R82" s="349">
        <f>IF(R$46=0,0,R$46/MAE!R$5*1000)</f>
        <v>2.6851419963969141</v>
      </c>
      <c r="S82" s="349">
        <f>IF(S$46=0,0,S$46/MAE!S$5*1000)</f>
        <v>2.6675847914690256</v>
      </c>
      <c r="T82" s="349">
        <f>IF(T$46=0,0,T$46/MAE!T$5*1000)</f>
        <v>2.5877727350647093</v>
      </c>
      <c r="U82" s="349">
        <f>IF(U$46=0,0,U$46/MAE!U$5*1000)</f>
        <v>2.586516604097453</v>
      </c>
      <c r="V82" s="349">
        <f>IF(V$46=0,0,V$46/MAE!V$5*1000)</f>
        <v>2.5083560978208417</v>
      </c>
      <c r="W82" s="349">
        <f>IF(W$46=0,0,W$46/MAE!W$5*1000)</f>
        <v>2.5826292188012574</v>
      </c>
      <c r="X82" s="349">
        <f>IF(X$46=0,0,X$46/MAE!X$5*1000)</f>
        <v>2.4279346224113181</v>
      </c>
      <c r="Y82" s="349">
        <f>IF(Y$46=0,0,Y$46/MAE!Y$5*1000)</f>
        <v>2.3771729137458819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1.7297072880419644</v>
      </c>
      <c r="C83" s="337">
        <f>IF(C$47=0,0,C$47/MAE!C$5*1000)</f>
        <v>2.0545738920912022</v>
      </c>
      <c r="D83" s="337">
        <f>IF(D$47=0,0,D$47/MAE!D$5*1000)</f>
        <v>1.3279689109055297</v>
      </c>
      <c r="E83" s="337">
        <f>IF(E$47=0,0,E$47/MAE!E$5*1000)</f>
        <v>1.7758254187617502</v>
      </c>
      <c r="F83" s="337">
        <f>IF(F$47=0,0,F$47/MAE!F$5*1000)</f>
        <v>2.1316227495022955</v>
      </c>
      <c r="G83" s="337">
        <f>IF(G$47=0,0,G$47/MAE!G$5*1000)</f>
        <v>1.9752552270067216</v>
      </c>
      <c r="H83" s="337">
        <f>IF(H$47=0,0,H$47/MAE!H$5*1000)</f>
        <v>1.9213672966740705</v>
      </c>
      <c r="I83" s="337">
        <f>IF(I$47=0,0,I$47/MAE!I$5*1000)</f>
        <v>1.8896713456490624</v>
      </c>
      <c r="J83" s="337">
        <f>IF(J$47=0,0,J$47/MAE!J$5*1000)</f>
        <v>2.0964092366493272</v>
      </c>
      <c r="K83" s="337">
        <f>IF(K$47=0,0,K$47/MAE!K$5*1000)</f>
        <v>2.1767187769339906</v>
      </c>
      <c r="L83" s="337">
        <f>IF(L$47=0,0,L$47/MAE!L$5*1000)</f>
        <v>2.0794641363862101</v>
      </c>
      <c r="M83" s="337">
        <f>IF(M$47=0,0,M$47/MAE!M$5*1000)</f>
        <v>1.9075005916524093</v>
      </c>
      <c r="N83" s="337">
        <f>IF(N$47=0,0,N$47/MAE!N$5*1000)</f>
        <v>1.938121988428722</v>
      </c>
      <c r="O83" s="337">
        <f>IF(O$47=0,0,O$47/MAE!O$5*1000)</f>
        <v>1.9742614146416602</v>
      </c>
      <c r="P83" s="337">
        <f>IF(P$47=0,0,P$47/MAE!P$5*1000)</f>
        <v>1.8847489008766209</v>
      </c>
      <c r="Q83" s="337">
        <f>IF(Q$47=0,0,Q$47/MAE!Q$5*1000)</f>
        <v>1.8048297695251228</v>
      </c>
      <c r="R83" s="337">
        <f>IF(R$47=0,0,R$47/MAE!R$5*1000)</f>
        <v>1.8182591555030865</v>
      </c>
      <c r="S83" s="337">
        <f>IF(S$47=0,0,S$47/MAE!S$5*1000)</f>
        <v>1.8063701944544679</v>
      </c>
      <c r="T83" s="337">
        <f>IF(T$47=0,0,T$47/MAE!T$5*1000)</f>
        <v>1.7523250070970002</v>
      </c>
      <c r="U83" s="337">
        <f>IF(U$47=0,0,U$47/MAE!U$5*1000)</f>
        <v>1.751474410877214</v>
      </c>
      <c r="V83" s="337">
        <f>IF(V$47=0,0,V$47/MAE!V$5*1000)</f>
        <v>1.6985475800701626</v>
      </c>
      <c r="W83" s="337">
        <f>IF(W$47=0,0,W$47/MAE!W$5*1000)</f>
        <v>1.7488420458420455</v>
      </c>
      <c r="X83" s="337">
        <f>IF(X$47=0,0,X$47/MAE!X$5*1000)</f>
        <v>1.6440897211715841</v>
      </c>
      <c r="Y83" s="337">
        <f>IF(Y$47=0,0,Y$47/MAE!Y$5*1000)</f>
        <v>1.6097161418026849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SK: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92.603155301731448</v>
      </c>
      <c r="C5" s="223">
        <v>92.394186285400764</v>
      </c>
      <c r="D5" s="223">
        <v>90.750358354291905</v>
      </c>
      <c r="E5" s="223">
        <v>102.88690508827879</v>
      </c>
      <c r="F5" s="223">
        <v>76.43528378284573</v>
      </c>
      <c r="G5" s="223">
        <v>81.933496208665915</v>
      </c>
      <c r="H5" s="223">
        <v>87.946459380763812</v>
      </c>
      <c r="I5" s="223">
        <v>96.449060297520674</v>
      </c>
      <c r="J5" s="223">
        <v>114.2695007701129</v>
      </c>
      <c r="K5" s="223">
        <v>80.600056468251196</v>
      </c>
      <c r="L5" s="223">
        <v>97.113675439802734</v>
      </c>
      <c r="M5" s="223">
        <v>97.826121626634404</v>
      </c>
      <c r="N5" s="223">
        <v>98.26201051226289</v>
      </c>
      <c r="O5" s="223">
        <v>102.9033675370775</v>
      </c>
      <c r="P5" s="223">
        <v>111.36829573951159</v>
      </c>
      <c r="Q5" s="223">
        <v>115.9586530593217</v>
      </c>
      <c r="R5" s="223">
        <v>121.6120114075916</v>
      </c>
      <c r="S5" s="223">
        <v>141.3157423845816</v>
      </c>
      <c r="T5" s="223">
        <v>154.64582627555981</v>
      </c>
      <c r="U5" s="223">
        <v>136.60662537310731</v>
      </c>
      <c r="V5" s="223">
        <v>113.80845409119119</v>
      </c>
      <c r="W5" s="223">
        <v>119.91689415036591</v>
      </c>
      <c r="X5" s="223">
        <v>119.78839775629341</v>
      </c>
      <c r="Y5" s="223">
        <v>109.62615595401211</v>
      </c>
      <c r="DA5" s="89" t="s">
        <v>2596</v>
      </c>
    </row>
    <row r="6" spans="1:105" ht="12" customHeight="1" x14ac:dyDescent="0.25">
      <c r="A6" s="55" t="s">
        <v>91</v>
      </c>
      <c r="B6" s="259">
        <v>1.705131743088615</v>
      </c>
      <c r="C6" s="259">
        <v>1.8902357041391751</v>
      </c>
      <c r="D6" s="259">
        <v>1.2365938142186601</v>
      </c>
      <c r="E6" s="259">
        <v>1.6754390165947719</v>
      </c>
      <c r="F6" s="259">
        <v>1.488689652468582</v>
      </c>
      <c r="G6" s="259">
        <v>1.521151545471773</v>
      </c>
      <c r="H6" s="259">
        <v>1.681594974547274</v>
      </c>
      <c r="I6" s="259">
        <v>1.8975387843036799</v>
      </c>
      <c r="J6" s="259">
        <v>2.341980562623867</v>
      </c>
      <c r="K6" s="259">
        <v>1.638098010698487</v>
      </c>
      <c r="L6" s="259">
        <v>1.922780803331434</v>
      </c>
      <c r="M6" s="259">
        <v>1.9269496392003169</v>
      </c>
      <c r="N6" s="259">
        <v>1.9730561046434849</v>
      </c>
      <c r="O6" s="259">
        <v>2.0569500784266972</v>
      </c>
      <c r="P6" s="259">
        <v>2.2595922787840861</v>
      </c>
      <c r="Q6" s="259">
        <v>2.3352619652026858</v>
      </c>
      <c r="R6" s="259">
        <v>2.4835077489953941</v>
      </c>
      <c r="S6" s="259">
        <v>2.8930886677137568</v>
      </c>
      <c r="T6" s="259">
        <v>3.1455165368781248</v>
      </c>
      <c r="U6" s="259">
        <v>2.776663242834684</v>
      </c>
      <c r="V6" s="259">
        <v>2.2382297104930391</v>
      </c>
      <c r="W6" s="259">
        <v>2.4173418777040698</v>
      </c>
      <c r="X6" s="259">
        <v>2.396364402352881</v>
      </c>
      <c r="Y6" s="259">
        <v>2.2363228625697729</v>
      </c>
      <c r="DA6" s="67" t="s">
        <v>2597</v>
      </c>
    </row>
    <row r="7" spans="1:105" ht="12" customHeight="1" x14ac:dyDescent="0.25">
      <c r="A7" s="173" t="s">
        <v>92</v>
      </c>
      <c r="B7" s="224">
        <v>0.60214521250871644</v>
      </c>
      <c r="C7" s="224">
        <v>0.66751228130839779</v>
      </c>
      <c r="D7" s="224">
        <v>0.43668710530301952</v>
      </c>
      <c r="E7" s="224">
        <v>0.59165961033922487</v>
      </c>
      <c r="F7" s="224">
        <v>0.52571148873312357</v>
      </c>
      <c r="G7" s="224">
        <v>0.53717498622536708</v>
      </c>
      <c r="H7" s="224">
        <v>0.59383350723870443</v>
      </c>
      <c r="I7" s="224">
        <v>0.6700912695745237</v>
      </c>
      <c r="J7" s="224">
        <v>0.82704013299173162</v>
      </c>
      <c r="K7" s="224">
        <v>0.57847311725923611</v>
      </c>
      <c r="L7" s="224">
        <v>0.67900516198971284</v>
      </c>
      <c r="M7" s="224">
        <v>0.68047733243657571</v>
      </c>
      <c r="N7" s="224">
        <v>0.69675923413996765</v>
      </c>
      <c r="O7" s="224">
        <v>0.72638530548410241</v>
      </c>
      <c r="P7" s="224">
        <v>0.79794577656911803</v>
      </c>
      <c r="Q7" s="224">
        <v>0.82466754724383551</v>
      </c>
      <c r="R7" s="224">
        <v>0.87701862764990945</v>
      </c>
      <c r="S7" s="224">
        <v>1.021656829560603</v>
      </c>
      <c r="T7" s="224">
        <v>1.110798465412022</v>
      </c>
      <c r="U7" s="224">
        <v>0.98054269718380427</v>
      </c>
      <c r="V7" s="224">
        <v>0.79040186198569418</v>
      </c>
      <c r="W7" s="224">
        <v>0.85365300631828656</v>
      </c>
      <c r="X7" s="224">
        <v>0.8462450823238874</v>
      </c>
      <c r="Y7" s="224">
        <v>0.78972848331414558</v>
      </c>
      <c r="DA7" s="177" t="s">
        <v>2598</v>
      </c>
    </row>
    <row r="8" spans="1:105" ht="12" customHeight="1" x14ac:dyDescent="0.25">
      <c r="A8" s="173" t="s">
        <v>93</v>
      </c>
      <c r="B8" s="224">
        <v>3.985833651491379</v>
      </c>
      <c r="C8" s="224">
        <v>4.4185237353926121</v>
      </c>
      <c r="D8" s="224">
        <v>2.8906020065117422</v>
      </c>
      <c r="E8" s="224">
        <v>3.9164253673846541</v>
      </c>
      <c r="F8" s="224">
        <v>3.479889068681723</v>
      </c>
      <c r="G8" s="224">
        <v>3.5557704227458138</v>
      </c>
      <c r="H8" s="224">
        <v>3.9308152375302918</v>
      </c>
      <c r="I8" s="224">
        <v>4.4355950630464509</v>
      </c>
      <c r="J8" s="224">
        <v>5.4745007096849267</v>
      </c>
      <c r="K8" s="224">
        <v>3.829138834549159</v>
      </c>
      <c r="L8" s="224">
        <v>4.4945995882276906</v>
      </c>
      <c r="M8" s="224">
        <v>4.5043444577142244</v>
      </c>
      <c r="N8" s="224">
        <v>4.6121207056549389</v>
      </c>
      <c r="O8" s="224">
        <v>4.8082272089898446</v>
      </c>
      <c r="P8" s="224">
        <v>5.2819138344782122</v>
      </c>
      <c r="Q8" s="224">
        <v>5.4587956406773817</v>
      </c>
      <c r="R8" s="224">
        <v>5.8053278286609267</v>
      </c>
      <c r="S8" s="224">
        <v>6.7627444127187148</v>
      </c>
      <c r="T8" s="224">
        <v>7.3528076143263057</v>
      </c>
      <c r="U8" s="224">
        <v>6.4905939596800426</v>
      </c>
      <c r="V8" s="224">
        <v>5.231977726067897</v>
      </c>
      <c r="W8" s="224">
        <v>5.6506616819293498</v>
      </c>
      <c r="X8" s="224">
        <v>5.6016257481858123</v>
      </c>
      <c r="Y8" s="224">
        <v>5.2275203704109909</v>
      </c>
      <c r="DA8" s="177" t="s">
        <v>2599</v>
      </c>
    </row>
    <row r="9" spans="1:105" ht="12" customHeight="1" x14ac:dyDescent="0.25">
      <c r="A9" s="173" t="s">
        <v>94</v>
      </c>
      <c r="B9" s="224">
        <v>1.748063366793047</v>
      </c>
      <c r="C9" s="224">
        <v>1.937827855473941</v>
      </c>
      <c r="D9" s="224">
        <v>1.2677286403237089</v>
      </c>
      <c r="E9" s="224">
        <v>1.7176230400238821</v>
      </c>
      <c r="F9" s="224">
        <v>1.5261717204856231</v>
      </c>
      <c r="G9" s="224">
        <v>1.5594509355407871</v>
      </c>
      <c r="H9" s="224">
        <v>1.7239339920238701</v>
      </c>
      <c r="I9" s="224">
        <v>1.945314811805654</v>
      </c>
      <c r="J9" s="224">
        <v>2.4009466974373201</v>
      </c>
      <c r="K9" s="224">
        <v>1.679341866295768</v>
      </c>
      <c r="L9" s="224">
        <v>1.971192371674654</v>
      </c>
      <c r="M9" s="224">
        <v>1.975466170044843</v>
      </c>
      <c r="N9" s="224">
        <v>2.022733499117916</v>
      </c>
      <c r="O9" s="224">
        <v>2.108739746353387</v>
      </c>
      <c r="P9" s="224">
        <v>2.3164840502447959</v>
      </c>
      <c r="Q9" s="224">
        <v>2.3940589398926022</v>
      </c>
      <c r="R9" s="224">
        <v>2.5460372400913611</v>
      </c>
      <c r="S9" s="224">
        <v>2.9659305431461278</v>
      </c>
      <c r="T9" s="224">
        <v>3.224714014061155</v>
      </c>
      <c r="U9" s="224">
        <v>2.846573771436645</v>
      </c>
      <c r="V9" s="224">
        <v>2.2945836175060612</v>
      </c>
      <c r="W9" s="224">
        <v>2.4782054516063261</v>
      </c>
      <c r="X9" s="224">
        <v>2.456699807636086</v>
      </c>
      <c r="Y9" s="224">
        <v>2.292628759170793</v>
      </c>
      <c r="DA9" s="177" t="s">
        <v>2600</v>
      </c>
    </row>
    <row r="10" spans="1:105" ht="12" customHeight="1" x14ac:dyDescent="0.25">
      <c r="A10" s="56" t="s">
        <v>95</v>
      </c>
      <c r="B10" s="260">
        <v>3.448685923928966</v>
      </c>
      <c r="C10" s="260">
        <v>3.4572364576128081</v>
      </c>
      <c r="D10" s="260">
        <v>3.6854746132842151</v>
      </c>
      <c r="E10" s="260">
        <v>3.951127405928236</v>
      </c>
      <c r="F10" s="260">
        <v>2.8281206449443679</v>
      </c>
      <c r="G10" s="260">
        <v>3.050221824036695</v>
      </c>
      <c r="H10" s="260">
        <v>3.262760333450256</v>
      </c>
      <c r="I10" s="260">
        <v>3.5505177042399572</v>
      </c>
      <c r="J10" s="260">
        <v>4.2501480125027351</v>
      </c>
      <c r="K10" s="260">
        <v>2.9872805778111431</v>
      </c>
      <c r="L10" s="260">
        <v>3.5827036738844149</v>
      </c>
      <c r="M10" s="260">
        <v>3.6065267265981831</v>
      </c>
      <c r="N10" s="260">
        <v>3.6383860152485199</v>
      </c>
      <c r="O10" s="260">
        <v>3.813419975784949</v>
      </c>
      <c r="P10" s="260">
        <v>4.1374782114232156</v>
      </c>
      <c r="Q10" s="260">
        <v>4.3021644906807426</v>
      </c>
      <c r="R10" s="260">
        <v>4.5222590096332178</v>
      </c>
      <c r="S10" s="260">
        <v>5.2608830058969396</v>
      </c>
      <c r="T10" s="260">
        <v>5.7474294165573436</v>
      </c>
      <c r="U10" s="260">
        <v>5.0598170447245474</v>
      </c>
      <c r="V10" s="260">
        <v>4.1900915294955592</v>
      </c>
      <c r="W10" s="260">
        <v>4.4528152575258071</v>
      </c>
      <c r="X10" s="260">
        <v>4.447504607392224</v>
      </c>
      <c r="Y10" s="260">
        <v>4.1227261968173723</v>
      </c>
      <c r="DA10" s="68" t="s">
        <v>2601</v>
      </c>
    </row>
    <row r="11" spans="1:105" ht="12" customHeight="1" x14ac:dyDescent="0.25">
      <c r="A11" s="37" t="s">
        <v>159</v>
      </c>
      <c r="B11" s="226">
        <v>6.0434558235582733E-2</v>
      </c>
      <c r="C11" s="226">
        <v>2.5353644456964409E-2</v>
      </c>
      <c r="D11" s="226">
        <v>2.973225914334748E-2</v>
      </c>
      <c r="E11" s="226">
        <v>8.802324276564831E-2</v>
      </c>
      <c r="F11" s="226">
        <v>2.6614877639395729E-2</v>
      </c>
      <c r="G11" s="226">
        <v>2.7349167797083521E-2</v>
      </c>
      <c r="H11" s="226">
        <v>0</v>
      </c>
      <c r="I11" s="226">
        <v>2.5676387396269821E-2</v>
      </c>
      <c r="J11" s="226">
        <v>0</v>
      </c>
      <c r="K11" s="226">
        <v>2.435698802420139E-2</v>
      </c>
      <c r="L11" s="226">
        <v>2.5191068046090611E-2</v>
      </c>
      <c r="M11" s="226">
        <v>2.5573749768570488E-2</v>
      </c>
      <c r="N11" s="226">
        <v>2.4432854697401678E-2</v>
      </c>
      <c r="O11" s="226">
        <v>2.435597570289591E-2</v>
      </c>
      <c r="P11" s="226">
        <v>2.345283234239004E-2</v>
      </c>
      <c r="Q11" s="226">
        <v>2.390078673918802E-2</v>
      </c>
      <c r="R11" s="226">
        <v>2.321256716210926E-2</v>
      </c>
      <c r="S11" s="226">
        <v>0</v>
      </c>
      <c r="T11" s="226">
        <v>4.6778283586141917E-2</v>
      </c>
      <c r="U11" s="226">
        <v>2.324486050122419E-2</v>
      </c>
      <c r="V11" s="226">
        <v>2.4750206379555131E-2</v>
      </c>
      <c r="W11" s="226">
        <v>2.4109971598997419E-2</v>
      </c>
      <c r="X11" s="226">
        <v>0</v>
      </c>
      <c r="Y11" s="226">
        <v>0</v>
      </c>
      <c r="DA11" s="69" t="s">
        <v>2602</v>
      </c>
    </row>
    <row r="12" spans="1:105" ht="12" customHeight="1" x14ac:dyDescent="0.25">
      <c r="A12" s="37" t="s">
        <v>35</v>
      </c>
      <c r="B12" s="226">
        <v>2.1344719775625109</v>
      </c>
      <c r="C12" s="226">
        <v>1.408591732988993</v>
      </c>
      <c r="D12" s="226">
        <v>3.3300696930855298</v>
      </c>
      <c r="E12" s="226">
        <v>3.0988011893905081</v>
      </c>
      <c r="F12" s="226">
        <v>1.4752909461638171</v>
      </c>
      <c r="G12" s="226">
        <v>1.927708555095794</v>
      </c>
      <c r="H12" s="226">
        <v>1.9082008927415031</v>
      </c>
      <c r="I12" s="226">
        <v>1.7241355982588611</v>
      </c>
      <c r="J12" s="226">
        <v>1.664208442323845</v>
      </c>
      <c r="K12" s="226">
        <v>1.2032351071071921</v>
      </c>
      <c r="L12" s="226">
        <v>1.7202798260664141</v>
      </c>
      <c r="M12" s="226">
        <v>1.7667164933132571</v>
      </c>
      <c r="N12" s="226">
        <v>1.635519959776079</v>
      </c>
      <c r="O12" s="226">
        <v>1.797985396146069</v>
      </c>
      <c r="P12" s="226">
        <v>1.807357311447463</v>
      </c>
      <c r="Q12" s="226">
        <v>1.9632672735856509</v>
      </c>
      <c r="R12" s="226">
        <v>1.8859563636866059</v>
      </c>
      <c r="S12" s="226">
        <v>2.197422411002127</v>
      </c>
      <c r="T12" s="226">
        <v>2.466711173092996</v>
      </c>
      <c r="U12" s="226">
        <v>1.742023994644647</v>
      </c>
      <c r="V12" s="226">
        <v>1.854474484088614</v>
      </c>
      <c r="W12" s="226">
        <v>1.6442008988628189</v>
      </c>
      <c r="X12" s="226">
        <v>1.598439262945921</v>
      </c>
      <c r="Y12" s="226">
        <v>1.3408777828333369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6.8361858703032088E-2</v>
      </c>
      <c r="V14" s="226">
        <v>7.3641447126562884E-2</v>
      </c>
      <c r="W14" s="226">
        <v>9.9341687220150757E-2</v>
      </c>
      <c r="X14" s="226">
        <v>0.13735629519783951</v>
      </c>
      <c r="Y14" s="226">
        <v>0.1493517582315321</v>
      </c>
      <c r="DA14" s="69" t="s">
        <v>2605</v>
      </c>
    </row>
    <row r="15" spans="1:105" ht="12" customHeight="1" x14ac:dyDescent="0.25">
      <c r="A15" s="37" t="s">
        <v>40</v>
      </c>
      <c r="B15" s="226">
        <v>1.253779388130873</v>
      </c>
      <c r="C15" s="226">
        <v>2.02329108016685</v>
      </c>
      <c r="D15" s="226">
        <v>0.32567266105533738</v>
      </c>
      <c r="E15" s="226">
        <v>0.76430297377208045</v>
      </c>
      <c r="F15" s="226">
        <v>1.326214821141156</v>
      </c>
      <c r="G15" s="226">
        <v>1.0951641011438169</v>
      </c>
      <c r="H15" s="226">
        <v>1.354559440708752</v>
      </c>
      <c r="I15" s="226">
        <v>1.800705718584827</v>
      </c>
      <c r="J15" s="226">
        <v>2.5859395701788901</v>
      </c>
      <c r="K15" s="226">
        <v>1.7596884826797501</v>
      </c>
      <c r="L15" s="226">
        <v>1.8372327797719099</v>
      </c>
      <c r="M15" s="226">
        <v>1.814236483516356</v>
      </c>
      <c r="N15" s="226">
        <v>1.9784332007750389</v>
      </c>
      <c r="O15" s="226">
        <v>1.991078603935984</v>
      </c>
      <c r="P15" s="226">
        <v>2.3066680676333631</v>
      </c>
      <c r="Q15" s="226">
        <v>2.3149964303559041</v>
      </c>
      <c r="R15" s="226">
        <v>2.6130900787845031</v>
      </c>
      <c r="S15" s="226">
        <v>3.063460594894813</v>
      </c>
      <c r="T15" s="226">
        <v>3.2339399598782048</v>
      </c>
      <c r="U15" s="226">
        <v>3.226186330875644</v>
      </c>
      <c r="V15" s="226">
        <v>2.2372253919008278</v>
      </c>
      <c r="W15" s="226">
        <v>2.6851626998438398</v>
      </c>
      <c r="X15" s="226">
        <v>2.711709049248463</v>
      </c>
      <c r="Y15" s="226">
        <v>2.6324966557525031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16.680114620404925</v>
      </c>
      <c r="C16" s="261">
        <f t="shared" si="0"/>
        <v>16.652938926028057</v>
      </c>
      <c r="D16" s="261">
        <f t="shared" si="0"/>
        <v>17.915645403473818</v>
      </c>
      <c r="E16" s="261">
        <f t="shared" si="0"/>
        <v>19.223402961150395</v>
      </c>
      <c r="F16" s="261">
        <f t="shared" si="0"/>
        <v>13.697241201219747</v>
      </c>
      <c r="G16" s="261">
        <f t="shared" si="0"/>
        <v>14.819063508638122</v>
      </c>
      <c r="H16" s="261">
        <f t="shared" si="0"/>
        <v>15.846361006827809</v>
      </c>
      <c r="I16" s="261">
        <f t="shared" si="0"/>
        <v>17.233012014348493</v>
      </c>
      <c r="J16" s="261">
        <f t="shared" si="0"/>
        <v>20.610263233448791</v>
      </c>
      <c r="K16" s="261">
        <f t="shared" si="0"/>
        <v>14.497838958354961</v>
      </c>
      <c r="L16" s="261">
        <f t="shared" si="0"/>
        <v>17.397223631866346</v>
      </c>
      <c r="M16" s="261">
        <f t="shared" si="0"/>
        <v>17.520261977241418</v>
      </c>
      <c r="N16" s="261">
        <f t="shared" si="0"/>
        <v>17.672744434738572</v>
      </c>
      <c r="O16" s="261">
        <f t="shared" si="0"/>
        <v>18.526144303357402</v>
      </c>
      <c r="P16" s="261">
        <f t="shared" si="0"/>
        <v>20.088999583686501</v>
      </c>
      <c r="Q16" s="261">
        <f t="shared" si="0"/>
        <v>20.891789539532688</v>
      </c>
      <c r="R16" s="261">
        <f t="shared" si="0"/>
        <v>21.958482641753697</v>
      </c>
      <c r="S16" s="261">
        <f t="shared" si="0"/>
        <v>25.540667073459829</v>
      </c>
      <c r="T16" s="261">
        <f t="shared" si="0"/>
        <v>27.90750507496589</v>
      </c>
      <c r="U16" s="261">
        <f t="shared" si="0"/>
        <v>24.365108272654851</v>
      </c>
      <c r="V16" s="261">
        <f t="shared" si="0"/>
        <v>20.139875444592491</v>
      </c>
      <c r="W16" s="261">
        <f t="shared" si="0"/>
        <v>21.33362860775302</v>
      </c>
      <c r="X16" s="261">
        <f t="shared" si="0"/>
        <v>21.196229309418715</v>
      </c>
      <c r="Y16" s="261">
        <f t="shared" si="0"/>
        <v>19.581365481025657</v>
      </c>
      <c r="DA16" s="70"/>
    </row>
    <row r="17" spans="1:105" ht="12" customHeight="1" x14ac:dyDescent="0.25">
      <c r="A17" s="169" t="s">
        <v>2556</v>
      </c>
      <c r="B17" s="351">
        <v>11.38501023712565</v>
      </c>
      <c r="C17" s="351">
        <v>7.4826905312802454</v>
      </c>
      <c r="D17" s="351">
        <v>16.39888205600181</v>
      </c>
      <c r="E17" s="351">
        <v>15.700189483298979</v>
      </c>
      <c r="F17" s="351">
        <v>7.5019032557621097</v>
      </c>
      <c r="G17" s="351">
        <v>9.6754925881014966</v>
      </c>
      <c r="H17" s="351">
        <v>9.415889251141401</v>
      </c>
      <c r="I17" s="351">
        <v>8.5655393910348874</v>
      </c>
      <c r="J17" s="351">
        <v>8.249075485497892</v>
      </c>
      <c r="K17" s="351">
        <v>6.088398588047423</v>
      </c>
      <c r="L17" s="351">
        <v>8.5091643442995828</v>
      </c>
      <c r="M17" s="351">
        <v>8.8139431777361548</v>
      </c>
      <c r="N17" s="351">
        <v>8.2508839883118714</v>
      </c>
      <c r="O17" s="351">
        <v>9.0354365313024179</v>
      </c>
      <c r="P17" s="351">
        <v>9.0030312869529521</v>
      </c>
      <c r="Q17" s="351">
        <v>9.7621079872447893</v>
      </c>
      <c r="R17" s="351">
        <v>9.3705573297498699</v>
      </c>
      <c r="S17" s="351">
        <v>10.77002462437355</v>
      </c>
      <c r="T17" s="351">
        <v>12.32720396524072</v>
      </c>
      <c r="U17" s="351">
        <v>8.7282783231686896</v>
      </c>
      <c r="V17" s="351">
        <v>9.2941435200010911</v>
      </c>
      <c r="W17" s="351">
        <v>8.2822887112176229</v>
      </c>
      <c r="X17" s="351">
        <v>7.9696004440231354</v>
      </c>
      <c r="Y17" s="351">
        <v>6.7145186406537576</v>
      </c>
      <c r="DA17" s="170" t="s">
        <v>2607</v>
      </c>
    </row>
    <row r="18" spans="1:105" ht="12" customHeight="1" x14ac:dyDescent="0.25">
      <c r="A18" s="59" t="s">
        <v>28</v>
      </c>
      <c r="B18" s="230">
        <v>2.0743510491061379</v>
      </c>
      <c r="C18" s="230">
        <v>0.95647488117809565</v>
      </c>
      <c r="D18" s="230">
        <v>0.68938737611756062</v>
      </c>
      <c r="E18" s="230">
        <v>0.78176465620948676</v>
      </c>
      <c r="F18" s="230">
        <v>0.45658967663970068</v>
      </c>
      <c r="G18" s="230">
        <v>0.30134122510478611</v>
      </c>
      <c r="H18" s="230">
        <v>0.17265799130696921</v>
      </c>
      <c r="I18" s="230">
        <v>0.1085619185596316</v>
      </c>
      <c r="J18" s="230">
        <v>0.12780892610639069</v>
      </c>
      <c r="K18" s="230">
        <v>5.7688220510717522E-2</v>
      </c>
      <c r="L18" s="230">
        <v>3.0511608329574089E-2</v>
      </c>
      <c r="M18" s="230">
        <v>3.0586998925437481E-2</v>
      </c>
      <c r="N18" s="230">
        <v>2.9650180823117982E-2</v>
      </c>
      <c r="O18" s="230">
        <v>2.9089215931114871E-2</v>
      </c>
      <c r="P18" s="230">
        <v>3.0087094657578011E-2</v>
      </c>
      <c r="Q18" s="230">
        <v>2.9583253698031369E-2</v>
      </c>
      <c r="R18" s="230">
        <v>0</v>
      </c>
      <c r="S18" s="230">
        <v>0</v>
      </c>
      <c r="T18" s="230">
        <v>2.9466782204845141E-2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0.16328016808602941</v>
      </c>
      <c r="F19" s="230">
        <v>0</v>
      </c>
      <c r="G19" s="230">
        <v>0.1545556980151559</v>
      </c>
      <c r="H19" s="230">
        <v>0.15066231940700081</v>
      </c>
      <c r="I19" s="230">
        <v>0</v>
      </c>
      <c r="J19" s="230">
        <v>0.13640681472351679</v>
      </c>
      <c r="K19" s="230">
        <v>0.13936515322429899</v>
      </c>
      <c r="L19" s="230">
        <v>0</v>
      </c>
      <c r="M19" s="230">
        <v>0.14723459188659549</v>
      </c>
      <c r="N19" s="230">
        <v>0.28370065303289821</v>
      </c>
      <c r="O19" s="230">
        <v>0.28466938435567768</v>
      </c>
      <c r="P19" s="230">
        <v>0.13836148698438569</v>
      </c>
      <c r="Q19" s="230">
        <v>0.14044283903487459</v>
      </c>
      <c r="R19" s="230">
        <v>0.13652488526472861</v>
      </c>
      <c r="S19" s="230">
        <v>0.13549276265554591</v>
      </c>
      <c r="T19" s="230">
        <v>0.13764285457950731</v>
      </c>
      <c r="U19" s="230">
        <v>0.1375865274563724</v>
      </c>
      <c r="V19" s="230">
        <v>0.14699194310964939</v>
      </c>
      <c r="W19" s="230">
        <v>0.14025003853226281</v>
      </c>
      <c r="X19" s="230">
        <v>0.14395880644771031</v>
      </c>
      <c r="Y19" s="230">
        <v>0.1362555514911569</v>
      </c>
      <c r="DA19" s="71" t="s">
        <v>2609</v>
      </c>
    </row>
    <row r="20" spans="1:105" ht="12" customHeight="1" x14ac:dyDescent="0.25">
      <c r="A20" s="59" t="s">
        <v>159</v>
      </c>
      <c r="B20" s="230">
        <v>0.26247155803580208</v>
      </c>
      <c r="C20" s="230">
        <v>0.11816983410212691</v>
      </c>
      <c r="D20" s="230">
        <v>0.14239932459858681</v>
      </c>
      <c r="E20" s="230">
        <v>0.4172672220829407</v>
      </c>
      <c r="F20" s="230">
        <v>0.12785540598292119</v>
      </c>
      <c r="G20" s="230">
        <v>0.13209097508153919</v>
      </c>
      <c r="H20" s="230">
        <v>0</v>
      </c>
      <c r="I20" s="230">
        <v>0.1270946155438176</v>
      </c>
      <c r="J20" s="230">
        <v>0</v>
      </c>
      <c r="K20" s="230">
        <v>0.1197011668264832</v>
      </c>
      <c r="L20" s="230">
        <v>0.12532359251678379</v>
      </c>
      <c r="M20" s="230">
        <v>0.1262055861844848</v>
      </c>
      <c r="N20" s="230">
        <v>0.11965558805804891</v>
      </c>
      <c r="O20" s="230">
        <v>0.11938760095559139</v>
      </c>
      <c r="P20" s="230">
        <v>0.11591171326435221</v>
      </c>
      <c r="Q20" s="230">
        <v>0.11816479524866839</v>
      </c>
      <c r="R20" s="230">
        <v>0.11499168745550339</v>
      </c>
      <c r="S20" s="230">
        <v>0</v>
      </c>
      <c r="T20" s="230">
        <v>0.2317563667594747</v>
      </c>
      <c r="U20" s="230">
        <v>0.11585898195056391</v>
      </c>
      <c r="V20" s="230">
        <v>0.1233875804123763</v>
      </c>
      <c r="W20" s="230">
        <v>0.1205104451453563</v>
      </c>
      <c r="X20" s="230">
        <v>0</v>
      </c>
      <c r="Y20" s="230">
        <v>0</v>
      </c>
      <c r="DA20" s="71" t="s">
        <v>2610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9.0481876299837101</v>
      </c>
      <c r="C22" s="230">
        <v>6.4080458160000218</v>
      </c>
      <c r="D22" s="230">
        <v>15.567095355285661</v>
      </c>
      <c r="E22" s="230">
        <v>14.33787743692052</v>
      </c>
      <c r="F22" s="230">
        <v>6.9174581731394884</v>
      </c>
      <c r="G22" s="230">
        <v>9.0875046899000154</v>
      </c>
      <c r="H22" s="230">
        <v>9.0925689404274319</v>
      </c>
      <c r="I22" s="230">
        <v>8.3298828569314374</v>
      </c>
      <c r="J22" s="230">
        <v>7.9848597446679843</v>
      </c>
      <c r="K22" s="230">
        <v>5.771644047485923</v>
      </c>
      <c r="L22" s="230">
        <v>8.3533291434532249</v>
      </c>
      <c r="M22" s="230">
        <v>8.5099160007396364</v>
      </c>
      <c r="N22" s="230">
        <v>7.8178775663978062</v>
      </c>
      <c r="O22" s="230">
        <v>8.6022903300600344</v>
      </c>
      <c r="P22" s="230">
        <v>8.7186709920466363</v>
      </c>
      <c r="Q22" s="230">
        <v>9.4739170992632147</v>
      </c>
      <c r="R22" s="230">
        <v>9.1190407570296372</v>
      </c>
      <c r="S22" s="230">
        <v>10.634531861717999</v>
      </c>
      <c r="T22" s="230">
        <v>11.92833796169689</v>
      </c>
      <c r="U22" s="230">
        <v>8.4748328137617541</v>
      </c>
      <c r="V22" s="230">
        <v>9.0237639964790652</v>
      </c>
      <c r="W22" s="230">
        <v>8.0215282275400046</v>
      </c>
      <c r="X22" s="230">
        <v>7.8256416375754254</v>
      </c>
      <c r="Y22" s="230">
        <v>6.5782630891626006</v>
      </c>
      <c r="DA22" s="71" t="s">
        <v>2612</v>
      </c>
    </row>
    <row r="23" spans="1:105" ht="12" customHeight="1" x14ac:dyDescent="0.25">
      <c r="A23" s="60" t="s">
        <v>2563</v>
      </c>
      <c r="B23" s="329">
        <v>5.2951043832792761</v>
      </c>
      <c r="C23" s="329">
        <v>9.1702483947478122</v>
      </c>
      <c r="D23" s="329">
        <v>1.5167633474720059</v>
      </c>
      <c r="E23" s="329">
        <v>3.523213477851415</v>
      </c>
      <c r="F23" s="329">
        <v>6.1953379454576361</v>
      </c>
      <c r="G23" s="329">
        <v>5.1435709205366251</v>
      </c>
      <c r="H23" s="329">
        <v>6.4304717556864093</v>
      </c>
      <c r="I23" s="329">
        <v>8.6674726233136052</v>
      </c>
      <c r="J23" s="329">
        <v>12.3611877479509</v>
      </c>
      <c r="K23" s="329">
        <v>8.4094403703075393</v>
      </c>
      <c r="L23" s="329">
        <v>8.8880592875667617</v>
      </c>
      <c r="M23" s="329">
        <v>8.7063187995052651</v>
      </c>
      <c r="N23" s="329">
        <v>9.4218604464267006</v>
      </c>
      <c r="O23" s="329">
        <v>9.4907077720549839</v>
      </c>
      <c r="P23" s="329">
        <v>11.085968296733551</v>
      </c>
      <c r="Q23" s="329">
        <v>11.1296815522879</v>
      </c>
      <c r="R23" s="329">
        <v>12.587925312003829</v>
      </c>
      <c r="S23" s="329">
        <v>14.77064244908628</v>
      </c>
      <c r="T23" s="329">
        <v>15.58030110972517</v>
      </c>
      <c r="U23" s="329">
        <v>15.63682994948616</v>
      </c>
      <c r="V23" s="329">
        <v>10.8457319245914</v>
      </c>
      <c r="W23" s="329">
        <v>13.051339896535399</v>
      </c>
      <c r="X23" s="329">
        <v>13.226628865395581</v>
      </c>
      <c r="Y23" s="329">
        <v>12.866846840371901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7.1572547141448339</v>
      </c>
      <c r="C24" s="261">
        <f t="shared" si="1"/>
        <v>6.8494753164448365</v>
      </c>
      <c r="D24" s="261">
        <f t="shared" si="1"/>
        <v>7.1979288278549323</v>
      </c>
      <c r="E24" s="261">
        <f t="shared" si="1"/>
        <v>8.0885763125613899</v>
      </c>
      <c r="F24" s="261">
        <f t="shared" si="1"/>
        <v>5.7713250107290639</v>
      </c>
      <c r="G24" s="261">
        <f t="shared" si="1"/>
        <v>6.30376827521963</v>
      </c>
      <c r="H24" s="261">
        <f t="shared" si="1"/>
        <v>6.7013260364848106</v>
      </c>
      <c r="I24" s="261">
        <f t="shared" si="1"/>
        <v>7.1851605693165528</v>
      </c>
      <c r="J24" s="261">
        <f t="shared" si="1"/>
        <v>8.3380183208513703</v>
      </c>
      <c r="K24" s="261">
        <f t="shared" si="1"/>
        <v>5.9032767831612691</v>
      </c>
      <c r="L24" s="261">
        <f t="shared" si="1"/>
        <v>7.2319100637144098</v>
      </c>
      <c r="M24" s="261">
        <f t="shared" si="1"/>
        <v>7.3006719898150028</v>
      </c>
      <c r="N24" s="261">
        <f t="shared" si="1"/>
        <v>7.2838916193377212</v>
      </c>
      <c r="O24" s="261">
        <f t="shared" si="1"/>
        <v>7.6717345481352304</v>
      </c>
      <c r="P24" s="261">
        <f t="shared" si="1"/>
        <v>8.235092084063858</v>
      </c>
      <c r="Q24" s="261">
        <f t="shared" si="1"/>
        <v>8.6124187773863543</v>
      </c>
      <c r="R24" s="261">
        <f t="shared" si="1"/>
        <v>8.943402522212784</v>
      </c>
      <c r="S24" s="261">
        <f t="shared" si="1"/>
        <v>10.384863045154876</v>
      </c>
      <c r="T24" s="261">
        <f t="shared" si="1"/>
        <v>11.418220957909256</v>
      </c>
      <c r="U24" s="261">
        <f t="shared" si="1"/>
        <v>9.7359337051863317</v>
      </c>
      <c r="V24" s="261">
        <f t="shared" si="1"/>
        <v>8.3233220445834988</v>
      </c>
      <c r="W24" s="261">
        <f t="shared" si="1"/>
        <v>8.6187380678176595</v>
      </c>
      <c r="X24" s="261">
        <f t="shared" si="1"/>
        <v>8.5578870247915901</v>
      </c>
      <c r="Y24" s="261">
        <f t="shared" si="1"/>
        <v>7.7781892271513833</v>
      </c>
      <c r="DA24" s="70"/>
    </row>
    <row r="25" spans="1:105" ht="12" customHeight="1" x14ac:dyDescent="0.25">
      <c r="A25" s="169" t="s">
        <v>2566</v>
      </c>
      <c r="B25" s="352">
        <v>5.1928362735798572</v>
      </c>
      <c r="C25" s="352">
        <v>4.6718055327017129</v>
      </c>
      <c r="D25" s="352">
        <v>5.7732953929394739</v>
      </c>
      <c r="E25" s="352">
        <v>6.1583657504853244</v>
      </c>
      <c r="F25" s="352">
        <v>4.0562613991101877</v>
      </c>
      <c r="G25" s="352">
        <v>4.5513065320548556</v>
      </c>
      <c r="H25" s="352">
        <v>4.7640234257325904</v>
      </c>
      <c r="I25" s="352">
        <v>4.9990771803454308</v>
      </c>
      <c r="J25" s="352">
        <v>5.6399101991119638</v>
      </c>
      <c r="K25" s="352">
        <v>4.0160853959197746</v>
      </c>
      <c r="L25" s="352">
        <v>5.0167462896902286</v>
      </c>
      <c r="M25" s="352">
        <v>5.0807054560687543</v>
      </c>
      <c r="N25" s="352">
        <v>5.0108075529943896</v>
      </c>
      <c r="O25" s="352">
        <v>5.3019993756119748</v>
      </c>
      <c r="P25" s="352">
        <v>5.6319004194940323</v>
      </c>
      <c r="Q25" s="352">
        <v>5.922050900189574</v>
      </c>
      <c r="R25" s="352">
        <v>6.0822462278753413</v>
      </c>
      <c r="S25" s="352">
        <v>7.0518439091952994</v>
      </c>
      <c r="T25" s="352">
        <v>7.7943891248610644</v>
      </c>
      <c r="U25" s="352">
        <v>6.5370439422268651</v>
      </c>
      <c r="V25" s="352">
        <v>5.7447413951207817</v>
      </c>
      <c r="W25" s="352">
        <v>5.8338089965247466</v>
      </c>
      <c r="X25" s="352">
        <v>5.7971253174477697</v>
      </c>
      <c r="Y25" s="352">
        <v>5.2018053857880968</v>
      </c>
      <c r="DA25" s="170" t="s">
        <v>2614</v>
      </c>
    </row>
    <row r="26" spans="1:105" ht="12" customHeight="1" x14ac:dyDescent="0.25">
      <c r="A26" s="61" t="s">
        <v>2568</v>
      </c>
      <c r="B26" s="263">
        <v>1.9644184405649769</v>
      </c>
      <c r="C26" s="263">
        <v>2.1776697837431231</v>
      </c>
      <c r="D26" s="263">
        <v>1.4246334349154579</v>
      </c>
      <c r="E26" s="263">
        <v>1.9302105620760659</v>
      </c>
      <c r="F26" s="263">
        <v>1.715063611618876</v>
      </c>
      <c r="G26" s="263">
        <v>1.752461743164774</v>
      </c>
      <c r="H26" s="263">
        <v>1.93730261075222</v>
      </c>
      <c r="I26" s="263">
        <v>2.186083388971122</v>
      </c>
      <c r="J26" s="263">
        <v>2.698108121739407</v>
      </c>
      <c r="K26" s="263">
        <v>1.8871913872414949</v>
      </c>
      <c r="L26" s="263">
        <v>2.2151637740241812</v>
      </c>
      <c r="M26" s="263">
        <v>2.2199665337462489</v>
      </c>
      <c r="N26" s="263">
        <v>2.273084066343332</v>
      </c>
      <c r="O26" s="263">
        <v>2.3697351725232552</v>
      </c>
      <c r="P26" s="263">
        <v>2.6031916645698252</v>
      </c>
      <c r="Q26" s="263">
        <v>2.6903678771967798</v>
      </c>
      <c r="R26" s="263">
        <v>2.8611562943374431</v>
      </c>
      <c r="S26" s="263">
        <v>3.333019135959578</v>
      </c>
      <c r="T26" s="263">
        <v>3.6238318330481909</v>
      </c>
      <c r="U26" s="263">
        <v>3.198889762959467</v>
      </c>
      <c r="V26" s="263">
        <v>2.578580649462717</v>
      </c>
      <c r="W26" s="263">
        <v>2.784929071292912</v>
      </c>
      <c r="X26" s="263">
        <v>2.76076170734382</v>
      </c>
      <c r="Y26" s="263">
        <v>2.576383841363286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20.424630147434605</v>
      </c>
      <c r="C27" s="261">
        <f t="shared" si="2"/>
        <v>20.391353786973131</v>
      </c>
      <c r="D27" s="261">
        <f t="shared" si="2"/>
        <v>21.937524983845485</v>
      </c>
      <c r="E27" s="261">
        <f t="shared" si="2"/>
        <v>23.53886076875558</v>
      </c>
      <c r="F27" s="261">
        <f t="shared" si="2"/>
        <v>16.772132083126216</v>
      </c>
      <c r="G27" s="261">
        <f t="shared" si="2"/>
        <v>18.14579205139362</v>
      </c>
      <c r="H27" s="261">
        <f t="shared" si="2"/>
        <v>19.40370735529936</v>
      </c>
      <c r="I27" s="261">
        <f t="shared" si="2"/>
        <v>21.101647364508352</v>
      </c>
      <c r="J27" s="261">
        <f t="shared" si="2"/>
        <v>25.237057020549528</v>
      </c>
      <c r="K27" s="261">
        <f t="shared" si="2"/>
        <v>17.752455867373421</v>
      </c>
      <c r="L27" s="261">
        <f t="shared" si="2"/>
        <v>21.30272281453021</v>
      </c>
      <c r="M27" s="261">
        <f t="shared" si="2"/>
        <v>21.453382012948669</v>
      </c>
      <c r="N27" s="261">
        <f t="shared" si="2"/>
        <v>21.640095226210498</v>
      </c>
      <c r="O27" s="261">
        <f t="shared" si="2"/>
        <v>22.685074657172329</v>
      </c>
      <c r="P27" s="261">
        <f t="shared" si="2"/>
        <v>24.598775000432447</v>
      </c>
      <c r="Q27" s="261">
        <f t="shared" si="2"/>
        <v>25.581783109631871</v>
      </c>
      <c r="R27" s="261">
        <f t="shared" si="2"/>
        <v>26.887937928677999</v>
      </c>
      <c r="S27" s="261">
        <f t="shared" si="2"/>
        <v>31.274286212399787</v>
      </c>
      <c r="T27" s="261">
        <f t="shared" si="2"/>
        <v>34.172455193835781</v>
      </c>
      <c r="U27" s="261">
        <f t="shared" si="2"/>
        <v>29.834826456312058</v>
      </c>
      <c r="V27" s="261">
        <f t="shared" si="2"/>
        <v>24.661071972970401</v>
      </c>
      <c r="W27" s="261">
        <f t="shared" si="2"/>
        <v>26.122810540105732</v>
      </c>
      <c r="X27" s="261">
        <f t="shared" si="2"/>
        <v>25.954566501329047</v>
      </c>
      <c r="Y27" s="261">
        <f t="shared" si="2"/>
        <v>23.977182221664069</v>
      </c>
      <c r="DA27" s="70"/>
    </row>
    <row r="28" spans="1:105" ht="12" customHeight="1" x14ac:dyDescent="0.25">
      <c r="A28" s="169" t="s">
        <v>2571</v>
      </c>
      <c r="B28" s="351">
        <v>13.94082886178651</v>
      </c>
      <c r="C28" s="351">
        <v>9.1624782015676409</v>
      </c>
      <c r="D28" s="351">
        <v>20.08026374204303</v>
      </c>
      <c r="E28" s="351">
        <v>19.224721816284461</v>
      </c>
      <c r="F28" s="351">
        <v>9.1860039866474796</v>
      </c>
      <c r="G28" s="351">
        <v>11.847541944614081</v>
      </c>
      <c r="H28" s="351">
        <v>11.52966030752008</v>
      </c>
      <c r="I28" s="351">
        <v>10.488415580859041</v>
      </c>
      <c r="J28" s="351">
        <v>10.100908757752521</v>
      </c>
      <c r="K28" s="351">
        <v>7.45518194454786</v>
      </c>
      <c r="L28" s="351">
        <v>10.41938491138724</v>
      </c>
      <c r="M28" s="351">
        <v>10.79258348294222</v>
      </c>
      <c r="N28" s="351">
        <v>10.10312325099413</v>
      </c>
      <c r="O28" s="351">
        <v>11.06379983424786</v>
      </c>
      <c r="P28" s="351">
        <v>11.024119943207699</v>
      </c>
      <c r="Q28" s="351">
        <v>11.95360161703444</v>
      </c>
      <c r="R28" s="351">
        <v>11.474151832346781</v>
      </c>
      <c r="S28" s="351">
        <v>13.187785254334949</v>
      </c>
      <c r="T28" s="351">
        <v>15.094535467641689</v>
      </c>
      <c r="U28" s="351">
        <v>10.687687742655539</v>
      </c>
      <c r="V28" s="351">
        <v>11.380583902042151</v>
      </c>
      <c r="W28" s="351">
        <v>10.14157801373586</v>
      </c>
      <c r="X28" s="351">
        <v>9.7586944212528159</v>
      </c>
      <c r="Y28" s="351">
        <v>8.221859559984189</v>
      </c>
      <c r="DA28" s="170" t="s">
        <v>2616</v>
      </c>
    </row>
    <row r="29" spans="1:105" ht="12" customHeight="1" x14ac:dyDescent="0.25">
      <c r="A29" s="59" t="s">
        <v>28</v>
      </c>
      <c r="B29" s="230">
        <v>2.540021692783025</v>
      </c>
      <c r="C29" s="230">
        <v>1.1711937320548109</v>
      </c>
      <c r="D29" s="230">
        <v>0.84414780749089058</v>
      </c>
      <c r="E29" s="230">
        <v>0.95726284433814712</v>
      </c>
      <c r="F29" s="230">
        <v>0.55908939996698048</v>
      </c>
      <c r="G29" s="230">
        <v>0.36898925523035048</v>
      </c>
      <c r="H29" s="230">
        <v>0.21141794853914589</v>
      </c>
      <c r="I29" s="230">
        <v>0.1329329615015897</v>
      </c>
      <c r="J29" s="230">
        <v>0.15650072584456001</v>
      </c>
      <c r="K29" s="230">
        <v>7.0638637360062248E-2</v>
      </c>
      <c r="L29" s="230">
        <v>3.7361153056621327E-2</v>
      </c>
      <c r="M29" s="230">
        <v>3.7453468071964251E-2</v>
      </c>
      <c r="N29" s="230">
        <v>3.6306343865042418E-2</v>
      </c>
      <c r="O29" s="230">
        <v>3.5619448078916163E-2</v>
      </c>
      <c r="P29" s="230">
        <v>3.6841340397034301E-2</v>
      </c>
      <c r="Q29" s="230">
        <v>3.6224392283303708E-2</v>
      </c>
      <c r="R29" s="230">
        <v>0</v>
      </c>
      <c r="S29" s="230">
        <v>0</v>
      </c>
      <c r="T29" s="230">
        <v>3.6081774128381802E-2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0.19993489969717879</v>
      </c>
      <c r="F30" s="230">
        <v>0</v>
      </c>
      <c r="G30" s="230">
        <v>0.18925187512059899</v>
      </c>
      <c r="H30" s="230">
        <v>0.18448447274326621</v>
      </c>
      <c r="I30" s="230">
        <v>0</v>
      </c>
      <c r="J30" s="230">
        <v>0.16702875272267359</v>
      </c>
      <c r="K30" s="230">
        <v>0.17065120802975389</v>
      </c>
      <c r="L30" s="230">
        <v>0</v>
      </c>
      <c r="M30" s="230">
        <v>0.18028725537134141</v>
      </c>
      <c r="N30" s="230">
        <v>0.34738855473416103</v>
      </c>
      <c r="O30" s="230">
        <v>0.34857475635389101</v>
      </c>
      <c r="P30" s="230">
        <v>0.16942222896047229</v>
      </c>
      <c r="Q30" s="230">
        <v>0.1719708233080097</v>
      </c>
      <c r="R30" s="230">
        <v>0.16717332889558609</v>
      </c>
      <c r="S30" s="230">
        <v>0.16590950529250509</v>
      </c>
      <c r="T30" s="230">
        <v>0.1685422709136824</v>
      </c>
      <c r="U30" s="230">
        <v>0.16847329892617019</v>
      </c>
      <c r="V30" s="230">
        <v>0.17999013441997891</v>
      </c>
      <c r="W30" s="230">
        <v>0.17173474105991349</v>
      </c>
      <c r="X30" s="230">
        <v>0.17627608952780849</v>
      </c>
      <c r="Y30" s="230">
        <v>0.16684353243815131</v>
      </c>
      <c r="DA30" s="71" t="s">
        <v>2618</v>
      </c>
    </row>
    <row r="31" spans="1:105" ht="12" customHeight="1" x14ac:dyDescent="0.25">
      <c r="A31" s="59" t="s">
        <v>159</v>
      </c>
      <c r="B31" s="230">
        <v>0.32139374453363512</v>
      </c>
      <c r="C31" s="230">
        <v>0.14469775604342069</v>
      </c>
      <c r="D31" s="230">
        <v>0.17436651991663679</v>
      </c>
      <c r="E31" s="230">
        <v>0.51093945561176402</v>
      </c>
      <c r="F31" s="230">
        <v>0.15655763997908709</v>
      </c>
      <c r="G31" s="230">
        <v>0.1617440511202522</v>
      </c>
      <c r="H31" s="230">
        <v>0</v>
      </c>
      <c r="I31" s="230">
        <v>0.15562605984957251</v>
      </c>
      <c r="J31" s="230">
        <v>0</v>
      </c>
      <c r="K31" s="230">
        <v>0.14657285733855091</v>
      </c>
      <c r="L31" s="230">
        <v>0.15345746022463319</v>
      </c>
      <c r="M31" s="230">
        <v>0.15453745247079759</v>
      </c>
      <c r="N31" s="230">
        <v>0.14651704660169251</v>
      </c>
      <c r="O31" s="230">
        <v>0.14618889912929561</v>
      </c>
      <c r="P31" s="230">
        <v>0.14193271011961489</v>
      </c>
      <c r="Q31" s="230">
        <v>0.1446915860187776</v>
      </c>
      <c r="R31" s="230">
        <v>0.140806147904698</v>
      </c>
      <c r="S31" s="230">
        <v>0</v>
      </c>
      <c r="T31" s="230">
        <v>0.28378330623609138</v>
      </c>
      <c r="U31" s="230">
        <v>0.14186814116395571</v>
      </c>
      <c r="V31" s="230">
        <v>0.15108683315801191</v>
      </c>
      <c r="W31" s="230">
        <v>0.14756381038206889</v>
      </c>
      <c r="X31" s="230">
        <v>0</v>
      </c>
      <c r="Y31" s="230">
        <v>0</v>
      </c>
      <c r="DA31" s="71" t="s">
        <v>2619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11.07941342446985</v>
      </c>
      <c r="C33" s="230">
        <v>7.8465867134694101</v>
      </c>
      <c r="D33" s="230">
        <v>19.0617494146355</v>
      </c>
      <c r="E33" s="230">
        <v>17.55658461663737</v>
      </c>
      <c r="F33" s="230">
        <v>8.4703569467014113</v>
      </c>
      <c r="G33" s="230">
        <v>11.12755676314287</v>
      </c>
      <c r="H33" s="230">
        <v>11.13375788623766</v>
      </c>
      <c r="I33" s="230">
        <v>10.199856559507881</v>
      </c>
      <c r="J33" s="230">
        <v>9.7773792791852827</v>
      </c>
      <c r="K33" s="230">
        <v>7.0673192418194928</v>
      </c>
      <c r="L33" s="230">
        <v>10.22856629810599</v>
      </c>
      <c r="M33" s="230">
        <v>10.420305307028119</v>
      </c>
      <c r="N33" s="230">
        <v>9.572911305793232</v>
      </c>
      <c r="O33" s="230">
        <v>10.533416730685749</v>
      </c>
      <c r="P33" s="230">
        <v>10.675923663730581</v>
      </c>
      <c r="Q33" s="230">
        <v>11.60071481542435</v>
      </c>
      <c r="R33" s="230">
        <v>11.16617235554649</v>
      </c>
      <c r="S33" s="230">
        <v>13.021875749042451</v>
      </c>
      <c r="T33" s="230">
        <v>14.606128116363539</v>
      </c>
      <c r="U33" s="230">
        <v>10.37734630256541</v>
      </c>
      <c r="V33" s="230">
        <v>11.04950693446416</v>
      </c>
      <c r="W33" s="230">
        <v>9.8222794622938761</v>
      </c>
      <c r="X33" s="230">
        <v>9.5824183317250071</v>
      </c>
      <c r="Y33" s="230">
        <v>8.0550160275460385</v>
      </c>
      <c r="DA33" s="71" t="s">
        <v>2621</v>
      </c>
    </row>
    <row r="34" spans="1:105" ht="12" customHeight="1" x14ac:dyDescent="0.25">
      <c r="A34" s="60" t="s">
        <v>2578</v>
      </c>
      <c r="B34" s="329">
        <v>6.4838012856480942</v>
      </c>
      <c r="C34" s="329">
        <v>11.22887558540549</v>
      </c>
      <c r="D34" s="329">
        <v>1.8572612418024561</v>
      </c>
      <c r="E34" s="329">
        <v>4.3141389524711178</v>
      </c>
      <c r="F34" s="329">
        <v>7.5861280964787383</v>
      </c>
      <c r="G34" s="329">
        <v>6.2982501067795411</v>
      </c>
      <c r="H34" s="329">
        <v>7.8740470477792783</v>
      </c>
      <c r="I34" s="329">
        <v>10.61323178364931</v>
      </c>
      <c r="J34" s="329">
        <v>15.136148262797009</v>
      </c>
      <c r="K34" s="329">
        <v>10.297273922825561</v>
      </c>
      <c r="L34" s="329">
        <v>10.883337903142969</v>
      </c>
      <c r="M34" s="329">
        <v>10.660798530006449</v>
      </c>
      <c r="N34" s="329">
        <v>11.536971975216369</v>
      </c>
      <c r="O34" s="329">
        <v>11.62127482292447</v>
      </c>
      <c r="P34" s="329">
        <v>13.574655057224749</v>
      </c>
      <c r="Q34" s="329">
        <v>13.628181492597429</v>
      </c>
      <c r="R34" s="329">
        <v>15.41378609633122</v>
      </c>
      <c r="S34" s="329">
        <v>18.086500958064839</v>
      </c>
      <c r="T34" s="329">
        <v>19.077919726194089</v>
      </c>
      <c r="U34" s="329">
        <v>19.147138713656521</v>
      </c>
      <c r="V34" s="329">
        <v>13.28048807092825</v>
      </c>
      <c r="W34" s="329">
        <v>15.981232526369871</v>
      </c>
      <c r="X34" s="329">
        <v>16.195872080076231</v>
      </c>
      <c r="Y34" s="329">
        <v>15.75532266167988</v>
      </c>
      <c r="DA34" s="72" t="s">
        <v>2622</v>
      </c>
    </row>
    <row r="35" spans="1:105" ht="12" customHeight="1" x14ac:dyDescent="0.25">
      <c r="A35" s="39" t="s">
        <v>2580</v>
      </c>
      <c r="B35" s="228">
        <v>19.46245257436318</v>
      </c>
      <c r="C35" s="228">
        <v>16.85255846807549</v>
      </c>
      <c r="D35" s="228">
        <v>21.571454633937069</v>
      </c>
      <c r="E35" s="228">
        <v>23.097752112581571</v>
      </c>
      <c r="F35" s="228">
        <v>15.16442455943262</v>
      </c>
      <c r="G35" s="228">
        <v>16.928479638128341</v>
      </c>
      <c r="H35" s="228">
        <v>17.653310310733669</v>
      </c>
      <c r="I35" s="228">
        <v>19.079182537098578</v>
      </c>
      <c r="J35" s="228">
        <v>20.906152147797151</v>
      </c>
      <c r="K35" s="228">
        <v>15.028915563302951</v>
      </c>
      <c r="L35" s="228">
        <v>18.92312037607433</v>
      </c>
      <c r="M35" s="228">
        <v>19.207110798385429</v>
      </c>
      <c r="N35" s="228">
        <v>18.601101854471139</v>
      </c>
      <c r="O35" s="228">
        <v>19.530023586398581</v>
      </c>
      <c r="P35" s="228">
        <v>20.608812349457441</v>
      </c>
      <c r="Q35" s="228">
        <v>21.74283501806557</v>
      </c>
      <c r="R35" s="228">
        <v>22.261357165121101</v>
      </c>
      <c r="S35" s="228">
        <v>25.7080573495438</v>
      </c>
      <c r="T35" s="228">
        <v>28.48856769543379</v>
      </c>
      <c r="U35" s="228">
        <v>26.200301304373831</v>
      </c>
      <c r="V35" s="228">
        <v>23.113551954890529</v>
      </c>
      <c r="W35" s="228">
        <v>23.337115021346179</v>
      </c>
      <c r="X35" s="228">
        <v>23.893277818933051</v>
      </c>
      <c r="Y35" s="228">
        <v>20.814590057568051</v>
      </c>
      <c r="DA35" s="92" t="s">
        <v>2623</v>
      </c>
    </row>
    <row r="36" spans="1:105" ht="12" customHeight="1" x14ac:dyDescent="0.25">
      <c r="A36" s="64" t="s">
        <v>28</v>
      </c>
      <c r="B36" s="229">
        <v>2.9755974817898392</v>
      </c>
      <c r="C36" s="229">
        <v>1.9055716978992701</v>
      </c>
      <c r="D36" s="229">
        <v>0.73900047504580968</v>
      </c>
      <c r="E36" s="229">
        <v>0.92044714424978957</v>
      </c>
      <c r="F36" s="229">
        <v>0.72436167105510274</v>
      </c>
      <c r="G36" s="229">
        <v>0.4297965215105885</v>
      </c>
      <c r="H36" s="229">
        <v>0.26704081195176033</v>
      </c>
      <c r="I36" s="229">
        <v>0.17618063614150209</v>
      </c>
      <c r="J36" s="229">
        <v>0.26149794677268601</v>
      </c>
      <c r="K36" s="229">
        <v>0.11156774884898921</v>
      </c>
      <c r="L36" s="229">
        <v>5.1730073558170837E-2</v>
      </c>
      <c r="M36" s="229">
        <v>5.0709787309690169E-2</v>
      </c>
      <c r="N36" s="229">
        <v>5.4659479726618818E-2</v>
      </c>
      <c r="O36" s="229">
        <v>5.3122967659439232E-2</v>
      </c>
      <c r="P36" s="229">
        <v>5.9315165108387503E-2</v>
      </c>
      <c r="Q36" s="229">
        <v>5.6040742726712632E-2</v>
      </c>
      <c r="R36" s="229">
        <v>0</v>
      </c>
      <c r="S36" s="229">
        <v>0</v>
      </c>
      <c r="T36" s="229">
        <v>5.8892717441903109E-2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0.1941617636514546</v>
      </c>
      <c r="F38" s="229">
        <v>0</v>
      </c>
      <c r="G38" s="229">
        <v>0.2226367298518542</v>
      </c>
      <c r="H38" s="229">
        <v>0.2353439571521638</v>
      </c>
      <c r="I38" s="229">
        <v>0</v>
      </c>
      <c r="J38" s="229">
        <v>0.28187113998573632</v>
      </c>
      <c r="K38" s="229">
        <v>0.27221570095002112</v>
      </c>
      <c r="L38" s="229">
        <v>0</v>
      </c>
      <c r="M38" s="229">
        <v>0.2465313902600435</v>
      </c>
      <c r="N38" s="229">
        <v>0.52820916149573216</v>
      </c>
      <c r="O38" s="229">
        <v>0.52504741167599389</v>
      </c>
      <c r="P38" s="229">
        <v>0.27549147151923498</v>
      </c>
      <c r="Q38" s="229">
        <v>0.26869834497053519</v>
      </c>
      <c r="R38" s="229">
        <v>0.28148578079823777</v>
      </c>
      <c r="S38" s="229">
        <v>0.28485442739569689</v>
      </c>
      <c r="T38" s="229">
        <v>0.27783694732595832</v>
      </c>
      <c r="U38" s="229">
        <v>0.2780207880535065</v>
      </c>
      <c r="V38" s="229">
        <v>0.24732334847519369</v>
      </c>
      <c r="W38" s="229">
        <v>0.26932760814896839</v>
      </c>
      <c r="X38" s="229">
        <v>0.25722291408954467</v>
      </c>
      <c r="Y38" s="229">
        <v>0.28236483362620318</v>
      </c>
      <c r="DA38" s="73" t="s">
        <v>2626</v>
      </c>
    </row>
    <row r="39" spans="1:105" ht="12" customHeight="1" x14ac:dyDescent="0.25">
      <c r="A39" s="64" t="s">
        <v>159</v>
      </c>
      <c r="B39" s="229">
        <v>0.38749221912145398</v>
      </c>
      <c r="C39" s="229">
        <v>0.24229651099968341</v>
      </c>
      <c r="D39" s="229">
        <v>0.15710070370926491</v>
      </c>
      <c r="E39" s="229">
        <v>0.50562193121557908</v>
      </c>
      <c r="F39" s="229">
        <v>0.20875518895457079</v>
      </c>
      <c r="G39" s="229">
        <v>0.19389486278543891</v>
      </c>
      <c r="H39" s="229">
        <v>0</v>
      </c>
      <c r="I39" s="229">
        <v>0.21227391296564091</v>
      </c>
      <c r="J39" s="229">
        <v>0</v>
      </c>
      <c r="K39" s="229">
        <v>0.2382531884221939</v>
      </c>
      <c r="L39" s="229">
        <v>0.21867525460419671</v>
      </c>
      <c r="M39" s="229">
        <v>0.21533881030431051</v>
      </c>
      <c r="N39" s="229">
        <v>0.22701781670789939</v>
      </c>
      <c r="O39" s="229">
        <v>0.22438733891600821</v>
      </c>
      <c r="P39" s="229">
        <v>0.23518067157274919</v>
      </c>
      <c r="Q39" s="229">
        <v>0.2303747416510793</v>
      </c>
      <c r="R39" s="229">
        <v>0.24159750857566589</v>
      </c>
      <c r="S39" s="229">
        <v>0</v>
      </c>
      <c r="T39" s="229">
        <v>0.47670462405473168</v>
      </c>
      <c r="U39" s="229">
        <v>0.2385681328093528</v>
      </c>
      <c r="V39" s="229">
        <v>0.2115555376236713</v>
      </c>
      <c r="W39" s="229">
        <v>0.23582179389087321</v>
      </c>
      <c r="X39" s="229">
        <v>0</v>
      </c>
      <c r="Y39" s="229">
        <v>0</v>
      </c>
      <c r="DA39" s="73" t="s">
        <v>2627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0.61878193875299303</v>
      </c>
      <c r="D41" s="229">
        <v>1.8558367821034329</v>
      </c>
      <c r="E41" s="229">
        <v>1.857974725627517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13.07724858676324</v>
      </c>
      <c r="C42" s="229">
        <v>12.86293832539182</v>
      </c>
      <c r="D42" s="229">
        <v>16.813256211994091</v>
      </c>
      <c r="E42" s="229">
        <v>17.008677265478141</v>
      </c>
      <c r="F42" s="229">
        <v>11.05703718445435</v>
      </c>
      <c r="G42" s="229">
        <v>13.05905794876413</v>
      </c>
      <c r="H42" s="229">
        <v>14.16903955505467</v>
      </c>
      <c r="I42" s="229">
        <v>13.620166363113221</v>
      </c>
      <c r="J42" s="229">
        <v>16.460280958907131</v>
      </c>
      <c r="K42" s="229">
        <v>11.246410231557419</v>
      </c>
      <c r="L42" s="229">
        <v>14.26922689040418</v>
      </c>
      <c r="M42" s="229">
        <v>14.214875123264591</v>
      </c>
      <c r="N42" s="229">
        <v>14.520777351797101</v>
      </c>
      <c r="O42" s="229">
        <v>15.828044527665041</v>
      </c>
      <c r="P42" s="229">
        <v>17.318035876684672</v>
      </c>
      <c r="Q42" s="229">
        <v>18.082162967342558</v>
      </c>
      <c r="R42" s="229">
        <v>18.756387889159129</v>
      </c>
      <c r="S42" s="229">
        <v>22.303892348295701</v>
      </c>
      <c r="T42" s="229">
        <v>24.01992630508721</v>
      </c>
      <c r="U42" s="229">
        <v>17.083934882790501</v>
      </c>
      <c r="V42" s="229">
        <v>15.146584874090861</v>
      </c>
      <c r="W42" s="229">
        <v>15.367046613381181</v>
      </c>
      <c r="X42" s="229">
        <v>13.949119041384609</v>
      </c>
      <c r="Y42" s="229">
        <v>13.59950333695871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1.2229699950317241</v>
      </c>
      <c r="D44" s="229">
        <v>2.0062604610844712</v>
      </c>
      <c r="E44" s="229">
        <v>2.610869282359082</v>
      </c>
      <c r="F44" s="229">
        <v>3.174270514968589</v>
      </c>
      <c r="G44" s="229">
        <v>3.0230935752163228</v>
      </c>
      <c r="H44" s="229">
        <v>2.9818859865750671</v>
      </c>
      <c r="I44" s="229">
        <v>5.0705616248782253</v>
      </c>
      <c r="J44" s="229">
        <v>3.9025021021315962</v>
      </c>
      <c r="K44" s="229">
        <v>3.160468693524328</v>
      </c>
      <c r="L44" s="229">
        <v>4.3834881575077906</v>
      </c>
      <c r="M44" s="229">
        <v>4.479655687246793</v>
      </c>
      <c r="N44" s="229">
        <v>3.2704380447437882</v>
      </c>
      <c r="O44" s="229">
        <v>2.899421340482109</v>
      </c>
      <c r="P44" s="229">
        <v>2.7207891645723929</v>
      </c>
      <c r="Q44" s="229">
        <v>3.105558221374682</v>
      </c>
      <c r="R44" s="229">
        <v>2.9818859865880638</v>
      </c>
      <c r="S44" s="229">
        <v>3.1193105738524052</v>
      </c>
      <c r="T44" s="229">
        <v>3.6552071015239869</v>
      </c>
      <c r="U44" s="229">
        <v>3.6689594540216199</v>
      </c>
      <c r="V44" s="229">
        <v>3.284190397252353</v>
      </c>
      <c r="W44" s="229">
        <v>3.1880228674643569</v>
      </c>
      <c r="X44" s="229">
        <v>5.7988426809000968</v>
      </c>
      <c r="Y44" s="229">
        <v>3.2566856921836971</v>
      </c>
      <c r="DA44" s="73" t="s">
        <v>2632</v>
      </c>
    </row>
    <row r="45" spans="1:105" ht="12" customHeight="1" x14ac:dyDescent="0.25">
      <c r="A45" s="64" t="s">
        <v>39</v>
      </c>
      <c r="B45" s="229">
        <v>3.022114286688653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4.9308180466988496</v>
      </c>
      <c r="V45" s="229">
        <v>4.2238977974484504</v>
      </c>
      <c r="W45" s="229">
        <v>4.2768961384607982</v>
      </c>
      <c r="X45" s="229">
        <v>3.888093182558797</v>
      </c>
      <c r="Y45" s="229">
        <v>3.676036194799436</v>
      </c>
      <c r="DA45" s="73" t="s">
        <v>2633</v>
      </c>
    </row>
    <row r="46" spans="1:105" ht="12" customHeight="1" x14ac:dyDescent="0.25">
      <c r="A46" s="39" t="s">
        <v>2592</v>
      </c>
      <c r="B46" s="228">
        <v>10.69213718684901</v>
      </c>
      <c r="C46" s="228">
        <v>11.852843363016239</v>
      </c>
      <c r="D46" s="228">
        <v>7.7541402648954492</v>
      </c>
      <c r="E46" s="228">
        <v>10.505947054379419</v>
      </c>
      <c r="F46" s="228">
        <v>9.3349232734384948</v>
      </c>
      <c r="G46" s="228">
        <v>9.5384776408601137</v>
      </c>
      <c r="H46" s="228">
        <v>10.544548380764571</v>
      </c>
      <c r="I46" s="228">
        <v>11.89863779228655</v>
      </c>
      <c r="J46" s="228">
        <v>14.685538267647431</v>
      </c>
      <c r="K46" s="228">
        <v>10.27179789883394</v>
      </c>
      <c r="L46" s="228">
        <v>12.056919480145419</v>
      </c>
      <c r="M46" s="228">
        <v>12.083060430954781</v>
      </c>
      <c r="N46" s="228">
        <v>12.37217395881985</v>
      </c>
      <c r="O46" s="228">
        <v>12.898236464239639</v>
      </c>
      <c r="P46" s="228">
        <v>14.168917286908229</v>
      </c>
      <c r="Q46" s="228">
        <v>14.643408874642081</v>
      </c>
      <c r="R46" s="228">
        <v>15.57299350299019</v>
      </c>
      <c r="S46" s="228">
        <v>18.141296738093821</v>
      </c>
      <c r="T46" s="228">
        <v>19.72416176763139</v>
      </c>
      <c r="U46" s="228">
        <v>17.41124369680249</v>
      </c>
      <c r="V46" s="228">
        <v>14.034961941957819</v>
      </c>
      <c r="W46" s="228">
        <v>15.158096193265139</v>
      </c>
      <c r="X46" s="228">
        <v>15.026555598118881</v>
      </c>
      <c r="Y46" s="228">
        <v>14.02300493061683</v>
      </c>
      <c r="DA46" s="92" t="s">
        <v>2634</v>
      </c>
    </row>
    <row r="47" spans="1:105" ht="12" customHeight="1" x14ac:dyDescent="0.25">
      <c r="A47" s="39" t="s">
        <v>2594</v>
      </c>
      <c r="B47" s="228">
        <v>6.6967061607241671</v>
      </c>
      <c r="C47" s="228">
        <v>7.4236803909360711</v>
      </c>
      <c r="D47" s="228">
        <v>4.8565780606438036</v>
      </c>
      <c r="E47" s="228">
        <v>6.5800914385796831</v>
      </c>
      <c r="F47" s="228">
        <v>5.8466550795861716</v>
      </c>
      <c r="G47" s="228">
        <v>5.9741453804056652</v>
      </c>
      <c r="H47" s="228">
        <v>6.6042682458632136</v>
      </c>
      <c r="I47" s="228">
        <v>7.4523623869918838</v>
      </c>
      <c r="J47" s="228">
        <v>9.1978556645780731</v>
      </c>
      <c r="K47" s="228">
        <v>6.4334389906108633</v>
      </c>
      <c r="L47" s="228">
        <v>7.5514974743641252</v>
      </c>
      <c r="M47" s="228">
        <v>7.5678700912949637</v>
      </c>
      <c r="N47" s="228">
        <v>7.7489478598802792</v>
      </c>
      <c r="O47" s="228">
        <v>8.0784316627353103</v>
      </c>
      <c r="P47" s="228">
        <v>8.8742852834637311</v>
      </c>
      <c r="Q47" s="228">
        <v>9.1714691563658981</v>
      </c>
      <c r="R47" s="228">
        <v>9.7536871918050601</v>
      </c>
      <c r="S47" s="228">
        <v>11.362268506893381</v>
      </c>
      <c r="T47" s="228">
        <v>12.353649538548749</v>
      </c>
      <c r="U47" s="228">
        <v>10.905021221918</v>
      </c>
      <c r="V47" s="228">
        <v>8.7903862866481415</v>
      </c>
      <c r="W47" s="228">
        <v>9.4938284449942785</v>
      </c>
      <c r="X47" s="228">
        <v>9.4114418558112707</v>
      </c>
      <c r="Y47" s="228">
        <v>8.7828973637030074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</v>
      </c>
      <c r="D51" s="232">
        <f t="shared" si="3"/>
        <v>1</v>
      </c>
      <c r="E51" s="232">
        <f t="shared" si="3"/>
        <v>1</v>
      </c>
      <c r="F51" s="232">
        <f t="shared" si="3"/>
        <v>1.0000000000000002</v>
      </c>
      <c r="G51" s="232">
        <f t="shared" si="3"/>
        <v>1.0000000000000002</v>
      </c>
      <c r="H51" s="232">
        <f t="shared" si="3"/>
        <v>1.0000000000000002</v>
      </c>
      <c r="I51" s="232">
        <f t="shared" si="3"/>
        <v>1</v>
      </c>
      <c r="J51" s="232">
        <f t="shared" si="3"/>
        <v>1.0000000000000004</v>
      </c>
      <c r="K51" s="232">
        <f t="shared" si="3"/>
        <v>1</v>
      </c>
      <c r="L51" s="232">
        <f t="shared" si="3"/>
        <v>1</v>
      </c>
      <c r="M51" s="232">
        <f t="shared" si="3"/>
        <v>1</v>
      </c>
      <c r="N51" s="232">
        <f t="shared" si="3"/>
        <v>1</v>
      </c>
      <c r="O51" s="232">
        <f t="shared" si="3"/>
        <v>0.99999999999999956</v>
      </c>
      <c r="P51" s="232">
        <f t="shared" si="3"/>
        <v>1.0000000000000002</v>
      </c>
      <c r="Q51" s="232">
        <f t="shared" si="3"/>
        <v>1.0000000000000002</v>
      </c>
      <c r="R51" s="232">
        <f t="shared" si="3"/>
        <v>1.0000000000000004</v>
      </c>
      <c r="S51" s="232">
        <f t="shared" si="3"/>
        <v>1.0000000000000002</v>
      </c>
      <c r="T51" s="232">
        <f t="shared" si="3"/>
        <v>0.99999999999999989</v>
      </c>
      <c r="U51" s="232">
        <f t="shared" si="3"/>
        <v>0.99999999999999989</v>
      </c>
      <c r="V51" s="232">
        <f t="shared" si="3"/>
        <v>0.99999999999999956</v>
      </c>
      <c r="W51" s="232">
        <f t="shared" si="3"/>
        <v>0.99999999999999944</v>
      </c>
      <c r="X51" s="232">
        <f t="shared" si="3"/>
        <v>1.0000000000000002</v>
      </c>
      <c r="Y51" s="232">
        <f t="shared" si="3"/>
        <v>0.99999999999999967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1.8413322284027329E-2</v>
      </c>
      <c r="C52" s="233">
        <f t="shared" si="4"/>
        <v>2.0458383585957852E-2</v>
      </c>
      <c r="D52" s="233">
        <f t="shared" si="4"/>
        <v>1.3626324310378629E-2</v>
      </c>
      <c r="E52" s="233">
        <f t="shared" si="4"/>
        <v>1.6284278501304081E-2</v>
      </c>
      <c r="F52" s="233">
        <f t="shared" si="4"/>
        <v>1.9476471843788545E-2</v>
      </c>
      <c r="G52" s="233">
        <f t="shared" si="4"/>
        <v>1.8565685780059321E-2</v>
      </c>
      <c r="H52" s="233">
        <f t="shared" si="4"/>
        <v>1.9120667123923841E-2</v>
      </c>
      <c r="I52" s="233">
        <f t="shared" si="4"/>
        <v>1.9673999709797673E-2</v>
      </c>
      <c r="J52" s="233">
        <f t="shared" si="4"/>
        <v>2.0495237546678861E-2</v>
      </c>
      <c r="K52" s="233">
        <f t="shared" si="4"/>
        <v>2.0323782419975633E-2</v>
      </c>
      <c r="L52" s="233">
        <f t="shared" si="4"/>
        <v>1.9799279500272816E-2</v>
      </c>
      <c r="M52" s="233">
        <f t="shared" si="4"/>
        <v>1.9697700441961306E-2</v>
      </c>
      <c r="N52" s="233">
        <f t="shared" si="4"/>
        <v>2.0079541364536314E-2</v>
      </c>
      <c r="O52" s="233">
        <f t="shared" si="4"/>
        <v>1.9989142509700179E-2</v>
      </c>
      <c r="P52" s="233">
        <f t="shared" si="4"/>
        <v>2.0289367488115568E-2</v>
      </c>
      <c r="Q52" s="233">
        <f t="shared" si="4"/>
        <v>2.0138746903243358E-2</v>
      </c>
      <c r="R52" s="233">
        <f t="shared" si="4"/>
        <v>2.0421566260192304E-2</v>
      </c>
      <c r="S52" s="233">
        <f t="shared" si="4"/>
        <v>2.0472515084981859E-2</v>
      </c>
      <c r="T52" s="233">
        <f t="shared" si="4"/>
        <v>2.034013211111952E-2</v>
      </c>
      <c r="U52" s="233">
        <f t="shared" si="4"/>
        <v>2.0325977859792035E-2</v>
      </c>
      <c r="V52" s="233">
        <f t="shared" si="4"/>
        <v>1.9666638373803186E-2</v>
      </c>
      <c r="W52" s="233">
        <f t="shared" si="4"/>
        <v>2.0158476375087921E-2</v>
      </c>
      <c r="X52" s="233">
        <f t="shared" si="4"/>
        <v>2.0004979173594308E-2</v>
      </c>
      <c r="Y52" s="233">
        <f t="shared" si="4"/>
        <v>2.0399537346798009E-2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6.5024265161022846E-3</v>
      </c>
      <c r="C53" s="233">
        <f t="shared" si="5"/>
        <v>7.2246134539946877E-3</v>
      </c>
      <c r="D53" s="233">
        <f t="shared" si="5"/>
        <v>4.8119601202915472E-3</v>
      </c>
      <c r="E53" s="233">
        <f t="shared" si="5"/>
        <v>5.7505822517605167E-3</v>
      </c>
      <c r="F53" s="233">
        <f t="shared" si="5"/>
        <v>6.8778640271249742E-3</v>
      </c>
      <c r="G53" s="233">
        <f t="shared" si="5"/>
        <v>6.5562317133069118E-3</v>
      </c>
      <c r="H53" s="233">
        <f t="shared" si="5"/>
        <v>6.7522161940335185E-3</v>
      </c>
      <c r="I53" s="233">
        <f t="shared" si="5"/>
        <v>6.9476184372088603E-3</v>
      </c>
      <c r="J53" s="233">
        <f t="shared" si="5"/>
        <v>7.2376279533728684E-3</v>
      </c>
      <c r="K53" s="233">
        <f t="shared" si="5"/>
        <v>7.1770807938217737E-3</v>
      </c>
      <c r="L53" s="233">
        <f t="shared" si="5"/>
        <v>6.9918593742299834E-3</v>
      </c>
      <c r="M53" s="233">
        <f t="shared" si="5"/>
        <v>6.9559880441105735E-3</v>
      </c>
      <c r="N53" s="233">
        <f t="shared" si="5"/>
        <v>7.09083022530883E-3</v>
      </c>
      <c r="O53" s="233">
        <f t="shared" si="5"/>
        <v>7.0589070393869838E-3</v>
      </c>
      <c r="P53" s="233">
        <f t="shared" si="5"/>
        <v>7.1649276059274408E-3</v>
      </c>
      <c r="Q53" s="233">
        <f t="shared" si="5"/>
        <v>7.1117378952474993E-3</v>
      </c>
      <c r="R53" s="233">
        <f t="shared" si="5"/>
        <v>7.2116118917770139E-3</v>
      </c>
      <c r="S53" s="233">
        <f t="shared" si="5"/>
        <v>7.2296038100286833E-3</v>
      </c>
      <c r="T53" s="233">
        <f t="shared" si="5"/>
        <v>7.1828544757018917E-3</v>
      </c>
      <c r="U53" s="233">
        <f t="shared" si="5"/>
        <v>7.1778560849863155E-3</v>
      </c>
      <c r="V53" s="233">
        <f t="shared" si="5"/>
        <v>6.9450188766501438E-3</v>
      </c>
      <c r="W53" s="233">
        <f t="shared" si="5"/>
        <v>7.1187051029513492E-3</v>
      </c>
      <c r="X53" s="233">
        <f t="shared" si="5"/>
        <v>7.0644995523318757E-3</v>
      </c>
      <c r="Y53" s="233">
        <f t="shared" si="5"/>
        <v>7.2038326660421688E-3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4.3042093312093153E-2</v>
      </c>
      <c r="C54" s="233">
        <f t="shared" si="6"/>
        <v>4.7822529891047752E-2</v>
      </c>
      <c r="D54" s="233">
        <f t="shared" si="6"/>
        <v>3.185223792975838E-2</v>
      </c>
      <c r="E54" s="233">
        <f t="shared" si="6"/>
        <v>3.8065343340090672E-2</v>
      </c>
      <c r="F54" s="233">
        <f t="shared" si="6"/>
        <v>4.5527260401991336E-2</v>
      </c>
      <c r="G54" s="233">
        <f t="shared" si="6"/>
        <v>4.339825086543455E-2</v>
      </c>
      <c r="H54" s="233">
        <f t="shared" si="6"/>
        <v>4.4695548464456593E-2</v>
      </c>
      <c r="I54" s="233">
        <f t="shared" si="6"/>
        <v>4.5988992006389437E-2</v>
      </c>
      <c r="J54" s="233">
        <f t="shared" si="6"/>
        <v>4.7908677930592468E-2</v>
      </c>
      <c r="K54" s="233">
        <f t="shared" si="6"/>
        <v>4.7507892702996775E-2</v>
      </c>
      <c r="L54" s="233">
        <f t="shared" si="6"/>
        <v>4.6281839997022158E-2</v>
      </c>
      <c r="M54" s="233">
        <f t="shared" si="6"/>
        <v>4.6044393693799056E-2</v>
      </c>
      <c r="N54" s="233">
        <f t="shared" si="6"/>
        <v>4.6936966601954032E-2</v>
      </c>
      <c r="O54" s="233">
        <f t="shared" si="6"/>
        <v>4.6725654602677351E-2</v>
      </c>
      <c r="P54" s="233">
        <f t="shared" si="6"/>
        <v>4.7427446019579142E-2</v>
      </c>
      <c r="Q54" s="233">
        <f t="shared" si="6"/>
        <v>4.7075362611229979E-2</v>
      </c>
      <c r="R54" s="233">
        <f t="shared" si="6"/>
        <v>4.7736467487606495E-2</v>
      </c>
      <c r="S54" s="233">
        <f t="shared" si="6"/>
        <v>4.7855563001002015E-2</v>
      </c>
      <c r="T54" s="233">
        <f t="shared" si="6"/>
        <v>4.7546110951772524E-2</v>
      </c>
      <c r="U54" s="233">
        <f t="shared" si="6"/>
        <v>4.7513024657132009E-2</v>
      </c>
      <c r="V54" s="233">
        <f t="shared" si="6"/>
        <v>4.597178450271959E-2</v>
      </c>
      <c r="W54" s="233">
        <f t="shared" si="6"/>
        <v>4.7121481272220787E-2</v>
      </c>
      <c r="X54" s="233">
        <f t="shared" si="6"/>
        <v>4.6762673623719254E-2</v>
      </c>
      <c r="Y54" s="233">
        <f t="shared" si="6"/>
        <v>4.7684973763049053E-2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1.8876930932831427E-2</v>
      </c>
      <c r="C55" s="233">
        <f t="shared" si="7"/>
        <v>2.0973482568352225E-2</v>
      </c>
      <c r="D55" s="233">
        <f t="shared" si="7"/>
        <v>1.3969406438864532E-2</v>
      </c>
      <c r="E55" s="233">
        <f t="shared" si="7"/>
        <v>1.6694282314645689E-2</v>
      </c>
      <c r="F55" s="233">
        <f t="shared" si="7"/>
        <v>1.9966848357906401E-2</v>
      </c>
      <c r="G55" s="233">
        <f t="shared" si="7"/>
        <v>1.9033130620585523E-2</v>
      </c>
      <c r="H55" s="233">
        <f t="shared" si="7"/>
        <v>1.9602085225058411E-2</v>
      </c>
      <c r="I55" s="233">
        <f t="shared" si="7"/>
        <v>2.0169349559289177E-2</v>
      </c>
      <c r="J55" s="233">
        <f t="shared" si="7"/>
        <v>2.1011264434133994E-2</v>
      </c>
      <c r="K55" s="233">
        <f t="shared" si="7"/>
        <v>2.0835492428684214E-2</v>
      </c>
      <c r="L55" s="233">
        <f t="shared" si="7"/>
        <v>2.0297783630859746E-2</v>
      </c>
      <c r="M55" s="233">
        <f t="shared" si="7"/>
        <v>2.0193647025939107E-2</v>
      </c>
      <c r="N55" s="233">
        <f t="shared" si="7"/>
        <v>2.0585101898210022E-2</v>
      </c>
      <c r="O55" s="233">
        <f t="shared" si="7"/>
        <v>2.0492426990725829E-2</v>
      </c>
      <c r="P55" s="233">
        <f t="shared" si="7"/>
        <v>2.0800211001369813E-2</v>
      </c>
      <c r="Q55" s="233">
        <f t="shared" si="7"/>
        <v>2.0645798107605289E-2</v>
      </c>
      <c r="R55" s="233">
        <f t="shared" si="7"/>
        <v>2.0935738259916861E-2</v>
      </c>
      <c r="S55" s="233">
        <f t="shared" si="7"/>
        <v>2.0987969868739329E-2</v>
      </c>
      <c r="T55" s="233">
        <f t="shared" si="7"/>
        <v>2.0852253770593923E-2</v>
      </c>
      <c r="U55" s="233">
        <f t="shared" si="7"/>
        <v>2.0837743145048278E-2</v>
      </c>
      <c r="V55" s="233">
        <f t="shared" si="7"/>
        <v>2.0161802880368469E-2</v>
      </c>
      <c r="W55" s="233">
        <f t="shared" si="7"/>
        <v>2.066602432597079E-2</v>
      </c>
      <c r="X55" s="233">
        <f t="shared" si="7"/>
        <v>2.0508662388440842E-2</v>
      </c>
      <c r="Y55" s="233">
        <f t="shared" si="7"/>
        <v>2.0913154704909519E-2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3.724155956340814E-2</v>
      </c>
      <c r="C56" s="233">
        <f t="shared" si="8"/>
        <v>3.7418333302201366E-2</v>
      </c>
      <c r="D56" s="233">
        <f t="shared" si="8"/>
        <v>4.0611130138968936E-2</v>
      </c>
      <c r="E56" s="233">
        <f t="shared" si="8"/>
        <v>3.8402626675747495E-2</v>
      </c>
      <c r="F56" s="233">
        <f t="shared" si="8"/>
        <v>3.7000198141202943E-2</v>
      </c>
      <c r="G56" s="233">
        <f t="shared" si="8"/>
        <v>3.7228019859771103E-2</v>
      </c>
      <c r="H56" s="233">
        <f t="shared" si="8"/>
        <v>3.7099393840565535E-2</v>
      </c>
      <c r="I56" s="233">
        <f t="shared" si="8"/>
        <v>3.6812361813453841E-2</v>
      </c>
      <c r="J56" s="233">
        <f t="shared" si="8"/>
        <v>3.719407176769917E-2</v>
      </c>
      <c r="K56" s="233">
        <f t="shared" si="8"/>
        <v>3.7063008497864383E-2</v>
      </c>
      <c r="L56" s="233">
        <f t="shared" si="8"/>
        <v>3.689185542261969E-2</v>
      </c>
      <c r="M56" s="233">
        <f t="shared" si="8"/>
        <v>3.6866704583903898E-2</v>
      </c>
      <c r="N56" s="233">
        <f t="shared" si="8"/>
        <v>3.7027392338918781E-2</v>
      </c>
      <c r="O56" s="233">
        <f t="shared" si="8"/>
        <v>3.7058262203235687E-2</v>
      </c>
      <c r="P56" s="233">
        <f t="shared" si="8"/>
        <v>3.7151311187348157E-2</v>
      </c>
      <c r="Q56" s="233">
        <f t="shared" si="8"/>
        <v>3.7100849114553421E-2</v>
      </c>
      <c r="R56" s="233">
        <f t="shared" si="8"/>
        <v>3.718595685813085E-2</v>
      </c>
      <c r="S56" s="233">
        <f t="shared" si="8"/>
        <v>3.7227862353649097E-2</v>
      </c>
      <c r="T56" s="233">
        <f t="shared" si="8"/>
        <v>3.7165111758762456E-2</v>
      </c>
      <c r="U56" s="233">
        <f t="shared" si="8"/>
        <v>3.703932390471476E-2</v>
      </c>
      <c r="V56" s="233">
        <f t="shared" si="8"/>
        <v>3.6817049866420017E-2</v>
      </c>
      <c r="W56" s="233">
        <f t="shared" si="8"/>
        <v>3.7132509885907682E-2</v>
      </c>
      <c r="X56" s="233">
        <f t="shared" si="8"/>
        <v>3.712800814349787E-2</v>
      </c>
      <c r="Y56" s="233">
        <f t="shared" si="8"/>
        <v>3.7607140020004398E-2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0.18012468976954016</v>
      </c>
      <c r="C57" s="234">
        <f t="shared" si="9"/>
        <v>0.18023795214330918</v>
      </c>
      <c r="D57" s="234">
        <f t="shared" si="9"/>
        <v>0.1974168006426007</v>
      </c>
      <c r="E57" s="234">
        <f t="shared" si="9"/>
        <v>0.18684013232448166</v>
      </c>
      <c r="F57" s="234">
        <f t="shared" si="9"/>
        <v>0.17920050169675436</v>
      </c>
      <c r="G57" s="234">
        <f t="shared" si="9"/>
        <v>0.18086697375756247</v>
      </c>
      <c r="H57" s="234">
        <f t="shared" si="9"/>
        <v>0.18018190974830559</v>
      </c>
      <c r="I57" s="234">
        <f t="shared" si="9"/>
        <v>0.17867475288187423</v>
      </c>
      <c r="J57" s="234">
        <f t="shared" si="9"/>
        <v>0.18036539141719424</v>
      </c>
      <c r="K57" s="234">
        <f t="shared" si="9"/>
        <v>0.17987380646644757</v>
      </c>
      <c r="L57" s="234">
        <f t="shared" si="9"/>
        <v>0.17914288129945466</v>
      </c>
      <c r="M57" s="234">
        <f t="shared" si="9"/>
        <v>0.17909594785030611</v>
      </c>
      <c r="N57" s="234">
        <f t="shared" si="9"/>
        <v>0.17985327536660825</v>
      </c>
      <c r="O57" s="234">
        <f t="shared" si="9"/>
        <v>0.18003438319627565</v>
      </c>
      <c r="P57" s="234">
        <f t="shared" si="9"/>
        <v>0.18038346955289955</v>
      </c>
      <c r="Q57" s="234">
        <f t="shared" si="9"/>
        <v>0.18016585212355771</v>
      </c>
      <c r="R57" s="234">
        <f t="shared" si="9"/>
        <v>0.18056179145132489</v>
      </c>
      <c r="S57" s="234">
        <f t="shared" si="9"/>
        <v>0.18073476204761793</v>
      </c>
      <c r="T57" s="234">
        <f t="shared" si="9"/>
        <v>0.18046077121563017</v>
      </c>
      <c r="U57" s="234">
        <f t="shared" si="9"/>
        <v>0.17835963816621314</v>
      </c>
      <c r="V57" s="234">
        <f t="shared" si="9"/>
        <v>0.17696291198591479</v>
      </c>
      <c r="W57" s="234">
        <f t="shared" si="9"/>
        <v>0.17790344520599749</v>
      </c>
      <c r="X57" s="234">
        <f t="shared" si="9"/>
        <v>0.17694726456348411</v>
      </c>
      <c r="Y57" s="234">
        <f t="shared" si="9"/>
        <v>0.17861946640945789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0.12294408543671706</v>
      </c>
      <c r="C58" s="302">
        <f t="shared" si="10"/>
        <v>8.0986594850963989E-2</v>
      </c>
      <c r="D58" s="302">
        <f t="shared" si="10"/>
        <v>0.18070322093914076</v>
      </c>
      <c r="E58" s="302">
        <f t="shared" si="10"/>
        <v>0.15259657650143074</v>
      </c>
      <c r="F58" s="302">
        <f t="shared" si="10"/>
        <v>9.814712374294543E-2</v>
      </c>
      <c r="G58" s="302">
        <f t="shared" si="10"/>
        <v>0.11808958528341358</v>
      </c>
      <c r="H58" s="302">
        <f t="shared" si="10"/>
        <v>0.10706388088206427</v>
      </c>
      <c r="I58" s="302">
        <f t="shared" si="10"/>
        <v>8.8808946034439215E-2</v>
      </c>
      <c r="J58" s="302">
        <f t="shared" si="10"/>
        <v>7.2189651918523404E-2</v>
      </c>
      <c r="K58" s="302">
        <f t="shared" si="10"/>
        <v>7.5538391098344662E-2</v>
      </c>
      <c r="L58" s="302">
        <f t="shared" si="10"/>
        <v>8.7620660074534062E-2</v>
      </c>
      <c r="M58" s="302">
        <f t="shared" si="10"/>
        <v>9.0098053885603976E-2</v>
      </c>
      <c r="N58" s="302">
        <f t="shared" si="10"/>
        <v>8.3968198343368702E-2</v>
      </c>
      <c r="O58" s="302">
        <f t="shared" si="10"/>
        <v>8.7805061656964972E-2</v>
      </c>
      <c r="P58" s="302">
        <f t="shared" si="10"/>
        <v>8.0840163954837535E-2</v>
      </c>
      <c r="Q58" s="302">
        <f t="shared" si="10"/>
        <v>8.4186110563484434E-2</v>
      </c>
      <c r="R58" s="302">
        <f t="shared" si="10"/>
        <v>7.705289322403984E-2</v>
      </c>
      <c r="S58" s="302">
        <f t="shared" si="10"/>
        <v>7.6212490148929252E-2</v>
      </c>
      <c r="T58" s="302">
        <f t="shared" si="10"/>
        <v>7.9712490547757572E-2</v>
      </c>
      <c r="U58" s="302">
        <f t="shared" si="10"/>
        <v>6.3893521264649866E-2</v>
      </c>
      <c r="V58" s="302">
        <f t="shared" si="10"/>
        <v>8.166479014427154E-2</v>
      </c>
      <c r="W58" s="302">
        <f t="shared" si="10"/>
        <v>6.9066904791849557E-2</v>
      </c>
      <c r="X58" s="302">
        <f t="shared" si="10"/>
        <v>6.6530653997368711E-2</v>
      </c>
      <c r="Y58" s="302">
        <f t="shared" si="10"/>
        <v>6.1249239127480502E-2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5.7180604332823105E-2</v>
      </c>
      <c r="C59" s="302">
        <f t="shared" si="11"/>
        <v>9.9251357292345202E-2</v>
      </c>
      <c r="D59" s="302">
        <f t="shared" si="11"/>
        <v>1.6713579703459901E-2</v>
      </c>
      <c r="E59" s="302">
        <f t="shared" si="11"/>
        <v>3.4243555823050907E-2</v>
      </c>
      <c r="F59" s="302">
        <f t="shared" si="11"/>
        <v>8.1053377953808917E-2</v>
      </c>
      <c r="G59" s="302">
        <f t="shared" si="11"/>
        <v>6.277738847414889E-2</v>
      </c>
      <c r="H59" s="302">
        <f t="shared" si="11"/>
        <v>7.311802886624133E-2</v>
      </c>
      <c r="I59" s="302">
        <f t="shared" si="11"/>
        <v>8.9865806847435004E-2</v>
      </c>
      <c r="J59" s="302">
        <f t="shared" si="11"/>
        <v>0.10817573949867085</v>
      </c>
      <c r="K59" s="302">
        <f t="shared" si="11"/>
        <v>0.10433541536810292</v>
      </c>
      <c r="L59" s="302">
        <f t="shared" si="11"/>
        <v>9.1522221224920569E-2</v>
      </c>
      <c r="M59" s="302">
        <f t="shared" si="11"/>
        <v>8.899789396470216E-2</v>
      </c>
      <c r="N59" s="302">
        <f t="shared" si="11"/>
        <v>9.5885077023239534E-2</v>
      </c>
      <c r="O59" s="302">
        <f t="shared" si="11"/>
        <v>9.2229321539310669E-2</v>
      </c>
      <c r="P59" s="302">
        <f t="shared" si="11"/>
        <v>9.9543305598062015E-2</v>
      </c>
      <c r="Q59" s="302">
        <f t="shared" si="11"/>
        <v>9.5979741560073301E-2</v>
      </c>
      <c r="R59" s="302">
        <f t="shared" si="11"/>
        <v>0.10350889822728507</v>
      </c>
      <c r="S59" s="302">
        <f t="shared" si="11"/>
        <v>0.10452227189868867</v>
      </c>
      <c r="T59" s="302">
        <f t="shared" si="11"/>
        <v>0.10074828066787261</v>
      </c>
      <c r="U59" s="302">
        <f t="shared" si="11"/>
        <v>0.11446611690156326</v>
      </c>
      <c r="V59" s="302">
        <f t="shared" si="11"/>
        <v>9.5298121841643241E-2</v>
      </c>
      <c r="W59" s="302">
        <f t="shared" si="11"/>
        <v>0.10883654041414793</v>
      </c>
      <c r="X59" s="302">
        <f t="shared" si="11"/>
        <v>0.1104166105661154</v>
      </c>
      <c r="Y59" s="302">
        <f t="shared" si="11"/>
        <v>0.11737022728197739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7.7289533934606774E-2</v>
      </c>
      <c r="C60" s="301">
        <f t="shared" si="12"/>
        <v>7.4133185125817E-2</v>
      </c>
      <c r="D60" s="301">
        <f t="shared" si="12"/>
        <v>7.9315706939183855E-2</v>
      </c>
      <c r="E60" s="301">
        <f t="shared" si="12"/>
        <v>7.8616188382974947E-2</v>
      </c>
      <c r="F60" s="301">
        <f t="shared" si="12"/>
        <v>7.5506032359682493E-2</v>
      </c>
      <c r="G60" s="301">
        <f t="shared" si="12"/>
        <v>7.693762095987422E-2</v>
      </c>
      <c r="H60" s="301">
        <f t="shared" si="12"/>
        <v>7.6197792198449382E-2</v>
      </c>
      <c r="I60" s="301">
        <f t="shared" si="12"/>
        <v>7.4496947374626268E-2</v>
      </c>
      <c r="J60" s="301">
        <f t="shared" si="12"/>
        <v>7.2968012152479556E-2</v>
      </c>
      <c r="K60" s="301">
        <f t="shared" si="12"/>
        <v>7.3241596120799279E-2</v>
      </c>
      <c r="L60" s="301">
        <f t="shared" si="12"/>
        <v>7.4468503338617945E-2</v>
      </c>
      <c r="M60" s="301">
        <f t="shared" si="12"/>
        <v>7.462906500248398E-2</v>
      </c>
      <c r="N60" s="301">
        <f t="shared" si="12"/>
        <v>7.4127239829157643E-2</v>
      </c>
      <c r="O60" s="301">
        <f t="shared" si="12"/>
        <v>7.4552803584110094E-2</v>
      </c>
      <c r="P60" s="301">
        <f t="shared" si="12"/>
        <v>7.3944671859984171E-2</v>
      </c>
      <c r="Q60" s="301">
        <f t="shared" si="12"/>
        <v>7.4271462716805139E-2</v>
      </c>
      <c r="R60" s="301">
        <f t="shared" si="12"/>
        <v>7.3540453929655955E-2</v>
      </c>
      <c r="S60" s="301">
        <f t="shared" si="12"/>
        <v>7.3486951063761519E-2</v>
      </c>
      <c r="T60" s="301">
        <f t="shared" si="12"/>
        <v>7.3834653238965486E-2</v>
      </c>
      <c r="U60" s="301">
        <f t="shared" si="12"/>
        <v>7.1269850042741556E-2</v>
      </c>
      <c r="V60" s="301">
        <f t="shared" si="12"/>
        <v>7.3134479429043803E-2</v>
      </c>
      <c r="W60" s="301">
        <f t="shared" si="12"/>
        <v>7.187259250569375E-2</v>
      </c>
      <c r="X60" s="301">
        <f t="shared" si="12"/>
        <v>7.1441702077044256E-2</v>
      </c>
      <c r="Y60" s="301">
        <f t="shared" si="12"/>
        <v>7.0951947183246253E-2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5.6076234731526085E-2</v>
      </c>
      <c r="C61" s="302">
        <f t="shared" si="13"/>
        <v>5.0563847364494909E-2</v>
      </c>
      <c r="D61" s="302">
        <f t="shared" si="13"/>
        <v>6.3617328874894019E-2</v>
      </c>
      <c r="E61" s="302">
        <f t="shared" si="13"/>
        <v>5.9855680809927529E-2</v>
      </c>
      <c r="F61" s="302">
        <f t="shared" si="13"/>
        <v>5.306791835344149E-2</v>
      </c>
      <c r="G61" s="302">
        <f t="shared" si="13"/>
        <v>5.5548789477550382E-2</v>
      </c>
      <c r="H61" s="302">
        <f t="shared" si="13"/>
        <v>5.4169587488528355E-2</v>
      </c>
      <c r="I61" s="302">
        <f t="shared" si="13"/>
        <v>5.1831268909459112E-2</v>
      </c>
      <c r="J61" s="302">
        <f t="shared" si="13"/>
        <v>4.9356216322834219E-2</v>
      </c>
      <c r="K61" s="302">
        <f t="shared" si="13"/>
        <v>4.9827327323297012E-2</v>
      </c>
      <c r="L61" s="302">
        <f t="shared" si="13"/>
        <v>5.1658494717357582E-2</v>
      </c>
      <c r="M61" s="302">
        <f t="shared" si="13"/>
        <v>5.1936081811153674E-2</v>
      </c>
      <c r="N61" s="302">
        <f t="shared" si="13"/>
        <v>5.0994352007168134E-2</v>
      </c>
      <c r="O61" s="302">
        <f t="shared" si="13"/>
        <v>5.1524060898216879E-2</v>
      </c>
      <c r="P61" s="302">
        <f t="shared" si="13"/>
        <v>5.0570051216972417E-2</v>
      </c>
      <c r="Q61" s="302">
        <f t="shared" si="13"/>
        <v>5.1070366410344493E-2</v>
      </c>
      <c r="R61" s="302">
        <f t="shared" si="13"/>
        <v>5.0013532030896569E-2</v>
      </c>
      <c r="S61" s="302">
        <f t="shared" si="13"/>
        <v>4.9901332931501466E-2</v>
      </c>
      <c r="T61" s="302">
        <f t="shared" si="13"/>
        <v>5.0401548574433706E-2</v>
      </c>
      <c r="U61" s="302">
        <f t="shared" si="13"/>
        <v>4.7853051961224732E-2</v>
      </c>
      <c r="V61" s="302">
        <f t="shared" si="13"/>
        <v>5.0477281683465255E-2</v>
      </c>
      <c r="W61" s="302">
        <f t="shared" si="13"/>
        <v>4.8648766613398363E-2</v>
      </c>
      <c r="X61" s="302">
        <f t="shared" si="13"/>
        <v>4.8394714563608075E-2</v>
      </c>
      <c r="Y61" s="302">
        <f t="shared" si="13"/>
        <v>4.7450403970839231E-2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2.1213299203080689E-2</v>
      </c>
      <c r="C62" s="302">
        <f t="shared" si="14"/>
        <v>2.3569337761322084E-2</v>
      </c>
      <c r="D62" s="302">
        <f t="shared" si="14"/>
        <v>1.5698378064289836E-2</v>
      </c>
      <c r="E62" s="302">
        <f t="shared" si="14"/>
        <v>1.8760507573047425E-2</v>
      </c>
      <c r="F62" s="302">
        <f t="shared" si="14"/>
        <v>2.2438114006240996E-2</v>
      </c>
      <c r="G62" s="302">
        <f t="shared" si="14"/>
        <v>2.1388831482323834E-2</v>
      </c>
      <c r="H62" s="302">
        <f t="shared" si="14"/>
        <v>2.2028204709921031E-2</v>
      </c>
      <c r="I62" s="302">
        <f t="shared" si="14"/>
        <v>2.2665678465167146E-2</v>
      </c>
      <c r="J62" s="302">
        <f t="shared" si="14"/>
        <v>2.3611795829645343E-2</v>
      </c>
      <c r="K62" s="302">
        <f t="shared" si="14"/>
        <v>2.3414268797502268E-2</v>
      </c>
      <c r="L62" s="302">
        <f t="shared" si="14"/>
        <v>2.2810008621260362E-2</v>
      </c>
      <c r="M62" s="302">
        <f t="shared" si="14"/>
        <v>2.2692983191330309E-2</v>
      </c>
      <c r="N62" s="302">
        <f t="shared" si="14"/>
        <v>2.3132887821989516E-2</v>
      </c>
      <c r="O62" s="302">
        <f t="shared" si="14"/>
        <v>2.3028742685893219E-2</v>
      </c>
      <c r="P62" s="302">
        <f t="shared" si="14"/>
        <v>2.337462064301175E-2</v>
      </c>
      <c r="Q62" s="302">
        <f t="shared" si="14"/>
        <v>2.3201096306460642E-2</v>
      </c>
      <c r="R62" s="302">
        <f t="shared" si="14"/>
        <v>2.3526921898759386E-2</v>
      </c>
      <c r="S62" s="302">
        <f t="shared" si="14"/>
        <v>2.3585618132260053E-2</v>
      </c>
      <c r="T62" s="302">
        <f t="shared" si="14"/>
        <v>2.3433104664531773E-2</v>
      </c>
      <c r="U62" s="302">
        <f t="shared" si="14"/>
        <v>2.3416798081516827E-2</v>
      </c>
      <c r="V62" s="302">
        <f t="shared" si="14"/>
        <v>2.2657197745578551E-2</v>
      </c>
      <c r="W62" s="302">
        <f t="shared" si="14"/>
        <v>2.322382589229538E-2</v>
      </c>
      <c r="X62" s="302">
        <f t="shared" si="14"/>
        <v>2.3046987513436173E-2</v>
      </c>
      <c r="Y62" s="302">
        <f t="shared" si="14"/>
        <v>2.3501543212407015E-2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0.2205608446157635</v>
      </c>
      <c r="C63" s="301">
        <f t="shared" si="15"/>
        <v>0.22069953323670513</v>
      </c>
      <c r="D63" s="301">
        <f t="shared" si="15"/>
        <v>0.24173485792971508</v>
      </c>
      <c r="E63" s="301">
        <f t="shared" si="15"/>
        <v>0.22878383549936523</v>
      </c>
      <c r="F63" s="301">
        <f t="shared" si="15"/>
        <v>0.21942918575112771</v>
      </c>
      <c r="G63" s="301">
        <f t="shared" si="15"/>
        <v>0.22146976378477037</v>
      </c>
      <c r="H63" s="301">
        <f t="shared" si="15"/>
        <v>0.22063090989588444</v>
      </c>
      <c r="I63" s="301">
        <f t="shared" si="15"/>
        <v>0.21878541169209081</v>
      </c>
      <c r="J63" s="301">
        <f t="shared" si="15"/>
        <v>0.2208555813271765</v>
      </c>
      <c r="K63" s="301">
        <f t="shared" si="15"/>
        <v>0.22025364057116026</v>
      </c>
      <c r="L63" s="301">
        <f t="shared" si="15"/>
        <v>0.21935863016259743</v>
      </c>
      <c r="M63" s="301">
        <f t="shared" si="15"/>
        <v>0.21930116063302782</v>
      </c>
      <c r="N63" s="301">
        <f t="shared" si="15"/>
        <v>0.22022850044890807</v>
      </c>
      <c r="O63" s="301">
        <f t="shared" si="15"/>
        <v>0.22045026513829671</v>
      </c>
      <c r="P63" s="301">
        <f t="shared" si="15"/>
        <v>0.22087771781987695</v>
      </c>
      <c r="Q63" s="301">
        <f t="shared" si="15"/>
        <v>0.22061124749823402</v>
      </c>
      <c r="R63" s="301">
        <f t="shared" si="15"/>
        <v>0.22109607116488764</v>
      </c>
      <c r="S63" s="301">
        <f t="shared" si="15"/>
        <v>0.22130787189504234</v>
      </c>
      <c r="T63" s="301">
        <f t="shared" si="15"/>
        <v>0.22097237291709818</v>
      </c>
      <c r="U63" s="301">
        <f t="shared" si="15"/>
        <v>0.21839955693822014</v>
      </c>
      <c r="V63" s="301">
        <f t="shared" si="15"/>
        <v>0.21668927998275284</v>
      </c>
      <c r="W63" s="301">
        <f t="shared" si="15"/>
        <v>0.21784095331346623</v>
      </c>
      <c r="X63" s="301">
        <f t="shared" si="15"/>
        <v>0.21667011987365409</v>
      </c>
      <c r="Y63" s="301">
        <f t="shared" si="15"/>
        <v>0.21871771397076475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0.15054377808577599</v>
      </c>
      <c r="C64" s="302">
        <f t="shared" si="16"/>
        <v>9.9167259001180327E-2</v>
      </c>
      <c r="D64" s="302">
        <f t="shared" si="16"/>
        <v>0.22126925012956011</v>
      </c>
      <c r="E64" s="302">
        <f t="shared" si="16"/>
        <v>0.18685295081807843</v>
      </c>
      <c r="F64" s="302">
        <f t="shared" si="16"/>
        <v>0.12018015152197398</v>
      </c>
      <c r="G64" s="302">
        <f t="shared" si="16"/>
        <v>0.14459949218377177</v>
      </c>
      <c r="H64" s="302">
        <f t="shared" si="16"/>
        <v>0.13109862965150726</v>
      </c>
      <c r="I64" s="302">
        <f t="shared" si="16"/>
        <v>0.10874564820543572</v>
      </c>
      <c r="J64" s="302">
        <f t="shared" si="16"/>
        <v>8.8395492145130691E-2</v>
      </c>
      <c r="K64" s="302">
        <f t="shared" si="16"/>
        <v>9.2495989100013803E-2</v>
      </c>
      <c r="L64" s="302">
        <f t="shared" si="16"/>
        <v>0.10729060417289882</v>
      </c>
      <c r="M64" s="302">
        <f t="shared" si="16"/>
        <v>0.11032414761502517</v>
      </c>
      <c r="N64" s="302">
        <f t="shared" si="16"/>
        <v>0.10281820205310456</v>
      </c>
      <c r="O64" s="302">
        <f t="shared" si="16"/>
        <v>0.10751640202893671</v>
      </c>
      <c r="P64" s="302">
        <f t="shared" si="16"/>
        <v>9.8987955863066399E-2</v>
      </c>
      <c r="Q64" s="302">
        <f t="shared" si="16"/>
        <v>0.1030850333430422</v>
      </c>
      <c r="R64" s="302">
        <f t="shared" si="16"/>
        <v>9.4350481498824301E-2</v>
      </c>
      <c r="S64" s="302">
        <f t="shared" si="16"/>
        <v>9.3321416508892904E-2</v>
      </c>
      <c r="T64" s="302">
        <f t="shared" si="16"/>
        <v>9.7607131282968385E-2</v>
      </c>
      <c r="U64" s="302">
        <f t="shared" si="16"/>
        <v>7.8236964813856988E-2</v>
      </c>
      <c r="V64" s="302">
        <f t="shared" si="16"/>
        <v>9.9997702217475351E-2</v>
      </c>
      <c r="W64" s="302">
        <f t="shared" si="16"/>
        <v>8.4571720153285124E-2</v>
      </c>
      <c r="X64" s="302">
        <f t="shared" si="16"/>
        <v>8.1466106935553506E-2</v>
      </c>
      <c r="Y64" s="302">
        <f t="shared" si="16"/>
        <v>7.4999068319363843E-2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7.0017066529987487E-2</v>
      </c>
      <c r="C65" s="302">
        <f t="shared" si="17"/>
        <v>0.1215322742355248</v>
      </c>
      <c r="D65" s="302">
        <f t="shared" si="17"/>
        <v>2.0465607800154981E-2</v>
      </c>
      <c r="E65" s="302">
        <f t="shared" si="17"/>
        <v>4.1930884681286792E-2</v>
      </c>
      <c r="F65" s="302">
        <f t="shared" si="17"/>
        <v>9.9249034229153779E-2</v>
      </c>
      <c r="G65" s="302">
        <f t="shared" si="17"/>
        <v>7.6870271600998644E-2</v>
      </c>
      <c r="H65" s="302">
        <f t="shared" si="17"/>
        <v>8.9532280244377163E-2</v>
      </c>
      <c r="I65" s="302">
        <f t="shared" si="17"/>
        <v>0.11003976348665508</v>
      </c>
      <c r="J65" s="302">
        <f t="shared" si="17"/>
        <v>0.13246008918204583</v>
      </c>
      <c r="K65" s="302">
        <f t="shared" si="17"/>
        <v>0.12775765147114646</v>
      </c>
      <c r="L65" s="302">
        <f t="shared" si="17"/>
        <v>0.11206802598969862</v>
      </c>
      <c r="M65" s="302">
        <f t="shared" si="17"/>
        <v>0.10897701301800267</v>
      </c>
      <c r="N65" s="302">
        <f t="shared" si="17"/>
        <v>0.11741029839580353</v>
      </c>
      <c r="O65" s="302">
        <f t="shared" si="17"/>
        <v>0.11293386310935999</v>
      </c>
      <c r="P65" s="302">
        <f t="shared" si="17"/>
        <v>0.12188976195681057</v>
      </c>
      <c r="Q65" s="302">
        <f t="shared" si="17"/>
        <v>0.11752621415519179</v>
      </c>
      <c r="R65" s="302">
        <f t="shared" si="17"/>
        <v>0.12674558966606336</v>
      </c>
      <c r="S65" s="302">
        <f t="shared" si="17"/>
        <v>0.12798645538614944</v>
      </c>
      <c r="T65" s="302">
        <f t="shared" si="17"/>
        <v>0.12336524163412976</v>
      </c>
      <c r="U65" s="302">
        <f t="shared" si="17"/>
        <v>0.14016259212436316</v>
      </c>
      <c r="V65" s="302">
        <f t="shared" si="17"/>
        <v>0.11669157776527748</v>
      </c>
      <c r="W65" s="302">
        <f t="shared" si="17"/>
        <v>0.13326923316018111</v>
      </c>
      <c r="X65" s="302">
        <f t="shared" si="17"/>
        <v>0.13520401293810058</v>
      </c>
      <c r="Y65" s="302">
        <f t="shared" si="17"/>
        <v>0.14371864565140091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0.21017051212723936</v>
      </c>
      <c r="C66" s="301">
        <f t="shared" si="18"/>
        <v>0.1823984727352739</v>
      </c>
      <c r="D66" s="301">
        <f t="shared" si="18"/>
        <v>0.23770104080164087</v>
      </c>
      <c r="E66" s="301">
        <f t="shared" si="18"/>
        <v>0.2244965196762726</v>
      </c>
      <c r="F66" s="301">
        <f t="shared" si="18"/>
        <v>0.1983956074856093</v>
      </c>
      <c r="G66" s="301">
        <f t="shared" si="18"/>
        <v>0.20661244083879157</v>
      </c>
      <c r="H66" s="301">
        <f t="shared" si="18"/>
        <v>0.20072792509251269</v>
      </c>
      <c r="I66" s="301">
        <f t="shared" si="18"/>
        <v>0.19781615785829518</v>
      </c>
      <c r="J66" s="301">
        <f t="shared" si="18"/>
        <v>0.18295478677075958</v>
      </c>
      <c r="K66" s="301">
        <f t="shared" si="18"/>
        <v>0.18646284161380114</v>
      </c>
      <c r="L66" s="301">
        <f t="shared" si="18"/>
        <v>0.19485536192896014</v>
      </c>
      <c r="M66" s="301">
        <f t="shared" si="18"/>
        <v>0.19633928524419852</v>
      </c>
      <c r="N66" s="301">
        <f t="shared" si="18"/>
        <v>0.18930105090969782</v>
      </c>
      <c r="O66" s="301">
        <f t="shared" si="18"/>
        <v>0.18978993646016146</v>
      </c>
      <c r="P66" s="301">
        <f t="shared" si="18"/>
        <v>0.18505098073567611</v>
      </c>
      <c r="Q66" s="301">
        <f t="shared" si="18"/>
        <v>0.18750506705991532</v>
      </c>
      <c r="R66" s="301">
        <f t="shared" si="18"/>
        <v>0.18305228988040109</v>
      </c>
      <c r="S66" s="301">
        <f t="shared" si="18"/>
        <v>0.18191927463807248</v>
      </c>
      <c r="T66" s="301">
        <f t="shared" si="18"/>
        <v>0.18421814789020347</v>
      </c>
      <c r="U66" s="301">
        <f t="shared" si="18"/>
        <v>0.19179378183755122</v>
      </c>
      <c r="V66" s="301">
        <f t="shared" si="18"/>
        <v>0.20309169595055174</v>
      </c>
      <c r="W66" s="301">
        <f t="shared" si="18"/>
        <v>0.19461073593253139</v>
      </c>
      <c r="X66" s="301">
        <f t="shared" si="18"/>
        <v>0.19946237086786439</v>
      </c>
      <c r="Y66" s="301">
        <f t="shared" si="18"/>
        <v>0.18986883081351241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0.11546191003978774</v>
      </c>
      <c r="C67" s="301">
        <f t="shared" si="19"/>
        <v>0.12828559717386798</v>
      </c>
      <c r="D67" s="301">
        <f t="shared" si="19"/>
        <v>8.5444734384662935E-2</v>
      </c>
      <c r="E67" s="301">
        <f t="shared" si="19"/>
        <v>0.10211160541144794</v>
      </c>
      <c r="F67" s="301">
        <f t="shared" si="19"/>
        <v>0.12212845706125997</v>
      </c>
      <c r="G67" s="301">
        <f t="shared" si="19"/>
        <v>0.11641731504496999</v>
      </c>
      <c r="H67" s="301">
        <f t="shared" si="19"/>
        <v>0.11989736090582105</v>
      </c>
      <c r="I67" s="301">
        <f t="shared" si="19"/>
        <v>0.12336706812468982</v>
      </c>
      <c r="J67" s="301">
        <f t="shared" si="19"/>
        <v>0.1285166922816243</v>
      </c>
      <c r="K67" s="301">
        <f t="shared" si="19"/>
        <v>0.12744157199046202</v>
      </c>
      <c r="L67" s="301">
        <f t="shared" si="19"/>
        <v>0.12415264302934419</v>
      </c>
      <c r="M67" s="301">
        <f t="shared" si="19"/>
        <v>0.12351568507510999</v>
      </c>
      <c r="N67" s="301">
        <f t="shared" si="19"/>
        <v>0.12591004289776697</v>
      </c>
      <c r="O67" s="301">
        <f t="shared" si="19"/>
        <v>0.12534319112143952</v>
      </c>
      <c r="P67" s="301">
        <f t="shared" si="19"/>
        <v>0.12722577096850857</v>
      </c>
      <c r="Q67" s="301">
        <f t="shared" si="19"/>
        <v>0.12628129499875149</v>
      </c>
      <c r="R67" s="301">
        <f t="shared" si="19"/>
        <v>0.128054731787933</v>
      </c>
      <c r="S67" s="301">
        <f t="shared" si="19"/>
        <v>0.12837420963846663</v>
      </c>
      <c r="T67" s="301">
        <f t="shared" si="19"/>
        <v>0.1275440937700146</v>
      </c>
      <c r="U67" s="301">
        <f t="shared" si="19"/>
        <v>0.12745533863564795</v>
      </c>
      <c r="V67" s="301">
        <f t="shared" si="19"/>
        <v>0.12332090839852757</v>
      </c>
      <c r="W67" s="301">
        <f t="shared" si="19"/>
        <v>0.12640500990842987</v>
      </c>
      <c r="X67" s="301">
        <f t="shared" si="19"/>
        <v>0.12544249593095022</v>
      </c>
      <c r="Y67" s="301">
        <f t="shared" si="19"/>
        <v>0.12791659808357639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7.2316176904600085E-2</v>
      </c>
      <c r="C68" s="235">
        <f t="shared" si="20"/>
        <v>8.0347916783472875E-2</v>
      </c>
      <c r="D68" s="235">
        <f t="shared" si="20"/>
        <v>5.3515800363934531E-2</v>
      </c>
      <c r="E68" s="235">
        <f t="shared" si="20"/>
        <v>6.39546056219093E-2</v>
      </c>
      <c r="F68" s="235">
        <f t="shared" si="20"/>
        <v>7.6491572873552002E-2</v>
      </c>
      <c r="G68" s="235">
        <f t="shared" si="20"/>
        <v>7.2914566774874109E-2</v>
      </c>
      <c r="H68" s="235">
        <f t="shared" si="20"/>
        <v>7.5094191310989142E-2</v>
      </c>
      <c r="I68" s="235">
        <f t="shared" si="20"/>
        <v>7.7267340542284735E-2</v>
      </c>
      <c r="J68" s="235">
        <f t="shared" si="20"/>
        <v>8.0492656418288691E-2</v>
      </c>
      <c r="K68" s="235">
        <f t="shared" si="20"/>
        <v>7.9819286393986957E-2</v>
      </c>
      <c r="L68" s="235">
        <f t="shared" si="20"/>
        <v>7.775936231602136E-2</v>
      </c>
      <c r="M68" s="235">
        <f t="shared" si="20"/>
        <v>7.7360422405159682E-2</v>
      </c>
      <c r="N68" s="235">
        <f t="shared" si="20"/>
        <v>7.8860058118933221E-2</v>
      </c>
      <c r="O68" s="235">
        <f t="shared" si="20"/>
        <v>7.850502715399027E-2</v>
      </c>
      <c r="P68" s="235">
        <f t="shared" si="20"/>
        <v>7.9684125760714902E-2</v>
      </c>
      <c r="Q68" s="235">
        <f t="shared" si="20"/>
        <v>7.9092580970856835E-2</v>
      </c>
      <c r="R68" s="235">
        <f t="shared" si="20"/>
        <v>8.0203321028174263E-2</v>
      </c>
      <c r="S68" s="235">
        <f t="shared" si="20"/>
        <v>8.0403416598638436E-2</v>
      </c>
      <c r="T68" s="235">
        <f t="shared" si="20"/>
        <v>7.9883497900137754E-2</v>
      </c>
      <c r="U68" s="235">
        <f t="shared" si="20"/>
        <v>7.9827908727952424E-2</v>
      </c>
      <c r="V68" s="235">
        <f t="shared" si="20"/>
        <v>7.7238429753247295E-2</v>
      </c>
      <c r="W68" s="235">
        <f t="shared" si="20"/>
        <v>7.9170066171742243E-2</v>
      </c>
      <c r="X68" s="235">
        <f t="shared" si="20"/>
        <v>7.8567223805419126E-2</v>
      </c>
      <c r="Y68" s="235">
        <f t="shared" si="20"/>
        <v>8.0116805038638869E-2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0.53646514272406987</v>
      </c>
      <c r="C72" s="322">
        <f>IF(C$5=0,0,C$5/MAE_fec!C$5)</f>
        <v>0.54844511717672961</v>
      </c>
      <c r="D72" s="322">
        <f>IF(D$5=0,0,D$5/MAE_fec!D$5)</f>
        <v>0.52624563475487585</v>
      </c>
      <c r="E72" s="322">
        <f>IF(E$5=0,0,E$5/MAE_fec!E$5)</f>
        <v>0.53136298248840097</v>
      </c>
      <c r="F72" s="322">
        <f>IF(F$5=0,0,F$5/MAE_fec!F$5)</f>
        <v>0.5449685537009662</v>
      </c>
      <c r="G72" s="322">
        <f>IF(G$5=0,0,G$5/MAE_fec!G$5)</f>
        <v>0.54118250864080253</v>
      </c>
      <c r="H72" s="322">
        <f>IF(H$5=0,0,H$5/MAE_fec!H$5)</f>
        <v>0.54505141482798403</v>
      </c>
      <c r="I72" s="322">
        <f>IF(I$5=0,0,I$5/MAE_fec!I$5)</f>
        <v>0.54896589942459051</v>
      </c>
      <c r="J72" s="322">
        <f>IF(J$5=0,0,J$5/MAE_fec!J$5)</f>
        <v>0.55446747344239455</v>
      </c>
      <c r="K72" s="322">
        <f>IF(K$5=0,0,K$5/MAE_fec!K$5)</f>
        <v>0.55318926521984457</v>
      </c>
      <c r="L72" s="322">
        <f>IF(L$5=0,0,L$5/MAE_fec!L$5)</f>
        <v>0.55002968019165555</v>
      </c>
      <c r="M72" s="322">
        <f>IF(M$5=0,0,M$5/MAE_fec!M$5)</f>
        <v>0.54926178599631659</v>
      </c>
      <c r="N72" s="322">
        <f>IF(N$5=0,0,N$5/MAE_fec!N$5)</f>
        <v>0.55146981395532391</v>
      </c>
      <c r="O72" s="322">
        <f>IF(O$5=0,0,O$5/MAE_fec!O$5)</f>
        <v>0.55077593787405488</v>
      </c>
      <c r="P72" s="322">
        <f>IF(P$5=0,0,P$5/MAE_fec!P$5)</f>
        <v>0.5529435358099074</v>
      </c>
      <c r="Q72" s="322">
        <f>IF(Q$5=0,0,Q$5/MAE_fec!Q$5)</f>
        <v>0.55193976505502484</v>
      </c>
      <c r="R72" s="322">
        <f>IF(R$5=0,0,R$5/MAE_fec!R$5)</f>
        <v>0.55410161334401942</v>
      </c>
      <c r="S72" s="322">
        <f>IF(S$5=0,0,S$5/MAE_fec!S$5)</f>
        <v>0.55465929549505988</v>
      </c>
      <c r="T72" s="322">
        <f>IF(T$5=0,0,T$5/MAE_fec!T$5)</f>
        <v>0.5532635712078906</v>
      </c>
      <c r="U72" s="322">
        <f>IF(U$5=0,0,U$5/MAE_fec!U$5)</f>
        <v>0.56036108273856988</v>
      </c>
      <c r="V72" s="322">
        <f>IF(V$5=0,0,V$5/MAE_fec!V$5)</f>
        <v>0.55551326661325606</v>
      </c>
      <c r="W72" s="322">
        <f>IF(W$5=0,0,W$5/MAE_fec!W$5)</f>
        <v>0.55895251826367987</v>
      </c>
      <c r="X72" s="322">
        <f>IF(X$5=0,0,X$5/MAE_fec!X$5)</f>
        <v>0.55848022087842042</v>
      </c>
      <c r="Y72" s="322">
        <f>IF(Y$5=0,0,Y$5/MAE_fec!Y$5)</f>
        <v>0.56100789319451594</v>
      </c>
      <c r="DA72" s="95"/>
    </row>
    <row r="73" spans="1:105" ht="12" customHeight="1" x14ac:dyDescent="0.25">
      <c r="A73" s="173" t="s">
        <v>91</v>
      </c>
      <c r="B73" s="335">
        <f>IF(B$6=0,0,B$6/MAE_fec!B$6)</f>
        <v>0.48017075086444261</v>
      </c>
      <c r="C73" s="335">
        <f>IF(C$6=0,0,C$6/MAE_fec!C$6)</f>
        <v>0.48017075086444283</v>
      </c>
      <c r="D73" s="335">
        <f>IF(D$6=0,0,D$6/MAE_fec!D$6)</f>
        <v>0.48017075086444277</v>
      </c>
      <c r="E73" s="335">
        <f>IF(E$6=0,0,E$6/MAE_fec!E$6)</f>
        <v>0.48017075086444272</v>
      </c>
      <c r="F73" s="335">
        <f>IF(F$6=0,0,F$6/MAE_fec!F$6)</f>
        <v>0.48017075086444261</v>
      </c>
      <c r="G73" s="335">
        <f>IF(G$6=0,0,G$6/MAE_fec!G$6)</f>
        <v>0.48017075086444255</v>
      </c>
      <c r="H73" s="335">
        <f>IF(H$6=0,0,H$6/MAE_fec!H$6)</f>
        <v>0.4801707508644425</v>
      </c>
      <c r="I73" s="335">
        <f>IF(I$6=0,0,I$6/MAE_fec!I$6)</f>
        <v>0.48017075086444272</v>
      </c>
      <c r="J73" s="335">
        <f>IF(J$6=0,0,J$6/MAE_fec!J$6)</f>
        <v>0.48017075086444261</v>
      </c>
      <c r="K73" s="335">
        <f>IF(K$6=0,0,K$6/MAE_fec!K$6)</f>
        <v>0.48017075086444277</v>
      </c>
      <c r="L73" s="335">
        <f>IF(L$6=0,0,L$6/MAE_fec!L$6)</f>
        <v>0.48017075086444283</v>
      </c>
      <c r="M73" s="335">
        <f>IF(M$6=0,0,M$6/MAE_fec!M$6)</f>
        <v>0.48017075086444283</v>
      </c>
      <c r="N73" s="335">
        <f>IF(N$6=0,0,N$6/MAE_fec!N$6)</f>
        <v>0.48017075086444261</v>
      </c>
      <c r="O73" s="335">
        <f>IF(O$6=0,0,O$6/MAE_fec!O$6)</f>
        <v>0.48017075086444289</v>
      </c>
      <c r="P73" s="335">
        <f>IF(P$6=0,0,P$6/MAE_fec!P$6)</f>
        <v>0.48017075086444272</v>
      </c>
      <c r="Q73" s="335">
        <f>IF(Q$6=0,0,Q$6/MAE_fec!Q$6)</f>
        <v>0.48017075086444261</v>
      </c>
      <c r="R73" s="335">
        <f>IF(R$6=0,0,R$6/MAE_fec!R$6)</f>
        <v>0.48017075086444272</v>
      </c>
      <c r="S73" s="335">
        <f>IF(S$6=0,0,S$6/MAE_fec!S$6)</f>
        <v>0.48017075086444272</v>
      </c>
      <c r="T73" s="335">
        <f>IF(T$6=0,0,T$6/MAE_fec!T$6)</f>
        <v>0.48017075086444266</v>
      </c>
      <c r="U73" s="335">
        <f>IF(U$6=0,0,U$6/MAE_fec!U$6)</f>
        <v>0.48017075086444277</v>
      </c>
      <c r="V73" s="335">
        <f>IF(V$6=0,0,V$6/MAE_fec!V$6)</f>
        <v>0.48017075086444283</v>
      </c>
      <c r="W73" s="335">
        <f>IF(W$6=0,0,W$6/MAE_fec!W$6)</f>
        <v>0.48017075086444272</v>
      </c>
      <c r="X73" s="335">
        <f>IF(X$6=0,0,X$6/MAE_fec!X$6)</f>
        <v>0.48017075086444277</v>
      </c>
      <c r="Y73" s="335">
        <f>IF(Y$6=0,0,Y$6/MAE_fec!Y$6)</f>
        <v>0.48017075086444255</v>
      </c>
      <c r="DA73" s="177"/>
    </row>
    <row r="74" spans="1:105" ht="12" customHeight="1" x14ac:dyDescent="0.25">
      <c r="A74" s="173" t="s">
        <v>92</v>
      </c>
      <c r="B74" s="335">
        <f>IF(B$7=0,0,B$7/MAE_fec!B$7)</f>
        <v>0.12468094689477817</v>
      </c>
      <c r="C74" s="335">
        <f>IF(C$7=0,0,C$7/MAE_fec!C$7)</f>
        <v>0.12468094689477817</v>
      </c>
      <c r="D74" s="335">
        <f>IF(D$7=0,0,D$7/MAE_fec!D$7)</f>
        <v>0.1246809468947782</v>
      </c>
      <c r="E74" s="335">
        <f>IF(E$7=0,0,E$7/MAE_fec!E$7)</f>
        <v>0.12468094689477816</v>
      </c>
      <c r="F74" s="335">
        <f>IF(F$7=0,0,F$7/MAE_fec!F$7)</f>
        <v>0.1246809468947782</v>
      </c>
      <c r="G74" s="335">
        <f>IF(G$7=0,0,G$7/MAE_fec!G$7)</f>
        <v>0.1246809468947782</v>
      </c>
      <c r="H74" s="335">
        <f>IF(H$7=0,0,H$7/MAE_fec!H$7)</f>
        <v>0.12468094689477817</v>
      </c>
      <c r="I74" s="335">
        <f>IF(I$7=0,0,I$7/MAE_fec!I$7)</f>
        <v>0.12468094689477818</v>
      </c>
      <c r="J74" s="335">
        <f>IF(J$7=0,0,J$7/MAE_fec!J$7)</f>
        <v>0.12468094689477817</v>
      </c>
      <c r="K74" s="335">
        <f>IF(K$7=0,0,K$7/MAE_fec!K$7)</f>
        <v>0.12468094689477821</v>
      </c>
      <c r="L74" s="335">
        <f>IF(L$7=0,0,L$7/MAE_fec!L$7)</f>
        <v>0.1246809468947782</v>
      </c>
      <c r="M74" s="335">
        <f>IF(M$7=0,0,M$7/MAE_fec!M$7)</f>
        <v>0.12468094689477821</v>
      </c>
      <c r="N74" s="335">
        <f>IF(N$7=0,0,N$7/MAE_fec!N$7)</f>
        <v>0.12468094689477817</v>
      </c>
      <c r="O74" s="335">
        <f>IF(O$7=0,0,O$7/MAE_fec!O$7)</f>
        <v>0.12468094689477816</v>
      </c>
      <c r="P74" s="335">
        <f>IF(P$7=0,0,P$7/MAE_fec!P$7)</f>
        <v>0.12468094689477818</v>
      </c>
      <c r="Q74" s="335">
        <f>IF(Q$7=0,0,Q$7/MAE_fec!Q$7)</f>
        <v>0.12468094689477818</v>
      </c>
      <c r="R74" s="335">
        <f>IF(R$7=0,0,R$7/MAE_fec!R$7)</f>
        <v>0.12468094689477818</v>
      </c>
      <c r="S74" s="335">
        <f>IF(S$7=0,0,S$7/MAE_fec!S$7)</f>
        <v>0.12468094689477821</v>
      </c>
      <c r="T74" s="335">
        <f>IF(T$7=0,0,T$7/MAE_fec!T$7)</f>
        <v>0.12468094689477817</v>
      </c>
      <c r="U74" s="335">
        <f>IF(U$7=0,0,U$7/MAE_fec!U$7)</f>
        <v>0.12468094689477818</v>
      </c>
      <c r="V74" s="335">
        <f>IF(V$7=0,0,V$7/MAE_fec!V$7)</f>
        <v>0.12468094689477818</v>
      </c>
      <c r="W74" s="335">
        <f>IF(W$7=0,0,W$7/MAE_fec!W$7)</f>
        <v>0.12468094689477816</v>
      </c>
      <c r="X74" s="335">
        <f>IF(X$7=0,0,X$7/MAE_fec!X$7)</f>
        <v>0.12468094689477818</v>
      </c>
      <c r="Y74" s="335">
        <f>IF(Y$7=0,0,Y$7/MAE_fec!Y$7)</f>
        <v>0.12468094689477818</v>
      </c>
      <c r="DA74" s="177"/>
    </row>
    <row r="75" spans="1:105" ht="12" customHeight="1" x14ac:dyDescent="0.25">
      <c r="A75" s="173" t="s">
        <v>93</v>
      </c>
      <c r="B75" s="335">
        <f>IF(B$8=0,0,B$8/MAE_fec!B$8)</f>
        <v>0.66810950483769127</v>
      </c>
      <c r="C75" s="335">
        <f>IF(C$8=0,0,C$8/MAE_fec!C$8)</f>
        <v>0.66810950483769105</v>
      </c>
      <c r="D75" s="335">
        <f>IF(D$8=0,0,D$8/MAE_fec!D$8)</f>
        <v>0.66810950483769127</v>
      </c>
      <c r="E75" s="335">
        <f>IF(E$8=0,0,E$8/MAE_fec!E$8)</f>
        <v>0.66810950483769116</v>
      </c>
      <c r="F75" s="335">
        <f>IF(F$8=0,0,F$8/MAE_fec!F$8)</f>
        <v>0.66810950483769127</v>
      </c>
      <c r="G75" s="335">
        <f>IF(G$8=0,0,G$8/MAE_fec!G$8)</f>
        <v>0.66810950483769105</v>
      </c>
      <c r="H75" s="335">
        <f>IF(H$8=0,0,H$8/MAE_fec!H$8)</f>
        <v>0.66810950483769116</v>
      </c>
      <c r="I75" s="335">
        <f>IF(I$8=0,0,I$8/MAE_fec!I$8)</f>
        <v>0.66810950483769116</v>
      </c>
      <c r="J75" s="335">
        <f>IF(J$8=0,0,J$8/MAE_fec!J$8)</f>
        <v>0.66810950483769105</v>
      </c>
      <c r="K75" s="335">
        <f>IF(K$8=0,0,K$8/MAE_fec!K$8)</f>
        <v>0.66810950483769116</v>
      </c>
      <c r="L75" s="335">
        <f>IF(L$8=0,0,L$8/MAE_fec!L$8)</f>
        <v>0.66810950483769127</v>
      </c>
      <c r="M75" s="335">
        <f>IF(M$8=0,0,M$8/MAE_fec!M$8)</f>
        <v>0.66810950483769127</v>
      </c>
      <c r="N75" s="335">
        <f>IF(N$8=0,0,N$8/MAE_fec!N$8)</f>
        <v>0.66810950483769116</v>
      </c>
      <c r="O75" s="335">
        <f>IF(O$8=0,0,O$8/MAE_fec!O$8)</f>
        <v>0.66810950483769094</v>
      </c>
      <c r="P75" s="335">
        <f>IF(P$8=0,0,P$8/MAE_fec!P$8)</f>
        <v>0.66810950483769116</v>
      </c>
      <c r="Q75" s="335">
        <f>IF(Q$8=0,0,Q$8/MAE_fec!Q$8)</f>
        <v>0.66810950483769116</v>
      </c>
      <c r="R75" s="335">
        <f>IF(R$8=0,0,R$8/MAE_fec!R$8)</f>
        <v>0.66810950483769127</v>
      </c>
      <c r="S75" s="335">
        <f>IF(S$8=0,0,S$8/MAE_fec!S$8)</f>
        <v>0.66810950483769116</v>
      </c>
      <c r="T75" s="335">
        <f>IF(T$8=0,0,T$8/MAE_fec!T$8)</f>
        <v>0.66810950483769105</v>
      </c>
      <c r="U75" s="335">
        <f>IF(U$8=0,0,U$8/MAE_fec!U$8)</f>
        <v>0.66810950483769127</v>
      </c>
      <c r="V75" s="335">
        <f>IF(V$8=0,0,V$8/MAE_fec!V$8)</f>
        <v>0.66810950483769116</v>
      </c>
      <c r="W75" s="335">
        <f>IF(W$8=0,0,W$8/MAE_fec!W$8)</f>
        <v>0.66810950483769116</v>
      </c>
      <c r="X75" s="335">
        <f>IF(X$8=0,0,X$8/MAE_fec!X$8)</f>
        <v>0.66810950483769116</v>
      </c>
      <c r="Y75" s="335">
        <f>IF(Y$8=0,0,Y$8/MAE_fec!Y$8)</f>
        <v>0.66810950483769116</v>
      </c>
      <c r="DA75" s="177"/>
    </row>
    <row r="76" spans="1:105" ht="12" customHeight="1" x14ac:dyDescent="0.25">
      <c r="A76" s="173" t="s">
        <v>94</v>
      </c>
      <c r="B76" s="335">
        <f>IF(B$9=0,0,B$9/MAE_fec!B$9)</f>
        <v>0.47332734462050807</v>
      </c>
      <c r="C76" s="335">
        <f>IF(C$9=0,0,C$9/MAE_fec!C$9)</f>
        <v>0.47332734462050813</v>
      </c>
      <c r="D76" s="335">
        <f>IF(D$9=0,0,D$9/MAE_fec!D$9)</f>
        <v>0.47332734462050774</v>
      </c>
      <c r="E76" s="335">
        <f>IF(E$9=0,0,E$9/MAE_fec!E$9)</f>
        <v>0.47332734462050802</v>
      </c>
      <c r="F76" s="335">
        <f>IF(F$9=0,0,F$9/MAE_fec!F$9)</f>
        <v>0.47332734462050796</v>
      </c>
      <c r="G76" s="335">
        <f>IF(G$9=0,0,G$9/MAE_fec!G$9)</f>
        <v>0.47332734462050796</v>
      </c>
      <c r="H76" s="335">
        <f>IF(H$9=0,0,H$9/MAE_fec!H$9)</f>
        <v>0.47332734462050796</v>
      </c>
      <c r="I76" s="335">
        <f>IF(I$9=0,0,I$9/MAE_fec!I$9)</f>
        <v>0.47332734462050791</v>
      </c>
      <c r="J76" s="335">
        <f>IF(J$9=0,0,J$9/MAE_fec!J$9)</f>
        <v>0.47332734462050796</v>
      </c>
      <c r="K76" s="335">
        <f>IF(K$9=0,0,K$9/MAE_fec!K$9)</f>
        <v>0.47332734462050818</v>
      </c>
      <c r="L76" s="335">
        <f>IF(L$9=0,0,L$9/MAE_fec!L$9)</f>
        <v>0.4733273446205078</v>
      </c>
      <c r="M76" s="335">
        <f>IF(M$9=0,0,M$9/MAE_fec!M$9)</f>
        <v>0.47332734462050802</v>
      </c>
      <c r="N76" s="335">
        <f>IF(N$9=0,0,N$9/MAE_fec!N$9)</f>
        <v>0.47332734462050791</v>
      </c>
      <c r="O76" s="335">
        <f>IF(O$9=0,0,O$9/MAE_fec!O$9)</f>
        <v>0.47332734462050807</v>
      </c>
      <c r="P76" s="335">
        <f>IF(P$9=0,0,P$9/MAE_fec!P$9)</f>
        <v>0.47332734462050796</v>
      </c>
      <c r="Q76" s="335">
        <f>IF(Q$9=0,0,Q$9/MAE_fec!Q$9)</f>
        <v>0.47332734462050796</v>
      </c>
      <c r="R76" s="335">
        <f>IF(R$9=0,0,R$9/MAE_fec!R$9)</f>
        <v>0.47332734462050802</v>
      </c>
      <c r="S76" s="335">
        <f>IF(S$9=0,0,S$9/MAE_fec!S$9)</f>
        <v>0.47332734462050802</v>
      </c>
      <c r="T76" s="335">
        <f>IF(T$9=0,0,T$9/MAE_fec!T$9)</f>
        <v>0.47332734462050802</v>
      </c>
      <c r="U76" s="335">
        <f>IF(U$9=0,0,U$9/MAE_fec!U$9)</f>
        <v>0.47332734462050813</v>
      </c>
      <c r="V76" s="335">
        <f>IF(V$9=0,0,V$9/MAE_fec!V$9)</f>
        <v>0.47332734462050807</v>
      </c>
      <c r="W76" s="335">
        <f>IF(W$9=0,0,W$9/MAE_fec!W$9)</f>
        <v>0.47332734462050807</v>
      </c>
      <c r="X76" s="335">
        <f>IF(X$9=0,0,X$9/MAE_fec!X$9)</f>
        <v>0.47332734462050796</v>
      </c>
      <c r="Y76" s="335">
        <f>IF(Y$9=0,0,Y$9/MAE_fec!Y$9)</f>
        <v>0.47332734462050791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0.73001164566300514</v>
      </c>
      <c r="C77" s="335">
        <f>IF(C$10=0,0,C$10/MAE_fec!C$10)</f>
        <v>0.76702422300670581</v>
      </c>
      <c r="D77" s="335">
        <f>IF(D$10=0,0,D$10/MAE_fec!D$10)</f>
        <v>0.69044819070131247</v>
      </c>
      <c r="E77" s="335">
        <f>IF(E$10=0,0,E$10/MAE_fec!E$10)</f>
        <v>0.70418963516884336</v>
      </c>
      <c r="F77" s="335">
        <f>IF(F$10=0,0,F$10/MAE_fec!F$10)</f>
        <v>0.74744547216338408</v>
      </c>
      <c r="G77" s="335">
        <f>IF(G$10=0,0,G$10/MAE_fec!G$10)</f>
        <v>0.73004787812522298</v>
      </c>
      <c r="H77" s="335">
        <f>IF(H$10=0,0,H$10/MAE_fec!H$10)</f>
        <v>0.739638438150238</v>
      </c>
      <c r="I77" s="335">
        <f>IF(I$10=0,0,I$10/MAE_fec!I$10)</f>
        <v>0.75390720225130914</v>
      </c>
      <c r="J77" s="335">
        <f>IF(J$10=0,0,J$10/MAE_fec!J$10)</f>
        <v>0.77171711029321777</v>
      </c>
      <c r="K77" s="335">
        <f>IF(K$10=0,0,K$10/MAE_fec!K$10)</f>
        <v>0.7676015450261725</v>
      </c>
      <c r="L77" s="335">
        <f>IF(L$10=0,0,L$10/MAE_fec!L$10)</f>
        <v>0.75485873854043017</v>
      </c>
      <c r="M77" s="335">
        <f>IF(M$10=0,0,M$10/MAE_fec!M$10)</f>
        <v>0.7532390312580326</v>
      </c>
      <c r="N77" s="335">
        <f>IF(N$10=0,0,N$10/MAE_fec!N$10)</f>
        <v>0.76005300109462703</v>
      </c>
      <c r="O77" s="335">
        <f>IF(O$10=0,0,O$10/MAE_fec!O$10)</f>
        <v>0.75646517355255505</v>
      </c>
      <c r="P77" s="335">
        <f>IF(P$10=0,0,P$10/MAE_fec!P$10)</f>
        <v>0.7624659161984999</v>
      </c>
      <c r="Q77" s="335">
        <f>IF(Q$10=0,0,Q$10/MAE_fec!Q$10)</f>
        <v>0.75921009996447586</v>
      </c>
      <c r="R77" s="335">
        <f>IF(R$10=0,0,R$10/MAE_fec!R$10)</f>
        <v>0.76596749844404666</v>
      </c>
      <c r="S77" s="335">
        <f>IF(S$10=0,0,S$10/MAE_fec!S$10)</f>
        <v>0.7672192369229367</v>
      </c>
      <c r="T77" s="335">
        <f>IF(T$10=0,0,T$10/MAE_fec!T$10)</f>
        <v>0.76310897948957779</v>
      </c>
      <c r="U77" s="335">
        <f>IF(U$10=0,0,U$10/MAE_fec!U$10)</f>
        <v>0.77990711107584132</v>
      </c>
      <c r="V77" s="335">
        <f>IF(V$10=0,0,V$10/MAE_fec!V$10)</f>
        <v>0.76289411749323688</v>
      </c>
      <c r="W77" s="335">
        <f>IF(W$10=0,0,W$10/MAE_fec!W$10)</f>
        <v>0.77605250032448136</v>
      </c>
      <c r="X77" s="335">
        <f>IF(X$10=0,0,X$10/MAE_fec!X$10)</f>
        <v>0.78001096358144917</v>
      </c>
      <c r="Y77" s="335">
        <f>IF(Y$10=0,0,Y$10/MAE_fec!Y$10)</f>
        <v>0.78657505199764421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0.52839087986000022</v>
      </c>
      <c r="C78" s="353">
        <f>IF(C$16=0,0,C$16/MAE_fec!C$16)</f>
        <v>0.56315255015237997</v>
      </c>
      <c r="D78" s="353">
        <f>IF(D$16=0,0,D$16/MAE_fec!D$16)</f>
        <v>0.51383710749070166</v>
      </c>
      <c r="E78" s="353">
        <f>IF(E$16=0,0,E$16/MAE_fec!E$16)</f>
        <v>0.52295585388846699</v>
      </c>
      <c r="F78" s="353">
        <f>IF(F$16=0,0,F$16/MAE_fec!F$16)</f>
        <v>0.55429849928945651</v>
      </c>
      <c r="G78" s="353">
        <f>IF(G$16=0,0,G$16/MAE_fec!G$16)</f>
        <v>0.54355704549230488</v>
      </c>
      <c r="H78" s="353">
        <f>IF(H$16=0,0,H$16/MAE_fec!H$16)</f>
        <v>0.55184778166005066</v>
      </c>
      <c r="I78" s="353">
        <f>IF(I$16=0,0,I$16/MAE_fec!I$16)</f>
        <v>0.56377495419558665</v>
      </c>
      <c r="J78" s="353">
        <f>IF(J$16=0,0,J$16/MAE_fec!J$16)</f>
        <v>0.57602124538894106</v>
      </c>
      <c r="K78" s="353">
        <f>IF(K$16=0,0,K$16/MAE_fec!K$16)</f>
        <v>0.57331660707290921</v>
      </c>
      <c r="L78" s="353">
        <f>IF(L$16=0,0,L$16/MAE_fec!L$16)</f>
        <v>0.56532076908038786</v>
      </c>
      <c r="M78" s="353">
        <f>IF(M$16=0,0,M$16/MAE_fec!M$16)</f>
        <v>0.56344091056779333</v>
      </c>
      <c r="N78" s="353">
        <f>IF(N$16=0,0,N$16/MAE_fec!N$16)</f>
        <v>0.5677210025181032</v>
      </c>
      <c r="O78" s="353">
        <f>IF(O$16=0,0,O$16/MAE_fec!O$16)</f>
        <v>0.56521548524437282</v>
      </c>
      <c r="P78" s="353">
        <f>IF(P$16=0,0,P$16/MAE_fec!P$16)</f>
        <v>0.5703126039559111</v>
      </c>
      <c r="Q78" s="353">
        <f>IF(Q$16=0,0,Q$16/MAE_fec!Q$16)</f>
        <v>0.567970926181392</v>
      </c>
      <c r="R78" s="353">
        <f>IF(R$16=0,0,R$16/MAE_fec!R$16)</f>
        <v>0.57322057670653059</v>
      </c>
      <c r="S78" s="353">
        <f>IF(S$16=0,0,S$16/MAE_fec!S$16)</f>
        <v>0.57415652811739026</v>
      </c>
      <c r="T78" s="353">
        <f>IF(T$16=0,0,T$16/MAE_fec!T$16)</f>
        <v>0.57107942422915359</v>
      </c>
      <c r="U78" s="353">
        <f>IF(U$16=0,0,U$16/MAE_fec!U$16)</f>
        <v>0.58197891722060369</v>
      </c>
      <c r="V78" s="353">
        <f>IF(V$16=0,0,V$16/MAE_fec!V$16)</f>
        <v>0.56882783842582807</v>
      </c>
      <c r="W78" s="353">
        <f>IF(W$16=0,0,W$16/MAE_fec!W$16)</f>
        <v>0.57805857607147082</v>
      </c>
      <c r="X78" s="353">
        <f>IF(X$16=0,0,X$16/MAE_fec!X$16)</f>
        <v>0.57992612944845356</v>
      </c>
      <c r="Y78" s="353">
        <f>IF(Y$16=0,0,Y$16/MAE_fec!Y$16)</f>
        <v>0.58419869890127218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0.46151522179689219</v>
      </c>
      <c r="C79" s="349">
        <f>IF(C$24=0,0,C$24/MAE_fec!C$24)</f>
        <v>0.46567294066282489</v>
      </c>
      <c r="D79" s="349">
        <f>IF(D$24=0,0,D$24/MAE_fec!D$24)</f>
        <v>0.4543714255685713</v>
      </c>
      <c r="E79" s="349">
        <f>IF(E$24=0,0,E$24/MAE_fec!E$24)</f>
        <v>0.45814330255266217</v>
      </c>
      <c r="F79" s="349">
        <f>IF(F$24=0,0,F$24/MAE_fec!F$24)</f>
        <v>0.46367765124275262</v>
      </c>
      <c r="G79" s="349">
        <f>IF(G$24=0,0,G$24/MAE_fec!G$24)</f>
        <v>0.46185075705584966</v>
      </c>
      <c r="H79" s="349">
        <f>IF(H$24=0,0,H$24/MAE_fec!H$24)</f>
        <v>0.46290602212505955</v>
      </c>
      <c r="I79" s="349">
        <f>IF(I$24=0,0,I$24/MAE_fec!I$24)</f>
        <v>0.46435611316139214</v>
      </c>
      <c r="J79" s="349">
        <f>IF(J$24=0,0,J$24/MAE_fec!J$24)</f>
        <v>0.46621972609404277</v>
      </c>
      <c r="K79" s="349">
        <f>IF(K$24=0,0,K$24/MAE_fec!K$24)</f>
        <v>0.46584219587456732</v>
      </c>
      <c r="L79" s="349">
        <f>IF(L$24=0,0,L$24/MAE_fec!L$24)</f>
        <v>0.4645533505761878</v>
      </c>
      <c r="M79" s="349">
        <f>IF(M$24=0,0,M$24/MAE_fec!M$24)</f>
        <v>0.46433953529612754</v>
      </c>
      <c r="N79" s="349">
        <f>IF(N$24=0,0,N$24/MAE_fec!N$24)</f>
        <v>0.46510782836627218</v>
      </c>
      <c r="O79" s="349">
        <f>IF(O$24=0,0,O$24/MAE_fec!O$24)</f>
        <v>0.46480202353654093</v>
      </c>
      <c r="P79" s="349">
        <f>IF(P$24=0,0,P$24/MAE_fec!P$24)</f>
        <v>0.46549708614422008</v>
      </c>
      <c r="Q79" s="349">
        <f>IF(Q$24=0,0,Q$24/MAE_fec!Q$24)</f>
        <v>0.46513790614146078</v>
      </c>
      <c r="R79" s="349">
        <f>IF(R$24=0,0,R$24/MAE_fec!R$24)</f>
        <v>0.46586467178774038</v>
      </c>
      <c r="S79" s="349">
        <f>IF(S$24=0,0,S$24/MAE_fec!S$24)</f>
        <v>0.46596434375690909</v>
      </c>
      <c r="T79" s="349">
        <f>IF(T$24=0,0,T$24/MAE_fec!T$24)</f>
        <v>0.46561893469415294</v>
      </c>
      <c r="U79" s="349">
        <f>IF(U$24=0,0,U$24/MAE_fec!U$24)</f>
        <v>0.46670143393033803</v>
      </c>
      <c r="V79" s="349">
        <f>IF(V$24=0,0,V$24/MAE_fec!V$24)</f>
        <v>0.46488955436823265</v>
      </c>
      <c r="W79" s="349">
        <f>IF(W$24=0,0,W$24/MAE_fec!W$24)</f>
        <v>0.466174636700187</v>
      </c>
      <c r="X79" s="349">
        <f>IF(X$24=0,0,X$24/MAE_fec!X$24)</f>
        <v>0.46612372770403471</v>
      </c>
      <c r="Y79" s="349">
        <f>IF(Y$24=0,0,Y$24/MAE_fec!Y$24)</f>
        <v>0.4669600748272324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0.45290646845142879</v>
      </c>
      <c r="C80" s="349">
        <f>IF(C$27=0,0,C$27/MAE_fec!C$27)</f>
        <v>0.48270218584489699</v>
      </c>
      <c r="D80" s="349">
        <f>IF(D$27=0,0,D$27/MAE_fec!D$27)</f>
        <v>0.44043180642060126</v>
      </c>
      <c r="E80" s="349">
        <f>IF(E$27=0,0,E$27/MAE_fec!E$27)</f>
        <v>0.44824787476154304</v>
      </c>
      <c r="F80" s="349">
        <f>IF(F$27=0,0,F$27/MAE_fec!F$27)</f>
        <v>0.47511299939096252</v>
      </c>
      <c r="G80" s="349">
        <f>IF(G$27=0,0,G$27/MAE_fec!G$27)</f>
        <v>0.46590603899340405</v>
      </c>
      <c r="H80" s="349">
        <f>IF(H$27=0,0,H$27/MAE_fec!H$27)</f>
        <v>0.47301238428004366</v>
      </c>
      <c r="I80" s="349">
        <f>IF(I$27=0,0,I$27/MAE_fec!I$27)</f>
        <v>0.48323567502478837</v>
      </c>
      <c r="J80" s="349">
        <f>IF(J$27=0,0,J$27/MAE_fec!J$27)</f>
        <v>0.4937324960476635</v>
      </c>
      <c r="K80" s="349">
        <f>IF(K$27=0,0,K$27/MAE_fec!K$27)</f>
        <v>0.49141423463392253</v>
      </c>
      <c r="L80" s="349">
        <f>IF(L$27=0,0,L$27/MAE_fec!L$27)</f>
        <v>0.48456065921176089</v>
      </c>
      <c r="M80" s="349">
        <f>IF(M$27=0,0,M$27/MAE_fec!M$27)</f>
        <v>0.48294935191525135</v>
      </c>
      <c r="N80" s="349">
        <f>IF(N$27=0,0,N$27/MAE_fec!N$27)</f>
        <v>0.48661800215837436</v>
      </c>
      <c r="O80" s="349">
        <f>IF(O$27=0,0,O$27/MAE_fec!O$27)</f>
        <v>0.48447041592374807</v>
      </c>
      <c r="P80" s="349">
        <f>IF(P$27=0,0,P$27/MAE_fec!P$27)</f>
        <v>0.48883937481935225</v>
      </c>
      <c r="Q80" s="349">
        <f>IF(Q$27=0,0,Q$27/MAE_fec!Q$27)</f>
        <v>0.48683222244119317</v>
      </c>
      <c r="R80" s="349">
        <f>IF(R$27=0,0,R$27/MAE_fec!R$27)</f>
        <v>0.49133192289131189</v>
      </c>
      <c r="S80" s="349">
        <f>IF(S$27=0,0,S$27/MAE_fec!S$27)</f>
        <v>0.49213416695776296</v>
      </c>
      <c r="T80" s="349">
        <f>IF(T$27=0,0,T$27/MAE_fec!T$27)</f>
        <v>0.48949664933927434</v>
      </c>
      <c r="U80" s="349">
        <f>IF(U$27=0,0,U$27/MAE_fec!U$27)</f>
        <v>0.49883907190337456</v>
      </c>
      <c r="V80" s="349">
        <f>IF(V$27=0,0,V$27/MAE_fec!V$27)</f>
        <v>0.4875667186507095</v>
      </c>
      <c r="W80" s="349">
        <f>IF(W$27=0,0,W$27/MAE_fec!W$27)</f>
        <v>0.4954787794898321</v>
      </c>
      <c r="X80" s="349">
        <f>IF(X$27=0,0,X$27/MAE_fec!X$27)</f>
        <v>0.49707953952724598</v>
      </c>
      <c r="Y80" s="349">
        <f>IF(Y$27=0,0,Y$27/MAE_fec!Y$27)</f>
        <v>0.50074174191537635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0.66896662821148545</v>
      </c>
      <c r="C81" s="349">
        <f>IF(C$35=0,0,C$35/MAE_fec!C$35)</f>
        <v>0.65457776321074013</v>
      </c>
      <c r="D81" s="349">
        <f>IF(D$35=0,0,D$35/MAE_fec!D$35)</f>
        <v>0.65808806167035838</v>
      </c>
      <c r="E81" s="349">
        <f>IF(E$35=0,0,E$35/MAE_fec!E$35)</f>
        <v>0.65479188219265172</v>
      </c>
      <c r="F81" s="349">
        <f>IF(F$35=0,0,F$35/MAE_fec!F$35)</f>
        <v>0.65069416967250138</v>
      </c>
      <c r="G81" s="349">
        <f>IF(G$35=0,0,G$35/MAE_fec!G$35)</f>
        <v>0.65707119971436223</v>
      </c>
      <c r="H81" s="349">
        <f>IF(H$35=0,0,H$35/MAE_fec!H$35)</f>
        <v>0.66002696127743354</v>
      </c>
      <c r="I81" s="349">
        <f>IF(I$35=0,0,I$35/MAE_fec!I$35)</f>
        <v>0.64925444177603298</v>
      </c>
      <c r="J81" s="349">
        <f>IF(J$35=0,0,J$35/MAE_fec!J$35)</f>
        <v>0.65825480662565872</v>
      </c>
      <c r="K81" s="349">
        <f>IF(K$35=0,0,K$35/MAE_fec!K$35)</f>
        <v>0.65543293697858185</v>
      </c>
      <c r="L81" s="349">
        <f>IF(L$35=0,0,L$35/MAE_fec!L$35)</f>
        <v>0.65406951245935196</v>
      </c>
      <c r="M81" s="349">
        <f>IF(M$35=0,0,M$35/MAE_fec!M$35)</f>
        <v>0.65364691453492307</v>
      </c>
      <c r="N81" s="349">
        <f>IF(N$35=0,0,N$35/MAE_fec!N$35)</f>
        <v>0.66005478505038739</v>
      </c>
      <c r="O81" s="349">
        <f>IF(O$35=0,0,O$35/MAE_fec!O$35)</f>
        <v>0.66343546331240666</v>
      </c>
      <c r="P81" s="349">
        <f>IF(P$35=0,0,P$35/MAE_fec!P$35)</f>
        <v>0.66569695706760956</v>
      </c>
      <c r="Q81" s="349">
        <f>IF(Q$35=0,0,Q$35/MAE_fec!Q$35)</f>
        <v>0.66447704300908494</v>
      </c>
      <c r="R81" s="349">
        <f>IF(R$35=0,0,R$35/MAE_fec!R$35)</f>
        <v>0.66589213571621797</v>
      </c>
      <c r="S81" s="349">
        <f>IF(S$35=0,0,S$35/MAE_fec!S$35)</f>
        <v>0.6678911594503083</v>
      </c>
      <c r="T81" s="349">
        <f>IF(T$35=0,0,T$35/MAE_fec!T$35)</f>
        <v>0.66612956615151042</v>
      </c>
      <c r="U81" s="349">
        <f>IF(U$35=0,0,U$35/MAE_fec!U$35)</f>
        <v>0.67471696828416716</v>
      </c>
      <c r="V81" s="349">
        <f>IF(V$35=0,0,V$35/MAE_fec!V$35)</f>
        <v>0.67417882837179177</v>
      </c>
      <c r="W81" s="349">
        <f>IF(W$35=0,0,W$35/MAE_fec!W$35)</f>
        <v>0.6748342753933172</v>
      </c>
      <c r="X81" s="349">
        <f>IF(X$35=0,0,X$35/MAE_fec!X$35)</f>
        <v>0.66121428501683843</v>
      </c>
      <c r="Y81" s="349">
        <f>IF(Y$35=0,0,Y$35/MAE_fec!Y$35)</f>
        <v>0.67238015680331731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0.62727943189784474</v>
      </c>
      <c r="C82" s="349">
        <f>IF(C$46=0,0,C$46/MAE_fec!C$46)</f>
        <v>0.62727943189784507</v>
      </c>
      <c r="D82" s="349">
        <f>IF(D$46=0,0,D$46/MAE_fec!D$46)</f>
        <v>0.62727943189784496</v>
      </c>
      <c r="E82" s="349">
        <f>IF(E$46=0,0,E$46/MAE_fec!E$46)</f>
        <v>0.62727943189784463</v>
      </c>
      <c r="F82" s="349">
        <f>IF(F$46=0,0,F$46/MAE_fec!F$46)</f>
        <v>0.62727943189784519</v>
      </c>
      <c r="G82" s="349">
        <f>IF(G$46=0,0,G$46/MAE_fec!G$46)</f>
        <v>0.62727943189784496</v>
      </c>
      <c r="H82" s="349">
        <f>IF(H$46=0,0,H$46/MAE_fec!H$46)</f>
        <v>0.62727943189784496</v>
      </c>
      <c r="I82" s="349">
        <f>IF(I$46=0,0,I$46/MAE_fec!I$46)</f>
        <v>0.62727943189784463</v>
      </c>
      <c r="J82" s="349">
        <f>IF(J$46=0,0,J$46/MAE_fec!J$46)</f>
        <v>0.62727943189784507</v>
      </c>
      <c r="K82" s="349">
        <f>IF(K$46=0,0,K$46/MAE_fec!K$46)</f>
        <v>0.62727943189784507</v>
      </c>
      <c r="L82" s="349">
        <f>IF(L$46=0,0,L$46/MAE_fec!L$46)</f>
        <v>0.62727943189784507</v>
      </c>
      <c r="M82" s="349">
        <f>IF(M$46=0,0,M$46/MAE_fec!M$46)</f>
        <v>0.62727943189784507</v>
      </c>
      <c r="N82" s="349">
        <f>IF(N$46=0,0,N$46/MAE_fec!N$46)</f>
        <v>0.62727943189784496</v>
      </c>
      <c r="O82" s="349">
        <f>IF(O$46=0,0,O$46/MAE_fec!O$46)</f>
        <v>0.62727943189784485</v>
      </c>
      <c r="P82" s="349">
        <f>IF(P$46=0,0,P$46/MAE_fec!P$46)</f>
        <v>0.62727943189784507</v>
      </c>
      <c r="Q82" s="349">
        <f>IF(Q$46=0,0,Q$46/MAE_fec!Q$46)</f>
        <v>0.62727943189784485</v>
      </c>
      <c r="R82" s="349">
        <f>IF(R$46=0,0,R$46/MAE_fec!R$46)</f>
        <v>0.62727943189784496</v>
      </c>
      <c r="S82" s="349">
        <f>IF(S$46=0,0,S$46/MAE_fec!S$46)</f>
        <v>0.62727943189784496</v>
      </c>
      <c r="T82" s="349">
        <f>IF(T$46=0,0,T$46/MAE_fec!T$46)</f>
        <v>0.62727943189784519</v>
      </c>
      <c r="U82" s="349">
        <f>IF(U$46=0,0,U$46/MAE_fec!U$46)</f>
        <v>0.62727943189784485</v>
      </c>
      <c r="V82" s="349">
        <f>IF(V$46=0,0,V$46/MAE_fec!V$46)</f>
        <v>0.62727943189784463</v>
      </c>
      <c r="W82" s="349">
        <f>IF(W$46=0,0,W$46/MAE_fec!W$46)</f>
        <v>0.62727943189784474</v>
      </c>
      <c r="X82" s="349">
        <f>IF(X$46=0,0,X$46/MAE_fec!X$46)</f>
        <v>0.62727943189784496</v>
      </c>
      <c r="Y82" s="349">
        <f>IF(Y$46=0,0,Y$46/MAE_fec!Y$46)</f>
        <v>0.62727943189784485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0.58018866854166085</v>
      </c>
      <c r="C83" s="337">
        <f>IF(C$47=0,0,C$47/MAE_fec!C$47)</f>
        <v>0.58018866854166118</v>
      </c>
      <c r="D83" s="337">
        <f>IF(D$47=0,0,D$47/MAE_fec!D$47)</f>
        <v>0.58018866854166096</v>
      </c>
      <c r="E83" s="337">
        <f>IF(E$47=0,0,E$47/MAE_fec!E$47)</f>
        <v>0.58018866854166073</v>
      </c>
      <c r="F83" s="337">
        <f>IF(F$47=0,0,F$47/MAE_fec!F$47)</f>
        <v>0.58018866854166107</v>
      </c>
      <c r="G83" s="337">
        <f>IF(G$47=0,0,G$47/MAE_fec!G$47)</f>
        <v>0.58018866854166073</v>
      </c>
      <c r="H83" s="337">
        <f>IF(H$47=0,0,H$47/MAE_fec!H$47)</f>
        <v>0.58018866854166073</v>
      </c>
      <c r="I83" s="337">
        <f>IF(I$47=0,0,I$47/MAE_fec!I$47)</f>
        <v>0.58018866854166096</v>
      </c>
      <c r="J83" s="337">
        <f>IF(J$47=0,0,J$47/MAE_fec!J$47)</f>
        <v>0.58018866854166096</v>
      </c>
      <c r="K83" s="337">
        <f>IF(K$47=0,0,K$47/MAE_fec!K$47)</f>
        <v>0.58018866854166062</v>
      </c>
      <c r="L83" s="337">
        <f>IF(L$47=0,0,L$47/MAE_fec!L$47)</f>
        <v>0.58018866854166107</v>
      </c>
      <c r="M83" s="337">
        <f>IF(M$47=0,0,M$47/MAE_fec!M$47)</f>
        <v>0.58018866854166118</v>
      </c>
      <c r="N83" s="337">
        <f>IF(N$47=0,0,N$47/MAE_fec!N$47)</f>
        <v>0.58018866854166096</v>
      </c>
      <c r="O83" s="337">
        <f>IF(O$47=0,0,O$47/MAE_fec!O$47)</f>
        <v>0.58018866854166107</v>
      </c>
      <c r="P83" s="337">
        <f>IF(P$47=0,0,P$47/MAE_fec!P$47)</f>
        <v>0.58018866854166096</v>
      </c>
      <c r="Q83" s="337">
        <f>IF(Q$47=0,0,Q$47/MAE_fec!Q$47)</f>
        <v>0.58018866854166096</v>
      </c>
      <c r="R83" s="337">
        <f>IF(R$47=0,0,R$47/MAE_fec!R$47)</f>
        <v>0.58018866854166107</v>
      </c>
      <c r="S83" s="337">
        <f>IF(S$47=0,0,S$47/MAE_fec!S$47)</f>
        <v>0.58018866854166085</v>
      </c>
      <c r="T83" s="337">
        <f>IF(T$47=0,0,T$47/MAE_fec!T$47)</f>
        <v>0.58018866854166096</v>
      </c>
      <c r="U83" s="337">
        <f>IF(U$47=0,0,U$47/MAE_fec!U$47)</f>
        <v>0.58018866854166085</v>
      </c>
      <c r="V83" s="337">
        <f>IF(V$47=0,0,V$47/MAE_fec!V$47)</f>
        <v>0.58018866854166096</v>
      </c>
      <c r="W83" s="337">
        <f>IF(W$47=0,0,W$47/MAE_fec!W$47)</f>
        <v>0.58018866854166096</v>
      </c>
      <c r="X83" s="337">
        <f>IF(X$47=0,0,X$47/MAE_fec!X$47)</f>
        <v>0.58018866854166085</v>
      </c>
      <c r="Y83" s="337">
        <f>IF(Y$47=0,0,Y$47/MAE_fec!Y$47)</f>
        <v>0.58018866854166107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SK: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263.23470451745851</v>
      </c>
      <c r="C5" s="223">
        <v>191.05861222572489</v>
      </c>
      <c r="D5" s="223">
        <v>329.45278808373729</v>
      </c>
      <c r="E5" s="223">
        <v>310.30755848415089</v>
      </c>
      <c r="F5" s="223">
        <v>162.03343594354459</v>
      </c>
      <c r="G5" s="223">
        <v>194.51312009156209</v>
      </c>
      <c r="H5" s="223">
        <v>192.1404566731093</v>
      </c>
      <c r="I5" s="223">
        <v>181.28131124713431</v>
      </c>
      <c r="J5" s="223">
        <v>191.32298779669469</v>
      </c>
      <c r="K5" s="223">
        <v>138.38436316071011</v>
      </c>
      <c r="L5" s="223">
        <v>180.80446400570139</v>
      </c>
      <c r="M5" s="223">
        <v>185.19870345773921</v>
      </c>
      <c r="N5" s="223">
        <v>180.6587798891413</v>
      </c>
      <c r="O5" s="223">
        <v>195.44335216740009</v>
      </c>
      <c r="P5" s="223">
        <v>204.83004632036679</v>
      </c>
      <c r="Q5" s="223">
        <v>216.41138686304441</v>
      </c>
      <c r="R5" s="223">
        <v>215.9177212782337</v>
      </c>
      <c r="S5" s="223">
        <v>248.24060927819411</v>
      </c>
      <c r="T5" s="223">
        <v>281.80918317339291</v>
      </c>
      <c r="U5" s="223">
        <v>206.31651623942429</v>
      </c>
      <c r="V5" s="223">
        <v>201.5188631994456</v>
      </c>
      <c r="W5" s="223">
        <v>193.59635651835711</v>
      </c>
      <c r="X5" s="223">
        <v>184.56146495872599</v>
      </c>
      <c r="Y5" s="223">
        <v>158.81394887835731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7.6897755696674066</v>
      </c>
      <c r="C10" s="260">
        <v>5.0010312323783914</v>
      </c>
      <c r="D10" s="260">
        <v>11.66988575699337</v>
      </c>
      <c r="E10" s="260">
        <v>11.16537026946904</v>
      </c>
      <c r="F10" s="260">
        <v>5.2381462233945602</v>
      </c>
      <c r="G10" s="260">
        <v>6.8068437432578648</v>
      </c>
      <c r="H10" s="260">
        <v>6.60073229658577</v>
      </c>
      <c r="I10" s="260">
        <v>6.0941773206071668</v>
      </c>
      <c r="J10" s="260">
        <v>5.7567284740736131</v>
      </c>
      <c r="K10" s="260">
        <v>4.2856220930856086</v>
      </c>
      <c r="L10" s="260">
        <v>6.0783796058488324</v>
      </c>
      <c r="M10" s="260">
        <v>6.2409502934856507</v>
      </c>
      <c r="N10" s="260">
        <v>5.7813400891035016</v>
      </c>
      <c r="O10" s="260">
        <v>6.3429409343199561</v>
      </c>
      <c r="P10" s="260">
        <v>6.3707816988797106</v>
      </c>
      <c r="Q10" s="260">
        <v>6.9123666043269427</v>
      </c>
      <c r="R10" s="260">
        <v>6.6414488591538259</v>
      </c>
      <c r="S10" s="260">
        <v>7.6011897556050423</v>
      </c>
      <c r="T10" s="260">
        <v>8.7662187434433676</v>
      </c>
      <c r="U10" s="260">
        <v>6.1298441998751754</v>
      </c>
      <c r="V10" s="260">
        <v>6.5403428844592826</v>
      </c>
      <c r="W10" s="260">
        <v>5.8097319845904574</v>
      </c>
      <c r="X10" s="260">
        <v>5.5292237348760036</v>
      </c>
      <c r="Y10" s="260">
        <v>4.5974552664905213</v>
      </c>
      <c r="DA10" s="68" t="s">
        <v>2641</v>
      </c>
    </row>
    <row r="11" spans="1:105" ht="12" customHeight="1" x14ac:dyDescent="0.25">
      <c r="A11" s="37" t="s">
        <v>159</v>
      </c>
      <c r="B11" s="226">
        <v>0.30634011900453179</v>
      </c>
      <c r="C11" s="226">
        <v>0.12851650921098479</v>
      </c>
      <c r="D11" s="226">
        <v>0.15071151457319529</v>
      </c>
      <c r="E11" s="226">
        <v>0.44618594809413181</v>
      </c>
      <c r="F11" s="226">
        <v>0.1349096447691594</v>
      </c>
      <c r="G11" s="226">
        <v>0.13863172929922371</v>
      </c>
      <c r="H11" s="226">
        <v>0</v>
      </c>
      <c r="I11" s="226">
        <v>0.13015247898260601</v>
      </c>
      <c r="J11" s="226">
        <v>0</v>
      </c>
      <c r="K11" s="226">
        <v>0.1234645015661355</v>
      </c>
      <c r="L11" s="226">
        <v>0.12769241653109351</v>
      </c>
      <c r="M11" s="226">
        <v>0.1296322133597286</v>
      </c>
      <c r="N11" s="226">
        <v>0.1238490663975033</v>
      </c>
      <c r="O11" s="226">
        <v>0.1234593701539395</v>
      </c>
      <c r="P11" s="226">
        <v>0.1188813761615448</v>
      </c>
      <c r="Q11" s="226">
        <v>0.1211520373069241</v>
      </c>
      <c r="R11" s="226">
        <v>0.117663482524713</v>
      </c>
      <c r="S11" s="226">
        <v>0</v>
      </c>
      <c r="T11" s="226">
        <v>0.23711706313374159</v>
      </c>
      <c r="U11" s="226">
        <v>0.11782717604107761</v>
      </c>
      <c r="V11" s="226">
        <v>0.12545770812361981</v>
      </c>
      <c r="W11" s="226">
        <v>0.1222123861655714</v>
      </c>
      <c r="X11" s="226">
        <v>0</v>
      </c>
      <c r="Y11" s="226">
        <v>0</v>
      </c>
      <c r="DA11" s="69" t="s">
        <v>2642</v>
      </c>
    </row>
    <row r="12" spans="1:105" ht="12" customHeight="1" x14ac:dyDescent="0.25">
      <c r="A12" s="37" t="s">
        <v>35</v>
      </c>
      <c r="B12" s="226">
        <v>7.3834354506628754</v>
      </c>
      <c r="C12" s="226">
        <v>4.8725147231674066</v>
      </c>
      <c r="D12" s="226">
        <v>11.51917424242018</v>
      </c>
      <c r="E12" s="226">
        <v>10.719184321374909</v>
      </c>
      <c r="F12" s="226">
        <v>5.1032365786254008</v>
      </c>
      <c r="G12" s="226">
        <v>6.6682120139586409</v>
      </c>
      <c r="H12" s="226">
        <v>6.60073229658577</v>
      </c>
      <c r="I12" s="226">
        <v>5.9640248416245596</v>
      </c>
      <c r="J12" s="226">
        <v>5.7567284740736131</v>
      </c>
      <c r="K12" s="226">
        <v>4.1621575915194731</v>
      </c>
      <c r="L12" s="226">
        <v>5.9506871893177378</v>
      </c>
      <c r="M12" s="226">
        <v>6.1113180801259217</v>
      </c>
      <c r="N12" s="226">
        <v>5.6574910227059982</v>
      </c>
      <c r="O12" s="226">
        <v>6.2194815641660171</v>
      </c>
      <c r="P12" s="226">
        <v>6.251900322718166</v>
      </c>
      <c r="Q12" s="226">
        <v>6.7912145670200186</v>
      </c>
      <c r="R12" s="226">
        <v>6.523785376629113</v>
      </c>
      <c r="S12" s="226">
        <v>7.6011897556050423</v>
      </c>
      <c r="T12" s="226">
        <v>8.5291016803096262</v>
      </c>
      <c r="U12" s="226">
        <v>6.0120170238340984</v>
      </c>
      <c r="V12" s="226">
        <v>6.4148851763356616</v>
      </c>
      <c r="W12" s="226">
        <v>5.6875195984248856</v>
      </c>
      <c r="X12" s="226">
        <v>5.5292237348760036</v>
      </c>
      <c r="Y12" s="226">
        <v>4.5974552664905213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64.914079243099366</v>
      </c>
      <c r="C16" s="261">
        <f t="shared" si="0"/>
        <v>40.223266467109333</v>
      </c>
      <c r="D16" s="261">
        <f t="shared" si="0"/>
        <v>79.835362703077863</v>
      </c>
      <c r="E16" s="261">
        <f t="shared" si="0"/>
        <v>77.54201289889933</v>
      </c>
      <c r="F16" s="261">
        <f t="shared" si="0"/>
        <v>37.281119382731127</v>
      </c>
      <c r="G16" s="261">
        <f t="shared" si="0"/>
        <v>46.633493282343977</v>
      </c>
      <c r="H16" s="261">
        <f t="shared" si="0"/>
        <v>44.536935525993208</v>
      </c>
      <c r="I16" s="261">
        <f t="shared" si="0"/>
        <v>40.379258707358368</v>
      </c>
      <c r="J16" s="261">
        <f t="shared" si="0"/>
        <v>38.889976409882458</v>
      </c>
      <c r="K16" s="261">
        <f t="shared" si="0"/>
        <v>28.724196960452989</v>
      </c>
      <c r="L16" s="261">
        <f t="shared" si="0"/>
        <v>39.634388176050138</v>
      </c>
      <c r="M16" s="261">
        <f t="shared" si="0"/>
        <v>41.152361761874147</v>
      </c>
      <c r="N16" s="261">
        <f t="shared" si="0"/>
        <v>38.638618636532662</v>
      </c>
      <c r="O16" s="261">
        <f t="shared" si="0"/>
        <v>42.251075272425886</v>
      </c>
      <c r="P16" s="261">
        <f t="shared" si="0"/>
        <v>41.98751155898529</v>
      </c>
      <c r="Q16" s="261">
        <f t="shared" si="0"/>
        <v>45.488422087188852</v>
      </c>
      <c r="R16" s="261">
        <f t="shared" si="0"/>
        <v>43.512756882401781</v>
      </c>
      <c r="S16" s="261">
        <f t="shared" si="0"/>
        <v>49.732985158400517</v>
      </c>
      <c r="T16" s="261">
        <f t="shared" si="0"/>
        <v>57.500430057941877</v>
      </c>
      <c r="U16" s="261">
        <f t="shared" si="0"/>
        <v>40.465534498624578</v>
      </c>
      <c r="V16" s="261">
        <f t="shared" si="0"/>
        <v>43.185198688250402</v>
      </c>
      <c r="W16" s="261">
        <f t="shared" si="0"/>
        <v>38.511561880909937</v>
      </c>
      <c r="X16" s="261">
        <f t="shared" si="0"/>
        <v>36.834483121056067</v>
      </c>
      <c r="Y16" s="261">
        <f t="shared" si="0"/>
        <v>30.77815325775002</v>
      </c>
      <c r="DA16" s="70"/>
    </row>
    <row r="17" spans="1:105" ht="12" customHeight="1" x14ac:dyDescent="0.25">
      <c r="A17" s="60" t="s">
        <v>2556</v>
      </c>
      <c r="B17" s="329">
        <v>64.914079243099366</v>
      </c>
      <c r="C17" s="329">
        <v>40.223266467109333</v>
      </c>
      <c r="D17" s="329">
        <v>79.835362703077863</v>
      </c>
      <c r="E17" s="329">
        <v>77.54201289889933</v>
      </c>
      <c r="F17" s="329">
        <v>37.281119382731127</v>
      </c>
      <c r="G17" s="329">
        <v>46.633493282343977</v>
      </c>
      <c r="H17" s="329">
        <v>44.536935525993208</v>
      </c>
      <c r="I17" s="329">
        <v>40.379258707358368</v>
      </c>
      <c r="J17" s="329">
        <v>38.889976409882458</v>
      </c>
      <c r="K17" s="329">
        <v>28.724196960452989</v>
      </c>
      <c r="L17" s="329">
        <v>39.634388176050138</v>
      </c>
      <c r="M17" s="329">
        <v>41.152361761874147</v>
      </c>
      <c r="N17" s="329">
        <v>38.638618636532662</v>
      </c>
      <c r="O17" s="329">
        <v>42.251075272425886</v>
      </c>
      <c r="P17" s="329">
        <v>41.98751155898529</v>
      </c>
      <c r="Q17" s="329">
        <v>45.488422087188852</v>
      </c>
      <c r="R17" s="329">
        <v>43.512756882401781</v>
      </c>
      <c r="S17" s="329">
        <v>49.732985158400517</v>
      </c>
      <c r="T17" s="329">
        <v>57.500430057941877</v>
      </c>
      <c r="U17" s="329">
        <v>40.465534498624578</v>
      </c>
      <c r="V17" s="329">
        <v>43.185198688250402</v>
      </c>
      <c r="W17" s="329">
        <v>38.511561880909937</v>
      </c>
      <c r="X17" s="329">
        <v>36.834483121056067</v>
      </c>
      <c r="Y17" s="329">
        <v>30.77815325775002</v>
      </c>
      <c r="DA17" s="72" t="s">
        <v>2647</v>
      </c>
    </row>
    <row r="18" spans="1:105" ht="12" customHeight="1" x14ac:dyDescent="0.25">
      <c r="A18" s="59" t="s">
        <v>28</v>
      </c>
      <c r="B18" s="230">
        <v>21.488264309727931</v>
      </c>
      <c r="C18" s="230">
        <v>9.9148524024020706</v>
      </c>
      <c r="D18" s="230">
        <v>7.1605302000293074</v>
      </c>
      <c r="E18" s="230">
        <v>7.8439522054442854</v>
      </c>
      <c r="F18" s="230">
        <v>4.561393672378844</v>
      </c>
      <c r="G18" s="230">
        <v>3.0566188745177558</v>
      </c>
      <c r="H18" s="230">
        <v>1.828233795904173</v>
      </c>
      <c r="I18" s="230">
        <v>1.1558138309294861</v>
      </c>
      <c r="J18" s="230">
        <v>1.362302756389409</v>
      </c>
      <c r="K18" s="230">
        <v>0.59063004919082307</v>
      </c>
      <c r="L18" s="230">
        <v>0.31457108975859932</v>
      </c>
      <c r="M18" s="230">
        <v>0.31520119923853301</v>
      </c>
      <c r="N18" s="230">
        <v>0.30150894148722512</v>
      </c>
      <c r="O18" s="230">
        <v>0.29580456039733061</v>
      </c>
      <c r="P18" s="230">
        <v>0.3038203686189983</v>
      </c>
      <c r="Q18" s="230">
        <v>0.2983896231580675</v>
      </c>
      <c r="R18" s="230">
        <v>0</v>
      </c>
      <c r="S18" s="230">
        <v>0</v>
      </c>
      <c r="T18" s="230">
        <v>0.2894326092941551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0.87603498282934766</v>
      </c>
      <c r="F19" s="230">
        <v>0</v>
      </c>
      <c r="G19" s="230">
        <v>0.8292262302519624</v>
      </c>
      <c r="H19" s="230">
        <v>0.80833737459898269</v>
      </c>
      <c r="I19" s="230">
        <v>0</v>
      </c>
      <c r="J19" s="230">
        <v>0.73185337199776235</v>
      </c>
      <c r="K19" s="230">
        <v>0.74772552627170152</v>
      </c>
      <c r="L19" s="230">
        <v>0</v>
      </c>
      <c r="M19" s="230">
        <v>0.78994684221111944</v>
      </c>
      <c r="N19" s="230">
        <v>1.5221180846494651</v>
      </c>
      <c r="O19" s="230">
        <v>1.5273155470091939</v>
      </c>
      <c r="P19" s="230">
        <v>0.74234063019059515</v>
      </c>
      <c r="Q19" s="230">
        <v>0.75350755406864478</v>
      </c>
      <c r="R19" s="230">
        <v>0.73248684712064849</v>
      </c>
      <c r="S19" s="230">
        <v>0.72694927619080474</v>
      </c>
      <c r="T19" s="230">
        <v>0.73848500501671255</v>
      </c>
      <c r="U19" s="230">
        <v>0.73818279727815661</v>
      </c>
      <c r="V19" s="230">
        <v>0.78864497671430289</v>
      </c>
      <c r="W19" s="230">
        <v>0.75247313582315367</v>
      </c>
      <c r="X19" s="230">
        <v>0.77237151341065902</v>
      </c>
      <c r="Y19" s="230">
        <v>0.73104181058943951</v>
      </c>
      <c r="DA19" s="71" t="s">
        <v>2649</v>
      </c>
    </row>
    <row r="20" spans="1:105" ht="12" customHeight="1" x14ac:dyDescent="0.25">
      <c r="A20" s="59" t="s">
        <v>159</v>
      </c>
      <c r="B20" s="230">
        <v>1.7299684748970059</v>
      </c>
      <c r="C20" s="230">
        <v>0.77886567676259899</v>
      </c>
      <c r="D20" s="230">
        <v>0.93856395049317443</v>
      </c>
      <c r="E20" s="230">
        <v>2.750237569408839</v>
      </c>
      <c r="F20" s="230">
        <v>0.84270396133908421</v>
      </c>
      <c r="G20" s="230">
        <v>0.87062089477252569</v>
      </c>
      <c r="H20" s="230">
        <v>0</v>
      </c>
      <c r="I20" s="230">
        <v>0.83768953811737756</v>
      </c>
      <c r="J20" s="230">
        <v>0</v>
      </c>
      <c r="K20" s="230">
        <v>0.78895879830894655</v>
      </c>
      <c r="L20" s="230">
        <v>0.82601660095034435</v>
      </c>
      <c r="M20" s="230">
        <v>0.8318298831649964</v>
      </c>
      <c r="N20" s="230">
        <v>0.78865838544476374</v>
      </c>
      <c r="O20" s="230">
        <v>0.7868920636291743</v>
      </c>
      <c r="P20" s="230">
        <v>0.76398224371144341</v>
      </c>
      <c r="Q20" s="230">
        <v>0.77883246532552686</v>
      </c>
      <c r="R20" s="230">
        <v>0.75791828898312608</v>
      </c>
      <c r="S20" s="230">
        <v>0</v>
      </c>
      <c r="T20" s="230">
        <v>1.527522491773647</v>
      </c>
      <c r="U20" s="230">
        <v>0.76363468791844125</v>
      </c>
      <c r="V20" s="230">
        <v>0.81325620918558417</v>
      </c>
      <c r="W20" s="230">
        <v>0.7942928085519807</v>
      </c>
      <c r="X20" s="230">
        <v>0</v>
      </c>
      <c r="Y20" s="230">
        <v>0</v>
      </c>
      <c r="DA20" s="71" t="s">
        <v>2650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41.695846458474421</v>
      </c>
      <c r="C22" s="230">
        <v>29.529548387944661</v>
      </c>
      <c r="D22" s="230">
        <v>71.736268552555387</v>
      </c>
      <c r="E22" s="230">
        <v>66.071788141216857</v>
      </c>
      <c r="F22" s="230">
        <v>31.87702174901321</v>
      </c>
      <c r="G22" s="230">
        <v>41.877027282801741</v>
      </c>
      <c r="H22" s="230">
        <v>41.900364355490062</v>
      </c>
      <c r="I22" s="230">
        <v>38.385755338311498</v>
      </c>
      <c r="J22" s="230">
        <v>36.795820281495303</v>
      </c>
      <c r="K22" s="230">
        <v>26.59688258668152</v>
      </c>
      <c r="L22" s="230">
        <v>38.493800485341197</v>
      </c>
      <c r="M22" s="230">
        <v>39.215383837259488</v>
      </c>
      <c r="N22" s="230">
        <v>36.026333224951202</v>
      </c>
      <c r="O22" s="230">
        <v>39.641063101390188</v>
      </c>
      <c r="P22" s="230">
        <v>40.177368316464253</v>
      </c>
      <c r="Q22" s="230">
        <v>43.657692444636609</v>
      </c>
      <c r="R22" s="230">
        <v>42.022351746298007</v>
      </c>
      <c r="S22" s="230">
        <v>49.006035882209723</v>
      </c>
      <c r="T22" s="230">
        <v>54.944989951857373</v>
      </c>
      <c r="U22" s="230">
        <v>38.963717013427981</v>
      </c>
      <c r="V22" s="230">
        <v>41.583297502350518</v>
      </c>
      <c r="W22" s="230">
        <v>36.964795936534813</v>
      </c>
      <c r="X22" s="230">
        <v>36.062111607645413</v>
      </c>
      <c r="Y22" s="230">
        <v>30.047111447160582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27.91789158246792</v>
      </c>
      <c r="C24" s="261">
        <f t="shared" si="1"/>
        <v>25.11670953693018</v>
      </c>
      <c r="D24" s="261">
        <f t="shared" si="1"/>
        <v>31.038574367092849</v>
      </c>
      <c r="E24" s="261">
        <f t="shared" si="1"/>
        <v>33.108801874222799</v>
      </c>
      <c r="F24" s="261">
        <f t="shared" si="1"/>
        <v>21.807401582573</v>
      </c>
      <c r="G24" s="261">
        <f t="shared" si="1"/>
        <v>24.46887897601486</v>
      </c>
      <c r="H24" s="261">
        <f t="shared" si="1"/>
        <v>25.61249430732596</v>
      </c>
      <c r="I24" s="261">
        <f t="shared" si="1"/>
        <v>26.87619778103657</v>
      </c>
      <c r="J24" s="261">
        <f t="shared" si="1"/>
        <v>30.321464644429529</v>
      </c>
      <c r="K24" s="261">
        <f t="shared" si="1"/>
        <v>21.591406076033831</v>
      </c>
      <c r="L24" s="261">
        <f t="shared" si="1"/>
        <v>26.971191008833209</v>
      </c>
      <c r="M24" s="261">
        <f t="shared" si="1"/>
        <v>27.315050313958139</v>
      </c>
      <c r="N24" s="261">
        <f t="shared" si="1"/>
        <v>26.939262983670002</v>
      </c>
      <c r="O24" s="261">
        <f t="shared" si="1"/>
        <v>28.50477772460264</v>
      </c>
      <c r="P24" s="261">
        <f t="shared" si="1"/>
        <v>30.278402212419</v>
      </c>
      <c r="Q24" s="261">
        <f t="shared" si="1"/>
        <v>31.838318457780389</v>
      </c>
      <c r="R24" s="261">
        <f t="shared" si="1"/>
        <v>32.699565675048433</v>
      </c>
      <c r="S24" s="261">
        <f t="shared" si="1"/>
        <v>37.912347576805132</v>
      </c>
      <c r="T24" s="261">
        <f t="shared" si="1"/>
        <v>41.886785829549588</v>
      </c>
      <c r="U24" s="261">
        <f t="shared" si="1"/>
        <v>35.063675218655888</v>
      </c>
      <c r="V24" s="261">
        <f t="shared" si="1"/>
        <v>30.885061455583571</v>
      </c>
      <c r="W24" s="261">
        <f t="shared" si="1"/>
        <v>31.363909527909222</v>
      </c>
      <c r="X24" s="261">
        <f t="shared" si="1"/>
        <v>31.166689565375879</v>
      </c>
      <c r="Y24" s="261">
        <f t="shared" si="1"/>
        <v>27.719945935145571</v>
      </c>
      <c r="DA24" s="70"/>
    </row>
    <row r="25" spans="1:105" ht="12" customHeight="1" x14ac:dyDescent="0.25">
      <c r="A25" s="60" t="s">
        <v>2566</v>
      </c>
      <c r="B25" s="262">
        <v>27.91789158246792</v>
      </c>
      <c r="C25" s="262">
        <v>25.11670953693018</v>
      </c>
      <c r="D25" s="262">
        <v>31.038574367092849</v>
      </c>
      <c r="E25" s="262">
        <v>33.108801874222799</v>
      </c>
      <c r="F25" s="262">
        <v>21.807401582573</v>
      </c>
      <c r="G25" s="262">
        <v>24.46887897601486</v>
      </c>
      <c r="H25" s="262">
        <v>25.61249430732596</v>
      </c>
      <c r="I25" s="262">
        <v>26.87619778103657</v>
      </c>
      <c r="J25" s="262">
        <v>30.321464644429529</v>
      </c>
      <c r="K25" s="262">
        <v>21.591406076033831</v>
      </c>
      <c r="L25" s="262">
        <v>26.971191008833209</v>
      </c>
      <c r="M25" s="262">
        <v>27.315050313958139</v>
      </c>
      <c r="N25" s="262">
        <v>26.939262983670002</v>
      </c>
      <c r="O25" s="262">
        <v>28.50477772460264</v>
      </c>
      <c r="P25" s="262">
        <v>30.278402212419</v>
      </c>
      <c r="Q25" s="262">
        <v>31.838318457780389</v>
      </c>
      <c r="R25" s="262">
        <v>32.699565675048433</v>
      </c>
      <c r="S25" s="262">
        <v>37.912347576805132</v>
      </c>
      <c r="T25" s="262">
        <v>41.886785829549588</v>
      </c>
      <c r="U25" s="262">
        <v>35.063675218655888</v>
      </c>
      <c r="V25" s="262">
        <v>30.885061455583571</v>
      </c>
      <c r="W25" s="262">
        <v>31.363909527909222</v>
      </c>
      <c r="X25" s="262">
        <v>31.166689565375879</v>
      </c>
      <c r="Y25" s="262">
        <v>27.719945935145571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92.734398918713381</v>
      </c>
      <c r="C27" s="261">
        <f t="shared" si="2"/>
        <v>57.461809238727611</v>
      </c>
      <c r="D27" s="261">
        <f t="shared" si="2"/>
        <v>114.0505181472541</v>
      </c>
      <c r="E27" s="261">
        <f t="shared" si="2"/>
        <v>110.7743041412847</v>
      </c>
      <c r="F27" s="261">
        <f t="shared" si="2"/>
        <v>53.258741975330203</v>
      </c>
      <c r="G27" s="261">
        <f t="shared" si="2"/>
        <v>66.6192761176343</v>
      </c>
      <c r="H27" s="261">
        <f t="shared" si="2"/>
        <v>63.624193608561733</v>
      </c>
      <c r="I27" s="261">
        <f t="shared" si="2"/>
        <v>57.684655296226254</v>
      </c>
      <c r="J27" s="261">
        <f t="shared" si="2"/>
        <v>55.557109156974953</v>
      </c>
      <c r="K27" s="261">
        <f t="shared" si="2"/>
        <v>41.034567086361399</v>
      </c>
      <c r="L27" s="261">
        <f t="shared" si="2"/>
        <v>56.620554537214502</v>
      </c>
      <c r="M27" s="261">
        <f t="shared" si="2"/>
        <v>58.789088231248783</v>
      </c>
      <c r="N27" s="261">
        <f t="shared" si="2"/>
        <v>55.19802662361807</v>
      </c>
      <c r="O27" s="261">
        <f t="shared" si="2"/>
        <v>60.358678960608408</v>
      </c>
      <c r="P27" s="261">
        <f t="shared" si="2"/>
        <v>59.982159369979001</v>
      </c>
      <c r="Q27" s="261">
        <f t="shared" si="2"/>
        <v>64.983460124555521</v>
      </c>
      <c r="R27" s="261">
        <f t="shared" si="2"/>
        <v>62.161081260573987</v>
      </c>
      <c r="S27" s="261">
        <f t="shared" si="2"/>
        <v>71.047121654857889</v>
      </c>
      <c r="T27" s="261">
        <f t="shared" si="2"/>
        <v>82.143471511345538</v>
      </c>
      <c r="U27" s="261">
        <f t="shared" si="2"/>
        <v>57.807906426606529</v>
      </c>
      <c r="V27" s="261">
        <f t="shared" si="2"/>
        <v>61.693140983214889</v>
      </c>
      <c r="W27" s="261">
        <f t="shared" si="2"/>
        <v>55.016516972728468</v>
      </c>
      <c r="X27" s="261">
        <f t="shared" si="2"/>
        <v>52.620690172937238</v>
      </c>
      <c r="Y27" s="261">
        <f t="shared" si="2"/>
        <v>43.9687903682143</v>
      </c>
      <c r="DA27" s="70"/>
    </row>
    <row r="28" spans="1:105" ht="12" customHeight="1" x14ac:dyDescent="0.25">
      <c r="A28" s="60" t="s">
        <v>2571</v>
      </c>
      <c r="B28" s="329">
        <v>92.734398918713381</v>
      </c>
      <c r="C28" s="329">
        <v>57.461809238727611</v>
      </c>
      <c r="D28" s="329">
        <v>114.0505181472541</v>
      </c>
      <c r="E28" s="329">
        <v>110.7743041412847</v>
      </c>
      <c r="F28" s="329">
        <v>53.258741975330203</v>
      </c>
      <c r="G28" s="329">
        <v>66.6192761176343</v>
      </c>
      <c r="H28" s="329">
        <v>63.624193608561733</v>
      </c>
      <c r="I28" s="329">
        <v>57.684655296226254</v>
      </c>
      <c r="J28" s="329">
        <v>55.557109156974953</v>
      </c>
      <c r="K28" s="329">
        <v>41.034567086361399</v>
      </c>
      <c r="L28" s="329">
        <v>56.620554537214502</v>
      </c>
      <c r="M28" s="329">
        <v>58.789088231248783</v>
      </c>
      <c r="N28" s="329">
        <v>55.19802662361807</v>
      </c>
      <c r="O28" s="329">
        <v>60.358678960608408</v>
      </c>
      <c r="P28" s="329">
        <v>59.982159369979001</v>
      </c>
      <c r="Q28" s="329">
        <v>64.983460124555521</v>
      </c>
      <c r="R28" s="329">
        <v>62.161081260573987</v>
      </c>
      <c r="S28" s="329">
        <v>71.047121654857889</v>
      </c>
      <c r="T28" s="329">
        <v>82.143471511345538</v>
      </c>
      <c r="U28" s="329">
        <v>57.807906426606529</v>
      </c>
      <c r="V28" s="329">
        <v>61.693140983214889</v>
      </c>
      <c r="W28" s="329">
        <v>55.016516972728468</v>
      </c>
      <c r="X28" s="329">
        <v>52.620690172937238</v>
      </c>
      <c r="Y28" s="329">
        <v>43.9687903682143</v>
      </c>
      <c r="DA28" s="72" t="s">
        <v>2656</v>
      </c>
    </row>
    <row r="29" spans="1:105" ht="12" customHeight="1" x14ac:dyDescent="0.25">
      <c r="A29" s="59" t="s">
        <v>28</v>
      </c>
      <c r="B29" s="230">
        <v>30.69752044246847</v>
      </c>
      <c r="C29" s="230">
        <v>14.16407486057439</v>
      </c>
      <c r="D29" s="230">
        <v>10.229328857184729</v>
      </c>
      <c r="E29" s="230">
        <v>11.205646007777551</v>
      </c>
      <c r="F29" s="230">
        <v>6.5162766748269201</v>
      </c>
      <c r="G29" s="230">
        <v>4.3665983921682248</v>
      </c>
      <c r="H29" s="230">
        <v>2.6117625655773899</v>
      </c>
      <c r="I29" s="230">
        <v>1.651162615613551</v>
      </c>
      <c r="J29" s="230">
        <v>1.946146794842013</v>
      </c>
      <c r="K29" s="230">
        <v>0.84375721312974705</v>
      </c>
      <c r="L29" s="230">
        <v>0.4493872710837134</v>
      </c>
      <c r="M29" s="230">
        <v>0.45028742748361861</v>
      </c>
      <c r="N29" s="230">
        <v>0.4307270592674643</v>
      </c>
      <c r="O29" s="230">
        <v>0.42257794342475791</v>
      </c>
      <c r="P29" s="230">
        <v>0.43402909802714051</v>
      </c>
      <c r="Q29" s="230">
        <v>0.42627089022581088</v>
      </c>
      <c r="R29" s="230">
        <v>0</v>
      </c>
      <c r="S29" s="230">
        <v>0</v>
      </c>
      <c r="T29" s="230">
        <v>0.41347515613450719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1.2514785468990679</v>
      </c>
      <c r="F30" s="230">
        <v>0</v>
      </c>
      <c r="G30" s="230">
        <v>1.1846089003599469</v>
      </c>
      <c r="H30" s="230">
        <v>1.154767677998547</v>
      </c>
      <c r="I30" s="230">
        <v>0</v>
      </c>
      <c r="J30" s="230">
        <v>1.045504817139661</v>
      </c>
      <c r="K30" s="230">
        <v>1.0681793232452881</v>
      </c>
      <c r="L30" s="230">
        <v>0</v>
      </c>
      <c r="M30" s="230">
        <v>1.128495488873027</v>
      </c>
      <c r="N30" s="230">
        <v>2.1744544066420919</v>
      </c>
      <c r="O30" s="230">
        <v>2.1818793528702769</v>
      </c>
      <c r="P30" s="230">
        <v>1.060486614557993</v>
      </c>
      <c r="Q30" s="230">
        <v>1.0764393629552069</v>
      </c>
      <c r="R30" s="230">
        <v>1.046409781600927</v>
      </c>
      <c r="S30" s="230">
        <v>1.038498965986864</v>
      </c>
      <c r="T30" s="230">
        <v>1.054978578595303</v>
      </c>
      <c r="U30" s="230">
        <v>1.054546853254509</v>
      </c>
      <c r="V30" s="230">
        <v>1.126635681020433</v>
      </c>
      <c r="W30" s="230">
        <v>1.0749616226045049</v>
      </c>
      <c r="X30" s="230">
        <v>1.103387876300941</v>
      </c>
      <c r="Y30" s="230">
        <v>1.044345443699199</v>
      </c>
      <c r="DA30" s="71" t="s">
        <v>2658</v>
      </c>
    </row>
    <row r="31" spans="1:105" ht="12" customHeight="1" x14ac:dyDescent="0.25">
      <c r="A31" s="59" t="s">
        <v>159</v>
      </c>
      <c r="B31" s="230">
        <v>2.471383535567151</v>
      </c>
      <c r="C31" s="230">
        <v>1.112665252517999</v>
      </c>
      <c r="D31" s="230">
        <v>1.340805643561678</v>
      </c>
      <c r="E31" s="230">
        <v>3.9289108134411981</v>
      </c>
      <c r="F31" s="230">
        <v>1.203862801912978</v>
      </c>
      <c r="G31" s="230">
        <v>1.243744135389323</v>
      </c>
      <c r="H31" s="230">
        <v>0</v>
      </c>
      <c r="I31" s="230">
        <v>1.196699340167682</v>
      </c>
      <c r="J31" s="230">
        <v>0</v>
      </c>
      <c r="K31" s="230">
        <v>1.1270839975842091</v>
      </c>
      <c r="L31" s="230">
        <v>1.1800237156433491</v>
      </c>
      <c r="M31" s="230">
        <v>1.1883284045214231</v>
      </c>
      <c r="N31" s="230">
        <v>1.126654836349662</v>
      </c>
      <c r="O31" s="230">
        <v>1.124131519470249</v>
      </c>
      <c r="P31" s="230">
        <v>1.0914032053020619</v>
      </c>
      <c r="Q31" s="230">
        <v>1.1126178076078961</v>
      </c>
      <c r="R31" s="230">
        <v>1.0827404128330369</v>
      </c>
      <c r="S31" s="230">
        <v>0</v>
      </c>
      <c r="T31" s="230">
        <v>2.1821749882480672</v>
      </c>
      <c r="U31" s="230">
        <v>1.0909066970263439</v>
      </c>
      <c r="V31" s="230">
        <v>1.1617945845508351</v>
      </c>
      <c r="W31" s="230">
        <v>1.134704012217115</v>
      </c>
      <c r="X31" s="230">
        <v>0</v>
      </c>
      <c r="Y31" s="230">
        <v>0</v>
      </c>
      <c r="DA31" s="71" t="s">
        <v>2659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59.565494940677759</v>
      </c>
      <c r="C33" s="230">
        <v>42.185069125635223</v>
      </c>
      <c r="D33" s="230">
        <v>102.4803836465077</v>
      </c>
      <c r="E33" s="230">
        <v>94.388268773166928</v>
      </c>
      <c r="F33" s="230">
        <v>45.538602498590301</v>
      </c>
      <c r="G33" s="230">
        <v>59.824324689716804</v>
      </c>
      <c r="H33" s="230">
        <v>59.85766336498579</v>
      </c>
      <c r="I33" s="230">
        <v>54.83679334044502</v>
      </c>
      <c r="J33" s="230">
        <v>52.565457544993279</v>
      </c>
      <c r="K33" s="230">
        <v>37.995546552402153</v>
      </c>
      <c r="L33" s="230">
        <v>54.991143550487443</v>
      </c>
      <c r="M33" s="230">
        <v>56.021976910370697</v>
      </c>
      <c r="N33" s="230">
        <v>51.466190321358852</v>
      </c>
      <c r="O33" s="230">
        <v>56.630090144843123</v>
      </c>
      <c r="P33" s="230">
        <v>57.396240452091803</v>
      </c>
      <c r="Q33" s="230">
        <v>62.368132063766609</v>
      </c>
      <c r="R33" s="230">
        <v>60.031931066140032</v>
      </c>
      <c r="S33" s="230">
        <v>70.008622688871029</v>
      </c>
      <c r="T33" s="230">
        <v>78.492842788367668</v>
      </c>
      <c r="U33" s="230">
        <v>55.662452876325673</v>
      </c>
      <c r="V33" s="230">
        <v>59.404710717643617</v>
      </c>
      <c r="W33" s="230">
        <v>52.806851337906863</v>
      </c>
      <c r="X33" s="230">
        <v>51.517302296636302</v>
      </c>
      <c r="Y33" s="230">
        <v>42.9244449245151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69.978559203510372</v>
      </c>
      <c r="C35" s="261">
        <v>63.255795750579367</v>
      </c>
      <c r="D35" s="261">
        <v>92.858447109319087</v>
      </c>
      <c r="E35" s="261">
        <v>77.717069300275057</v>
      </c>
      <c r="F35" s="261">
        <v>44.448026779515658</v>
      </c>
      <c r="G35" s="261">
        <v>49.984627972311159</v>
      </c>
      <c r="H35" s="261">
        <v>51.766100934642651</v>
      </c>
      <c r="I35" s="261">
        <v>50.247022141906001</v>
      </c>
      <c r="J35" s="261">
        <v>60.797709111334107</v>
      </c>
      <c r="K35" s="261">
        <v>42.748570944776318</v>
      </c>
      <c r="L35" s="261">
        <v>51.499950677754683</v>
      </c>
      <c r="M35" s="261">
        <v>51.701252857172477</v>
      </c>
      <c r="N35" s="261">
        <v>54.101531556217111</v>
      </c>
      <c r="O35" s="261">
        <v>57.985879275443232</v>
      </c>
      <c r="P35" s="261">
        <v>66.211191480103835</v>
      </c>
      <c r="Q35" s="261">
        <v>67.188819589192647</v>
      </c>
      <c r="R35" s="261">
        <v>70.902868601055701</v>
      </c>
      <c r="S35" s="261">
        <v>81.946965132525492</v>
      </c>
      <c r="T35" s="261">
        <v>91.512277031112447</v>
      </c>
      <c r="U35" s="261">
        <v>66.849555895662192</v>
      </c>
      <c r="V35" s="261">
        <v>59.215119187937447</v>
      </c>
      <c r="W35" s="261">
        <v>62.89463615221905</v>
      </c>
      <c r="X35" s="261">
        <v>58.410378364480799</v>
      </c>
      <c r="Y35" s="261">
        <v>51.749604050756851</v>
      </c>
      <c r="DA35" s="70" t="s">
        <v>2663</v>
      </c>
    </row>
    <row r="36" spans="1:105" ht="12" customHeight="1" x14ac:dyDescent="0.25">
      <c r="A36" s="46" t="s">
        <v>28</v>
      </c>
      <c r="B36" s="229">
        <v>23.164740125907681</v>
      </c>
      <c r="C36" s="229">
        <v>14.844724643960159</v>
      </c>
      <c r="D36" s="229">
        <v>5.7684713482490251</v>
      </c>
      <c r="E36" s="229">
        <v>6.94051871182109</v>
      </c>
      <c r="F36" s="229">
        <v>5.4382741575007802</v>
      </c>
      <c r="G36" s="229">
        <v>3.276270906210673</v>
      </c>
      <c r="H36" s="229">
        <v>2.1249898335655582</v>
      </c>
      <c r="I36" s="229">
        <v>1.4096221620267</v>
      </c>
      <c r="J36" s="229">
        <v>2.0946665660503161</v>
      </c>
      <c r="K36" s="229">
        <v>0.85842278030723784</v>
      </c>
      <c r="L36" s="229">
        <v>0.40080300595723678</v>
      </c>
      <c r="M36" s="229">
        <v>0.39271451223833598</v>
      </c>
      <c r="N36" s="229">
        <v>0.41770772904585401</v>
      </c>
      <c r="O36" s="229">
        <v>0.40596570425082912</v>
      </c>
      <c r="P36" s="229">
        <v>0.45012853554464621</v>
      </c>
      <c r="Q36" s="229">
        <v>0.42479151029898587</v>
      </c>
      <c r="R36" s="229">
        <v>0</v>
      </c>
      <c r="S36" s="229">
        <v>0</v>
      </c>
      <c r="T36" s="229">
        <v>0.43472088862182001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0.77513695026301765</v>
      </c>
      <c r="F38" s="229">
        <v>0</v>
      </c>
      <c r="G38" s="229">
        <v>0.88881534936863327</v>
      </c>
      <c r="H38" s="229">
        <v>0.93954542737484026</v>
      </c>
      <c r="I38" s="229">
        <v>0</v>
      </c>
      <c r="J38" s="229">
        <v>1.125292290854544</v>
      </c>
      <c r="K38" s="229">
        <v>1.0867456304470391</v>
      </c>
      <c r="L38" s="229">
        <v>0</v>
      </c>
      <c r="M38" s="229">
        <v>0.98420814889853003</v>
      </c>
      <c r="N38" s="229">
        <v>2.1087284686895171</v>
      </c>
      <c r="O38" s="229">
        <v>2.096106060102592</v>
      </c>
      <c r="P38" s="229">
        <v>1.099823235228895</v>
      </c>
      <c r="Q38" s="229">
        <v>1.0727035629685919</v>
      </c>
      <c r="R38" s="229">
        <v>1.1237538512579111</v>
      </c>
      <c r="S38" s="229">
        <v>1.137202237804068</v>
      </c>
      <c r="T38" s="229">
        <v>1.109186896382091</v>
      </c>
      <c r="U38" s="229">
        <v>1.1099208294603959</v>
      </c>
      <c r="V38" s="229">
        <v>0.98736982225832326</v>
      </c>
      <c r="W38" s="229">
        <v>1.0752157215515721</v>
      </c>
      <c r="X38" s="229">
        <v>1.02689109027179</v>
      </c>
      <c r="Y38" s="229">
        <v>1.1272632256855779</v>
      </c>
      <c r="DA38" s="73" t="s">
        <v>2666</v>
      </c>
    </row>
    <row r="39" spans="1:105" ht="12" customHeight="1" x14ac:dyDescent="0.25">
      <c r="A39" s="46" t="s">
        <v>159</v>
      </c>
      <c r="B39" s="229">
        <v>1.8649375105117261</v>
      </c>
      <c r="C39" s="229">
        <v>1.16613400148764</v>
      </c>
      <c r="D39" s="229">
        <v>0.75610033135495103</v>
      </c>
      <c r="E39" s="229">
        <v>2.4334767490279789</v>
      </c>
      <c r="F39" s="229">
        <v>1.004705031956568</v>
      </c>
      <c r="G39" s="229">
        <v>0.93318468051806203</v>
      </c>
      <c r="H39" s="229">
        <v>0</v>
      </c>
      <c r="I39" s="229">
        <v>1.021640082710003</v>
      </c>
      <c r="J39" s="229">
        <v>0</v>
      </c>
      <c r="K39" s="229">
        <v>1.1466741425027149</v>
      </c>
      <c r="L39" s="229">
        <v>1.0524487068584061</v>
      </c>
      <c r="M39" s="229">
        <v>1.0363909389354831</v>
      </c>
      <c r="N39" s="229">
        <v>1.09260011179821</v>
      </c>
      <c r="O39" s="229">
        <v>1.079940046737321</v>
      </c>
      <c r="P39" s="229">
        <v>1.131886614801642</v>
      </c>
      <c r="Q39" s="229">
        <v>1.108756449751789</v>
      </c>
      <c r="R39" s="229">
        <v>1.162769815637807</v>
      </c>
      <c r="S39" s="229">
        <v>0</v>
      </c>
      <c r="T39" s="229">
        <v>2.294302416832291</v>
      </c>
      <c r="U39" s="229">
        <v>1.148189919007</v>
      </c>
      <c r="V39" s="229">
        <v>1.0181826581327991</v>
      </c>
      <c r="W39" s="229">
        <v>1.134972233043491</v>
      </c>
      <c r="X39" s="229">
        <v>0</v>
      </c>
      <c r="Y39" s="229">
        <v>0</v>
      </c>
      <c r="DA39" s="73" t="s">
        <v>2667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3.032678879952651</v>
      </c>
      <c r="D41" s="229">
        <v>9.0955418399356898</v>
      </c>
      <c r="E41" s="229">
        <v>9.1060199999561462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44.948881567090957</v>
      </c>
      <c r="C42" s="229">
        <v>44.212258225178921</v>
      </c>
      <c r="D42" s="229">
        <v>57.790219189916932</v>
      </c>
      <c r="E42" s="229">
        <v>58.461916889206819</v>
      </c>
      <c r="F42" s="229">
        <v>38.005047590058318</v>
      </c>
      <c r="G42" s="229">
        <v>44.886357036213788</v>
      </c>
      <c r="H42" s="229">
        <v>48.701565673702262</v>
      </c>
      <c r="I42" s="229">
        <v>46.814988697189023</v>
      </c>
      <c r="J42" s="229">
        <v>56.576979054436222</v>
      </c>
      <c r="K42" s="229">
        <v>38.655957191551323</v>
      </c>
      <c r="L42" s="229">
        <v>49.045927764953269</v>
      </c>
      <c r="M42" s="229">
        <v>48.859110857106756</v>
      </c>
      <c r="N42" s="229">
        <v>49.910552446688108</v>
      </c>
      <c r="O42" s="229">
        <v>54.403867464352487</v>
      </c>
      <c r="P42" s="229">
        <v>59.525238694602251</v>
      </c>
      <c r="Q42" s="229">
        <v>62.151682466188333</v>
      </c>
      <c r="R42" s="229">
        <v>64.469116134229921</v>
      </c>
      <c r="S42" s="229">
        <v>76.662534094783013</v>
      </c>
      <c r="T42" s="229">
        <v>82.526066829300959</v>
      </c>
      <c r="U42" s="229">
        <v>58.585273547235289</v>
      </c>
      <c r="V42" s="229">
        <v>52.061566707581591</v>
      </c>
      <c r="W42" s="229">
        <v>52.819333797783273</v>
      </c>
      <c r="X42" s="229">
        <v>47.945658874382467</v>
      </c>
      <c r="Y42" s="229">
        <v>46.332512425178642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19.44811439986249</v>
      </c>
      <c r="E44" s="229">
        <v>0</v>
      </c>
      <c r="F44" s="229">
        <v>0</v>
      </c>
      <c r="G44" s="229">
        <v>0</v>
      </c>
      <c r="H44" s="229">
        <v>0</v>
      </c>
      <c r="I44" s="229">
        <v>1.000771199980286</v>
      </c>
      <c r="J44" s="229">
        <v>1.0007711999930331</v>
      </c>
      <c r="K44" s="229">
        <v>1.0007711999680009</v>
      </c>
      <c r="L44" s="229">
        <v>1.000771199985774</v>
      </c>
      <c r="M44" s="229">
        <v>0.42882839999337219</v>
      </c>
      <c r="N44" s="229">
        <v>0.57194279999541109</v>
      </c>
      <c r="O44" s="229">
        <v>0</v>
      </c>
      <c r="P44" s="229">
        <v>4.0041143999264044</v>
      </c>
      <c r="Q44" s="229">
        <v>2.4308855999849488</v>
      </c>
      <c r="R44" s="229">
        <v>4.1472287999300654</v>
      </c>
      <c r="S44" s="229">
        <v>4.1472287999384099</v>
      </c>
      <c r="T44" s="229">
        <v>5.1479999999752808</v>
      </c>
      <c r="U44" s="229">
        <v>6.0061715999595036</v>
      </c>
      <c r="V44" s="229">
        <v>5.1479999999647408</v>
      </c>
      <c r="W44" s="229">
        <v>7.8651143998407171</v>
      </c>
      <c r="X44" s="229">
        <v>9.4378283998265413</v>
      </c>
      <c r="Y44" s="229">
        <v>4.2898283998926292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0.99999999999999978</v>
      </c>
      <c r="C51" s="232">
        <f t="shared" si="3"/>
        <v>1</v>
      </c>
      <c r="D51" s="232">
        <f t="shared" si="3"/>
        <v>0.99999999999999989</v>
      </c>
      <c r="E51" s="232">
        <f t="shared" si="3"/>
        <v>1.0000000000000002</v>
      </c>
      <c r="F51" s="232">
        <f t="shared" si="3"/>
        <v>0.99999999999999967</v>
      </c>
      <c r="G51" s="232">
        <f t="shared" si="3"/>
        <v>1.0000000000000004</v>
      </c>
      <c r="H51" s="232">
        <f t="shared" si="3"/>
        <v>1</v>
      </c>
      <c r="I51" s="232">
        <f t="shared" si="3"/>
        <v>1.0000000000000002</v>
      </c>
      <c r="J51" s="232">
        <f t="shared" si="3"/>
        <v>0.99999999999999978</v>
      </c>
      <c r="K51" s="232">
        <f t="shared" si="3"/>
        <v>1.0000000000000002</v>
      </c>
      <c r="L51" s="232">
        <f t="shared" si="3"/>
        <v>0.99999999999999978</v>
      </c>
      <c r="M51" s="232">
        <f t="shared" si="3"/>
        <v>1</v>
      </c>
      <c r="N51" s="232">
        <f t="shared" si="3"/>
        <v>1.0000000000000002</v>
      </c>
      <c r="O51" s="232">
        <f t="shared" si="3"/>
        <v>1</v>
      </c>
      <c r="P51" s="232">
        <f t="shared" si="3"/>
        <v>1.0000000000000002</v>
      </c>
      <c r="Q51" s="232">
        <f t="shared" si="3"/>
        <v>0.99999999999999978</v>
      </c>
      <c r="R51" s="232">
        <f t="shared" si="3"/>
        <v>1</v>
      </c>
      <c r="S51" s="232">
        <f t="shared" si="3"/>
        <v>0.99999999999999978</v>
      </c>
      <c r="T51" s="232">
        <f t="shared" si="3"/>
        <v>0.99999999999999967</v>
      </c>
      <c r="U51" s="232">
        <f t="shared" si="3"/>
        <v>1.0000000000000004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2.9212620667794197E-2</v>
      </c>
      <c r="C56" s="300">
        <f t="shared" si="8"/>
        <v>2.6175377147981987E-2</v>
      </c>
      <c r="D56" s="300">
        <f t="shared" si="8"/>
        <v>3.5422027613945174E-2</v>
      </c>
      <c r="E56" s="300">
        <f t="shared" si="8"/>
        <v>3.5981625210844866E-2</v>
      </c>
      <c r="F56" s="300">
        <f t="shared" si="8"/>
        <v>3.2327563708638665E-2</v>
      </c>
      <c r="G56" s="300">
        <f t="shared" si="8"/>
        <v>3.4994265374251959E-2</v>
      </c>
      <c r="H56" s="300">
        <f t="shared" si="8"/>
        <v>3.4353682773928605E-2</v>
      </c>
      <c r="I56" s="300">
        <f t="shared" si="8"/>
        <v>3.3617239850495084E-2</v>
      </c>
      <c r="J56" s="300">
        <f t="shared" si="8"/>
        <v>3.0089057987066764E-2</v>
      </c>
      <c r="K56" s="300">
        <f t="shared" si="8"/>
        <v>3.0968976517300448E-2</v>
      </c>
      <c r="L56" s="300">
        <f t="shared" si="8"/>
        <v>3.3618526175643315E-2</v>
      </c>
      <c r="M56" s="300">
        <f t="shared" si="8"/>
        <v>3.3698671626552629E-2</v>
      </c>
      <c r="N56" s="300">
        <f t="shared" si="8"/>
        <v>3.2001434376182213E-2</v>
      </c>
      <c r="O56" s="300">
        <f t="shared" si="8"/>
        <v>3.2454114524637985E-2</v>
      </c>
      <c r="P56" s="300">
        <f t="shared" si="8"/>
        <v>3.110276940969596E-2</v>
      </c>
      <c r="Q56" s="300">
        <f t="shared" si="8"/>
        <v>3.1940863669532429E-2</v>
      </c>
      <c r="R56" s="300">
        <f t="shared" si="8"/>
        <v>3.0759165203469285E-2</v>
      </c>
      <c r="S56" s="300">
        <f t="shared" si="8"/>
        <v>3.0620250964203316E-2</v>
      </c>
      <c r="T56" s="300">
        <f t="shared" si="8"/>
        <v>3.1106930742032086E-2</v>
      </c>
      <c r="U56" s="300">
        <f t="shared" si="8"/>
        <v>2.9710874881008896E-2</v>
      </c>
      <c r="V56" s="300">
        <f t="shared" si="8"/>
        <v>3.2455239080950091E-2</v>
      </c>
      <c r="W56" s="300">
        <f t="shared" si="8"/>
        <v>3.0009510969487535E-2</v>
      </c>
      <c r="X56" s="300">
        <f t="shared" si="8"/>
        <v>2.9958711782616807E-2</v>
      </c>
      <c r="Y56" s="300">
        <f t="shared" si="8"/>
        <v>2.8948686805917265E-2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0.24660152376980396</v>
      </c>
      <c r="C57" s="301">
        <f t="shared" si="9"/>
        <v>0.21052841323681254</v>
      </c>
      <c r="D57" s="301">
        <f t="shared" si="9"/>
        <v>0.24232717278685176</v>
      </c>
      <c r="E57" s="301">
        <f t="shared" si="9"/>
        <v>0.2498876059535618</v>
      </c>
      <c r="F57" s="301">
        <f t="shared" si="9"/>
        <v>0.2300828786703045</v>
      </c>
      <c r="G57" s="301">
        <f t="shared" si="9"/>
        <v>0.23974471881584364</v>
      </c>
      <c r="H57" s="301">
        <f t="shared" si="9"/>
        <v>0.23179363834741162</v>
      </c>
      <c r="I57" s="301">
        <f t="shared" si="9"/>
        <v>0.22274363766218996</v>
      </c>
      <c r="J57" s="301">
        <f t="shared" si="9"/>
        <v>0.20326870731920654</v>
      </c>
      <c r="K57" s="301">
        <f t="shared" si="9"/>
        <v>0.20756822739498881</v>
      </c>
      <c r="L57" s="301">
        <f t="shared" si="9"/>
        <v>0.21921133636833395</v>
      </c>
      <c r="M57" s="301">
        <f t="shared" si="9"/>
        <v>0.22220653273236748</v>
      </c>
      <c r="N57" s="301">
        <f t="shared" si="9"/>
        <v>0.21387622932161229</v>
      </c>
      <c r="O57" s="301">
        <f t="shared" si="9"/>
        <v>0.21618067232206098</v>
      </c>
      <c r="P57" s="301">
        <f t="shared" si="9"/>
        <v>0.20498707251822929</v>
      </c>
      <c r="Q57" s="301">
        <f t="shared" si="9"/>
        <v>0.21019421734946009</v>
      </c>
      <c r="R57" s="301">
        <f t="shared" si="9"/>
        <v>0.20152471332508559</v>
      </c>
      <c r="S57" s="301">
        <f t="shared" si="9"/>
        <v>0.20034185906572036</v>
      </c>
      <c r="T57" s="301">
        <f t="shared" si="9"/>
        <v>0.20404029922106098</v>
      </c>
      <c r="U57" s="301">
        <f t="shared" si="9"/>
        <v>0.19613327733619498</v>
      </c>
      <c r="V57" s="301">
        <f t="shared" si="9"/>
        <v>0.21429854259107001</v>
      </c>
      <c r="W57" s="301">
        <f t="shared" si="9"/>
        <v>0.19892710055862137</v>
      </c>
      <c r="X57" s="301">
        <f t="shared" si="9"/>
        <v>0.19957840673454488</v>
      </c>
      <c r="Y57" s="301">
        <f t="shared" si="9"/>
        <v>0.19380006274716072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0.24660152376980396</v>
      </c>
      <c r="C58" s="302">
        <f t="shared" si="10"/>
        <v>0.21052841323681254</v>
      </c>
      <c r="D58" s="302">
        <f t="shared" si="10"/>
        <v>0.24232717278685176</v>
      </c>
      <c r="E58" s="302">
        <f t="shared" si="10"/>
        <v>0.2498876059535618</v>
      </c>
      <c r="F58" s="302">
        <f t="shared" si="10"/>
        <v>0.2300828786703045</v>
      </c>
      <c r="G58" s="302">
        <f t="shared" si="10"/>
        <v>0.23974471881584364</v>
      </c>
      <c r="H58" s="302">
        <f t="shared" si="10"/>
        <v>0.23179363834741162</v>
      </c>
      <c r="I58" s="302">
        <f t="shared" si="10"/>
        <v>0.22274363766218996</v>
      </c>
      <c r="J58" s="302">
        <f t="shared" si="10"/>
        <v>0.20326870731920654</v>
      </c>
      <c r="K58" s="302">
        <f t="shared" si="10"/>
        <v>0.20756822739498881</v>
      </c>
      <c r="L58" s="302">
        <f t="shared" si="10"/>
        <v>0.21921133636833395</v>
      </c>
      <c r="M58" s="302">
        <f t="shared" si="10"/>
        <v>0.22220653273236748</v>
      </c>
      <c r="N58" s="302">
        <f t="shared" si="10"/>
        <v>0.21387622932161229</v>
      </c>
      <c r="O58" s="302">
        <f t="shared" si="10"/>
        <v>0.21618067232206098</v>
      </c>
      <c r="P58" s="302">
        <f t="shared" si="10"/>
        <v>0.20498707251822929</v>
      </c>
      <c r="Q58" s="302">
        <f t="shared" si="10"/>
        <v>0.21019421734946009</v>
      </c>
      <c r="R58" s="302">
        <f t="shared" si="10"/>
        <v>0.20152471332508559</v>
      </c>
      <c r="S58" s="302">
        <f t="shared" si="10"/>
        <v>0.20034185906572036</v>
      </c>
      <c r="T58" s="302">
        <f t="shared" si="10"/>
        <v>0.20404029922106098</v>
      </c>
      <c r="U58" s="302">
        <f t="shared" si="10"/>
        <v>0.19613327733619498</v>
      </c>
      <c r="V58" s="302">
        <f t="shared" si="10"/>
        <v>0.21429854259107001</v>
      </c>
      <c r="W58" s="302">
        <f t="shared" si="10"/>
        <v>0.19892710055862137</v>
      </c>
      <c r="X58" s="302">
        <f t="shared" si="10"/>
        <v>0.19957840673454488</v>
      </c>
      <c r="Y58" s="302">
        <f t="shared" si="10"/>
        <v>0.19380006274716072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0.10605703238729422</v>
      </c>
      <c r="C60" s="301">
        <f t="shared" si="12"/>
        <v>0.13146075565154958</v>
      </c>
      <c r="D60" s="301">
        <f t="shared" si="12"/>
        <v>9.4212510835403065E-2</v>
      </c>
      <c r="E60" s="301">
        <f t="shared" si="12"/>
        <v>0.10669673028900405</v>
      </c>
      <c r="F60" s="301">
        <f t="shared" si="12"/>
        <v>0.13458581221576452</v>
      </c>
      <c r="G60" s="301">
        <f t="shared" si="12"/>
        <v>0.12579551942047282</v>
      </c>
      <c r="H60" s="301">
        <f t="shared" si="12"/>
        <v>0.13330089222646527</v>
      </c>
      <c r="I60" s="301">
        <f t="shared" si="12"/>
        <v>0.14825685889041929</v>
      </c>
      <c r="J60" s="301">
        <f t="shared" si="12"/>
        <v>0.15848312319191873</v>
      </c>
      <c r="K60" s="301">
        <f t="shared" si="12"/>
        <v>0.15602489748757994</v>
      </c>
      <c r="L60" s="301">
        <f t="shared" si="12"/>
        <v>0.14917325828848294</v>
      </c>
      <c r="M60" s="301">
        <f t="shared" si="12"/>
        <v>0.1474905050844009</v>
      </c>
      <c r="N60" s="301">
        <f t="shared" si="12"/>
        <v>0.14911682122618616</v>
      </c>
      <c r="O60" s="301">
        <f t="shared" si="12"/>
        <v>0.14584675000962877</v>
      </c>
      <c r="P60" s="301">
        <f t="shared" si="12"/>
        <v>0.14782207374528303</v>
      </c>
      <c r="Q60" s="301">
        <f t="shared" si="12"/>
        <v>0.1471194234244671</v>
      </c>
      <c r="R60" s="301">
        <f t="shared" si="12"/>
        <v>0.15144456639069218</v>
      </c>
      <c r="S60" s="301">
        <f t="shared" si="12"/>
        <v>0.15272419644409654</v>
      </c>
      <c r="T60" s="301">
        <f t="shared" si="12"/>
        <v>0.1486352763876303</v>
      </c>
      <c r="U60" s="301">
        <f t="shared" si="12"/>
        <v>0.16995088836206171</v>
      </c>
      <c r="V60" s="301">
        <f t="shared" si="12"/>
        <v>0.15326139183812415</v>
      </c>
      <c r="W60" s="301">
        <f t="shared" si="12"/>
        <v>0.16200671382436502</v>
      </c>
      <c r="X60" s="301">
        <f t="shared" si="12"/>
        <v>0.1688688891386172</v>
      </c>
      <c r="Y60" s="301">
        <f t="shared" si="12"/>
        <v>0.17454352171784052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0.10605703238729422</v>
      </c>
      <c r="C61" s="302">
        <f t="shared" si="13"/>
        <v>0.13146075565154958</v>
      </c>
      <c r="D61" s="302">
        <f t="shared" si="13"/>
        <v>9.4212510835403065E-2</v>
      </c>
      <c r="E61" s="302">
        <f t="shared" si="13"/>
        <v>0.10669673028900405</v>
      </c>
      <c r="F61" s="302">
        <f t="shared" si="13"/>
        <v>0.13458581221576452</v>
      </c>
      <c r="G61" s="302">
        <f t="shared" si="13"/>
        <v>0.12579551942047282</v>
      </c>
      <c r="H61" s="302">
        <f t="shared" si="13"/>
        <v>0.13330089222646527</v>
      </c>
      <c r="I61" s="302">
        <f t="shared" si="13"/>
        <v>0.14825685889041929</v>
      </c>
      <c r="J61" s="302">
        <f t="shared" si="13"/>
        <v>0.15848312319191873</v>
      </c>
      <c r="K61" s="302">
        <f t="shared" si="13"/>
        <v>0.15602489748757994</v>
      </c>
      <c r="L61" s="302">
        <f t="shared" si="13"/>
        <v>0.14917325828848294</v>
      </c>
      <c r="M61" s="302">
        <f t="shared" si="13"/>
        <v>0.1474905050844009</v>
      </c>
      <c r="N61" s="302">
        <f t="shared" si="13"/>
        <v>0.14911682122618616</v>
      </c>
      <c r="O61" s="302">
        <f t="shared" si="13"/>
        <v>0.14584675000962877</v>
      </c>
      <c r="P61" s="302">
        <f t="shared" si="13"/>
        <v>0.14782207374528303</v>
      </c>
      <c r="Q61" s="302">
        <f t="shared" si="13"/>
        <v>0.1471194234244671</v>
      </c>
      <c r="R61" s="302">
        <f t="shared" si="13"/>
        <v>0.15144456639069218</v>
      </c>
      <c r="S61" s="302">
        <f t="shared" si="13"/>
        <v>0.15272419644409654</v>
      </c>
      <c r="T61" s="302">
        <f t="shared" si="13"/>
        <v>0.1486352763876303</v>
      </c>
      <c r="U61" s="302">
        <f t="shared" si="13"/>
        <v>0.16995088836206171</v>
      </c>
      <c r="V61" s="302">
        <f t="shared" si="13"/>
        <v>0.15326139183812415</v>
      </c>
      <c r="W61" s="302">
        <f t="shared" si="13"/>
        <v>0.16200671382436502</v>
      </c>
      <c r="X61" s="302">
        <f t="shared" si="13"/>
        <v>0.1688688891386172</v>
      </c>
      <c r="Y61" s="302">
        <f t="shared" si="13"/>
        <v>0.17454352171784052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0.35228789109971992</v>
      </c>
      <c r="C63" s="301">
        <f t="shared" si="15"/>
        <v>0.30075487605258933</v>
      </c>
      <c r="D63" s="301">
        <f t="shared" si="15"/>
        <v>0.34618167540978823</v>
      </c>
      <c r="E63" s="301">
        <f t="shared" si="15"/>
        <v>0.35698229421937383</v>
      </c>
      <c r="F63" s="301">
        <f t="shared" si="15"/>
        <v>0.32868982667186369</v>
      </c>
      <c r="G63" s="301">
        <f t="shared" si="15"/>
        <v>0.34249245545120544</v>
      </c>
      <c r="H63" s="301">
        <f t="shared" si="15"/>
        <v>0.3311337690677309</v>
      </c>
      <c r="I63" s="301">
        <f t="shared" si="15"/>
        <v>0.31820519666027147</v>
      </c>
      <c r="J63" s="301">
        <f t="shared" si="15"/>
        <v>0.29038386759886653</v>
      </c>
      <c r="K63" s="301">
        <f t="shared" si="15"/>
        <v>0.29652603913569819</v>
      </c>
      <c r="L63" s="301">
        <f t="shared" si="15"/>
        <v>0.3131590519547629</v>
      </c>
      <c r="M63" s="301">
        <f t="shared" si="15"/>
        <v>0.31743790390338211</v>
      </c>
      <c r="N63" s="301">
        <f t="shared" si="15"/>
        <v>0.30553747045944601</v>
      </c>
      <c r="O63" s="301">
        <f t="shared" si="15"/>
        <v>0.30882953188865853</v>
      </c>
      <c r="P63" s="301">
        <f t="shared" si="15"/>
        <v>0.29283867502604188</v>
      </c>
      <c r="Q63" s="301">
        <f t="shared" si="15"/>
        <v>0.30027745335637168</v>
      </c>
      <c r="R63" s="301">
        <f t="shared" si="15"/>
        <v>0.28789244760726518</v>
      </c>
      <c r="S63" s="301">
        <f t="shared" si="15"/>
        <v>0.28620265580817195</v>
      </c>
      <c r="T63" s="301">
        <f t="shared" si="15"/>
        <v>0.29148614174437287</v>
      </c>
      <c r="U63" s="301">
        <f t="shared" si="15"/>
        <v>0.28019039619456421</v>
      </c>
      <c r="V63" s="301">
        <f t="shared" si="15"/>
        <v>0.30614077513010013</v>
      </c>
      <c r="W63" s="301">
        <f t="shared" si="15"/>
        <v>0.2841815722266019</v>
      </c>
      <c r="X63" s="301">
        <f t="shared" si="15"/>
        <v>0.28511200962077837</v>
      </c>
      <c r="Y63" s="301">
        <f t="shared" si="15"/>
        <v>0.27685723249594379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0.35228789109971992</v>
      </c>
      <c r="C64" s="302">
        <f t="shared" si="16"/>
        <v>0.30075487605258933</v>
      </c>
      <c r="D64" s="302">
        <f t="shared" si="16"/>
        <v>0.34618167540978823</v>
      </c>
      <c r="E64" s="302">
        <f t="shared" si="16"/>
        <v>0.35698229421937383</v>
      </c>
      <c r="F64" s="302">
        <f t="shared" si="16"/>
        <v>0.32868982667186369</v>
      </c>
      <c r="G64" s="302">
        <f t="shared" si="16"/>
        <v>0.34249245545120544</v>
      </c>
      <c r="H64" s="302">
        <f t="shared" si="16"/>
        <v>0.3311337690677309</v>
      </c>
      <c r="I64" s="302">
        <f t="shared" si="16"/>
        <v>0.31820519666027147</v>
      </c>
      <c r="J64" s="302">
        <f t="shared" si="16"/>
        <v>0.29038386759886653</v>
      </c>
      <c r="K64" s="302">
        <f t="shared" si="16"/>
        <v>0.29652603913569819</v>
      </c>
      <c r="L64" s="302">
        <f t="shared" si="16"/>
        <v>0.3131590519547629</v>
      </c>
      <c r="M64" s="302">
        <f t="shared" si="16"/>
        <v>0.31743790390338211</v>
      </c>
      <c r="N64" s="302">
        <f t="shared" si="16"/>
        <v>0.30553747045944601</v>
      </c>
      <c r="O64" s="302">
        <f t="shared" si="16"/>
        <v>0.30882953188865853</v>
      </c>
      <c r="P64" s="302">
        <f t="shared" si="16"/>
        <v>0.29283867502604188</v>
      </c>
      <c r="Q64" s="302">
        <f t="shared" si="16"/>
        <v>0.30027745335637168</v>
      </c>
      <c r="R64" s="302">
        <f t="shared" si="16"/>
        <v>0.28789244760726518</v>
      </c>
      <c r="S64" s="302">
        <f t="shared" si="16"/>
        <v>0.28620265580817195</v>
      </c>
      <c r="T64" s="302">
        <f t="shared" si="16"/>
        <v>0.29148614174437287</v>
      </c>
      <c r="U64" s="302">
        <f t="shared" si="16"/>
        <v>0.28019039619456421</v>
      </c>
      <c r="V64" s="302">
        <f t="shared" si="16"/>
        <v>0.30614077513010013</v>
      </c>
      <c r="W64" s="302">
        <f t="shared" si="16"/>
        <v>0.2841815722266019</v>
      </c>
      <c r="X64" s="302">
        <f t="shared" si="16"/>
        <v>0.28511200962077837</v>
      </c>
      <c r="Y64" s="302">
        <f t="shared" si="16"/>
        <v>0.27685723249594379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0.26584093207538745</v>
      </c>
      <c r="C66" s="301">
        <f t="shared" si="18"/>
        <v>0.3310805779110666</v>
      </c>
      <c r="D66" s="301">
        <f t="shared" si="18"/>
        <v>0.28185661335401169</v>
      </c>
      <c r="E66" s="301">
        <f t="shared" si="18"/>
        <v>0.25045174432721556</v>
      </c>
      <c r="F66" s="301">
        <f t="shared" si="18"/>
        <v>0.27431391873342836</v>
      </c>
      <c r="G66" s="301">
        <f t="shared" si="18"/>
        <v>0.25697304093822654</v>
      </c>
      <c r="H66" s="301">
        <f t="shared" si="18"/>
        <v>0.26941801758446371</v>
      </c>
      <c r="I66" s="301">
        <f t="shared" si="18"/>
        <v>0.27717706693662447</v>
      </c>
      <c r="J66" s="301">
        <f t="shared" si="18"/>
        <v>0.31777524390294126</v>
      </c>
      <c r="K66" s="301">
        <f t="shared" si="18"/>
        <v>0.30891185946443284</v>
      </c>
      <c r="L66" s="301">
        <f t="shared" si="18"/>
        <v>0.28483782721277673</v>
      </c>
      <c r="M66" s="301">
        <f t="shared" si="18"/>
        <v>0.27916638665329679</v>
      </c>
      <c r="N66" s="301">
        <f t="shared" si="18"/>
        <v>0.29946804461657356</v>
      </c>
      <c r="O66" s="301">
        <f t="shared" si="18"/>
        <v>0.29668893125501389</v>
      </c>
      <c r="P66" s="301">
        <f t="shared" si="18"/>
        <v>0.32324940930075002</v>
      </c>
      <c r="Q66" s="301">
        <f t="shared" si="18"/>
        <v>0.31046804220016844</v>
      </c>
      <c r="R66" s="301">
        <f t="shared" si="18"/>
        <v>0.32837910747348786</v>
      </c>
      <c r="S66" s="301">
        <f t="shared" si="18"/>
        <v>0.33011103771780764</v>
      </c>
      <c r="T66" s="301">
        <f t="shared" si="18"/>
        <v>0.32473135190490343</v>
      </c>
      <c r="U66" s="301">
        <f t="shared" si="18"/>
        <v>0.32401456322617062</v>
      </c>
      <c r="V66" s="301">
        <f t="shared" si="18"/>
        <v>0.29384405135975555</v>
      </c>
      <c r="W66" s="301">
        <f t="shared" si="18"/>
        <v>0.32487510242092432</v>
      </c>
      <c r="X66" s="301">
        <f t="shared" si="18"/>
        <v>0.31648198272344275</v>
      </c>
      <c r="Y66" s="301">
        <f t="shared" si="18"/>
        <v>0.32585049623313744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1.5249614645284808</v>
      </c>
      <c r="C72" s="320">
        <f>IF(C$5=0,0,C$5/MAE_fec!C$5)</f>
        <v>1.1341099173284039</v>
      </c>
      <c r="D72" s="320">
        <f>IF(D$5=0,0,D$5/MAE_fec!D$5)</f>
        <v>1.9104397462546272</v>
      </c>
      <c r="E72" s="320">
        <f>IF(E$5=0,0,E$5/MAE_fec!E$5)</f>
        <v>1.6025941262725052</v>
      </c>
      <c r="F72" s="320">
        <f>IF(F$5=0,0,F$5/MAE_fec!F$5)</f>
        <v>1.1552665584159105</v>
      </c>
      <c r="G72" s="320">
        <f>IF(G$5=0,0,G$5/MAE_fec!G$5)</f>
        <v>1.2847870915530075</v>
      </c>
      <c r="H72" s="320">
        <f>IF(H$5=0,0,H$5/MAE_fec!H$5)</f>
        <v>1.1907975431047266</v>
      </c>
      <c r="I72" s="320">
        <f>IF(I$5=0,0,I$5/MAE_fec!I$5)</f>
        <v>1.0318115881136316</v>
      </c>
      <c r="J72" s="320">
        <f>IF(J$5=0,0,J$5/MAE_fec!J$5)</f>
        <v>0.92835247323342784</v>
      </c>
      <c r="K72" s="320">
        <f>IF(K$5=0,0,K$5/MAE_fec!K$5)</f>
        <v>0.9497852424575397</v>
      </c>
      <c r="L72" s="320">
        <f>IF(L$5=0,0,L$5/MAE_fec!L$5)</f>
        <v>1.0240351944657244</v>
      </c>
      <c r="M72" s="320">
        <f>IF(M$5=0,0,M$5/MAE_fec!M$5)</f>
        <v>1.0398303534268376</v>
      </c>
      <c r="N72" s="320">
        <f>IF(N$5=0,0,N$5/MAE_fec!N$5)</f>
        <v>1.0139001147592763</v>
      </c>
      <c r="O72" s="320">
        <f>IF(O$5=0,0,O$5/MAE_fec!O$5)</f>
        <v>1.0460833126035729</v>
      </c>
      <c r="P72" s="320">
        <f>IF(P$5=0,0,P$5/MAE_fec!P$5)</f>
        <v>1.0169810833543014</v>
      </c>
      <c r="Q72" s="320">
        <f>IF(Q$5=0,0,Q$5/MAE_fec!Q$5)</f>
        <v>1.0300744866302911</v>
      </c>
      <c r="R72" s="320">
        <f>IF(R$5=0,0,R$5/MAE_fec!R$5)</f>
        <v>0.98378734407122137</v>
      </c>
      <c r="S72" s="320">
        <f>IF(S$5=0,0,S$5/MAE_fec!S$5)</f>
        <v>0.97433561988299944</v>
      </c>
      <c r="T72" s="320">
        <f>IF(T$5=0,0,T$5/MAE_fec!T$5)</f>
        <v>1.008205386699988</v>
      </c>
      <c r="U72" s="320">
        <f>IF(U$5=0,0,U$5/MAE_fec!U$5)</f>
        <v>0.84631141506503482</v>
      </c>
      <c r="V72" s="320">
        <f>IF(V$5=0,0,V$5/MAE_fec!V$5)</f>
        <v>0.98363871888124155</v>
      </c>
      <c r="W72" s="320">
        <f>IF(W$5=0,0,W$5/MAE_fec!W$5)</f>
        <v>0.90238470375092428</v>
      </c>
      <c r="X72" s="320">
        <f>IF(X$5=0,0,X$5/MAE_fec!X$5)</f>
        <v>0.86046670334046504</v>
      </c>
      <c r="Y72" s="320">
        <f>IF(Y$5=0,0,Y$5/MAE_fec!Y$5)</f>
        <v>0.8127246467305147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1.6277578887197333</v>
      </c>
      <c r="C77" s="332">
        <f>IF(C$10=0,0,C$10/MAE_fec!C$10)</f>
        <v>1.1095313098416093</v>
      </c>
      <c r="D77" s="332">
        <f>IF(D$10=0,0,D$10/MAE_fec!D$10)</f>
        <v>2.1862724213495257</v>
      </c>
      <c r="E77" s="332">
        <f>IF(E$10=0,0,E$10/MAE_fec!E$10)</f>
        <v>1.9899479841590462</v>
      </c>
      <c r="F77" s="332">
        <f>IF(F$10=0,0,F$10/MAE_fec!F$10)</f>
        <v>1.3843923823423065</v>
      </c>
      <c r="G77" s="332">
        <f>IF(G$10=0,0,G$10/MAE_fec!G$10)</f>
        <v>1.6291673583657278</v>
      </c>
      <c r="H77" s="332">
        <f>IF(H$10=0,0,H$10/MAE_fec!H$10)</f>
        <v>1.4963266766614827</v>
      </c>
      <c r="I77" s="332">
        <f>IF(I$10=0,0,I$10/MAE_fec!I$10)</f>
        <v>1.294020916531619</v>
      </c>
      <c r="J77" s="332">
        <f>IF(J$10=0,0,J$10/MAE_fec!J$10)</f>
        <v>1.0452732115883963</v>
      </c>
      <c r="K77" s="332">
        <f>IF(K$10=0,0,K$10/MAE_fec!K$10)</f>
        <v>1.1012190031581244</v>
      </c>
      <c r="L77" s="332">
        <f>IF(L$10=0,0,L$10/MAE_fec!L$10)</f>
        <v>1.2806858672367429</v>
      </c>
      <c r="M77" s="332">
        <f>IF(M$10=0,0,M$10/MAE_fec!M$10)</f>
        <v>1.3034500253457886</v>
      </c>
      <c r="N77" s="332">
        <f>IF(N$10=0,0,N$10/MAE_fec!N$10)</f>
        <v>1.207712668929565</v>
      </c>
      <c r="O77" s="332">
        <f>IF(O$10=0,0,O$10/MAE_fec!O$10)</f>
        <v>1.2582442912614926</v>
      </c>
      <c r="P77" s="332">
        <f>IF(P$10=0,0,P$10/MAE_fec!P$10)</f>
        <v>1.1740252532389925</v>
      </c>
      <c r="Q77" s="332">
        <f>IF(Q$10=0,0,Q$10/MAE_fec!Q$10)</f>
        <v>1.21983679425325</v>
      </c>
      <c r="R77" s="332">
        <f>IF(R$10=0,0,R$10/MAE_fec!R$10)</f>
        <v>1.1249099084890144</v>
      </c>
      <c r="S77" s="332">
        <f>IF(S$10=0,0,S$10/MAE_fec!S$10)</f>
        <v>1.1085171438834289</v>
      </c>
      <c r="T77" s="332">
        <f>IF(T$10=0,0,T$10/MAE_fec!T$10)</f>
        <v>1.163925601247048</v>
      </c>
      <c r="U77" s="332">
        <f>IF(U$10=0,0,U$10/MAE_fec!U$10)</f>
        <v>0.94483832893801967</v>
      </c>
      <c r="V77" s="332">
        <f>IF(V$10=0,0,V$10/MAE_fec!V$10)</f>
        <v>1.1908067109797544</v>
      </c>
      <c r="W77" s="332">
        <f>IF(W$10=0,0,W$10/MAE_fec!W$10)</f>
        <v>1.0125407797317323</v>
      </c>
      <c r="X77" s="332">
        <f>IF(X$10=0,0,X$10/MAE_fec!X$10)</f>
        <v>0.9697247139732309</v>
      </c>
      <c r="Y77" s="332">
        <f>IF(Y$10=0,0,Y$10/MAE_fec!Y$10)</f>
        <v>0.87714862512292535</v>
      </c>
      <c r="DA77" s="68"/>
    </row>
    <row r="78" spans="1:105" ht="12" customHeight="1" x14ac:dyDescent="0.25">
      <c r="A78" s="174" t="s">
        <v>2555</v>
      </c>
      <c r="B78" s="348">
        <f>IF(B$16=0,0,B$16/MAE_fec!B$16)</f>
        <v>2.0563412318883927</v>
      </c>
      <c r="C78" s="348">
        <f>IF(C$16=0,0,C$16/MAE_fec!C$16)</f>
        <v>1.3602304786578647</v>
      </c>
      <c r="D78" s="348">
        <f>IF(D$16=0,0,D$16/MAE_fec!D$16)</f>
        <v>2.2897512717496853</v>
      </c>
      <c r="E78" s="348">
        <f>IF(E$16=0,0,E$16/MAE_fec!E$16)</f>
        <v>2.1094625987774487</v>
      </c>
      <c r="F78" s="348">
        <f>IF(F$16=0,0,F$16/MAE_fec!F$16)</f>
        <v>1.5086883717750925</v>
      </c>
      <c r="G78" s="348">
        <f>IF(G$16=0,0,G$16/MAE_fec!G$16)</f>
        <v>1.7104970104730746</v>
      </c>
      <c r="H78" s="348">
        <f>IF(H$16=0,0,H$16/MAE_fec!H$16)</f>
        <v>1.5509938882098018</v>
      </c>
      <c r="I78" s="348">
        <f>IF(I$16=0,0,I$16/MAE_fec!I$16)</f>
        <v>1.3210003398847714</v>
      </c>
      <c r="J78" s="348">
        <f>IF(J$16=0,0,J$16/MAE_fec!J$16)</f>
        <v>1.0869076435865839</v>
      </c>
      <c r="K78" s="348">
        <f>IF(K$16=0,0,K$16/MAE_fec!K$16)</f>
        <v>1.1358975078675777</v>
      </c>
      <c r="L78" s="348">
        <f>IF(L$16=0,0,L$16/MAE_fec!L$16)</f>
        <v>1.2879148581313948</v>
      </c>
      <c r="M78" s="348">
        <f>IF(M$16=0,0,M$16/MAE_fec!M$16)</f>
        <v>1.3234347872905727</v>
      </c>
      <c r="N78" s="348">
        <f>IF(N$16=0,0,N$16/MAE_fec!N$16)</f>
        <v>1.2412308336858198</v>
      </c>
      <c r="O78" s="348">
        <f>IF(O$16=0,0,O$16/MAE_fec!O$16)</f>
        <v>1.2890411313417702</v>
      </c>
      <c r="P78" s="348">
        <f>IF(P$16=0,0,P$16/MAE_fec!P$16)</f>
        <v>1.1919959951753616</v>
      </c>
      <c r="Q78" s="348">
        <f>IF(Q$16=0,0,Q$16/MAE_fec!Q$16)</f>
        <v>1.2366629088667647</v>
      </c>
      <c r="R78" s="348">
        <f>IF(R$16=0,0,R$16/MAE_fec!R$16)</f>
        <v>1.1358893964191235</v>
      </c>
      <c r="S78" s="348">
        <f>IF(S$16=0,0,S$16/MAE_fec!S$16)</f>
        <v>1.1180020478452148</v>
      </c>
      <c r="T78" s="348">
        <f>IF(T$16=0,0,T$16/MAE_fec!T$16)</f>
        <v>1.1766480881114127</v>
      </c>
      <c r="U78" s="348">
        <f>IF(U$16=0,0,U$16/MAE_fec!U$16)</f>
        <v>0.96654969428939341</v>
      </c>
      <c r="V78" s="348">
        <f>IF(V$16=0,0,V$16/MAE_fec!V$16)</f>
        <v>1.2197167400269604</v>
      </c>
      <c r="W78" s="348">
        <f>IF(W$16=0,0,W$16/MAE_fec!W$16)</f>
        <v>1.0435139296967395</v>
      </c>
      <c r="X78" s="348">
        <f>IF(X$16=0,0,X$16/MAE_fec!X$16)</f>
        <v>1.0077867584276596</v>
      </c>
      <c r="Y78" s="348">
        <f>IF(Y$16=0,0,Y$16/MAE_fec!Y$16)</f>
        <v>0.91824837778471957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1.8002058666880556</v>
      </c>
      <c r="C79" s="348">
        <f>IF(C$24=0,0,C$24/MAE_fec!C$24)</f>
        <v>1.7076011591362441</v>
      </c>
      <c r="D79" s="348">
        <f>IF(D$24=0,0,D$24/MAE_fec!D$24)</f>
        <v>1.9593193570093921</v>
      </c>
      <c r="E79" s="348">
        <f>IF(E$24=0,0,E$24/MAE_fec!E$24)</f>
        <v>1.875308490402906</v>
      </c>
      <c r="F79" s="348">
        <f>IF(F$24=0,0,F$24/MAE_fec!F$24)</f>
        <v>1.7520421613264132</v>
      </c>
      <c r="G79" s="348">
        <f>IF(G$24=0,0,G$24/MAE_fec!G$24)</f>
        <v>1.7927325031608476</v>
      </c>
      <c r="H79" s="348">
        <f>IF(H$24=0,0,H$24/MAE_fec!H$24)</f>
        <v>1.7692286260890786</v>
      </c>
      <c r="I79" s="348">
        <f>IF(I$24=0,0,I$24/MAE_fec!I$24)</f>
        <v>1.7369308058965305</v>
      </c>
      <c r="J79" s="348">
        <f>IF(J$24=0,0,J$24/MAE_fec!J$24)</f>
        <v>1.695422628893037</v>
      </c>
      <c r="K79" s="348">
        <f>IF(K$24=0,0,K$24/MAE_fec!K$24)</f>
        <v>1.7038313445118198</v>
      </c>
      <c r="L79" s="348">
        <f>IF(L$24=0,0,L$24/MAE_fec!L$24)</f>
        <v>1.7325377447722936</v>
      </c>
      <c r="M79" s="348">
        <f>IF(M$24=0,0,M$24/MAE_fec!M$24)</f>
        <v>1.7373000440326674</v>
      </c>
      <c r="N79" s="348">
        <f>IF(N$24=0,0,N$24/MAE_fec!N$24)</f>
        <v>1.720187882924856</v>
      </c>
      <c r="O79" s="348">
        <f>IF(O$24=0,0,O$24/MAE_fec!O$24)</f>
        <v>1.7269990617799829</v>
      </c>
      <c r="P79" s="348">
        <f>IF(P$24=0,0,P$24/MAE_fec!P$24)</f>
        <v>1.7115179598609158</v>
      </c>
      <c r="Q79" s="348">
        <f>IF(Q$24=0,0,Q$24/MAE_fec!Q$24)</f>
        <v>1.7195179618299057</v>
      </c>
      <c r="R79" s="348">
        <f>IF(R$24=0,0,R$24/MAE_fec!R$24)</f>
        <v>1.7033307393883237</v>
      </c>
      <c r="S79" s="348">
        <f>IF(S$24=0,0,S$24/MAE_fec!S$24)</f>
        <v>1.7011107495685212</v>
      </c>
      <c r="T79" s="348">
        <f>IF(T$24=0,0,T$24/MAE_fec!T$24)</f>
        <v>1.7080840060471372</v>
      </c>
      <c r="U79" s="348">
        <f>IF(U$24=0,0,U$24/MAE_fec!U$24)</f>
        <v>1.6808113118824051</v>
      </c>
      <c r="V79" s="348">
        <f>IF(V$24=0,0,V$24/MAE_fec!V$24)</f>
        <v>1.7250494910341068</v>
      </c>
      <c r="W79" s="348">
        <f>IF(W$24=0,0,W$24/MAE_fec!W$24)</f>
        <v>1.6964269031757218</v>
      </c>
      <c r="X79" s="348">
        <f>IF(X$24=0,0,X$24/MAE_fec!X$24)</f>
        <v>1.6975607972297619</v>
      </c>
      <c r="Y79" s="348">
        <f>IF(Y$24=0,0,Y$24/MAE_fec!Y$24)</f>
        <v>1.6641544259296648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2.0563412318883922</v>
      </c>
      <c r="C80" s="348">
        <f>IF(C$27=0,0,C$27/MAE_fec!C$27)</f>
        <v>1.3602304786578643</v>
      </c>
      <c r="D80" s="348">
        <f>IF(D$27=0,0,D$27/MAE_fec!D$27)</f>
        <v>2.2897512717496848</v>
      </c>
      <c r="E80" s="348">
        <f>IF(E$27=0,0,E$27/MAE_fec!E$27)</f>
        <v>2.1094625987774482</v>
      </c>
      <c r="F80" s="348">
        <f>IF(F$27=0,0,F$27/MAE_fec!F$27)</f>
        <v>1.508688371775093</v>
      </c>
      <c r="G80" s="348">
        <f>IF(G$27=0,0,G$27/MAE_fec!G$27)</f>
        <v>1.7104970104730752</v>
      </c>
      <c r="H80" s="348">
        <f>IF(H$27=0,0,H$27/MAE_fec!H$27)</f>
        <v>1.5509938882098024</v>
      </c>
      <c r="I80" s="348">
        <f>IF(I$27=0,0,I$27/MAE_fec!I$27)</f>
        <v>1.3210003398847716</v>
      </c>
      <c r="J80" s="348">
        <f>IF(J$27=0,0,J$27/MAE_fec!J$27)</f>
        <v>1.0869076435865841</v>
      </c>
      <c r="K80" s="348">
        <f>IF(K$27=0,0,K$27/MAE_fec!K$27)</f>
        <v>1.1358975078675781</v>
      </c>
      <c r="L80" s="348">
        <f>IF(L$27=0,0,L$27/MAE_fec!L$27)</f>
        <v>1.2879148581313955</v>
      </c>
      <c r="M80" s="348">
        <f>IF(M$27=0,0,M$27/MAE_fec!M$27)</f>
        <v>1.3234347872905732</v>
      </c>
      <c r="N80" s="348">
        <f>IF(N$27=0,0,N$27/MAE_fec!N$27)</f>
        <v>1.2412308336858198</v>
      </c>
      <c r="O80" s="348">
        <f>IF(O$27=0,0,O$27/MAE_fec!O$27)</f>
        <v>1.28904113134177</v>
      </c>
      <c r="P80" s="348">
        <f>IF(P$27=0,0,P$27/MAE_fec!P$27)</f>
        <v>1.1919959951753618</v>
      </c>
      <c r="Q80" s="348">
        <f>IF(Q$27=0,0,Q$27/MAE_fec!Q$27)</f>
        <v>1.2366629088667647</v>
      </c>
      <c r="R80" s="348">
        <f>IF(R$27=0,0,R$27/MAE_fec!R$27)</f>
        <v>1.1358893964191235</v>
      </c>
      <c r="S80" s="348">
        <f>IF(S$27=0,0,S$27/MAE_fec!S$27)</f>
        <v>1.1180020478452148</v>
      </c>
      <c r="T80" s="348">
        <f>IF(T$27=0,0,T$27/MAE_fec!T$27)</f>
        <v>1.1766480881114125</v>
      </c>
      <c r="U80" s="348">
        <f>IF(U$27=0,0,U$27/MAE_fec!U$27)</f>
        <v>0.9665496942893933</v>
      </c>
      <c r="V80" s="348">
        <f>IF(V$27=0,0,V$27/MAE_fec!V$27)</f>
        <v>1.2197167400269602</v>
      </c>
      <c r="W80" s="348">
        <f>IF(W$27=0,0,W$27/MAE_fec!W$27)</f>
        <v>1.0435139296967393</v>
      </c>
      <c r="X80" s="348">
        <f>IF(X$27=0,0,X$27/MAE_fec!X$27)</f>
        <v>1.0077867584276594</v>
      </c>
      <c r="Y80" s="348">
        <f>IF(Y$27=0,0,Y$27/MAE_fec!Y$27)</f>
        <v>0.91824837778471957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2.4053145726934111</v>
      </c>
      <c r="C81" s="348">
        <f>IF(C$35=0,0,C$35/MAE_fec!C$35)</f>
        <v>2.4569466630818404</v>
      </c>
      <c r="D81" s="348">
        <f>IF(D$35=0,0,D$35/MAE_fec!D$35)</f>
        <v>2.8328657712193466</v>
      </c>
      <c r="E81" s="348">
        <f>IF(E$35=0,0,E$35/MAE_fec!E$35)</f>
        <v>2.2031800253802358</v>
      </c>
      <c r="F81" s="348">
        <f>IF(F$35=0,0,F$35/MAE_fec!F$35)</f>
        <v>1.9072317426570502</v>
      </c>
      <c r="G81" s="348">
        <f>IF(G$35=0,0,G$35/MAE_fec!G$35)</f>
        <v>1.9401304884502801</v>
      </c>
      <c r="H81" s="348">
        <f>IF(H$35=0,0,H$35/MAE_fec!H$35)</f>
        <v>1.9354456300639924</v>
      </c>
      <c r="I81" s="348">
        <f>IF(I$35=0,0,I$35/MAE_fec!I$35)</f>
        <v>1.7098794588403907</v>
      </c>
      <c r="J81" s="348">
        <f>IF(J$35=0,0,J$35/MAE_fec!J$35)</f>
        <v>1.9142874294340753</v>
      </c>
      <c r="K81" s="348">
        <f>IF(K$35=0,0,K$35/MAE_fec!K$35)</f>
        <v>1.8643275549692575</v>
      </c>
      <c r="L81" s="348">
        <f>IF(L$35=0,0,L$35/MAE_fec!L$35)</f>
        <v>1.780073632785697</v>
      </c>
      <c r="M81" s="348">
        <f>IF(M$35=0,0,M$35/MAE_fec!M$35)</f>
        <v>1.7594715187732168</v>
      </c>
      <c r="N81" s="348">
        <f>IF(N$35=0,0,N$35/MAE_fec!N$35)</f>
        <v>1.9197773906953821</v>
      </c>
      <c r="O81" s="348">
        <f>IF(O$35=0,0,O$35/MAE_fec!O$35)</f>
        <v>1.9697819878452572</v>
      </c>
      <c r="P81" s="348">
        <f>IF(P$35=0,0,P$35/MAE_fec!P$35)</f>
        <v>2.1387253154006394</v>
      </c>
      <c r="Q81" s="348">
        <f>IF(Q$35=0,0,Q$35/MAE_fec!Q$35)</f>
        <v>2.0533397842003058</v>
      </c>
      <c r="R81" s="348">
        <f>IF(R$35=0,0,R$35/MAE_fec!R$35)</f>
        <v>2.1208797941186313</v>
      </c>
      <c r="S81" s="348">
        <f>IF(S$35=0,0,S$35/MAE_fec!S$35)</f>
        <v>2.1289688602926535</v>
      </c>
      <c r="T81" s="348">
        <f>IF(T$35=0,0,T$35/MAE_fec!T$35)</f>
        <v>2.139771786632938</v>
      </c>
      <c r="U81" s="348">
        <f>IF(U$35=0,0,U$35/MAE_fec!U$35)</f>
        <v>1.72152713669497</v>
      </c>
      <c r="V81" s="348">
        <f>IF(V$35=0,0,V$35/MAE_fec!V$35)</f>
        <v>1.7271936288257412</v>
      </c>
      <c r="W81" s="348">
        <f>IF(W$35=0,0,W$35/MAE_fec!W$35)</f>
        <v>1.8187105036370843</v>
      </c>
      <c r="X81" s="348">
        <f>IF(X$35=0,0,X$35/MAE_fec!X$35)</f>
        <v>1.6164285562037561</v>
      </c>
      <c r="Y81" s="348">
        <f>IF(Y$35=0,0,Y$35/MAE_fec!Y$35)</f>
        <v>1.6716835061330497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SK: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1013.740962596368</v>
      </c>
      <c r="C3" s="203">
        <v>881.56922784545509</v>
      </c>
      <c r="D3" s="203">
        <v>859.61762392947549</v>
      </c>
      <c r="E3" s="203">
        <v>840.71747354497336</v>
      </c>
      <c r="F3" s="203">
        <v>780.07593356638108</v>
      </c>
      <c r="G3" s="203">
        <v>874.945595680054</v>
      </c>
      <c r="H3" s="203">
        <v>832.52658481319486</v>
      </c>
      <c r="I3" s="203">
        <v>880.79602272727266</v>
      </c>
      <c r="J3" s="203">
        <v>635.82532095259364</v>
      </c>
      <c r="K3" s="203">
        <v>540.63877675840979</v>
      </c>
      <c r="L3" s="203">
        <v>876.26142369243792</v>
      </c>
      <c r="M3" s="203">
        <v>776.11783279220765</v>
      </c>
      <c r="N3" s="203">
        <v>762.41281427899673</v>
      </c>
      <c r="O3" s="203">
        <v>725.97585997591966</v>
      </c>
      <c r="P3" s="203">
        <v>849.38210483251339</v>
      </c>
      <c r="Q3" s="203">
        <v>853.86390399999993</v>
      </c>
      <c r="R3" s="203">
        <v>785.07137678612662</v>
      </c>
      <c r="S3" s="203">
        <v>689.50176190476179</v>
      </c>
      <c r="T3" s="203">
        <v>830.48991953096936</v>
      </c>
      <c r="U3" s="203">
        <v>778.62572234100924</v>
      </c>
      <c r="V3" s="203">
        <v>690.31143418540069</v>
      </c>
      <c r="W3" s="203">
        <v>642.22313684874132</v>
      </c>
      <c r="X3" s="203">
        <v>657.16471730325043</v>
      </c>
      <c r="Y3" s="203">
        <v>593.20000000000005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1078.0182966266059</v>
      </c>
      <c r="C5" s="203">
        <v>761.46670588344978</v>
      </c>
      <c r="D5" s="203">
        <v>818.30207875808753</v>
      </c>
      <c r="E5" s="203">
        <v>797.50653440982819</v>
      </c>
      <c r="F5" s="203">
        <v>927.84814551921602</v>
      </c>
      <c r="G5" s="203">
        <v>886.40524056846118</v>
      </c>
      <c r="H5" s="203">
        <v>698.71163565361587</v>
      </c>
      <c r="I5" s="203">
        <v>684.86897362714353</v>
      </c>
      <c r="J5" s="203">
        <v>668.56808825853614</v>
      </c>
      <c r="K5" s="203">
        <v>532.2867014231449</v>
      </c>
      <c r="L5" s="203">
        <v>759.65484122195676</v>
      </c>
      <c r="M5" s="203">
        <v>1009.843749481649</v>
      </c>
      <c r="N5" s="203">
        <v>704.07002909401081</v>
      </c>
      <c r="O5" s="203">
        <v>584.77078497341199</v>
      </c>
      <c r="P5" s="203">
        <v>820.60106493749095</v>
      </c>
      <c r="Q5" s="203">
        <v>617.56296995509126</v>
      </c>
      <c r="R5" s="203">
        <v>594.68600019120868</v>
      </c>
      <c r="S5" s="203">
        <v>589.03335810090255</v>
      </c>
      <c r="T5" s="203">
        <v>531.78289846490566</v>
      </c>
      <c r="U5" s="203">
        <v>509.6063729661247</v>
      </c>
      <c r="V5" s="203">
        <v>421.43266372844499</v>
      </c>
      <c r="W5" s="203">
        <v>440.69759772749848</v>
      </c>
      <c r="X5" s="203">
        <v>571.57369513283641</v>
      </c>
      <c r="Y5" s="203">
        <v>515.75405107155711</v>
      </c>
      <c r="DA5" s="112" t="s">
        <v>2677</v>
      </c>
    </row>
    <row r="6" spans="1:105" ht="12" customHeight="1" x14ac:dyDescent="0.25">
      <c r="A6" s="154" t="s">
        <v>2112</v>
      </c>
      <c r="B6" s="338">
        <v>1347.522870783258</v>
      </c>
      <c r="C6" s="338">
        <v>1280.146727244095</v>
      </c>
      <c r="D6" s="338">
        <v>1280.146727244095</v>
      </c>
      <c r="E6" s="338">
        <v>1212.7705837049321</v>
      </c>
      <c r="F6" s="338">
        <v>1145.3944401657691</v>
      </c>
      <c r="G6" s="338">
        <v>1145.3944401657691</v>
      </c>
      <c r="H6" s="338">
        <v>1078.0182966266059</v>
      </c>
      <c r="I6" s="338">
        <v>1010.642153087443</v>
      </c>
      <c r="J6" s="338">
        <v>943.26600954828018</v>
      </c>
      <c r="K6" s="338">
        <v>943.26600954828018</v>
      </c>
      <c r="L6" s="338">
        <v>875.88986600911733</v>
      </c>
      <c r="M6" s="338">
        <v>1078.0182966266059</v>
      </c>
      <c r="N6" s="338">
        <v>1010.642153087443</v>
      </c>
      <c r="O6" s="338">
        <v>943.26600954828041</v>
      </c>
      <c r="P6" s="338">
        <v>943.26600954828041</v>
      </c>
      <c r="Q6" s="338">
        <v>875.88986600911755</v>
      </c>
      <c r="R6" s="338">
        <v>808.5137224699547</v>
      </c>
      <c r="S6" s="338">
        <v>808.5137224699547</v>
      </c>
      <c r="T6" s="338">
        <v>741.13757893079185</v>
      </c>
      <c r="U6" s="338">
        <v>673.76143539162899</v>
      </c>
      <c r="V6" s="338">
        <v>673.76143539162899</v>
      </c>
      <c r="W6" s="338">
        <v>606.38529185246614</v>
      </c>
      <c r="X6" s="338">
        <v>606.38529185246614</v>
      </c>
      <c r="Y6" s="338">
        <v>606.38529185246614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202.1284306174887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67.376143539162896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67.376143539162967</v>
      </c>
      <c r="D8" s="342">
        <f t="shared" si="0"/>
        <v>0</v>
      </c>
      <c r="E8" s="342">
        <f t="shared" si="0"/>
        <v>67.376143539162967</v>
      </c>
      <c r="F8" s="342">
        <f t="shared" si="0"/>
        <v>67.376143539162967</v>
      </c>
      <c r="G8" s="342">
        <f t="shared" si="0"/>
        <v>0</v>
      </c>
      <c r="H8" s="342">
        <f t="shared" si="0"/>
        <v>67.376143539163195</v>
      </c>
      <c r="I8" s="342">
        <f t="shared" si="0"/>
        <v>67.376143539162854</v>
      </c>
      <c r="J8" s="342">
        <f t="shared" si="0"/>
        <v>67.376143539162854</v>
      </c>
      <c r="K8" s="342">
        <f t="shared" si="0"/>
        <v>0</v>
      </c>
      <c r="L8" s="342">
        <f t="shared" si="0"/>
        <v>67.376143539162854</v>
      </c>
      <c r="M8" s="342">
        <f t="shared" si="0"/>
        <v>0</v>
      </c>
      <c r="N8" s="342">
        <f t="shared" si="0"/>
        <v>67.376143539162854</v>
      </c>
      <c r="O8" s="342">
        <f t="shared" si="0"/>
        <v>67.376143539162626</v>
      </c>
      <c r="P8" s="342">
        <f t="shared" si="0"/>
        <v>0</v>
      </c>
      <c r="Q8" s="342">
        <f t="shared" si="0"/>
        <v>67.376143539162854</v>
      </c>
      <c r="R8" s="342">
        <f t="shared" si="0"/>
        <v>67.376143539162854</v>
      </c>
      <c r="S8" s="342">
        <f t="shared" si="0"/>
        <v>0</v>
      </c>
      <c r="T8" s="342">
        <f t="shared" si="0"/>
        <v>67.376143539162854</v>
      </c>
      <c r="U8" s="342">
        <f t="shared" si="0"/>
        <v>67.376143539162854</v>
      </c>
      <c r="V8" s="342">
        <f t="shared" si="0"/>
        <v>0</v>
      </c>
      <c r="W8" s="342">
        <f t="shared" si="0"/>
        <v>67.376143539162854</v>
      </c>
      <c r="X8" s="342">
        <f t="shared" si="0"/>
        <v>67.376143539162854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269.5045741566521</v>
      </c>
      <c r="C9" s="343">
        <f t="shared" si="1"/>
        <v>518.68002136064524</v>
      </c>
      <c r="D9" s="343">
        <f t="shared" si="1"/>
        <v>461.84464848600749</v>
      </c>
      <c r="E9" s="343">
        <f t="shared" si="1"/>
        <v>415.26404929510386</v>
      </c>
      <c r="F9" s="343">
        <f t="shared" si="1"/>
        <v>217.54629464655306</v>
      </c>
      <c r="G9" s="343">
        <f t="shared" si="1"/>
        <v>258.9891995973079</v>
      </c>
      <c r="H9" s="343">
        <f t="shared" si="1"/>
        <v>379.30666097299002</v>
      </c>
      <c r="I9" s="343">
        <f t="shared" si="1"/>
        <v>325.7731794602995</v>
      </c>
      <c r="J9" s="343">
        <f t="shared" si="1"/>
        <v>274.69792128974404</v>
      </c>
      <c r="K9" s="343">
        <f t="shared" si="1"/>
        <v>410.97930812513528</v>
      </c>
      <c r="L9" s="343">
        <f t="shared" si="1"/>
        <v>116.23502478716057</v>
      </c>
      <c r="M9" s="343">
        <f t="shared" si="1"/>
        <v>68.174547144956932</v>
      </c>
      <c r="N9" s="343">
        <f t="shared" si="1"/>
        <v>306.57212399343223</v>
      </c>
      <c r="O9" s="343">
        <f t="shared" si="1"/>
        <v>358.49522457486842</v>
      </c>
      <c r="P9" s="343">
        <f t="shared" si="1"/>
        <v>122.66494461078946</v>
      </c>
      <c r="Q9" s="343">
        <f t="shared" si="1"/>
        <v>258.32689605402629</v>
      </c>
      <c r="R9" s="343">
        <f t="shared" si="1"/>
        <v>213.82772227874602</v>
      </c>
      <c r="S9" s="343">
        <f t="shared" si="1"/>
        <v>219.48036436905215</v>
      </c>
      <c r="T9" s="343">
        <f t="shared" si="1"/>
        <v>209.35468046588619</v>
      </c>
      <c r="U9" s="343">
        <f t="shared" si="1"/>
        <v>164.1550624255043</v>
      </c>
      <c r="V9" s="343">
        <f t="shared" si="1"/>
        <v>252.328771663184</v>
      </c>
      <c r="W9" s="343">
        <f t="shared" si="1"/>
        <v>165.68769412496766</v>
      </c>
      <c r="X9" s="343">
        <f t="shared" si="1"/>
        <v>34.811596719629733</v>
      </c>
      <c r="Y9" s="343">
        <f t="shared" si="1"/>
        <v>90.631240780909025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88.710146173688727</v>
      </c>
      <c r="C12" s="210">
        <v>61.841960447119511</v>
      </c>
      <c r="D12" s="210">
        <v>69.078245915735167</v>
      </c>
      <c r="E12" s="210">
        <v>70.249871023215803</v>
      </c>
      <c r="F12" s="210">
        <v>79.853826311263958</v>
      </c>
      <c r="G12" s="210">
        <v>65.968701633705933</v>
      </c>
      <c r="H12" s="210">
        <v>48.339810834049871</v>
      </c>
      <c r="I12" s="210">
        <v>42.931728288907991</v>
      </c>
      <c r="J12" s="210">
        <v>39.297506448839201</v>
      </c>
      <c r="K12" s="210">
        <v>31.183748925193459</v>
      </c>
      <c r="L12" s="210">
        <v>41.759845227858982</v>
      </c>
      <c r="M12" s="210">
        <v>49.31685296646603</v>
      </c>
      <c r="N12" s="210">
        <v>34.976612209802241</v>
      </c>
      <c r="O12" s="210">
        <v>28.365348237317281</v>
      </c>
      <c r="P12" s="210">
        <v>37.465434221840063</v>
      </c>
      <c r="Q12" s="210">
        <v>27.98564058469475</v>
      </c>
      <c r="R12" s="210">
        <v>26.631298366294061</v>
      </c>
      <c r="S12" s="210">
        <v>26.251590713671529</v>
      </c>
      <c r="T12" s="210">
        <v>23.74582975064488</v>
      </c>
      <c r="U12" s="210">
        <v>22.560827253793349</v>
      </c>
      <c r="V12" s="210">
        <v>19.54968914878317</v>
      </c>
      <c r="W12" s="210">
        <v>19.80264514911309</v>
      </c>
      <c r="X12" s="210">
        <v>23.47743846063506</v>
      </c>
      <c r="Y12" s="210">
        <v>20.157876524610881</v>
      </c>
      <c r="DA12" s="109" t="s">
        <v>2680</v>
      </c>
    </row>
    <row r="13" spans="1:105" ht="12" customHeight="1" x14ac:dyDescent="0.25">
      <c r="A13" s="24" t="s">
        <v>28</v>
      </c>
      <c r="B13" s="213">
        <v>1.8920894239036969</v>
      </c>
      <c r="C13" s="213">
        <v>1.1798796216681</v>
      </c>
      <c r="D13" s="213">
        <v>0.89251934651762665</v>
      </c>
      <c r="E13" s="213">
        <v>0.87953568357695611</v>
      </c>
      <c r="F13" s="213">
        <v>0.88658641444539976</v>
      </c>
      <c r="G13" s="213">
        <v>0.90472914875322441</v>
      </c>
      <c r="H13" s="213">
        <v>0.26251074806534819</v>
      </c>
      <c r="I13" s="213">
        <v>0</v>
      </c>
      <c r="J13" s="213">
        <v>0.26990541702493548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1.9298366294067071</v>
      </c>
      <c r="F14" s="204">
        <f t="shared" si="2"/>
        <v>3.8597592433362</v>
      </c>
      <c r="G14" s="204">
        <f t="shared" si="2"/>
        <v>0.96491831470335332</v>
      </c>
      <c r="H14" s="204">
        <f t="shared" si="2"/>
        <v>2.894840928632846</v>
      </c>
      <c r="I14" s="204">
        <f t="shared" si="2"/>
        <v>1.929062768701634</v>
      </c>
      <c r="J14" s="204">
        <f t="shared" si="2"/>
        <v>1.934823731728289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0</v>
      </c>
      <c r="U14" s="204">
        <f t="shared" si="2"/>
        <v>0</v>
      </c>
      <c r="V14" s="204">
        <f t="shared" si="2"/>
        <v>0</v>
      </c>
      <c r="W14" s="204">
        <f t="shared" si="2"/>
        <v>0</v>
      </c>
      <c r="X14" s="204">
        <f t="shared" si="2"/>
        <v>0</v>
      </c>
      <c r="Y14" s="204">
        <f t="shared" si="2"/>
        <v>0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2683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0</v>
      </c>
      <c r="W17" s="204">
        <v>0</v>
      </c>
      <c r="X17" s="204">
        <v>0</v>
      </c>
      <c r="Y17" s="204">
        <v>0</v>
      </c>
      <c r="DA17" s="71" t="s">
        <v>2684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1.9298366294067071</v>
      </c>
      <c r="F18" s="204">
        <v>3.8597592433362</v>
      </c>
      <c r="G18" s="204">
        <v>0.96491831470335332</v>
      </c>
      <c r="H18" s="204">
        <v>2.894840928632846</v>
      </c>
      <c r="I18" s="204">
        <v>1.929062768701634</v>
      </c>
      <c r="J18" s="204">
        <v>1.934823731728289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57.330180567497848</v>
      </c>
      <c r="C20" s="204">
        <f t="shared" si="3"/>
        <v>45.61478933791917</v>
      </c>
      <c r="D20" s="204">
        <f t="shared" si="3"/>
        <v>50</v>
      </c>
      <c r="E20" s="204">
        <f t="shared" si="3"/>
        <v>48.022355975924327</v>
      </c>
      <c r="F20" s="204">
        <f t="shared" si="3"/>
        <v>58.168529664660348</v>
      </c>
      <c r="G20" s="204">
        <f t="shared" si="3"/>
        <v>38.155631986242483</v>
      </c>
      <c r="H20" s="204">
        <f t="shared" si="3"/>
        <v>27.794496990541699</v>
      </c>
      <c r="I20" s="204">
        <f t="shared" si="3"/>
        <v>23.19432502149613</v>
      </c>
      <c r="J20" s="204">
        <f t="shared" si="3"/>
        <v>20.937231298366289</v>
      </c>
      <c r="K20" s="204">
        <f t="shared" si="3"/>
        <v>16.809974204643161</v>
      </c>
      <c r="L20" s="204">
        <f t="shared" si="3"/>
        <v>27.085124677558039</v>
      </c>
      <c r="M20" s="204">
        <f t="shared" si="3"/>
        <v>33.361994840928631</v>
      </c>
      <c r="N20" s="204">
        <f t="shared" si="3"/>
        <v>22.914875322441961</v>
      </c>
      <c r="O20" s="204">
        <f t="shared" si="3"/>
        <v>16.33705932932072</v>
      </c>
      <c r="P20" s="204">
        <f t="shared" si="3"/>
        <v>24.419604471195179</v>
      </c>
      <c r="Q20" s="204">
        <f t="shared" si="3"/>
        <v>15.54170249355116</v>
      </c>
      <c r="R20" s="204">
        <f t="shared" si="3"/>
        <v>14.402407566638001</v>
      </c>
      <c r="S20" s="204">
        <f t="shared" si="3"/>
        <v>14.12295786758383</v>
      </c>
      <c r="T20" s="204">
        <f t="shared" si="3"/>
        <v>11.34969905417025</v>
      </c>
      <c r="U20" s="204">
        <f t="shared" si="3"/>
        <v>11.24256233877902</v>
      </c>
      <c r="V20" s="204">
        <f t="shared" si="3"/>
        <v>9.7163370593293212</v>
      </c>
      <c r="W20" s="204">
        <f t="shared" si="3"/>
        <v>10.382545141874459</v>
      </c>
      <c r="X20" s="204">
        <f t="shared" si="3"/>
        <v>10.5116079105761</v>
      </c>
      <c r="Y20" s="204">
        <f t="shared" si="3"/>
        <v>7.6311263972484946</v>
      </c>
      <c r="DA20" s="71"/>
    </row>
    <row r="21" spans="1:105" ht="12" customHeight="1" x14ac:dyDescent="0.25">
      <c r="A21" s="18" t="s">
        <v>73</v>
      </c>
      <c r="B21" s="204">
        <v>57.330180567497848</v>
      </c>
      <c r="C21" s="204">
        <v>45.61478933791917</v>
      </c>
      <c r="D21" s="204">
        <v>50</v>
      </c>
      <c r="E21" s="204">
        <v>48.022355975924327</v>
      </c>
      <c r="F21" s="204">
        <v>58.168529664660348</v>
      </c>
      <c r="G21" s="204">
        <v>38.155631986242483</v>
      </c>
      <c r="H21" s="204">
        <v>27.794496990541699</v>
      </c>
      <c r="I21" s="204">
        <v>23.19432502149613</v>
      </c>
      <c r="J21" s="204">
        <v>20.937231298366289</v>
      </c>
      <c r="K21" s="204">
        <v>16.809974204643161</v>
      </c>
      <c r="L21" s="204">
        <v>27.085124677558039</v>
      </c>
      <c r="M21" s="204">
        <v>33.361994840928631</v>
      </c>
      <c r="N21" s="204">
        <v>22.914875322441961</v>
      </c>
      <c r="O21" s="204">
        <v>16.33705932932072</v>
      </c>
      <c r="P21" s="204">
        <v>24.419604471195179</v>
      </c>
      <c r="Q21" s="204">
        <v>15.54170249355116</v>
      </c>
      <c r="R21" s="204">
        <v>14.402407566638001</v>
      </c>
      <c r="S21" s="204">
        <v>14.12295786758383</v>
      </c>
      <c r="T21" s="204">
        <v>11.34969905417025</v>
      </c>
      <c r="U21" s="204">
        <v>11.24256233877902</v>
      </c>
      <c r="V21" s="204">
        <v>9.7163370593293212</v>
      </c>
      <c r="W21" s="204">
        <v>10.382545141874459</v>
      </c>
      <c r="X21" s="204">
        <v>10.5116079105761</v>
      </c>
      <c r="Y21" s="204">
        <v>7.6311263972484946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4.7807394668959592E-2</v>
      </c>
      <c r="K23" s="204">
        <f t="shared" si="4"/>
        <v>2.3903697334479789E-2</v>
      </c>
      <c r="L23" s="204">
        <f t="shared" si="4"/>
        <v>9.5528804815133275E-2</v>
      </c>
      <c r="M23" s="204">
        <f t="shared" si="4"/>
        <v>9.5528804815133275E-2</v>
      </c>
      <c r="N23" s="204">
        <f t="shared" si="4"/>
        <v>9.5528804815133275E-2</v>
      </c>
      <c r="O23" s="204">
        <f t="shared" si="4"/>
        <v>0.1194325021496131</v>
      </c>
      <c r="P23" s="204">
        <f t="shared" si="4"/>
        <v>4.7807394668959592E-2</v>
      </c>
      <c r="Q23" s="204">
        <f t="shared" si="4"/>
        <v>4.7807394668959592E-2</v>
      </c>
      <c r="R23" s="204">
        <f t="shared" si="4"/>
        <v>7.1625107480653469E-2</v>
      </c>
      <c r="S23" s="204">
        <f t="shared" si="4"/>
        <v>0.14333619948409279</v>
      </c>
      <c r="T23" s="204">
        <f t="shared" si="4"/>
        <v>9.5528804815133275E-2</v>
      </c>
      <c r="U23" s="204">
        <f t="shared" si="4"/>
        <v>0.10209982473058488</v>
      </c>
      <c r="V23" s="204">
        <f t="shared" si="4"/>
        <v>7.892388653037101E-2</v>
      </c>
      <c r="W23" s="204">
        <f t="shared" si="4"/>
        <v>3.3427608270443103E-2</v>
      </c>
      <c r="X23" s="204">
        <f t="shared" si="4"/>
        <v>3.9519286086481822E-2</v>
      </c>
      <c r="Y23" s="204">
        <f t="shared" si="4"/>
        <v>3.9905759348626328E-2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4.7807394668959592E-2</v>
      </c>
      <c r="K24" s="204">
        <v>2.3903697334479789E-2</v>
      </c>
      <c r="L24" s="204">
        <v>9.5528804815133275E-2</v>
      </c>
      <c r="M24" s="204">
        <v>9.5528804815133275E-2</v>
      </c>
      <c r="N24" s="204">
        <v>9.5528804815133275E-2</v>
      </c>
      <c r="O24" s="204">
        <v>0.1194325021496131</v>
      </c>
      <c r="P24" s="204">
        <v>4.7807394668959592E-2</v>
      </c>
      <c r="Q24" s="204">
        <v>4.7807394668959592E-2</v>
      </c>
      <c r="R24" s="204">
        <v>7.1625107480653469E-2</v>
      </c>
      <c r="S24" s="204">
        <v>0.14333619948409279</v>
      </c>
      <c r="T24" s="204">
        <v>9.5528804815133275E-2</v>
      </c>
      <c r="U24" s="204">
        <v>9.5528804815133275E-2</v>
      </c>
      <c r="V24" s="204">
        <v>7.1625107480653469E-2</v>
      </c>
      <c r="W24" s="204">
        <v>2.3903697334479789E-2</v>
      </c>
      <c r="X24" s="204">
        <v>2.3903697334479789E-2</v>
      </c>
      <c r="Y24" s="204">
        <v>2.3903697334479789E-2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6.5710199154515947E-3</v>
      </c>
      <c r="V29" s="204">
        <v>7.2987790497175374E-3</v>
      </c>
      <c r="W29" s="204">
        <v>9.5239109359633138E-3</v>
      </c>
      <c r="X29" s="204">
        <v>1.561558875200203E-2</v>
      </c>
      <c r="Y29" s="204">
        <v>1.6002062014146539E-2</v>
      </c>
      <c r="DA29" s="71" t="s">
        <v>2694</v>
      </c>
    </row>
    <row r="30" spans="1:105" ht="12" customHeight="1" x14ac:dyDescent="0.25">
      <c r="A30" s="14" t="s">
        <v>39</v>
      </c>
      <c r="B30" s="204">
        <v>1.4569217540842649</v>
      </c>
      <c r="C30" s="204">
        <v>0</v>
      </c>
      <c r="D30" s="204">
        <v>1.9346517626827171</v>
      </c>
      <c r="E30" s="204">
        <v>4.3708512467755796</v>
      </c>
      <c r="F30" s="204">
        <v>0</v>
      </c>
      <c r="G30" s="204">
        <v>6.4249355116079094</v>
      </c>
      <c r="H30" s="204">
        <v>1.4808254514187451</v>
      </c>
      <c r="I30" s="204">
        <v>2.2451418744625968</v>
      </c>
      <c r="J30" s="204">
        <v>2.8661220980223558</v>
      </c>
      <c r="K30" s="204">
        <v>2.0540842648323299</v>
      </c>
      <c r="L30" s="204">
        <v>3.0572656921754078</v>
      </c>
      <c r="M30" s="204">
        <v>2.9616509028374889</v>
      </c>
      <c r="N30" s="204">
        <v>1.218142734307825</v>
      </c>
      <c r="O30" s="204">
        <v>1.0748065348237319</v>
      </c>
      <c r="P30" s="204">
        <v>1.218142734307825</v>
      </c>
      <c r="Q30" s="204">
        <v>1.218142734307825</v>
      </c>
      <c r="R30" s="204">
        <v>1.4092003439380909</v>
      </c>
      <c r="S30" s="204">
        <v>0.9792777300085983</v>
      </c>
      <c r="T30" s="204">
        <v>1.1226139294926909</v>
      </c>
      <c r="U30" s="204">
        <v>0.81203783319002576</v>
      </c>
      <c r="V30" s="204">
        <v>0.81203783319002576</v>
      </c>
      <c r="W30" s="204">
        <v>0.78822012037833178</v>
      </c>
      <c r="X30" s="204">
        <v>0.7165090283748925</v>
      </c>
      <c r="Y30" s="204">
        <v>0.62098022355975924</v>
      </c>
      <c r="DA30" s="71" t="s">
        <v>2695</v>
      </c>
    </row>
    <row r="31" spans="1:105" ht="12" customHeight="1" x14ac:dyDescent="0.25">
      <c r="A31" s="21" t="s">
        <v>40</v>
      </c>
      <c r="B31" s="207">
        <v>28.030954428202921</v>
      </c>
      <c r="C31" s="207">
        <v>15.04729148753224</v>
      </c>
      <c r="D31" s="207">
        <v>16.25107480653482</v>
      </c>
      <c r="E31" s="207">
        <v>15.04729148753224</v>
      </c>
      <c r="F31" s="207">
        <v>16.938950988822011</v>
      </c>
      <c r="G31" s="207">
        <v>19.518486672398971</v>
      </c>
      <c r="H31" s="207">
        <v>15.90713671539123</v>
      </c>
      <c r="I31" s="207">
        <v>15.563198624247629</v>
      </c>
      <c r="J31" s="207">
        <v>13.24161650902837</v>
      </c>
      <c r="K31" s="207">
        <v>12.295786758383491</v>
      </c>
      <c r="L31" s="207">
        <v>11.5219260533104</v>
      </c>
      <c r="M31" s="207">
        <v>12.89767841788478</v>
      </c>
      <c r="N31" s="207">
        <v>10.74806534823732</v>
      </c>
      <c r="O31" s="207">
        <v>10.834049871023209</v>
      </c>
      <c r="P31" s="207">
        <v>11.779879621668099</v>
      </c>
      <c r="Q31" s="207">
        <v>11.17798796216681</v>
      </c>
      <c r="R31" s="207">
        <v>10.74806534823732</v>
      </c>
      <c r="S31" s="207">
        <v>11.006018916595011</v>
      </c>
      <c r="T31" s="207">
        <v>11.17798796216681</v>
      </c>
      <c r="U31" s="207">
        <v>10.40412725709372</v>
      </c>
      <c r="V31" s="207">
        <v>8.942390369733447</v>
      </c>
      <c r="W31" s="207">
        <v>8.5984522785898534</v>
      </c>
      <c r="X31" s="207">
        <v>12.209802235597589</v>
      </c>
      <c r="Y31" s="207">
        <v>11.865864144453999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142.95324613553879</v>
      </c>
      <c r="C33" s="203">
        <f>TEL_emi!C5</f>
        <v>112.104825065593</v>
      </c>
      <c r="D33" s="203">
        <f>TEL_emi!D5</f>
        <v>121.14116975848241</v>
      </c>
      <c r="E33" s="203">
        <f>TEL_emi!E5</f>
        <v>122.6952168338974</v>
      </c>
      <c r="F33" s="203">
        <f>TEL_emi!F5</f>
        <v>152.81181494384731</v>
      </c>
      <c r="G33" s="203">
        <f>TEL_emi!G5</f>
        <v>96.53618719506288</v>
      </c>
      <c r="H33" s="203">
        <f>TEL_emi!H5</f>
        <v>75.815597568916559</v>
      </c>
      <c r="I33" s="203">
        <f>TEL_emi!I5</f>
        <v>60.72999839793539</v>
      </c>
      <c r="J33" s="203">
        <f>TEL_emi!J5</f>
        <v>56.642369359122313</v>
      </c>
      <c r="K33" s="203">
        <f>TEL_emi!K5</f>
        <v>39.48317999792981</v>
      </c>
      <c r="L33" s="203">
        <f>TEL_emi!L5</f>
        <v>63.617399998928477</v>
      </c>
      <c r="M33" s="203">
        <f>TEL_emi!M5</f>
        <v>78.360479998549849</v>
      </c>
      <c r="N33" s="203">
        <f>TEL_emi!N5</f>
        <v>53.822339998456272</v>
      </c>
      <c r="O33" s="203">
        <f>TEL_emi!O5</f>
        <v>38.372399998860743</v>
      </c>
      <c r="P33" s="203">
        <f>TEL_emi!P5</f>
        <v>57.356639998436052</v>
      </c>
      <c r="Q33" s="203">
        <f>TEL_emi!Q5</f>
        <v>36.504269998136813</v>
      </c>
      <c r="R33" s="203">
        <f>TEL_emi!R5</f>
        <v>33.82829999837567</v>
      </c>
      <c r="S33" s="203">
        <f>TEL_emi!S5</f>
        <v>33.171929998646029</v>
      </c>
      <c r="T33" s="203">
        <f>TEL_emi!T5</f>
        <v>26.658114118766559</v>
      </c>
      <c r="U33" s="203">
        <f>TEL_emi!U5</f>
        <v>26.406471958609629</v>
      </c>
      <c r="V33" s="203">
        <f>TEL_emi!V5</f>
        <v>22.821681958748449</v>
      </c>
      <c r="W33" s="203">
        <f>TEL_emi!W5</f>
        <v>24.386468038225932</v>
      </c>
      <c r="X33" s="203">
        <f>TEL_emi!X5</f>
        <v>24.6896099986518</v>
      </c>
      <c r="Y33" s="203">
        <f>TEL_emi!Y5</f>
        <v>17.923949998945631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87.507706057853795</v>
      </c>
      <c r="C35" s="284">
        <f t="shared" si="5"/>
        <v>70.149862873798966</v>
      </c>
      <c r="D35" s="284">
        <f t="shared" si="5"/>
        <v>80.359271369943968</v>
      </c>
      <c r="E35" s="284">
        <f t="shared" si="5"/>
        <v>83.559427790884214</v>
      </c>
      <c r="F35" s="284">
        <f t="shared" si="5"/>
        <v>102.36673492308009</v>
      </c>
      <c r="G35" s="284">
        <f t="shared" si="5"/>
        <v>75.397489808988141</v>
      </c>
      <c r="H35" s="284">
        <f t="shared" si="5"/>
        <v>58.063984641279077</v>
      </c>
      <c r="I35" s="284">
        <f t="shared" si="5"/>
        <v>48.741964292680805</v>
      </c>
      <c r="J35" s="284">
        <f t="shared" si="5"/>
        <v>61.805507194906404</v>
      </c>
      <c r="K35" s="284">
        <f t="shared" si="5"/>
        <v>57.67945302067789</v>
      </c>
      <c r="L35" s="284">
        <f t="shared" si="5"/>
        <v>47.656834020935307</v>
      </c>
      <c r="M35" s="284">
        <f t="shared" si="5"/>
        <v>63.542996801195493</v>
      </c>
      <c r="N35" s="284">
        <f t="shared" si="5"/>
        <v>45.876212407157851</v>
      </c>
      <c r="O35" s="284">
        <f t="shared" si="5"/>
        <v>39.072026772705847</v>
      </c>
      <c r="P35" s="284">
        <f t="shared" si="5"/>
        <v>44.109045868381862</v>
      </c>
      <c r="Q35" s="284">
        <f t="shared" si="5"/>
        <v>32.775294111384234</v>
      </c>
      <c r="R35" s="284">
        <f t="shared" si="5"/>
        <v>33.922136449956319</v>
      </c>
      <c r="S35" s="284">
        <f t="shared" si="5"/>
        <v>38.073275753713823</v>
      </c>
      <c r="T35" s="284">
        <f t="shared" si="5"/>
        <v>28.592556263724028</v>
      </c>
      <c r="U35" s="284">
        <f t="shared" si="5"/>
        <v>28.97518872862582</v>
      </c>
      <c r="V35" s="284">
        <f t="shared" si="5"/>
        <v>28.320100436772723</v>
      </c>
      <c r="W35" s="284">
        <f t="shared" si="5"/>
        <v>30.834524658019411</v>
      </c>
      <c r="X35" s="284">
        <f t="shared" si="5"/>
        <v>35.725348367723356</v>
      </c>
      <c r="Y35" s="284">
        <f t="shared" si="5"/>
        <v>33.981585510132973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82.29001905745514</v>
      </c>
      <c r="C36" s="344">
        <f t="shared" si="6"/>
        <v>81.214267110169686</v>
      </c>
      <c r="D36" s="344">
        <f t="shared" si="6"/>
        <v>84.416559249822697</v>
      </c>
      <c r="E36" s="344">
        <f t="shared" si="6"/>
        <v>88.086890818019697</v>
      </c>
      <c r="F36" s="344">
        <f t="shared" si="6"/>
        <v>86.063464907372776</v>
      </c>
      <c r="G36" s="344">
        <f t="shared" si="6"/>
        <v>74.422734224133762</v>
      </c>
      <c r="H36" s="344">
        <f t="shared" si="6"/>
        <v>69.184207572026438</v>
      </c>
      <c r="I36" s="344">
        <f t="shared" si="6"/>
        <v>62.686046444090913</v>
      </c>
      <c r="J36" s="344">
        <f t="shared" si="6"/>
        <v>58.778615280905846</v>
      </c>
      <c r="K36" s="344">
        <f t="shared" si="6"/>
        <v>58.584497493210385</v>
      </c>
      <c r="L36" s="344">
        <f t="shared" si="6"/>
        <v>54.972130712265873</v>
      </c>
      <c r="M36" s="344">
        <f t="shared" si="6"/>
        <v>48.836122411789241</v>
      </c>
      <c r="N36" s="344">
        <f t="shared" si="6"/>
        <v>49.677746196368766</v>
      </c>
      <c r="O36" s="344">
        <f t="shared" si="6"/>
        <v>48.506780718545954</v>
      </c>
      <c r="P36" s="344">
        <f t="shared" si="6"/>
        <v>45.656087741848083</v>
      </c>
      <c r="Q36" s="344">
        <f t="shared" si="6"/>
        <v>45.316254286959342</v>
      </c>
      <c r="R36" s="344">
        <f t="shared" si="6"/>
        <v>44.782117550659223</v>
      </c>
      <c r="S36" s="344">
        <f t="shared" si="6"/>
        <v>44.567239448558674</v>
      </c>
      <c r="T36" s="344">
        <f t="shared" si="6"/>
        <v>44.653240672447005</v>
      </c>
      <c r="U36" s="344">
        <f t="shared" si="6"/>
        <v>44.271085391808953</v>
      </c>
      <c r="V36" s="344">
        <f t="shared" si="6"/>
        <v>46.38864243655361</v>
      </c>
      <c r="W36" s="344">
        <f t="shared" si="6"/>
        <v>44.934769899421788</v>
      </c>
      <c r="X36" s="344">
        <f t="shared" si="6"/>
        <v>41.075085611101805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40.254687842227199</v>
      </c>
      <c r="C37" s="344">
        <f>IF(TEL_ued!C$5=0,"",TEL_ued!C$5/C$5*1000)</f>
        <v>39.87069779170232</v>
      </c>
      <c r="D37" s="344">
        <f>IF(TEL_ued!D$5=0,"",TEL_ued!D$5/D$5*1000)</f>
        <v>41.546789896611557</v>
      </c>
      <c r="E37" s="344">
        <f>IF(TEL_ued!E$5=0,"",TEL_ued!E$5/E$5*1000)</f>
        <v>43.284344532888795</v>
      </c>
      <c r="F37" s="344">
        <f>IF(TEL_ued!F$5=0,"",TEL_ued!F$5/F$5*1000)</f>
        <v>42.088748288613829</v>
      </c>
      <c r="G37" s="344">
        <f>IF(TEL_ued!G$5=0,"",TEL_ued!G$5/G$5*1000)</f>
        <v>36.504127189517739</v>
      </c>
      <c r="H37" s="344">
        <f>IF(TEL_ued!H$5=0,"",TEL_ued!H$5/H$5*1000)</f>
        <v>33.634308169088001</v>
      </c>
      <c r="I37" s="344">
        <f>IF(TEL_ued!I$5=0,"",TEL_ued!I$5/I$5*1000)</f>
        <v>30.568225896307737</v>
      </c>
      <c r="J37" s="344">
        <f>IF(TEL_ued!J$5=0,"",TEL_ued!J$5/J$5*1000)</f>
        <v>28.642709621684507</v>
      </c>
      <c r="K37" s="344">
        <f>IF(TEL_ued!K$5=0,"",TEL_ued!K$5/K$5*1000)</f>
        <v>28.755628971661967</v>
      </c>
      <c r="L37" s="344">
        <f>IF(TEL_ued!L$5=0,"",TEL_ued!L$5/L$5*1000)</f>
        <v>27.082917639033923</v>
      </c>
      <c r="M37" s="344">
        <f>IF(TEL_ued!M$5=0,"",TEL_ued!M$5/M$5*1000)</f>
        <v>24.069684121201519</v>
      </c>
      <c r="N37" s="344">
        <f>IF(TEL_ued!N$5=0,"",TEL_ued!N$5/N$5*1000)</f>
        <v>24.405298177882219</v>
      </c>
      <c r="O37" s="344">
        <f>IF(TEL_ued!O$5=0,"",TEL_ued!O$5/O$5*1000)</f>
        <v>23.774245030351917</v>
      </c>
      <c r="P37" s="344">
        <f>IF(TEL_ued!P$5=0,"",TEL_ued!P$5/P$5*1000)</f>
        <v>22.42644019993773</v>
      </c>
      <c r="Q37" s="344">
        <f>IF(TEL_ued!Q$5=0,"",TEL_ued!Q$5/Q$5*1000)</f>
        <v>22.219893217291894</v>
      </c>
      <c r="R37" s="344">
        <f>IF(TEL_ued!R$5=0,"",TEL_ued!R$5/R$5*1000)</f>
        <v>21.96196724209938</v>
      </c>
      <c r="S37" s="344">
        <f>IF(TEL_ued!S$5=0,"",TEL_ued!S$5/S$5*1000)</f>
        <v>21.833081064027592</v>
      </c>
      <c r="T37" s="344">
        <f>IF(TEL_ued!T$5=0,"",TEL_ued!T$5/T$5*1000)</f>
        <v>21.905328521140326</v>
      </c>
      <c r="U37" s="344">
        <f>IF(TEL_ued!U$5=0,"",TEL_ued!U$5/U$5*1000)</f>
        <v>21.705797596508731</v>
      </c>
      <c r="V37" s="344">
        <f>IF(TEL_ued!V$5=0,"",TEL_ued!V$5/V$5*1000)</f>
        <v>22.751073171319469</v>
      </c>
      <c r="W37" s="344">
        <f>IF(TEL_ued!W$5=0,"",TEL_ued!W$5/W$5*1000)</f>
        <v>22.039318572238919</v>
      </c>
      <c r="X37" s="344">
        <f>IF(TEL_ued!X$5=0,"",TEL_ued!X$5/X$5*1000)</f>
        <v>20.189850431300222</v>
      </c>
      <c r="Y37" s="344">
        <f>IF(TEL_ued!Y$5=0,"",TEL_ued!Y$5/Y$5*1000)</f>
        <v>19.294971063312392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1.6114644412336507</v>
      </c>
      <c r="C38" s="345">
        <f t="shared" si="7"/>
        <v>1.8127631183596258</v>
      </c>
      <c r="D38" s="345">
        <f t="shared" si="7"/>
        <v>1.7536804554397052</v>
      </c>
      <c r="E38" s="345">
        <f t="shared" si="7"/>
        <v>1.7465543359268196</v>
      </c>
      <c r="F38" s="345">
        <f t="shared" si="7"/>
        <v>1.9136442422708566</v>
      </c>
      <c r="G38" s="345">
        <f t="shared" si="7"/>
        <v>1.4633634557654966</v>
      </c>
      <c r="H38" s="345">
        <f t="shared" si="7"/>
        <v>1.5683883792841229</v>
      </c>
      <c r="I38" s="345">
        <f t="shared" si="7"/>
        <v>1.414571479378943</v>
      </c>
      <c r="J38" s="345">
        <f t="shared" si="7"/>
        <v>1.4413731169651722</v>
      </c>
      <c r="K38" s="345">
        <f t="shared" si="7"/>
        <v>1.2661460330714507</v>
      </c>
      <c r="L38" s="345">
        <f t="shared" si="7"/>
        <v>1.5234108184981443</v>
      </c>
      <c r="M38" s="345">
        <f t="shared" si="7"/>
        <v>1.5889189046963845</v>
      </c>
      <c r="N38" s="345">
        <f t="shared" si="7"/>
        <v>1.5388094100026215</v>
      </c>
      <c r="O38" s="345">
        <f t="shared" si="7"/>
        <v>1.3527914298044206</v>
      </c>
      <c r="P38" s="345">
        <f t="shared" si="7"/>
        <v>1.5309215331341504</v>
      </c>
      <c r="Q38" s="345">
        <f t="shared" si="7"/>
        <v>1.3043928684662973</v>
      </c>
      <c r="R38" s="345">
        <f t="shared" si="7"/>
        <v>1.2702459915056377</v>
      </c>
      <c r="S38" s="345">
        <f t="shared" si="7"/>
        <v>1.263615997996284</v>
      </c>
      <c r="T38" s="345">
        <f t="shared" si="7"/>
        <v>1.1226440347085613</v>
      </c>
      <c r="U38" s="345">
        <f t="shared" si="7"/>
        <v>1.1704567240179404</v>
      </c>
      <c r="V38" s="345">
        <f t="shared" si="7"/>
        <v>1.1673680223283212</v>
      </c>
      <c r="W38" s="345">
        <f t="shared" si="7"/>
        <v>1.2314752829532039</v>
      </c>
      <c r="X38" s="345">
        <f t="shared" si="7"/>
        <v>1.0516313370408448</v>
      </c>
      <c r="Y38" s="345">
        <f t="shared" si="7"/>
        <v>0.88917847954183893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SK: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88.710146173688713</v>
      </c>
      <c r="C5" s="223">
        <v>61.841960447119519</v>
      </c>
      <c r="D5" s="223">
        <v>69.078245915735152</v>
      </c>
      <c r="E5" s="223">
        <v>70.249871023215775</v>
      </c>
      <c r="F5" s="223">
        <v>79.853826311263958</v>
      </c>
      <c r="G5" s="223">
        <v>65.968701633705919</v>
      </c>
      <c r="H5" s="223">
        <v>48.339810834049857</v>
      </c>
      <c r="I5" s="223">
        <v>42.931728288907991</v>
      </c>
      <c r="J5" s="223">
        <v>39.297506448839201</v>
      </c>
      <c r="K5" s="223">
        <v>31.183748925193459</v>
      </c>
      <c r="L5" s="223">
        <v>41.75984522785896</v>
      </c>
      <c r="M5" s="223">
        <v>49.316852966466023</v>
      </c>
      <c r="N5" s="223">
        <v>34.976612209802241</v>
      </c>
      <c r="O5" s="223">
        <v>28.36534823731726</v>
      </c>
      <c r="P5" s="223">
        <v>37.465434221840042</v>
      </c>
      <c r="Q5" s="223">
        <v>27.98564058469475</v>
      </c>
      <c r="R5" s="223">
        <v>26.631298366294061</v>
      </c>
      <c r="S5" s="223">
        <v>26.251590713671529</v>
      </c>
      <c r="T5" s="223">
        <v>23.74582975064488</v>
      </c>
      <c r="U5" s="223">
        <v>22.560827253793342</v>
      </c>
      <c r="V5" s="223">
        <v>19.549689148783159</v>
      </c>
      <c r="W5" s="223">
        <v>19.802645149113079</v>
      </c>
      <c r="X5" s="223">
        <v>23.47743846063506</v>
      </c>
      <c r="Y5" s="223">
        <v>20.15787652461087</v>
      </c>
      <c r="DA5" s="89" t="s">
        <v>2680</v>
      </c>
    </row>
    <row r="6" spans="1:105" ht="12" customHeight="1" x14ac:dyDescent="0.25">
      <c r="A6" s="55" t="s">
        <v>91</v>
      </c>
      <c r="B6" s="259">
        <v>1.9203484947309051</v>
      </c>
      <c r="C6" s="259">
        <v>1.039972491140329</v>
      </c>
      <c r="D6" s="259">
        <v>1.123694875381942</v>
      </c>
      <c r="E6" s="259">
        <v>1.041663926288954</v>
      </c>
      <c r="F6" s="259">
        <v>1.1733517772566431</v>
      </c>
      <c r="G6" s="259">
        <v>1.338013476399075</v>
      </c>
      <c r="H6" s="259">
        <v>1.0858718874746229</v>
      </c>
      <c r="I6" s="259">
        <v>1.0560057677804651</v>
      </c>
      <c r="J6" s="259">
        <v>0.9015885577022178</v>
      </c>
      <c r="K6" s="259">
        <v>0.83005648590792536</v>
      </c>
      <c r="L6" s="259">
        <v>0.79284537160903756</v>
      </c>
      <c r="M6" s="259">
        <v>0.88920931361918709</v>
      </c>
      <c r="N6" s="259">
        <v>0.73720401591210605</v>
      </c>
      <c r="O6" s="259">
        <v>0.73396209402540002</v>
      </c>
      <c r="P6" s="259">
        <v>0.80724982028577896</v>
      </c>
      <c r="Q6" s="259">
        <v>0.75454755828738607</v>
      </c>
      <c r="R6" s="259">
        <v>0.72455012363594518</v>
      </c>
      <c r="S6" s="259">
        <v>0.7399302710753386</v>
      </c>
      <c r="T6" s="259">
        <v>0.74219363067348043</v>
      </c>
      <c r="U6" s="259">
        <v>0.69294136236346537</v>
      </c>
      <c r="V6" s="259">
        <v>0.5959465311855453</v>
      </c>
      <c r="W6" s="259">
        <v>0.57626263753462192</v>
      </c>
      <c r="X6" s="259">
        <v>0.80199167565689755</v>
      </c>
      <c r="Y6" s="259">
        <v>0.76618743581407811</v>
      </c>
      <c r="DA6" s="67" t="s">
        <v>2697</v>
      </c>
    </row>
    <row r="7" spans="1:105" ht="12" customHeight="1" x14ac:dyDescent="0.25">
      <c r="A7" s="173" t="s">
        <v>92</v>
      </c>
      <c r="B7" s="224">
        <v>1.575670559779204</v>
      </c>
      <c r="C7" s="224">
        <v>0.85331076196129518</v>
      </c>
      <c r="D7" s="224">
        <v>0.92200605159543969</v>
      </c>
      <c r="E7" s="224">
        <v>0.8546986061858084</v>
      </c>
      <c r="F7" s="224">
        <v>0.96275017621057857</v>
      </c>
      <c r="G7" s="224">
        <v>1.097857211404369</v>
      </c>
      <c r="H7" s="224">
        <v>0.89097180510738305</v>
      </c>
      <c r="I7" s="224">
        <v>0.86646627099935591</v>
      </c>
      <c r="J7" s="224">
        <v>0.73976497042233247</v>
      </c>
      <c r="K7" s="224">
        <v>0.68107198843727212</v>
      </c>
      <c r="L7" s="224">
        <v>0.65053979208946677</v>
      </c>
      <c r="M7" s="224">
        <v>0.72960764194394845</v>
      </c>
      <c r="N7" s="224">
        <v>0.60488534638942038</v>
      </c>
      <c r="O7" s="224">
        <v>0.60222530791827678</v>
      </c>
      <c r="P7" s="224">
        <v>0.662358826901152</v>
      </c>
      <c r="Q7" s="224">
        <v>0.61911594526144487</v>
      </c>
      <c r="R7" s="224">
        <v>0.59450266554744202</v>
      </c>
      <c r="S7" s="224">
        <v>0.60712227370284189</v>
      </c>
      <c r="T7" s="224">
        <v>0.60897938927054807</v>
      </c>
      <c r="U7" s="224">
        <v>0.56856727168284338</v>
      </c>
      <c r="V7" s="224">
        <v>0.48898176917788322</v>
      </c>
      <c r="W7" s="224">
        <v>0.47283088207968971</v>
      </c>
      <c r="X7" s="224">
        <v>0.6580444518210441</v>
      </c>
      <c r="Y7" s="224">
        <v>0.62866661400129475</v>
      </c>
      <c r="DA7" s="177" t="s">
        <v>2698</v>
      </c>
    </row>
    <row r="8" spans="1:105" ht="12" customHeight="1" x14ac:dyDescent="0.25">
      <c r="A8" s="173" t="s">
        <v>93</v>
      </c>
      <c r="B8" s="224">
        <v>1.1325132148413031</v>
      </c>
      <c r="C8" s="224">
        <v>0.61331711015968104</v>
      </c>
      <c r="D8" s="224">
        <v>0.66269184958422234</v>
      </c>
      <c r="E8" s="224">
        <v>0.61431462319605001</v>
      </c>
      <c r="F8" s="224">
        <v>0.69197668915135335</v>
      </c>
      <c r="G8" s="224">
        <v>0.78908487069689048</v>
      </c>
      <c r="H8" s="224">
        <v>0.64038598492093146</v>
      </c>
      <c r="I8" s="224">
        <v>0.62277263228078716</v>
      </c>
      <c r="J8" s="224">
        <v>0.5317060724910514</v>
      </c>
      <c r="K8" s="224">
        <v>0.48952049168928952</v>
      </c>
      <c r="L8" s="224">
        <v>0.46757547556430418</v>
      </c>
      <c r="M8" s="224">
        <v>0.52440549264721303</v>
      </c>
      <c r="N8" s="224">
        <v>0.43476134271739592</v>
      </c>
      <c r="O8" s="224">
        <v>0.43284944006626153</v>
      </c>
      <c r="P8" s="224">
        <v>0.47607040683520302</v>
      </c>
      <c r="Q8" s="224">
        <v>0.44498958565666352</v>
      </c>
      <c r="R8" s="224">
        <v>0.42729879086222411</v>
      </c>
      <c r="S8" s="224">
        <v>0.43636913422391771</v>
      </c>
      <c r="T8" s="224">
        <v>0.4377039360382064</v>
      </c>
      <c r="U8" s="224">
        <v>0.40865772652204368</v>
      </c>
      <c r="V8" s="224">
        <v>0.3514556465966035</v>
      </c>
      <c r="W8" s="224">
        <v>0.33984719649477713</v>
      </c>
      <c r="X8" s="224">
        <v>0.47296944974637539</v>
      </c>
      <c r="Y8" s="224">
        <v>0.45185412881343068</v>
      </c>
      <c r="DA8" s="177" t="s">
        <v>2699</v>
      </c>
    </row>
    <row r="9" spans="1:105" ht="12" customHeight="1" x14ac:dyDescent="0.25">
      <c r="A9" s="173" t="s">
        <v>94</v>
      </c>
      <c r="B9" s="224">
        <v>2.2157867246895062</v>
      </c>
      <c r="C9" s="224">
        <v>1.1999682590080709</v>
      </c>
      <c r="D9" s="224">
        <v>1.296571010056087</v>
      </c>
      <c r="E9" s="224">
        <v>1.2019199149487929</v>
      </c>
      <c r="F9" s="224">
        <v>1.353867435296126</v>
      </c>
      <c r="G9" s="224">
        <v>1.543861703537394</v>
      </c>
      <c r="H9" s="224">
        <v>1.252929100932257</v>
      </c>
      <c r="I9" s="224">
        <v>1.2184681935928441</v>
      </c>
      <c r="J9" s="224">
        <v>1.040294489656405</v>
      </c>
      <c r="K9" s="224">
        <v>0.95775748373991398</v>
      </c>
      <c r="L9" s="224">
        <v>0.91482158262581281</v>
      </c>
      <c r="M9" s="224">
        <v>1.026010746483677</v>
      </c>
      <c r="N9" s="224">
        <v>0.85062001836012224</v>
      </c>
      <c r="O9" s="224">
        <v>0.84687933926007675</v>
      </c>
      <c r="P9" s="224">
        <v>0.93144210032974484</v>
      </c>
      <c r="Q9" s="224">
        <v>0.87063179802390667</v>
      </c>
      <c r="R9" s="224">
        <v>0.83601937342609045</v>
      </c>
      <c r="S9" s="224">
        <v>0.85376569739462138</v>
      </c>
      <c r="T9" s="224">
        <v>0.85637726616170795</v>
      </c>
      <c r="U9" s="224">
        <v>0.79954772580399858</v>
      </c>
      <c r="V9" s="224">
        <v>0.68763061290639815</v>
      </c>
      <c r="W9" s="224">
        <v>0.66491842792456379</v>
      </c>
      <c r="X9" s="224">
        <v>0.92537501037334313</v>
      </c>
      <c r="Y9" s="224">
        <v>0.88406242593932072</v>
      </c>
      <c r="DA9" s="177" t="s">
        <v>2700</v>
      </c>
    </row>
    <row r="10" spans="1:105" ht="12" customHeight="1" x14ac:dyDescent="0.25">
      <c r="A10" s="56" t="s">
        <v>95</v>
      </c>
      <c r="B10" s="260">
        <v>9.0890848544603511</v>
      </c>
      <c r="C10" s="260">
        <v>7.2244488100857582</v>
      </c>
      <c r="D10" s="260">
        <v>8.1240124549359258</v>
      </c>
      <c r="E10" s="260">
        <v>8.4186118818408282</v>
      </c>
      <c r="F10" s="260">
        <v>9.7521342661457471</v>
      </c>
      <c r="G10" s="260">
        <v>6.7613038524953639</v>
      </c>
      <c r="H10" s="260">
        <v>4.7521436933050607</v>
      </c>
      <c r="I10" s="260">
        <v>3.9813246885538618</v>
      </c>
      <c r="J10" s="260">
        <v>3.750729612859065</v>
      </c>
      <c r="K10" s="260">
        <v>2.77503788657563</v>
      </c>
      <c r="L10" s="260">
        <v>4.5144150319079568</v>
      </c>
      <c r="M10" s="260">
        <v>5.4952439020330157</v>
      </c>
      <c r="N10" s="260">
        <v>3.6310823876783189</v>
      </c>
      <c r="O10" s="260">
        <v>2.598368149518492</v>
      </c>
      <c r="P10" s="260">
        <v>3.847560723495417</v>
      </c>
      <c r="Q10" s="260">
        <v>2.4930363378419651</v>
      </c>
      <c r="R10" s="260">
        <v>2.3479862733305339</v>
      </c>
      <c r="S10" s="260">
        <v>2.2745387233582508</v>
      </c>
      <c r="T10" s="260">
        <v>1.922572868988669</v>
      </c>
      <c r="U10" s="260">
        <v>1.856354812438997</v>
      </c>
      <c r="V10" s="260">
        <v>1.6133275206642459</v>
      </c>
      <c r="W10" s="260">
        <v>1.685864751636424</v>
      </c>
      <c r="X10" s="260">
        <v>1.8355102590073289</v>
      </c>
      <c r="Y10" s="260">
        <v>1.5337966412582651</v>
      </c>
      <c r="DA10" s="68" t="s">
        <v>2701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2702</v>
      </c>
    </row>
    <row r="12" spans="1:105" ht="12" customHeight="1" x14ac:dyDescent="0.25">
      <c r="A12" s="37" t="s">
        <v>35</v>
      </c>
      <c r="B12" s="226">
        <v>8.5831255166045608</v>
      </c>
      <c r="C12" s="226">
        <v>7.0834296945939714</v>
      </c>
      <c r="D12" s="226">
        <v>7.9792308616551271</v>
      </c>
      <c r="E12" s="226">
        <v>8.301836670509223</v>
      </c>
      <c r="F12" s="226">
        <v>9.631225417291871</v>
      </c>
      <c r="G12" s="226">
        <v>6.4210103411633819</v>
      </c>
      <c r="H12" s="226">
        <v>4.4091706976462177</v>
      </c>
      <c r="I12" s="226">
        <v>3.5542087348935052</v>
      </c>
      <c r="J12" s="226">
        <v>3.4318824303683462</v>
      </c>
      <c r="K12" s="226">
        <v>2.3767274252092561</v>
      </c>
      <c r="L12" s="226">
        <v>4.3566059711499907</v>
      </c>
      <c r="M12" s="226">
        <v>5.3428989786816086</v>
      </c>
      <c r="N12" s="226">
        <v>3.4496079334852969</v>
      </c>
      <c r="O12" s="226">
        <v>2.2844416256705138</v>
      </c>
      <c r="P12" s="226">
        <v>3.6382618585555391</v>
      </c>
      <c r="Q12" s="226">
        <v>2.1302300435996719</v>
      </c>
      <c r="R12" s="226">
        <v>1.9851393631083489</v>
      </c>
      <c r="S12" s="226">
        <v>1.8741870248847201</v>
      </c>
      <c r="T12" s="226">
        <v>1.3826936125556899</v>
      </c>
      <c r="U12" s="226">
        <v>1.3778160619962101</v>
      </c>
      <c r="V12" s="226">
        <v>1.205538651622321</v>
      </c>
      <c r="W12" s="226">
        <v>1.337653032621952</v>
      </c>
      <c r="X12" s="226">
        <v>1.105306451788626</v>
      </c>
      <c r="Y12" s="226">
        <v>0.63395034763495417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6.57101991528726E-3</v>
      </c>
      <c r="V14" s="226">
        <v>7.2987790495241652E-3</v>
      </c>
      <c r="W14" s="226">
        <v>9.5239109355718127E-3</v>
      </c>
      <c r="X14" s="226">
        <v>1.5615588751777871E-2</v>
      </c>
      <c r="Y14" s="226">
        <v>1.600206201413773E-2</v>
      </c>
      <c r="DA14" s="69" t="s">
        <v>2705</v>
      </c>
    </row>
    <row r="15" spans="1:105" ht="12" customHeight="1" x14ac:dyDescent="0.25">
      <c r="A15" s="37" t="s">
        <v>40</v>
      </c>
      <c r="B15" s="226">
        <v>0.50595933785578961</v>
      </c>
      <c r="C15" s="226">
        <v>0.14101911549178689</v>
      </c>
      <c r="D15" s="226">
        <v>0.14478159328079901</v>
      </c>
      <c r="E15" s="226">
        <v>0.1167752113316057</v>
      </c>
      <c r="F15" s="226">
        <v>0.1209088488538768</v>
      </c>
      <c r="G15" s="226">
        <v>0.3402935113319821</v>
      </c>
      <c r="H15" s="226">
        <v>0.34297299565884293</v>
      </c>
      <c r="I15" s="226">
        <v>0.42711595366035759</v>
      </c>
      <c r="J15" s="226">
        <v>0.31884718249071892</v>
      </c>
      <c r="K15" s="226">
        <v>0.39831046136637382</v>
      </c>
      <c r="L15" s="226">
        <v>0.15780906075796611</v>
      </c>
      <c r="M15" s="226">
        <v>0.15234492335140709</v>
      </c>
      <c r="N15" s="226">
        <v>0.1814744541930223</v>
      </c>
      <c r="O15" s="226">
        <v>0.3139265238479777</v>
      </c>
      <c r="P15" s="226">
        <v>0.20929886493987859</v>
      </c>
      <c r="Q15" s="226">
        <v>0.36280629424229338</v>
      </c>
      <c r="R15" s="226">
        <v>0.36284691022218563</v>
      </c>
      <c r="S15" s="226">
        <v>0.4003516984735308</v>
      </c>
      <c r="T15" s="226">
        <v>0.53987925643297829</v>
      </c>
      <c r="U15" s="226">
        <v>0.47196773052749957</v>
      </c>
      <c r="V15" s="226">
        <v>0.4004900899924011</v>
      </c>
      <c r="W15" s="226">
        <v>0.33868780807890109</v>
      </c>
      <c r="X15" s="226">
        <v>0.714588218466925</v>
      </c>
      <c r="Y15" s="226">
        <v>0.8838442316091728</v>
      </c>
      <c r="DA15" s="69" t="s">
        <v>2706</v>
      </c>
    </row>
    <row r="16" spans="1:105" ht="12" customHeight="1" x14ac:dyDescent="0.25">
      <c r="A16" s="57" t="s">
        <v>2707</v>
      </c>
      <c r="B16" s="261">
        <v>4.2842323178848893</v>
      </c>
      <c r="C16" s="261">
        <v>3.2639374737552629</v>
      </c>
      <c r="D16" s="261">
        <v>3.6894176489076091</v>
      </c>
      <c r="E16" s="261">
        <v>3.8626132230309498</v>
      </c>
      <c r="F16" s="261">
        <v>4.3794780743375057</v>
      </c>
      <c r="G16" s="261">
        <v>3.3017779332774282</v>
      </c>
      <c r="H16" s="261">
        <v>2.3057134789095759</v>
      </c>
      <c r="I16" s="261">
        <v>1.9610644429129229</v>
      </c>
      <c r="J16" s="261">
        <v>1.864537608120812</v>
      </c>
      <c r="K16" s="261">
        <v>1.360592131081664</v>
      </c>
      <c r="L16" s="261">
        <v>2.1328657312401438</v>
      </c>
      <c r="M16" s="261">
        <v>2.5596021407316512</v>
      </c>
      <c r="N16" s="261">
        <v>1.7100659302102881</v>
      </c>
      <c r="O16" s="261">
        <v>1.2551196924322929</v>
      </c>
      <c r="P16" s="261">
        <v>1.814217407608564</v>
      </c>
      <c r="Q16" s="261">
        <v>1.208423930623358</v>
      </c>
      <c r="R16" s="261">
        <v>1.144751850314035</v>
      </c>
      <c r="S16" s="261">
        <v>1.100816518953843</v>
      </c>
      <c r="T16" s="261">
        <v>0.92123465708115149</v>
      </c>
      <c r="U16" s="261">
        <v>0.88680033606421826</v>
      </c>
      <c r="V16" s="261">
        <v>0.77353006186835072</v>
      </c>
      <c r="W16" s="261">
        <v>0.81144884615667767</v>
      </c>
      <c r="X16" s="261">
        <v>0.83504610376775601</v>
      </c>
      <c r="Y16" s="261">
        <v>0.62897607355003016</v>
      </c>
      <c r="DA16" s="70" t="s">
        <v>2708</v>
      </c>
    </row>
    <row r="17" spans="1:105" ht="12" customHeight="1" x14ac:dyDescent="0.25">
      <c r="A17" s="46" t="s">
        <v>28</v>
      </c>
      <c r="B17" s="229">
        <v>0.15492503446669539</v>
      </c>
      <c r="C17" s="229">
        <v>9.6976407258354769E-2</v>
      </c>
      <c r="D17" s="229">
        <v>7.2925317726946715E-2</v>
      </c>
      <c r="E17" s="229">
        <v>7.1326079314280699E-2</v>
      </c>
      <c r="F17" s="229">
        <v>7.2870116254955902E-2</v>
      </c>
      <c r="G17" s="229">
        <v>7.2523671731057796E-2</v>
      </c>
      <c r="H17" s="229">
        <v>2.1417808594052321E-2</v>
      </c>
      <c r="I17" s="229">
        <v>0</v>
      </c>
      <c r="J17" s="229">
        <v>2.1756281716981421E-2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2711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2712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0.15650039340401961</v>
      </c>
      <c r="F21" s="229">
        <v>0.31724048575004532</v>
      </c>
      <c r="G21" s="229">
        <v>7.7348474070132137E-2</v>
      </c>
      <c r="H21" s="229">
        <v>0.23618518242252201</v>
      </c>
      <c r="I21" s="229">
        <v>0.1563870707947552</v>
      </c>
      <c r="J21" s="229">
        <v>0.1559604495684983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3.991428253065072</v>
      </c>
      <c r="C23" s="229">
        <v>3.1669610664969081</v>
      </c>
      <c r="D23" s="229">
        <v>3.4334022590044291</v>
      </c>
      <c r="E23" s="229">
        <v>3.2211415219157762</v>
      </c>
      <c r="F23" s="229">
        <v>3.9893674723325052</v>
      </c>
      <c r="G23" s="229">
        <v>2.5438677264495571</v>
      </c>
      <c r="H23" s="229">
        <v>1.907969277982843</v>
      </c>
      <c r="I23" s="229">
        <v>1.5922033776970741</v>
      </c>
      <c r="J23" s="229">
        <v>1.4110546787946221</v>
      </c>
      <c r="K23" s="229">
        <v>1.1639371189001151</v>
      </c>
      <c r="L23" s="229">
        <v>1.8344940122871829</v>
      </c>
      <c r="M23" s="229">
        <v>2.2702791400128781</v>
      </c>
      <c r="N23" s="229">
        <v>1.5857437025366929</v>
      </c>
      <c r="O23" s="229">
        <v>1.1421002252143551</v>
      </c>
      <c r="P23" s="229">
        <v>1.694411401715062</v>
      </c>
      <c r="Q23" s="229">
        <v>1.0886179247329459</v>
      </c>
      <c r="R23" s="229">
        <v>1.004610640407706</v>
      </c>
      <c r="S23" s="229">
        <v>0.99457545307585316</v>
      </c>
      <c r="T23" s="229">
        <v>0.80595301030699618</v>
      </c>
      <c r="U23" s="229">
        <v>0.80091074887615987</v>
      </c>
      <c r="V23" s="229">
        <v>0.68990265423882913</v>
      </c>
      <c r="W23" s="229">
        <v>0.73459170253050643</v>
      </c>
      <c r="X23" s="229">
        <v>0.76497549881519511</v>
      </c>
      <c r="Y23" s="229">
        <v>0.56794604949455563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4.5243591168413104E-3</v>
      </c>
      <c r="K25" s="229">
        <v>2.262179558342816E-3</v>
      </c>
      <c r="L25" s="229">
        <v>9.0405808971756492E-3</v>
      </c>
      <c r="M25" s="229">
        <v>9.0405808971609301E-3</v>
      </c>
      <c r="N25" s="229">
        <v>9.0405808970652844E-3</v>
      </c>
      <c r="O25" s="229">
        <v>1.1302760455447871E-2</v>
      </c>
      <c r="P25" s="229">
        <v>4.5243591168095511E-3</v>
      </c>
      <c r="Q25" s="229">
        <v>4.524359116692858E-3</v>
      </c>
      <c r="R25" s="229">
        <v>6.7784013385188977E-3</v>
      </c>
      <c r="S25" s="229">
        <v>1.3564940013680299E-2</v>
      </c>
      <c r="T25" s="229">
        <v>9.0405808968791312E-3</v>
      </c>
      <c r="U25" s="229">
        <v>9.0405808968197846E-3</v>
      </c>
      <c r="V25" s="229">
        <v>6.7784013384637014E-3</v>
      </c>
      <c r="W25" s="229">
        <v>2.2621795582928109E-3</v>
      </c>
      <c r="X25" s="229">
        <v>2.2621795583337512E-3</v>
      </c>
      <c r="Y25" s="229">
        <v>2.2621795583229222E-3</v>
      </c>
      <c r="DA25" s="73" t="s">
        <v>2717</v>
      </c>
    </row>
    <row r="26" spans="1:105" ht="12" customHeight="1" x14ac:dyDescent="0.25">
      <c r="A26" s="46" t="s">
        <v>39</v>
      </c>
      <c r="B26" s="229">
        <v>0.13787903035312249</v>
      </c>
      <c r="C26" s="229">
        <v>0</v>
      </c>
      <c r="D26" s="229">
        <v>0.18309007217623299</v>
      </c>
      <c r="E26" s="229">
        <v>0.41364522839687368</v>
      </c>
      <c r="F26" s="229">
        <v>0</v>
      </c>
      <c r="G26" s="229">
        <v>0.60803806102668012</v>
      </c>
      <c r="H26" s="229">
        <v>0.1401412099101591</v>
      </c>
      <c r="I26" s="229">
        <v>0.21247399442109399</v>
      </c>
      <c r="J26" s="229">
        <v>0.27124183892386938</v>
      </c>
      <c r="K26" s="229">
        <v>0.19439283262320681</v>
      </c>
      <c r="L26" s="229">
        <v>0.2893311380557852</v>
      </c>
      <c r="M26" s="229">
        <v>0.28028241982161212</v>
      </c>
      <c r="N26" s="229">
        <v>0.1152816467765292</v>
      </c>
      <c r="O26" s="229">
        <v>0.1017167067624898</v>
      </c>
      <c r="P26" s="229">
        <v>0.1152816467766923</v>
      </c>
      <c r="Q26" s="229">
        <v>0.11528164677371899</v>
      </c>
      <c r="R26" s="229">
        <v>0.1333628085678106</v>
      </c>
      <c r="S26" s="229">
        <v>9.2676125864310135E-2</v>
      </c>
      <c r="T26" s="229">
        <v>0.10624106587727621</v>
      </c>
      <c r="U26" s="229">
        <v>7.6849006291238559E-2</v>
      </c>
      <c r="V26" s="229">
        <v>7.6849006291057842E-2</v>
      </c>
      <c r="W26" s="229">
        <v>7.4594964067878425E-2</v>
      </c>
      <c r="X26" s="229">
        <v>6.7808425394227143E-2</v>
      </c>
      <c r="Y26" s="229">
        <v>5.8767844497151583E-2</v>
      </c>
      <c r="DA26" s="73" t="s">
        <v>2718</v>
      </c>
    </row>
    <row r="27" spans="1:105" ht="12" customHeight="1" x14ac:dyDescent="0.25">
      <c r="A27" s="57" t="s">
        <v>2719</v>
      </c>
      <c r="B27" s="261">
        <v>36.415974702021558</v>
      </c>
      <c r="C27" s="261">
        <v>27.743468526919742</v>
      </c>
      <c r="D27" s="261">
        <v>31.360050015714691</v>
      </c>
      <c r="E27" s="261">
        <v>32.832212395763072</v>
      </c>
      <c r="F27" s="261">
        <v>37.225563631868809</v>
      </c>
      <c r="G27" s="261">
        <v>28.06511243285814</v>
      </c>
      <c r="H27" s="261">
        <v>19.598564570731391</v>
      </c>
      <c r="I27" s="261">
        <v>16.669047764759849</v>
      </c>
      <c r="J27" s="261">
        <v>15.84856966902691</v>
      </c>
      <c r="K27" s="261">
        <v>11.565033114194151</v>
      </c>
      <c r="L27" s="261">
        <v>18.129358715541219</v>
      </c>
      <c r="M27" s="261">
        <v>21.756618196219041</v>
      </c>
      <c r="N27" s="261">
        <v>14.53556040678744</v>
      </c>
      <c r="O27" s="261">
        <v>10.668517385674489</v>
      </c>
      <c r="P27" s="261">
        <v>15.42084796467279</v>
      </c>
      <c r="Q27" s="261">
        <v>10.271603410298541</v>
      </c>
      <c r="R27" s="261">
        <v>9.7303907276693042</v>
      </c>
      <c r="S27" s="261">
        <v>9.3569404111076739</v>
      </c>
      <c r="T27" s="261">
        <v>7.8304945851897916</v>
      </c>
      <c r="U27" s="261">
        <v>7.5378028565458566</v>
      </c>
      <c r="V27" s="261">
        <v>6.5750055258809796</v>
      </c>
      <c r="W27" s="261">
        <v>6.8973151923317619</v>
      </c>
      <c r="X27" s="261">
        <v>7.0978918820259276</v>
      </c>
      <c r="Y27" s="261">
        <v>5.3462966251752553</v>
      </c>
      <c r="DA27" s="70" t="s">
        <v>2720</v>
      </c>
    </row>
    <row r="28" spans="1:105" ht="12" customHeight="1" x14ac:dyDescent="0.25">
      <c r="A28" s="46" t="s">
        <v>28</v>
      </c>
      <c r="B28" s="229">
        <v>1.316862792966911</v>
      </c>
      <c r="C28" s="229">
        <v>0.82429946169601576</v>
      </c>
      <c r="D28" s="229">
        <v>0.61986520067904738</v>
      </c>
      <c r="E28" s="229">
        <v>0.60627167417138594</v>
      </c>
      <c r="F28" s="229">
        <v>0.61939598816712527</v>
      </c>
      <c r="G28" s="229">
        <v>0.61645120971399125</v>
      </c>
      <c r="H28" s="229">
        <v>0.1820513730494448</v>
      </c>
      <c r="I28" s="229">
        <v>0</v>
      </c>
      <c r="J28" s="229">
        <v>0.1849283945943421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2723</v>
      </c>
    </row>
    <row r="31" spans="1:105" ht="12" customHeight="1" x14ac:dyDescent="0.25">
      <c r="A31" s="46" t="s">
        <v>159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2724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1.3302533439341659</v>
      </c>
      <c r="F32" s="229">
        <v>2.696544128875384</v>
      </c>
      <c r="G32" s="229">
        <v>0.65746202959612321</v>
      </c>
      <c r="H32" s="229">
        <v>2.0075740505914368</v>
      </c>
      <c r="I32" s="229">
        <v>1.32929010175542</v>
      </c>
      <c r="J32" s="229">
        <v>1.325663821332236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33.927140151053109</v>
      </c>
      <c r="C34" s="229">
        <v>26.91916906522372</v>
      </c>
      <c r="D34" s="229">
        <v>29.183919201537659</v>
      </c>
      <c r="E34" s="229">
        <v>27.37970293628409</v>
      </c>
      <c r="F34" s="229">
        <v>33.909623514826293</v>
      </c>
      <c r="G34" s="229">
        <v>21.622875674821241</v>
      </c>
      <c r="H34" s="229">
        <v>16.217738862854159</v>
      </c>
      <c r="I34" s="229">
        <v>13.53372871042513</v>
      </c>
      <c r="J34" s="229">
        <v>11.993964769754291</v>
      </c>
      <c r="K34" s="229">
        <v>9.8934655106509783</v>
      </c>
      <c r="L34" s="229">
        <v>15.59319910444106</v>
      </c>
      <c r="M34" s="229">
        <v>19.297372690109469</v>
      </c>
      <c r="N34" s="229">
        <v>13.47882147156189</v>
      </c>
      <c r="O34" s="229">
        <v>9.7078519143220223</v>
      </c>
      <c r="P34" s="229">
        <v>14.40249691457802</v>
      </c>
      <c r="Q34" s="229">
        <v>9.2532523602300429</v>
      </c>
      <c r="R34" s="229">
        <v>8.5391904434655039</v>
      </c>
      <c r="S34" s="229">
        <v>8.4538913511447547</v>
      </c>
      <c r="T34" s="229">
        <v>6.8506005876094704</v>
      </c>
      <c r="U34" s="229">
        <v>6.8077413654473604</v>
      </c>
      <c r="V34" s="229">
        <v>5.8641725610300464</v>
      </c>
      <c r="W34" s="229">
        <v>6.2440294715093074</v>
      </c>
      <c r="X34" s="229">
        <v>6.5022917399291602</v>
      </c>
      <c r="Y34" s="229">
        <v>4.8275414207037217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3.8457052493151143E-2</v>
      </c>
      <c r="K36" s="229">
        <v>1.9228526245913931E-2</v>
      </c>
      <c r="L36" s="229">
        <v>7.6844937625993037E-2</v>
      </c>
      <c r="M36" s="229">
        <v>7.6844937625867929E-2</v>
      </c>
      <c r="N36" s="229">
        <v>7.6844937625054913E-2</v>
      </c>
      <c r="O36" s="229">
        <v>9.6073463871306899E-2</v>
      </c>
      <c r="P36" s="229">
        <v>3.8457052492881179E-2</v>
      </c>
      <c r="Q36" s="229">
        <v>3.8457052491889278E-2</v>
      </c>
      <c r="R36" s="229">
        <v>5.761641137741063E-2</v>
      </c>
      <c r="S36" s="229">
        <v>0.1153019901162826</v>
      </c>
      <c r="T36" s="229">
        <v>7.6844937623472651E-2</v>
      </c>
      <c r="U36" s="229">
        <v>7.6844937622968165E-2</v>
      </c>
      <c r="V36" s="229">
        <v>5.7616411376941443E-2</v>
      </c>
      <c r="W36" s="229">
        <v>1.9228526245488899E-2</v>
      </c>
      <c r="X36" s="229">
        <v>1.9228526245836881E-2</v>
      </c>
      <c r="Y36" s="229">
        <v>1.922852624574484E-2</v>
      </c>
      <c r="DA36" s="73" t="s">
        <v>2729</v>
      </c>
    </row>
    <row r="37" spans="1:105" ht="12" customHeight="1" x14ac:dyDescent="0.25">
      <c r="A37" s="46" t="s">
        <v>39</v>
      </c>
      <c r="B37" s="229">
        <v>1.1719717580015421</v>
      </c>
      <c r="C37" s="229">
        <v>0</v>
      </c>
      <c r="D37" s="229">
        <v>1.5562656134979811</v>
      </c>
      <c r="E37" s="229">
        <v>3.5159844413734271</v>
      </c>
      <c r="F37" s="229">
        <v>0</v>
      </c>
      <c r="G37" s="229">
        <v>5.1683235187267824</v>
      </c>
      <c r="H37" s="229">
        <v>1.191200284236352</v>
      </c>
      <c r="I37" s="229">
        <v>1.806028952579299</v>
      </c>
      <c r="J37" s="229">
        <v>2.3055556308528899</v>
      </c>
      <c r="K37" s="229">
        <v>1.6523390772972579</v>
      </c>
      <c r="L37" s="229">
        <v>2.4593146734741751</v>
      </c>
      <c r="M37" s="229">
        <v>2.3824005684837042</v>
      </c>
      <c r="N37" s="229">
        <v>0.97989399760049778</v>
      </c>
      <c r="O37" s="229">
        <v>0.86459200748116372</v>
      </c>
      <c r="P37" s="229">
        <v>0.97989399760188456</v>
      </c>
      <c r="Q37" s="229">
        <v>0.97989399757661111</v>
      </c>
      <c r="R37" s="229">
        <v>1.1335838728263901</v>
      </c>
      <c r="S37" s="229">
        <v>0.78774706984663645</v>
      </c>
      <c r="T37" s="229">
        <v>0.90304905995684825</v>
      </c>
      <c r="U37" s="229">
        <v>0.65321655347552776</v>
      </c>
      <c r="V37" s="229">
        <v>0.65321655347399166</v>
      </c>
      <c r="W37" s="229">
        <v>0.63405719457696663</v>
      </c>
      <c r="X37" s="229">
        <v>0.57637161585093077</v>
      </c>
      <c r="Y37" s="229">
        <v>0.49952667822578839</v>
      </c>
      <c r="DA37" s="73" t="s">
        <v>2730</v>
      </c>
    </row>
    <row r="38" spans="1:105" ht="12" customHeight="1" x14ac:dyDescent="0.25">
      <c r="A38" s="57" t="s">
        <v>2731</v>
      </c>
      <c r="B38" s="261">
        <v>6.9920381090202186</v>
      </c>
      <c r="C38" s="261">
        <v>3.7865665062032479</v>
      </c>
      <c r="D38" s="261">
        <v>4.0914018539547632</v>
      </c>
      <c r="E38" s="261">
        <v>3.7927250649495261</v>
      </c>
      <c r="F38" s="261">
        <v>4.2722039069344424</v>
      </c>
      <c r="G38" s="261">
        <v>4.8717413756068879</v>
      </c>
      <c r="H38" s="261">
        <v>3.9536873851640109</v>
      </c>
      <c r="I38" s="261">
        <v>3.8449440775596422</v>
      </c>
      <c r="J38" s="261">
        <v>3.2827070562490999</v>
      </c>
      <c r="K38" s="261">
        <v>3.0222569486903939</v>
      </c>
      <c r="L38" s="261">
        <v>2.8867703273970089</v>
      </c>
      <c r="M38" s="261">
        <v>3.2376339111262702</v>
      </c>
      <c r="N38" s="261">
        <v>2.684178724603052</v>
      </c>
      <c r="O38" s="261">
        <v>2.6723748038873532</v>
      </c>
      <c r="P38" s="261">
        <v>2.939217294373861</v>
      </c>
      <c r="Q38" s="261">
        <v>2.7473270070976619</v>
      </c>
      <c r="R38" s="261">
        <v>2.638105578366774</v>
      </c>
      <c r="S38" s="261">
        <v>2.694105089556361</v>
      </c>
      <c r="T38" s="261">
        <v>2.7023460398880572</v>
      </c>
      <c r="U38" s="261">
        <v>2.5230172680926168</v>
      </c>
      <c r="V38" s="261">
        <v>2.169856600726856</v>
      </c>
      <c r="W38" s="261">
        <v>2.0981870392286228</v>
      </c>
      <c r="X38" s="261">
        <v>2.9200722549558829</v>
      </c>
      <c r="Y38" s="261">
        <v>2.789708099630746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22.51871300825988</v>
      </c>
      <c r="C39" s="261">
        <f t="shared" si="0"/>
        <v>14.727459707609395</v>
      </c>
      <c r="D39" s="261">
        <f t="shared" si="0"/>
        <v>16.307027591560242</v>
      </c>
      <c r="E39" s="261">
        <f t="shared" si="0"/>
        <v>16.239340654451272</v>
      </c>
      <c r="F39" s="261">
        <f t="shared" si="0"/>
        <v>18.474781033685069</v>
      </c>
      <c r="G39" s="261">
        <f t="shared" si="0"/>
        <v>16.412224397977091</v>
      </c>
      <c r="H39" s="261">
        <f t="shared" si="0"/>
        <v>12.408705786890994</v>
      </c>
      <c r="I39" s="261">
        <f t="shared" si="0"/>
        <v>11.300701534467233</v>
      </c>
      <c r="J39" s="261">
        <f t="shared" si="0"/>
        <v>10.13299285852921</v>
      </c>
      <c r="K39" s="261">
        <f t="shared" si="0"/>
        <v>8.3933810867324787</v>
      </c>
      <c r="L39" s="261">
        <f t="shared" si="0"/>
        <v>10.211329788750122</v>
      </c>
      <c r="M39" s="261">
        <f t="shared" si="0"/>
        <v>11.910446018214344</v>
      </c>
      <c r="N39" s="261">
        <f t="shared" si="0"/>
        <v>8.803273231551767</v>
      </c>
      <c r="O39" s="261">
        <f t="shared" si="0"/>
        <v>7.57440276185676</v>
      </c>
      <c r="P39" s="261">
        <f t="shared" si="0"/>
        <v>9.4879004330889494</v>
      </c>
      <c r="Q39" s="261">
        <f t="shared" si="0"/>
        <v>7.5678114397596872</v>
      </c>
      <c r="R39" s="261">
        <f t="shared" si="0"/>
        <v>7.2196190862734699</v>
      </c>
      <c r="S39" s="261">
        <f t="shared" si="0"/>
        <v>7.1993792298637995</v>
      </c>
      <c r="T39" s="261">
        <f t="shared" si="0"/>
        <v>6.7322799304226333</v>
      </c>
      <c r="U39" s="261">
        <f t="shared" si="0"/>
        <v>6.3612965713932077</v>
      </c>
      <c r="V39" s="261">
        <f t="shared" si="0"/>
        <v>5.4977086823775636</v>
      </c>
      <c r="W39" s="261">
        <f t="shared" si="0"/>
        <v>5.4860236959182664</v>
      </c>
      <c r="X39" s="261">
        <f t="shared" si="0"/>
        <v>6.8589935540441083</v>
      </c>
      <c r="Y39" s="261">
        <f t="shared" si="0"/>
        <v>6.1046228284331399</v>
      </c>
      <c r="DA39" s="70"/>
    </row>
    <row r="40" spans="1:105" ht="12" customHeight="1" x14ac:dyDescent="0.25">
      <c r="A40" s="60" t="s">
        <v>2734</v>
      </c>
      <c r="B40" s="329">
        <v>6.8260114024350598</v>
      </c>
      <c r="C40" s="329">
        <v>5.2222999580084224</v>
      </c>
      <c r="D40" s="329">
        <v>5.8630937568676442</v>
      </c>
      <c r="E40" s="329">
        <v>6.0857964745395696</v>
      </c>
      <c r="F40" s="329">
        <v>7.0071649189400098</v>
      </c>
      <c r="G40" s="329">
        <v>5.1404177911923288</v>
      </c>
      <c r="H40" s="329">
        <v>3.6597976597973561</v>
      </c>
      <c r="I40" s="329">
        <v>3.092406648720905</v>
      </c>
      <c r="J40" s="329">
        <v>2.922060116438427</v>
      </c>
      <c r="K40" s="329">
        <v>2.1343112221746399</v>
      </c>
      <c r="L40" s="329">
        <v>3.344031976117277</v>
      </c>
      <c r="M40" s="329">
        <v>4.0298129488268648</v>
      </c>
      <c r="N40" s="329">
        <v>2.7092422648283541</v>
      </c>
      <c r="O40" s="329">
        <v>1.984425323400143</v>
      </c>
      <c r="P40" s="329">
        <v>2.8770621338513078</v>
      </c>
      <c r="Q40" s="329">
        <v>1.9084097111467639</v>
      </c>
      <c r="R40" s="329">
        <v>1.801882435863333</v>
      </c>
      <c r="S40" s="329">
        <v>1.7394235546211401</v>
      </c>
      <c r="T40" s="329">
        <v>1.450768632178822</v>
      </c>
      <c r="U40" s="329">
        <v>1.401789363066098</v>
      </c>
      <c r="V40" s="329">
        <v>1.220827027383858</v>
      </c>
      <c r="W40" s="329">
        <v>1.282706451758179</v>
      </c>
      <c r="X40" s="329">
        <v>1.3230603540662409</v>
      </c>
      <c r="Y40" s="329">
        <v>0.99587945950550394</v>
      </c>
      <c r="DA40" s="72" t="s">
        <v>2735</v>
      </c>
    </row>
    <row r="41" spans="1:105" ht="12" customHeight="1" x14ac:dyDescent="0.25">
      <c r="A41" s="59" t="s">
        <v>28</v>
      </c>
      <c r="B41" s="230">
        <v>0.25504822634682578</v>
      </c>
      <c r="C41" s="230">
        <v>0.15516225161336769</v>
      </c>
      <c r="D41" s="230">
        <v>0.1219418225267567</v>
      </c>
      <c r="E41" s="230">
        <v>0.1258567788129426</v>
      </c>
      <c r="F41" s="230">
        <v>0.1165921860079295</v>
      </c>
      <c r="G41" s="230">
        <v>0.138395684115344</v>
      </c>
      <c r="H41" s="230">
        <v>3.6195903915373549E-2</v>
      </c>
      <c r="I41" s="230">
        <v>0</v>
      </c>
      <c r="J41" s="230">
        <v>4.0014040209840347E-2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2737</v>
      </c>
    </row>
    <row r="43" spans="1:105" ht="12" customHeight="1" x14ac:dyDescent="0.25">
      <c r="A43" s="59" t="s">
        <v>159</v>
      </c>
      <c r="B43" s="295">
        <v>0</v>
      </c>
      <c r="C43" s="295">
        <v>0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0</v>
      </c>
      <c r="U43" s="295">
        <v>0</v>
      </c>
      <c r="V43" s="295">
        <v>0</v>
      </c>
      <c r="W43" s="295">
        <v>0</v>
      </c>
      <c r="X43" s="295">
        <v>0</v>
      </c>
      <c r="Y43" s="295">
        <v>0</v>
      </c>
      <c r="DA43" s="122" t="s">
        <v>2738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0.276149139082773</v>
      </c>
      <c r="F44" s="295">
        <v>0.50758477720007245</v>
      </c>
      <c r="G44" s="295">
        <v>0.14760277201505331</v>
      </c>
      <c r="H44" s="295">
        <v>0.39915083430032161</v>
      </c>
      <c r="I44" s="295">
        <v>0.27657272056861948</v>
      </c>
      <c r="J44" s="295">
        <v>0.28684164791393058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6.5709631760882337</v>
      </c>
      <c r="C45" s="295">
        <v>5.0671377063950542</v>
      </c>
      <c r="D45" s="295">
        <v>5.7411519343408877</v>
      </c>
      <c r="E45" s="295">
        <v>5.6837905566438538</v>
      </c>
      <c r="F45" s="295">
        <v>6.3829879557320082</v>
      </c>
      <c r="G45" s="295">
        <v>4.8544193350619311</v>
      </c>
      <c r="H45" s="295">
        <v>3.2244509215816599</v>
      </c>
      <c r="I45" s="295">
        <v>2.8158339281522848</v>
      </c>
      <c r="J45" s="295">
        <v>2.595204428314656</v>
      </c>
      <c r="K45" s="295">
        <v>2.1343112221746399</v>
      </c>
      <c r="L45" s="295">
        <v>3.344031976117277</v>
      </c>
      <c r="M45" s="295">
        <v>4.0298129488268648</v>
      </c>
      <c r="N45" s="295">
        <v>2.7092422648283541</v>
      </c>
      <c r="O45" s="295">
        <v>1.984425323400143</v>
      </c>
      <c r="P45" s="295">
        <v>2.8770621338513078</v>
      </c>
      <c r="Q45" s="295">
        <v>1.9084097111467639</v>
      </c>
      <c r="R45" s="295">
        <v>1.801882435863333</v>
      </c>
      <c r="S45" s="295">
        <v>1.7394235546211401</v>
      </c>
      <c r="T45" s="295">
        <v>1.450768632178822</v>
      </c>
      <c r="U45" s="295">
        <v>1.401789363066098</v>
      </c>
      <c r="V45" s="295">
        <v>1.220827027383858</v>
      </c>
      <c r="W45" s="295">
        <v>1.282706451758179</v>
      </c>
      <c r="X45" s="295">
        <v>1.3230603540662409</v>
      </c>
      <c r="Y45" s="295">
        <v>0.99587945950550394</v>
      </c>
      <c r="DA45" s="122" t="s">
        <v>2740</v>
      </c>
    </row>
    <row r="46" spans="1:105" ht="12" customHeight="1" x14ac:dyDescent="0.25">
      <c r="A46" s="60" t="s">
        <v>2741</v>
      </c>
      <c r="B46" s="329">
        <v>4.5698478057438816</v>
      </c>
      <c r="C46" s="329">
        <v>3.481533305338949</v>
      </c>
      <c r="D46" s="329">
        <v>3.9353788255014499</v>
      </c>
      <c r="E46" s="329">
        <v>4.1201207712330143</v>
      </c>
      <c r="F46" s="329">
        <v>4.6714432792933414</v>
      </c>
      <c r="G46" s="329">
        <v>3.5218964621625899</v>
      </c>
      <c r="H46" s="329">
        <v>2.4594277108368812</v>
      </c>
      <c r="I46" s="329">
        <v>2.0918020724404518</v>
      </c>
      <c r="J46" s="329">
        <v>1.9888401153288671</v>
      </c>
      <c r="K46" s="329">
        <v>1.451298273153776</v>
      </c>
      <c r="L46" s="329">
        <v>2.275056779989487</v>
      </c>
      <c r="M46" s="329">
        <v>2.7302422834470961</v>
      </c>
      <c r="N46" s="329">
        <v>1.8240703255576409</v>
      </c>
      <c r="O46" s="329">
        <v>1.338794338594447</v>
      </c>
      <c r="P46" s="329">
        <v>1.9351652347824679</v>
      </c>
      <c r="Q46" s="329">
        <v>1.288985525998249</v>
      </c>
      <c r="R46" s="329">
        <v>1.221068640334972</v>
      </c>
      <c r="S46" s="329">
        <v>1.1742042868841001</v>
      </c>
      <c r="T46" s="329">
        <v>0.98265030088656213</v>
      </c>
      <c r="U46" s="329">
        <v>0.94592035846849987</v>
      </c>
      <c r="V46" s="329">
        <v>0.82509873265957401</v>
      </c>
      <c r="W46" s="329">
        <v>0.86554543590045641</v>
      </c>
      <c r="X46" s="329">
        <v>0.89071584401894</v>
      </c>
      <c r="Y46" s="329">
        <v>0.67090781178669889</v>
      </c>
      <c r="DA46" s="72" t="s">
        <v>2742</v>
      </c>
    </row>
    <row r="47" spans="1:105" ht="12" customHeight="1" x14ac:dyDescent="0.25">
      <c r="A47" s="64" t="s">
        <v>28</v>
      </c>
      <c r="B47" s="229">
        <v>0.16525337009780849</v>
      </c>
      <c r="C47" s="229">
        <v>0.10344150107557851</v>
      </c>
      <c r="D47" s="229">
        <v>7.7787005575409851E-2</v>
      </c>
      <c r="E47" s="229">
        <v>7.60811512685661E-2</v>
      </c>
      <c r="F47" s="229">
        <v>7.7728124005286323E-2</v>
      </c>
      <c r="G47" s="229">
        <v>7.7358583179794993E-2</v>
      </c>
      <c r="H47" s="229">
        <v>2.2845662500322481E-2</v>
      </c>
      <c r="I47" s="229">
        <v>0</v>
      </c>
      <c r="J47" s="229">
        <v>2.3206700498113519E-2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2745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2746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0.16693375296428761</v>
      </c>
      <c r="F51" s="229">
        <v>0.33838985146671502</v>
      </c>
      <c r="G51" s="229">
        <v>8.2505039008140962E-2</v>
      </c>
      <c r="H51" s="229">
        <v>0.25193086125069009</v>
      </c>
      <c r="I51" s="229">
        <v>0.1668128755144056</v>
      </c>
      <c r="J51" s="229">
        <v>0.16635781287306489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4.2575234699360767</v>
      </c>
      <c r="C53" s="229">
        <v>3.378091804263371</v>
      </c>
      <c r="D53" s="229">
        <v>3.662295742938058</v>
      </c>
      <c r="E53" s="229">
        <v>3.435884290043496</v>
      </c>
      <c r="F53" s="229">
        <v>4.2553253038213397</v>
      </c>
      <c r="G53" s="229">
        <v>2.713458908212862</v>
      </c>
      <c r="H53" s="229">
        <v>2.0351672298483652</v>
      </c>
      <c r="I53" s="229">
        <v>1.698350269543546</v>
      </c>
      <c r="J53" s="229">
        <v>1.5051249907142641</v>
      </c>
      <c r="K53" s="229">
        <v>1.2415329268267901</v>
      </c>
      <c r="L53" s="229">
        <v>1.956793613106329</v>
      </c>
      <c r="M53" s="229">
        <v>2.4216310826804048</v>
      </c>
      <c r="N53" s="229">
        <v>1.691459949372474</v>
      </c>
      <c r="O53" s="229">
        <v>1.2182402402286461</v>
      </c>
      <c r="P53" s="229">
        <v>1.8073721618294001</v>
      </c>
      <c r="Q53" s="229">
        <v>1.161192453048477</v>
      </c>
      <c r="R53" s="229">
        <v>1.0715846831015541</v>
      </c>
      <c r="S53" s="229">
        <v>1.06088048328091</v>
      </c>
      <c r="T53" s="229">
        <v>0.8596832109941297</v>
      </c>
      <c r="U53" s="229">
        <v>0.85430479880123755</v>
      </c>
      <c r="V53" s="229">
        <v>0.73589616452141771</v>
      </c>
      <c r="W53" s="229">
        <v>0.78356448269920709</v>
      </c>
      <c r="X53" s="229">
        <v>0.81597386540287509</v>
      </c>
      <c r="Y53" s="229">
        <v>0.60580911946085947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4.8259830579640648E-3</v>
      </c>
      <c r="K55" s="229">
        <v>2.4129915288990042E-3</v>
      </c>
      <c r="L55" s="229">
        <v>9.6432862903206972E-3</v>
      </c>
      <c r="M55" s="229">
        <v>9.643286290304998E-3</v>
      </c>
      <c r="N55" s="229">
        <v>9.6432862902029737E-3</v>
      </c>
      <c r="O55" s="229">
        <v>1.2056277819144401E-2</v>
      </c>
      <c r="P55" s="229">
        <v>4.8259830579301891E-3</v>
      </c>
      <c r="Q55" s="229">
        <v>4.8259830578057184E-3</v>
      </c>
      <c r="R55" s="229">
        <v>7.2302947610868246E-3</v>
      </c>
      <c r="S55" s="229">
        <v>1.4469269347925671E-2</v>
      </c>
      <c r="T55" s="229">
        <v>9.643286290004412E-3</v>
      </c>
      <c r="U55" s="229">
        <v>9.643286289941105E-3</v>
      </c>
      <c r="V55" s="229">
        <v>7.2302947610279472E-3</v>
      </c>
      <c r="W55" s="229">
        <v>2.4129915288456649E-3</v>
      </c>
      <c r="X55" s="229">
        <v>2.412991528889334E-3</v>
      </c>
      <c r="Y55" s="229">
        <v>2.4129915288777842E-3</v>
      </c>
      <c r="DA55" s="73" t="s">
        <v>2751</v>
      </c>
    </row>
    <row r="56" spans="1:105" ht="12" customHeight="1" x14ac:dyDescent="0.25">
      <c r="A56" s="64" t="s">
        <v>39</v>
      </c>
      <c r="B56" s="229">
        <v>0.14707096570999739</v>
      </c>
      <c r="C56" s="229">
        <v>0</v>
      </c>
      <c r="D56" s="229">
        <v>0.1952960769879819</v>
      </c>
      <c r="E56" s="229">
        <v>0.44122157695666547</v>
      </c>
      <c r="F56" s="229">
        <v>0</v>
      </c>
      <c r="G56" s="229">
        <v>0.64857393176179234</v>
      </c>
      <c r="H56" s="229">
        <v>0.14948395723750299</v>
      </c>
      <c r="I56" s="229">
        <v>0.22663892738250041</v>
      </c>
      <c r="J56" s="229">
        <v>0.28932462818546079</v>
      </c>
      <c r="K56" s="229">
        <v>0.20735235479808739</v>
      </c>
      <c r="L56" s="229">
        <v>0.30861988059283763</v>
      </c>
      <c r="M56" s="229">
        <v>0.29896791447638638</v>
      </c>
      <c r="N56" s="229">
        <v>0.12296708989496451</v>
      </c>
      <c r="O56" s="229">
        <v>0.1084978205466559</v>
      </c>
      <c r="P56" s="229">
        <v>0.12296708989513851</v>
      </c>
      <c r="Q56" s="229">
        <v>0.122967089891967</v>
      </c>
      <c r="R56" s="229">
        <v>0.14225366247233129</v>
      </c>
      <c r="S56" s="229">
        <v>9.8854534255264193E-2</v>
      </c>
      <c r="T56" s="229">
        <v>0.113323803602428</v>
      </c>
      <c r="U56" s="229">
        <v>8.1972273377321145E-2</v>
      </c>
      <c r="V56" s="229">
        <v>8.1972273377128355E-2</v>
      </c>
      <c r="W56" s="229">
        <v>7.9567961672403653E-2</v>
      </c>
      <c r="X56" s="229">
        <v>7.2328987087175625E-2</v>
      </c>
      <c r="Y56" s="229">
        <v>6.2685700796961716E-2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11.122853800080939</v>
      </c>
      <c r="C58" s="329">
        <v>6.023626444262022</v>
      </c>
      <c r="D58" s="329">
        <v>6.5085550091911486</v>
      </c>
      <c r="E58" s="329">
        <v>6.0334234086786891</v>
      </c>
      <c r="F58" s="329">
        <v>6.796172835451717</v>
      </c>
      <c r="G58" s="329">
        <v>7.7499101446221736</v>
      </c>
      <c r="H58" s="329">
        <v>6.2894804162567581</v>
      </c>
      <c r="I58" s="329">
        <v>6.116492813305876</v>
      </c>
      <c r="J58" s="329">
        <v>5.222092626761917</v>
      </c>
      <c r="K58" s="329">
        <v>4.8077715914040624</v>
      </c>
      <c r="L58" s="329">
        <v>4.5922410326433578</v>
      </c>
      <c r="M58" s="329">
        <v>5.1503907859403828</v>
      </c>
      <c r="N58" s="329">
        <v>4.2699606411657713</v>
      </c>
      <c r="O58" s="329">
        <v>4.2511830998621702</v>
      </c>
      <c r="P58" s="329">
        <v>4.6756730644551734</v>
      </c>
      <c r="Q58" s="329">
        <v>4.370416202614674</v>
      </c>
      <c r="R58" s="329">
        <v>4.1966680100751654</v>
      </c>
      <c r="S58" s="329">
        <v>4.2857513883585598</v>
      </c>
      <c r="T58" s="329">
        <v>4.2988609973572496</v>
      </c>
      <c r="U58" s="329">
        <v>4.0135868498586094</v>
      </c>
      <c r="V58" s="329">
        <v>3.451782922334131</v>
      </c>
      <c r="W58" s="329">
        <v>3.3377718082596308</v>
      </c>
      <c r="X58" s="329">
        <v>4.6452173559589278</v>
      </c>
      <c r="Y58" s="329">
        <v>4.4378355571409376</v>
      </c>
      <c r="DA58" s="72" t="s">
        <v>2756</v>
      </c>
    </row>
    <row r="59" spans="1:105" ht="12" customHeight="1" x14ac:dyDescent="0.25">
      <c r="A59" s="132" t="s">
        <v>2757</v>
      </c>
      <c r="B59" s="316">
        <v>2.565784188000896</v>
      </c>
      <c r="C59" s="316">
        <v>1.389510800276732</v>
      </c>
      <c r="D59" s="316">
        <v>1.501372564044235</v>
      </c>
      <c r="E59" s="316">
        <v>1.3917707325605231</v>
      </c>
      <c r="F59" s="316">
        <v>1.567719320377684</v>
      </c>
      <c r="G59" s="316">
        <v>1.787724379453286</v>
      </c>
      <c r="H59" s="316">
        <v>1.4508371406136309</v>
      </c>
      <c r="I59" s="316">
        <v>1.41093291600103</v>
      </c>
      <c r="J59" s="316">
        <v>1.2046155537820959</v>
      </c>
      <c r="K59" s="316">
        <v>1.109041308144739</v>
      </c>
      <c r="L59" s="316">
        <v>1.059323411133885</v>
      </c>
      <c r="M59" s="316">
        <v>1.188075603447668</v>
      </c>
      <c r="N59" s="316">
        <v>0.98498080559231838</v>
      </c>
      <c r="O59" s="316">
        <v>0.98064926267785868</v>
      </c>
      <c r="P59" s="316">
        <v>1.078569244248583</v>
      </c>
      <c r="Q59" s="316">
        <v>1.008153571844129</v>
      </c>
      <c r="R59" s="316">
        <v>0.96807389686823775</v>
      </c>
      <c r="S59" s="316">
        <v>0.98862336443487797</v>
      </c>
      <c r="T59" s="316">
        <v>0.99164744693063656</v>
      </c>
      <c r="U59" s="316">
        <v>0.92584132288609333</v>
      </c>
      <c r="V59" s="316">
        <v>0.79624619739872815</v>
      </c>
      <c r="W59" s="316">
        <v>0.76994647980767328</v>
      </c>
      <c r="X59" s="316">
        <v>1.071543819236392</v>
      </c>
      <c r="Y59" s="316">
        <v>1.0237056519953101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1</v>
      </c>
      <c r="E63" s="232">
        <f t="shared" si="1"/>
        <v>0.99999999999999989</v>
      </c>
      <c r="F63" s="232">
        <f t="shared" si="1"/>
        <v>0.99999999999999978</v>
      </c>
      <c r="G63" s="232">
        <f t="shared" si="1"/>
        <v>1</v>
      </c>
      <c r="H63" s="232">
        <f t="shared" si="1"/>
        <v>1</v>
      </c>
      <c r="I63" s="232">
        <f t="shared" si="1"/>
        <v>1</v>
      </c>
      <c r="J63" s="232">
        <f t="shared" si="1"/>
        <v>1</v>
      </c>
      <c r="K63" s="232">
        <f t="shared" si="1"/>
        <v>0.99999999999999989</v>
      </c>
      <c r="L63" s="232">
        <f t="shared" si="1"/>
        <v>0.99999999999999989</v>
      </c>
      <c r="M63" s="232">
        <f t="shared" si="1"/>
        <v>0.99999999999999978</v>
      </c>
      <c r="N63" s="232">
        <f t="shared" si="1"/>
        <v>0.99999999999999978</v>
      </c>
      <c r="O63" s="232">
        <f t="shared" si="1"/>
        <v>1</v>
      </c>
      <c r="P63" s="232">
        <f t="shared" si="1"/>
        <v>1</v>
      </c>
      <c r="Q63" s="232">
        <f t="shared" si="1"/>
        <v>0.99999999999999989</v>
      </c>
      <c r="R63" s="232">
        <f t="shared" si="1"/>
        <v>0.99999999999999989</v>
      </c>
      <c r="S63" s="232">
        <f t="shared" si="1"/>
        <v>0.99999999999999989</v>
      </c>
      <c r="T63" s="232">
        <f t="shared" si="1"/>
        <v>1.0000000000000002</v>
      </c>
      <c r="U63" s="232">
        <f t="shared" si="1"/>
        <v>1</v>
      </c>
      <c r="V63" s="232">
        <f t="shared" si="1"/>
        <v>0.99999999999999989</v>
      </c>
      <c r="W63" s="232">
        <f t="shared" si="1"/>
        <v>1</v>
      </c>
      <c r="X63" s="232">
        <f t="shared" si="1"/>
        <v>0.99999999999999967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2.1647450461540072E-2</v>
      </c>
      <c r="C64" s="299">
        <f t="shared" si="2"/>
        <v>1.6816615832054672E-2</v>
      </c>
      <c r="D64" s="299">
        <f t="shared" si="2"/>
        <v>1.6266986234026226E-2</v>
      </c>
      <c r="E64" s="299">
        <f t="shared" si="2"/>
        <v>1.4827983469816064E-2</v>
      </c>
      <c r="F64" s="299">
        <f t="shared" si="2"/>
        <v>1.4693745202427869E-2</v>
      </c>
      <c r="G64" s="299">
        <f t="shared" si="2"/>
        <v>2.0282549804124583E-2</v>
      </c>
      <c r="H64" s="299">
        <f t="shared" si="2"/>
        <v>2.2463304442841357E-2</v>
      </c>
      <c r="I64" s="299">
        <f t="shared" si="2"/>
        <v>2.4597327195264553E-2</v>
      </c>
      <c r="J64" s="299">
        <f t="shared" si="2"/>
        <v>2.2942640365133132E-2</v>
      </c>
      <c r="K64" s="299">
        <f t="shared" si="2"/>
        <v>2.6618239131515065E-2</v>
      </c>
      <c r="L64" s="299">
        <f t="shared" si="2"/>
        <v>1.8985831180238954E-2</v>
      </c>
      <c r="M64" s="299">
        <f t="shared" si="2"/>
        <v>1.8030536421774979E-2</v>
      </c>
      <c r="N64" s="299">
        <f t="shared" si="2"/>
        <v>2.1077056047912601E-2</v>
      </c>
      <c r="O64" s="299">
        <f t="shared" si="2"/>
        <v>2.5875307007858429E-2</v>
      </c>
      <c r="P64" s="299">
        <f t="shared" si="2"/>
        <v>2.1546522469375304E-2</v>
      </c>
      <c r="Q64" s="299">
        <f t="shared" si="2"/>
        <v>2.6961954149444967E-2</v>
      </c>
      <c r="R64" s="299">
        <f t="shared" si="2"/>
        <v>2.7206714207857512E-2</v>
      </c>
      <c r="S64" s="299">
        <f t="shared" si="2"/>
        <v>2.8186111811121271E-2</v>
      </c>
      <c r="T64" s="299">
        <f t="shared" si="2"/>
        <v>3.1255746312816218E-2</v>
      </c>
      <c r="U64" s="299">
        <f t="shared" si="2"/>
        <v>3.0714359653942005E-2</v>
      </c>
      <c r="V64" s="299">
        <f t="shared" si="2"/>
        <v>3.0483683226371867E-2</v>
      </c>
      <c r="W64" s="299">
        <f t="shared" si="2"/>
        <v>2.9100286007015159E-2</v>
      </c>
      <c r="X64" s="299">
        <f t="shared" si="2"/>
        <v>3.4160101281986446E-2</v>
      </c>
      <c r="Y64" s="299">
        <f t="shared" si="2"/>
        <v>3.8009332723049245E-2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1.7762010635109803E-2</v>
      </c>
      <c r="C65" s="233">
        <f t="shared" si="3"/>
        <v>1.3798248887839726E-2</v>
      </c>
      <c r="D65" s="233">
        <f t="shared" si="3"/>
        <v>1.3347270756124083E-2</v>
      </c>
      <c r="E65" s="233">
        <f t="shared" si="3"/>
        <v>1.2166550539336258E-2</v>
      </c>
      <c r="F65" s="233">
        <f t="shared" si="3"/>
        <v>1.205640631994081E-2</v>
      </c>
      <c r="G65" s="233">
        <f t="shared" si="3"/>
        <v>1.6642092146974014E-2</v>
      </c>
      <c r="H65" s="233">
        <f t="shared" si="3"/>
        <v>1.8431429286433938E-2</v>
      </c>
      <c r="I65" s="233">
        <f t="shared" si="3"/>
        <v>2.0182422314063222E-2</v>
      </c>
      <c r="J65" s="233">
        <f t="shared" si="3"/>
        <v>1.8824730556006669E-2</v>
      </c>
      <c r="K65" s="233">
        <f t="shared" si="3"/>
        <v>2.1840606466884155E-2</v>
      </c>
      <c r="L65" s="233">
        <f t="shared" si="3"/>
        <v>1.5578117891478118E-2</v>
      </c>
      <c r="M65" s="233">
        <f t="shared" si="3"/>
        <v>1.4794286294789729E-2</v>
      </c>
      <c r="N65" s="233">
        <f t="shared" si="3"/>
        <v>1.729399470597957E-2</v>
      </c>
      <c r="O65" s="233">
        <f t="shared" si="3"/>
        <v>2.1231021134653062E-2</v>
      </c>
      <c r="P65" s="233">
        <f t="shared" si="3"/>
        <v>1.7679197923589993E-2</v>
      </c>
      <c r="Q65" s="233">
        <f t="shared" si="3"/>
        <v>2.2122629045698429E-2</v>
      </c>
      <c r="R65" s="233">
        <f t="shared" si="3"/>
        <v>2.2323457811575388E-2</v>
      </c>
      <c r="S65" s="233">
        <f t="shared" si="3"/>
        <v>2.3127066101432836E-2</v>
      </c>
      <c r="T65" s="233">
        <f t="shared" si="3"/>
        <v>2.564574056436203E-2</v>
      </c>
      <c r="U65" s="233">
        <f t="shared" si="3"/>
        <v>2.5201525869901129E-2</v>
      </c>
      <c r="V65" s="233">
        <f t="shared" si="3"/>
        <v>2.5012252903689733E-2</v>
      </c>
      <c r="W65" s="233">
        <f t="shared" si="3"/>
        <v>2.3877157749345766E-2</v>
      </c>
      <c r="X65" s="233">
        <f t="shared" si="3"/>
        <v>2.802880105188631E-2</v>
      </c>
      <c r="Y65" s="233">
        <f t="shared" si="3"/>
        <v>3.1187144798399374E-2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1.2766445143985172E-2</v>
      </c>
      <c r="C66" s="233">
        <f t="shared" si="4"/>
        <v>9.9174913881348043E-3</v>
      </c>
      <c r="D66" s="233">
        <f t="shared" si="4"/>
        <v>9.5933508559641854E-3</v>
      </c>
      <c r="E66" s="233">
        <f t="shared" si="4"/>
        <v>8.7447082001479385E-3</v>
      </c>
      <c r="F66" s="233">
        <f t="shared" si="4"/>
        <v>8.6655420424574577E-3</v>
      </c>
      <c r="G66" s="233">
        <f t="shared" si="4"/>
        <v>1.1961503730637575E-2</v>
      </c>
      <c r="H66" s="233">
        <f t="shared" si="4"/>
        <v>1.324758979962439E-2</v>
      </c>
      <c r="I66" s="233">
        <f t="shared" si="4"/>
        <v>1.4506116038232944E-2</v>
      </c>
      <c r="J66" s="233">
        <f t="shared" si="4"/>
        <v>1.3530275087129793E-2</v>
      </c>
      <c r="K66" s="233">
        <f t="shared" si="4"/>
        <v>1.5697935898072994E-2</v>
      </c>
      <c r="L66" s="233">
        <f t="shared" si="4"/>
        <v>1.1196772234499896E-2</v>
      </c>
      <c r="M66" s="233">
        <f t="shared" si="4"/>
        <v>1.0633393274380119E-2</v>
      </c>
      <c r="N66" s="233">
        <f t="shared" si="4"/>
        <v>1.2430058694922818E-2</v>
      </c>
      <c r="O66" s="233">
        <f t="shared" si="4"/>
        <v>1.5259796440531893E-2</v>
      </c>
      <c r="P66" s="233">
        <f t="shared" si="4"/>
        <v>1.270692350758031E-2</v>
      </c>
      <c r="Q66" s="233">
        <f t="shared" si="4"/>
        <v>1.5900639626595749E-2</v>
      </c>
      <c r="R66" s="233">
        <f t="shared" si="4"/>
        <v>1.6044985302069815E-2</v>
      </c>
      <c r="S66" s="233">
        <f t="shared" si="4"/>
        <v>1.6622578760404856E-2</v>
      </c>
      <c r="T66" s="233">
        <f t="shared" si="4"/>
        <v>1.8432876030635207E-2</v>
      </c>
      <c r="U66" s="233">
        <f t="shared" si="4"/>
        <v>1.8113596718991438E-2</v>
      </c>
      <c r="V66" s="233">
        <f t="shared" si="4"/>
        <v>1.7977556774526993E-2</v>
      </c>
      <c r="W66" s="233">
        <f t="shared" si="4"/>
        <v>1.7161707132342278E-2</v>
      </c>
      <c r="X66" s="233">
        <f t="shared" si="4"/>
        <v>2.0145700756043283E-2</v>
      </c>
      <c r="Y66" s="233">
        <f t="shared" si="4"/>
        <v>2.2415760323849555E-2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2.4977827455623165E-2</v>
      </c>
      <c r="C67" s="233">
        <f t="shared" si="5"/>
        <v>1.9403787498524606E-2</v>
      </c>
      <c r="D67" s="233">
        <f t="shared" si="5"/>
        <v>1.876959950079949E-2</v>
      </c>
      <c r="E67" s="233">
        <f t="shared" si="5"/>
        <v>1.7109211695941609E-2</v>
      </c>
      <c r="F67" s="233">
        <f t="shared" si="5"/>
        <v>1.6954321387416763E-2</v>
      </c>
      <c r="G67" s="233">
        <f t="shared" si="5"/>
        <v>2.3402942081682209E-2</v>
      </c>
      <c r="H67" s="233">
        <f t="shared" si="5"/>
        <v>2.5919197434047716E-2</v>
      </c>
      <c r="I67" s="233">
        <f t="shared" si="5"/>
        <v>2.8381531379151403E-2</v>
      </c>
      <c r="J67" s="233">
        <f t="shared" si="5"/>
        <v>2.6472277344384381E-2</v>
      </c>
      <c r="K67" s="233">
        <f t="shared" si="5"/>
        <v>3.0713352844055845E-2</v>
      </c>
      <c r="L67" s="233">
        <f t="shared" si="5"/>
        <v>2.1906728284891108E-2</v>
      </c>
      <c r="M67" s="233">
        <f t="shared" si="5"/>
        <v>2.0804465102048045E-2</v>
      </c>
      <c r="N67" s="233">
        <f t="shared" si="5"/>
        <v>2.4319680055283767E-2</v>
      </c>
      <c r="O67" s="233">
        <f t="shared" si="5"/>
        <v>2.9856123470605872E-2</v>
      </c>
      <c r="P67" s="233">
        <f t="shared" si="5"/>
        <v>2.4861372080048426E-2</v>
      </c>
      <c r="Q67" s="233">
        <f t="shared" si="5"/>
        <v>3.1109947095513412E-2</v>
      </c>
      <c r="R67" s="233">
        <f t="shared" si="5"/>
        <v>3.1392362547527891E-2</v>
      </c>
      <c r="S67" s="233">
        <f t="shared" si="5"/>
        <v>3.2522436705139927E-2</v>
      </c>
      <c r="T67" s="233">
        <f t="shared" si="5"/>
        <v>3.6064322668634088E-2</v>
      </c>
      <c r="U67" s="233">
        <f t="shared" si="5"/>
        <v>3.5439645754548471E-2</v>
      </c>
      <c r="V67" s="233">
        <f t="shared" si="5"/>
        <v>3.517348064581368E-2</v>
      </c>
      <c r="W67" s="233">
        <f t="shared" si="5"/>
        <v>3.3577253085017494E-2</v>
      </c>
      <c r="X67" s="233">
        <f t="shared" si="5"/>
        <v>3.9415501479215118E-2</v>
      </c>
      <c r="Y67" s="233">
        <f t="shared" si="5"/>
        <v>4.3856922372749116E-2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0.10245823331938279</v>
      </c>
      <c r="C68" s="300">
        <f t="shared" si="6"/>
        <v>0.11682114793665567</v>
      </c>
      <c r="D68" s="300">
        <f t="shared" si="6"/>
        <v>0.11760594594202599</v>
      </c>
      <c r="E68" s="300">
        <f t="shared" si="6"/>
        <v>0.11983811157544608</v>
      </c>
      <c r="F68" s="300">
        <f t="shared" si="6"/>
        <v>0.12212482127196625</v>
      </c>
      <c r="G68" s="300">
        <f t="shared" si="6"/>
        <v>0.10249260156790409</v>
      </c>
      <c r="H68" s="300">
        <f t="shared" si="6"/>
        <v>9.8307039504542698E-2</v>
      </c>
      <c r="I68" s="300">
        <f t="shared" si="6"/>
        <v>9.2736184803966823E-2</v>
      </c>
      <c r="J68" s="300">
        <f t="shared" si="6"/>
        <v>9.5444468410281466E-2</v>
      </c>
      <c r="K68" s="300">
        <f t="shared" si="6"/>
        <v>8.8989873963924437E-2</v>
      </c>
      <c r="L68" s="300">
        <f t="shared" si="6"/>
        <v>0.10810420889434441</v>
      </c>
      <c r="M68" s="300">
        <f t="shared" si="6"/>
        <v>0.11142730266608084</v>
      </c>
      <c r="N68" s="300">
        <f t="shared" si="6"/>
        <v>0.10381458232426248</v>
      </c>
      <c r="O68" s="300">
        <f t="shared" si="6"/>
        <v>9.1603604784943074E-2</v>
      </c>
      <c r="P68" s="300">
        <f t="shared" si="6"/>
        <v>0.10269628000874806</v>
      </c>
      <c r="Q68" s="300">
        <f t="shared" si="6"/>
        <v>8.9082696902975239E-2</v>
      </c>
      <c r="R68" s="300">
        <f t="shared" si="6"/>
        <v>8.8166421367659106E-2</v>
      </c>
      <c r="S68" s="300">
        <f t="shared" si="6"/>
        <v>8.6643843726151692E-2</v>
      </c>
      <c r="T68" s="300">
        <f t="shared" si="6"/>
        <v>8.0964653127627878E-2</v>
      </c>
      <c r="U68" s="300">
        <f t="shared" si="6"/>
        <v>8.2282213837122156E-2</v>
      </c>
      <c r="V68" s="300">
        <f t="shared" si="6"/>
        <v>8.2524459002186495E-2</v>
      </c>
      <c r="W68" s="300">
        <f t="shared" si="6"/>
        <v>8.5133311178478124E-2</v>
      </c>
      <c r="X68" s="300">
        <f t="shared" si="6"/>
        <v>7.8181879257609554E-2</v>
      </c>
      <c r="Y68" s="300">
        <f t="shared" si="6"/>
        <v>7.608919716249099E-2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4.8294727296431687E-2</v>
      </c>
      <c r="C69" s="301">
        <f t="shared" si="7"/>
        <v>5.2778686997580315E-2</v>
      </c>
      <c r="D69" s="301">
        <f t="shared" si="7"/>
        <v>5.3409254968751402E-2</v>
      </c>
      <c r="E69" s="301">
        <f t="shared" si="7"/>
        <v>5.4983919070178154E-2</v>
      </c>
      <c r="F69" s="301">
        <f t="shared" si="7"/>
        <v>5.4843684725471305E-2</v>
      </c>
      <c r="G69" s="301">
        <f t="shared" si="7"/>
        <v>5.0050673296720215E-2</v>
      </c>
      <c r="H69" s="301">
        <f t="shared" si="7"/>
        <v>4.7698024446663018E-2</v>
      </c>
      <c r="I69" s="301">
        <f t="shared" si="7"/>
        <v>4.5678674515872944E-2</v>
      </c>
      <c r="J69" s="301">
        <f t="shared" si="7"/>
        <v>4.7446715494486244E-2</v>
      </c>
      <c r="K69" s="301">
        <f t="shared" si="7"/>
        <v>4.3631448365800463E-2</v>
      </c>
      <c r="L69" s="301">
        <f t="shared" si="7"/>
        <v>5.107456025285409E-2</v>
      </c>
      <c r="M69" s="301">
        <f t="shared" si="7"/>
        <v>5.1901165357653774E-2</v>
      </c>
      <c r="N69" s="301">
        <f t="shared" si="7"/>
        <v>4.8891697113279599E-2</v>
      </c>
      <c r="O69" s="301">
        <f t="shared" si="7"/>
        <v>4.4248344209681371E-2</v>
      </c>
      <c r="P69" s="301">
        <f t="shared" si="7"/>
        <v>4.8423765673346629E-2</v>
      </c>
      <c r="Q69" s="301">
        <f t="shared" si="7"/>
        <v>4.318014186476192E-2</v>
      </c>
      <c r="R69" s="301">
        <f t="shared" si="7"/>
        <v>4.2985206149877088E-2</v>
      </c>
      <c r="S69" s="301">
        <f t="shared" si="7"/>
        <v>4.1933326287178108E-2</v>
      </c>
      <c r="T69" s="301">
        <f t="shared" si="7"/>
        <v>3.8795639771490108E-2</v>
      </c>
      <c r="U69" s="301">
        <f t="shared" si="7"/>
        <v>3.93070841812821E-2</v>
      </c>
      <c r="V69" s="301">
        <f t="shared" si="7"/>
        <v>3.9567384216771445E-2</v>
      </c>
      <c r="W69" s="301">
        <f t="shared" si="7"/>
        <v>4.0976790729041611E-2</v>
      </c>
      <c r="X69" s="301">
        <f t="shared" si="7"/>
        <v>3.5568024389368083E-2</v>
      </c>
      <c r="Y69" s="301">
        <f t="shared" si="7"/>
        <v>3.1202496591449479E-2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0.41050518201966935</v>
      </c>
      <c r="C70" s="301">
        <f t="shared" si="8"/>
        <v>0.44861883947943276</v>
      </c>
      <c r="D70" s="301">
        <f t="shared" si="8"/>
        <v>0.45397866723438712</v>
      </c>
      <c r="E70" s="301">
        <f t="shared" si="8"/>
        <v>0.46736331209651433</v>
      </c>
      <c r="F70" s="301">
        <f t="shared" si="8"/>
        <v>0.4661713201665062</v>
      </c>
      <c r="G70" s="301">
        <f t="shared" si="8"/>
        <v>0.42543072302212187</v>
      </c>
      <c r="H70" s="301">
        <f t="shared" si="8"/>
        <v>0.40543320779663555</v>
      </c>
      <c r="I70" s="301">
        <f t="shared" si="8"/>
        <v>0.38826873338492013</v>
      </c>
      <c r="J70" s="301">
        <f t="shared" si="8"/>
        <v>0.40329708170313328</v>
      </c>
      <c r="K70" s="301">
        <f t="shared" si="8"/>
        <v>0.3708673111093041</v>
      </c>
      <c r="L70" s="301">
        <f t="shared" si="8"/>
        <v>0.43413376214925969</v>
      </c>
      <c r="M70" s="301">
        <f t="shared" si="8"/>
        <v>0.44115990554005718</v>
      </c>
      <c r="N70" s="301">
        <f t="shared" si="8"/>
        <v>0.4155794254628763</v>
      </c>
      <c r="O70" s="301">
        <f t="shared" si="8"/>
        <v>0.37611092578229166</v>
      </c>
      <c r="P70" s="301">
        <f t="shared" si="8"/>
        <v>0.41160200822344628</v>
      </c>
      <c r="Q70" s="301">
        <f t="shared" si="8"/>
        <v>0.36703120585047622</v>
      </c>
      <c r="R70" s="301">
        <f t="shared" si="8"/>
        <v>0.36537425227395548</v>
      </c>
      <c r="S70" s="301">
        <f t="shared" si="8"/>
        <v>0.35643327344101422</v>
      </c>
      <c r="T70" s="301">
        <f t="shared" si="8"/>
        <v>0.32976293805766604</v>
      </c>
      <c r="U70" s="301">
        <f t="shared" si="8"/>
        <v>0.33411021554089787</v>
      </c>
      <c r="V70" s="301">
        <f t="shared" si="8"/>
        <v>0.33632276584255721</v>
      </c>
      <c r="W70" s="301">
        <f t="shared" si="8"/>
        <v>0.34830272119685379</v>
      </c>
      <c r="X70" s="301">
        <f t="shared" si="8"/>
        <v>0.30232820730962873</v>
      </c>
      <c r="Y70" s="301">
        <f t="shared" si="8"/>
        <v>0.26522122102732054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7.8818922193299751E-2</v>
      </c>
      <c r="C71" s="301">
        <f t="shared" si="9"/>
        <v>6.1229729439788792E-2</v>
      </c>
      <c r="D71" s="301">
        <f t="shared" si="9"/>
        <v>5.9228513980300615E-2</v>
      </c>
      <c r="E71" s="301">
        <f t="shared" si="9"/>
        <v>5.3989068018304658E-2</v>
      </c>
      <c r="F71" s="301">
        <f t="shared" si="9"/>
        <v>5.3500303044737345E-2</v>
      </c>
      <c r="G71" s="301">
        <f t="shared" si="9"/>
        <v>7.3849283902197194E-2</v>
      </c>
      <c r="H71" s="301">
        <f t="shared" si="9"/>
        <v>8.1789467458550563E-2</v>
      </c>
      <c r="I71" s="301">
        <f t="shared" si="9"/>
        <v>8.955949901865555E-2</v>
      </c>
      <c r="J71" s="301">
        <f t="shared" si="9"/>
        <v>8.3534741842279589E-2</v>
      </c>
      <c r="K71" s="301">
        <f t="shared" si="9"/>
        <v>9.6917691196798411E-2</v>
      </c>
      <c r="L71" s="301">
        <f t="shared" si="9"/>
        <v>6.9127898143434147E-2</v>
      </c>
      <c r="M71" s="301">
        <f t="shared" si="9"/>
        <v>6.56496454331294E-2</v>
      </c>
      <c r="N71" s="301">
        <f t="shared" si="9"/>
        <v>7.6742101507784322E-2</v>
      </c>
      <c r="O71" s="301">
        <f t="shared" si="9"/>
        <v>9.4212656285022969E-2</v>
      </c>
      <c r="P71" s="301">
        <f t="shared" si="9"/>
        <v>7.8451440785930582E-2</v>
      </c>
      <c r="Q71" s="301">
        <f t="shared" si="9"/>
        <v>9.8169166390286791E-2</v>
      </c>
      <c r="R71" s="301">
        <f t="shared" si="9"/>
        <v>9.906034403886578E-2</v>
      </c>
      <c r="S71" s="301">
        <f t="shared" si="9"/>
        <v>0.10262635582510822</v>
      </c>
      <c r="T71" s="301">
        <f t="shared" si="9"/>
        <v>0.11380297375435651</v>
      </c>
      <c r="U71" s="301">
        <f t="shared" si="9"/>
        <v>0.11183177104768624</v>
      </c>
      <c r="V71" s="301">
        <f t="shared" si="9"/>
        <v>0.11099187226012315</v>
      </c>
      <c r="W71" s="301">
        <f t="shared" si="9"/>
        <v>0.10595488751272182</v>
      </c>
      <c r="X71" s="301">
        <f t="shared" si="9"/>
        <v>0.12437780466774549</v>
      </c>
      <c r="Y71" s="301">
        <f t="shared" si="9"/>
        <v>0.13839295504289725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0.25384596891735134</v>
      </c>
      <c r="C72" s="301">
        <f t="shared" si="10"/>
        <v>0.23814671464373624</v>
      </c>
      <c r="D72" s="301">
        <f t="shared" si="10"/>
        <v>0.23606603461605424</v>
      </c>
      <c r="E72" s="301">
        <f t="shared" si="10"/>
        <v>0.23116541593485043</v>
      </c>
      <c r="F72" s="301">
        <f t="shared" si="10"/>
        <v>0.231357492647526</v>
      </c>
      <c r="G72" s="301">
        <f t="shared" si="10"/>
        <v>0.24878804632394738</v>
      </c>
      <c r="H72" s="301">
        <f t="shared" si="10"/>
        <v>0.2566974419798615</v>
      </c>
      <c r="I72" s="301">
        <f t="shared" si="10"/>
        <v>0.26322493840498212</v>
      </c>
      <c r="J72" s="301">
        <f t="shared" si="10"/>
        <v>0.25785332898211222</v>
      </c>
      <c r="K72" s="301">
        <f t="shared" si="10"/>
        <v>0.26915882073278996</v>
      </c>
      <c r="L72" s="301">
        <f t="shared" si="10"/>
        <v>0.24452508703116332</v>
      </c>
      <c r="M72" s="301">
        <f t="shared" si="10"/>
        <v>0.24150863856444954</v>
      </c>
      <c r="N72" s="301">
        <f t="shared" si="10"/>
        <v>0.25169027745587774</v>
      </c>
      <c r="O72" s="301">
        <f t="shared" si="10"/>
        <v>0.26703013474348702</v>
      </c>
      <c r="P72" s="301">
        <f t="shared" si="10"/>
        <v>0.25324410700565397</v>
      </c>
      <c r="Q72" s="301">
        <f t="shared" si="10"/>
        <v>0.27041765997303979</v>
      </c>
      <c r="R72" s="301">
        <f t="shared" si="10"/>
        <v>0.27109527244871362</v>
      </c>
      <c r="S72" s="301">
        <f t="shared" si="10"/>
        <v>0.27424544700502451</v>
      </c>
      <c r="T72" s="301">
        <f t="shared" si="10"/>
        <v>0.28351420022455948</v>
      </c>
      <c r="U72" s="301">
        <f t="shared" si="10"/>
        <v>0.28196202647328145</v>
      </c>
      <c r="V72" s="301">
        <f t="shared" si="10"/>
        <v>0.28121719176899346</v>
      </c>
      <c r="W72" s="301">
        <f t="shared" si="10"/>
        <v>0.27703489380376917</v>
      </c>
      <c r="X72" s="301">
        <f t="shared" si="10"/>
        <v>0.29215255171660554</v>
      </c>
      <c r="Y72" s="301">
        <f t="shared" si="10"/>
        <v>0.30284057058192465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7.6947358299581339E-2</v>
      </c>
      <c r="C73" s="302">
        <f t="shared" si="11"/>
        <v>8.4445899196128535E-2</v>
      </c>
      <c r="D73" s="302">
        <f t="shared" si="11"/>
        <v>8.48761238671248E-2</v>
      </c>
      <c r="E73" s="302">
        <f t="shared" si="11"/>
        <v>8.6630713848974472E-2</v>
      </c>
      <c r="F73" s="302">
        <f t="shared" si="11"/>
        <v>8.774989556075409E-2</v>
      </c>
      <c r="G73" s="302">
        <f t="shared" si="11"/>
        <v>7.7922070070966715E-2</v>
      </c>
      <c r="H73" s="302">
        <f t="shared" si="11"/>
        <v>7.5709805161658761E-2</v>
      </c>
      <c r="I73" s="302">
        <f t="shared" si="11"/>
        <v>7.2030798012850353E-2</v>
      </c>
      <c r="J73" s="302">
        <f t="shared" si="11"/>
        <v>7.4357392631072175E-2</v>
      </c>
      <c r="K73" s="302">
        <f t="shared" si="11"/>
        <v>6.8443060752401141E-2</v>
      </c>
      <c r="L73" s="302">
        <f t="shared" si="11"/>
        <v>8.0077690850405642E-2</v>
      </c>
      <c r="M73" s="302">
        <f t="shared" si="11"/>
        <v>8.1712694675935962E-2</v>
      </c>
      <c r="N73" s="302">
        <f t="shared" si="11"/>
        <v>7.7458681492002399E-2</v>
      </c>
      <c r="O73" s="302">
        <f t="shared" si="11"/>
        <v>6.995949095345308E-2</v>
      </c>
      <c r="P73" s="302">
        <f t="shared" si="11"/>
        <v>7.6792440648510027E-2</v>
      </c>
      <c r="Q73" s="302">
        <f t="shared" si="11"/>
        <v>6.8192461250662473E-2</v>
      </c>
      <c r="R73" s="302">
        <f t="shared" si="11"/>
        <v>6.7660330002681651E-2</v>
      </c>
      <c r="S73" s="302">
        <f t="shared" si="11"/>
        <v>6.6259739213261018E-2</v>
      </c>
      <c r="T73" s="302">
        <f t="shared" si="11"/>
        <v>6.1095722803260755E-2</v>
      </c>
      <c r="U73" s="302">
        <f t="shared" si="11"/>
        <v>6.2133774940828175E-2</v>
      </c>
      <c r="V73" s="302">
        <f t="shared" si="11"/>
        <v>6.2447388195931826E-2</v>
      </c>
      <c r="W73" s="302">
        <f t="shared" si="11"/>
        <v>6.4774500684098194E-2</v>
      </c>
      <c r="X73" s="302">
        <f t="shared" si="11"/>
        <v>5.6354544652928565E-2</v>
      </c>
      <c r="Y73" s="302">
        <f t="shared" si="11"/>
        <v>4.9403986490820541E-2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5.1514375782860465E-2</v>
      </c>
      <c r="C74" s="302">
        <f t="shared" si="12"/>
        <v>5.6297266130752366E-2</v>
      </c>
      <c r="D74" s="302">
        <f t="shared" si="12"/>
        <v>5.6969871966668167E-2</v>
      </c>
      <c r="E74" s="302">
        <f t="shared" si="12"/>
        <v>5.8649513674856719E-2</v>
      </c>
      <c r="F74" s="302">
        <f t="shared" si="12"/>
        <v>5.8499930373836086E-2</v>
      </c>
      <c r="G74" s="302">
        <f t="shared" si="12"/>
        <v>5.3387384849834893E-2</v>
      </c>
      <c r="H74" s="302">
        <f t="shared" si="12"/>
        <v>5.0877892743107223E-2</v>
      </c>
      <c r="I74" s="302">
        <f t="shared" si="12"/>
        <v>4.8723919483597819E-2</v>
      </c>
      <c r="J74" s="302">
        <f t="shared" si="12"/>
        <v>5.0609829860785348E-2</v>
      </c>
      <c r="K74" s="302">
        <f t="shared" si="12"/>
        <v>4.6540211590187189E-2</v>
      </c>
      <c r="L74" s="302">
        <f t="shared" si="12"/>
        <v>5.4479530936377703E-2</v>
      </c>
      <c r="M74" s="302">
        <f t="shared" si="12"/>
        <v>5.536124304816406E-2</v>
      </c>
      <c r="N74" s="302">
        <f t="shared" si="12"/>
        <v>5.2151143587498242E-2</v>
      </c>
      <c r="O74" s="302">
        <f t="shared" si="12"/>
        <v>4.7198233823660174E-2</v>
      </c>
      <c r="P74" s="302">
        <f t="shared" si="12"/>
        <v>5.1652016718236396E-2</v>
      </c>
      <c r="Q74" s="302">
        <f t="shared" si="12"/>
        <v>4.6058817989079397E-2</v>
      </c>
      <c r="R74" s="302">
        <f t="shared" si="12"/>
        <v>4.5850886559868936E-2</v>
      </c>
      <c r="S74" s="302">
        <f t="shared" si="12"/>
        <v>4.4728881372990012E-2</v>
      </c>
      <c r="T74" s="302">
        <f t="shared" si="12"/>
        <v>4.1382015756256135E-2</v>
      </c>
      <c r="U74" s="302">
        <f t="shared" si="12"/>
        <v>4.1927556460034252E-2</v>
      </c>
      <c r="V74" s="302">
        <f t="shared" si="12"/>
        <v>4.2205209831222869E-2</v>
      </c>
      <c r="W74" s="302">
        <f t="shared" si="12"/>
        <v>4.3708576777644399E-2</v>
      </c>
      <c r="X74" s="302">
        <f t="shared" si="12"/>
        <v>3.7939226015325962E-2</v>
      </c>
      <c r="Y74" s="302">
        <f t="shared" si="12"/>
        <v>3.3282663030879449E-2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0.12538423483490957</v>
      </c>
      <c r="C76" s="302">
        <f t="shared" si="14"/>
        <v>9.7403549316855312E-2</v>
      </c>
      <c r="D76" s="302">
        <f t="shared" si="14"/>
        <v>9.4220038782261289E-2</v>
      </c>
      <c r="E76" s="302">
        <f t="shared" si="14"/>
        <v>8.5885188411019261E-2</v>
      </c>
      <c r="F76" s="302">
        <f t="shared" si="14"/>
        <v>8.5107666712935806E-2</v>
      </c>
      <c r="G76" s="302">
        <f t="shared" si="14"/>
        <v>0.11747859140314579</v>
      </c>
      <c r="H76" s="302">
        <f t="shared" si="14"/>
        <v>0.13010974407509554</v>
      </c>
      <c r="I76" s="302">
        <f t="shared" si="14"/>
        <v>0.14247022090853392</v>
      </c>
      <c r="J76" s="302">
        <f t="shared" si="14"/>
        <v>0.1328861064902547</v>
      </c>
      <c r="K76" s="302">
        <f t="shared" si="14"/>
        <v>0.15417554839020164</v>
      </c>
      <c r="L76" s="302">
        <f t="shared" si="14"/>
        <v>0.10996786524437996</v>
      </c>
      <c r="M76" s="302">
        <f t="shared" si="14"/>
        <v>0.10443470084034952</v>
      </c>
      <c r="N76" s="302">
        <f t="shared" si="14"/>
        <v>0.12208045237637707</v>
      </c>
      <c r="O76" s="302">
        <f t="shared" si="14"/>
        <v>0.14987240996637377</v>
      </c>
      <c r="P76" s="302">
        <f t="shared" si="14"/>
        <v>0.12479964963890754</v>
      </c>
      <c r="Q76" s="302">
        <f t="shared" si="14"/>
        <v>0.15616638073329792</v>
      </c>
      <c r="R76" s="302">
        <f t="shared" si="14"/>
        <v>0.15758405588616303</v>
      </c>
      <c r="S76" s="302">
        <f t="shared" si="14"/>
        <v>0.16325682641877354</v>
      </c>
      <c r="T76" s="302">
        <f t="shared" si="14"/>
        <v>0.18103646166504259</v>
      </c>
      <c r="U76" s="302">
        <f t="shared" si="14"/>
        <v>0.17790069507241899</v>
      </c>
      <c r="V76" s="302">
        <f t="shared" si="14"/>
        <v>0.17656459374183869</v>
      </c>
      <c r="W76" s="302">
        <f t="shared" si="14"/>
        <v>0.16855181634202657</v>
      </c>
      <c r="X76" s="302">
        <f t="shared" si="14"/>
        <v>0.19785878104835103</v>
      </c>
      <c r="Y76" s="302">
        <f t="shared" si="14"/>
        <v>0.22015392106022466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2.892323255760685E-2</v>
      </c>
      <c r="C77" s="235">
        <f t="shared" si="15"/>
        <v>2.2468737896252328E-2</v>
      </c>
      <c r="D77" s="235">
        <f t="shared" si="15"/>
        <v>2.1734375911566701E-2</v>
      </c>
      <c r="E77" s="235">
        <f t="shared" si="15"/>
        <v>1.9811719399464502E-2</v>
      </c>
      <c r="F77" s="235">
        <f t="shared" si="15"/>
        <v>1.9632363191549981E-2</v>
      </c>
      <c r="G77" s="235">
        <f t="shared" si="15"/>
        <v>2.7099584123691008E-2</v>
      </c>
      <c r="H77" s="235">
        <f t="shared" si="15"/>
        <v>3.0013297850799252E-2</v>
      </c>
      <c r="I77" s="235">
        <f t="shared" si="15"/>
        <v>3.2864572944890369E-2</v>
      </c>
      <c r="J77" s="235">
        <f t="shared" si="15"/>
        <v>3.0653740215053231E-2</v>
      </c>
      <c r="K77" s="235">
        <f t="shared" si="15"/>
        <v>3.5564720290854467E-2</v>
      </c>
      <c r="L77" s="235">
        <f t="shared" si="15"/>
        <v>2.5367033937836191E-2</v>
      </c>
      <c r="M77" s="235">
        <f t="shared" si="15"/>
        <v>2.409066134563622E-2</v>
      </c>
      <c r="N77" s="235">
        <f t="shared" si="15"/>
        <v>2.8161126631820455E-2</v>
      </c>
      <c r="O77" s="235">
        <f t="shared" si="15"/>
        <v>3.457208614092469E-2</v>
      </c>
      <c r="P77" s="235">
        <f t="shared" si="15"/>
        <v>2.8788382322280509E-2</v>
      </c>
      <c r="Q77" s="235">
        <f t="shared" si="15"/>
        <v>3.6023959101207238E-2</v>
      </c>
      <c r="R77" s="235">
        <f t="shared" si="15"/>
        <v>3.635098385189818E-2</v>
      </c>
      <c r="S77" s="235">
        <f t="shared" si="15"/>
        <v>3.7659560337424208E-2</v>
      </c>
      <c r="T77" s="235">
        <f t="shared" si="15"/>
        <v>4.1760909487852528E-2</v>
      </c>
      <c r="U77" s="235">
        <f t="shared" si="15"/>
        <v>4.1037560922347109E-2</v>
      </c>
      <c r="V77" s="235">
        <f t="shared" si="15"/>
        <v>4.0729353358965777E-2</v>
      </c>
      <c r="W77" s="235">
        <f t="shared" si="15"/>
        <v>3.8880991605414778E-2</v>
      </c>
      <c r="X77" s="235">
        <f t="shared" si="15"/>
        <v>4.5641428089911257E-2</v>
      </c>
      <c r="Y77" s="235">
        <f t="shared" si="15"/>
        <v>5.0784399375869864E-2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82.290019057455112</v>
      </c>
      <c r="C81" s="322">
        <f t="shared" si="16"/>
        <v>81.214267110169686</v>
      </c>
      <c r="D81" s="322">
        <f t="shared" si="16"/>
        <v>84.416559249822683</v>
      </c>
      <c r="E81" s="322">
        <f t="shared" si="16"/>
        <v>88.086890818019668</v>
      </c>
      <c r="F81" s="322">
        <f t="shared" si="16"/>
        <v>86.06346490737279</v>
      </c>
      <c r="G81" s="322">
        <f t="shared" si="16"/>
        <v>74.422734224133762</v>
      </c>
      <c r="H81" s="322">
        <f t="shared" si="16"/>
        <v>69.184207572026423</v>
      </c>
      <c r="I81" s="322">
        <f t="shared" si="16"/>
        <v>62.686046444090898</v>
      </c>
      <c r="J81" s="322">
        <f t="shared" si="16"/>
        <v>58.778615280905846</v>
      </c>
      <c r="K81" s="322">
        <f t="shared" si="16"/>
        <v>58.584497493210378</v>
      </c>
      <c r="L81" s="322">
        <f t="shared" si="16"/>
        <v>54.97213071226583</v>
      </c>
      <c r="M81" s="322">
        <f t="shared" si="16"/>
        <v>48.836122411789219</v>
      </c>
      <c r="N81" s="322">
        <f t="shared" si="16"/>
        <v>49.677746196368744</v>
      </c>
      <c r="O81" s="322">
        <f t="shared" si="16"/>
        <v>48.506780718545919</v>
      </c>
      <c r="P81" s="322">
        <f t="shared" si="16"/>
        <v>45.656087741848054</v>
      </c>
      <c r="Q81" s="322">
        <f t="shared" si="16"/>
        <v>45.316254286959335</v>
      </c>
      <c r="R81" s="322">
        <f t="shared" si="16"/>
        <v>44.782117550659216</v>
      </c>
      <c r="S81" s="322">
        <f t="shared" si="16"/>
        <v>44.567239448558666</v>
      </c>
      <c r="T81" s="322">
        <f t="shared" si="16"/>
        <v>44.653240672447005</v>
      </c>
      <c r="U81" s="322">
        <f t="shared" si="16"/>
        <v>44.271085391808938</v>
      </c>
      <c r="V81" s="322">
        <f t="shared" si="16"/>
        <v>46.388642436553575</v>
      </c>
      <c r="W81" s="322">
        <f t="shared" si="16"/>
        <v>44.934769899421767</v>
      </c>
      <c r="X81" s="322">
        <f t="shared" si="16"/>
        <v>41.075085611101798</v>
      </c>
      <c r="Y81" s="322">
        <f t="shared" si="16"/>
        <v>39.084281515055153</v>
      </c>
      <c r="DA81" s="95"/>
    </row>
    <row r="82" spans="1:105" ht="12" customHeight="1" x14ac:dyDescent="0.25">
      <c r="A82" s="55" t="s">
        <v>91</v>
      </c>
      <c r="B82" s="334">
        <f>IF(B$6=0,0,B$6/TEL!B$5*1000)</f>
        <v>1.7813691110254484</v>
      </c>
      <c r="C82" s="334">
        <f>IF(C$6=0,0,C$6/TEL!C$5*1000)</f>
        <v>1.3657491300735969</v>
      </c>
      <c r="D82" s="334">
        <f>IF(D$6=0,0,D$6/TEL!D$5*1000)</f>
        <v>1.3732030072407244</v>
      </c>
      <c r="E82" s="334">
        <f>IF(E$6=0,0,E$6/TEL!E$5*1000)</f>
        <v>1.3061509609570878</v>
      </c>
      <c r="F82" s="334">
        <f>IF(F$6=0,0,F$6/TEL!F$5*1000)</f>
        <v>1.2645946245870279</v>
      </c>
      <c r="G82" s="334">
        <f>IF(G$6=0,0,G$6/TEL!G$5*1000)</f>
        <v>1.5094828134601197</v>
      </c>
      <c r="H82" s="334">
        <f>IF(H$6=0,0,H$6/TEL!H$5*1000)</f>
        <v>1.5541059173271599</v>
      </c>
      <c r="I82" s="334">
        <f>IF(I$6=0,0,I$6/TEL!I$5*1000)</f>
        <v>1.5419091949628543</v>
      </c>
      <c r="J82" s="334">
        <f>IF(J$6=0,0,J$6/TEL!J$5*1000)</f>
        <v>1.3485366315503415</v>
      </c>
      <c r="K82" s="334">
        <f>IF(K$6=0,0,K$6/TEL!K$5*1000)</f>
        <v>1.559416163673919</v>
      </c>
      <c r="L82" s="334">
        <f>IF(L$6=0,0,L$6/TEL!L$5*1000)</f>
        <v>1.0436915933211082</v>
      </c>
      <c r="M82" s="334">
        <f>IF(M$6=0,0,M$6/TEL!M$5*1000)</f>
        <v>0.88054148384402697</v>
      </c>
      <c r="N82" s="334">
        <f>IF(N$6=0,0,N$6/TEL!N$5*1000)</f>
        <v>1.0470606409148415</v>
      </c>
      <c r="O82" s="334">
        <f>IF(O$6=0,0,O$6/TEL!O$5*1000)</f>
        <v>1.2551278430552433</v>
      </c>
      <c r="P82" s="334">
        <f>IF(P$6=0,0,P$6/TEL!P$5*1000)</f>
        <v>0.98372992039349949</v>
      </c>
      <c r="Q82" s="334">
        <f>IF(Q$6=0,0,Q$6/TEL!Q$5*1000)</f>
        <v>1.2218147703095867</v>
      </c>
      <c r="R82" s="334">
        <f>IF(R$6=0,0,R$6/TEL!R$5*1000)</f>
        <v>1.2183742738234655</v>
      </c>
      <c r="S82" s="334">
        <f>IF(S$6=0,0,S$6/TEL!S$5*1000)</f>
        <v>1.2561771942100894</v>
      </c>
      <c r="T82" s="334">
        <f>IF(T$6=0,0,T$6/TEL!T$5*1000)</f>
        <v>1.3956703625031308</v>
      </c>
      <c r="U82" s="334">
        <f>IF(U$6=0,0,U$6/TEL!U$5*1000)</f>
        <v>1.3597580389943977</v>
      </c>
      <c r="V82" s="334">
        <f>IF(V$6=0,0,V$6/TEL!V$5*1000)</f>
        <v>1.4140966813373306</v>
      </c>
      <c r="W82" s="334">
        <f>IF(W$6=0,0,W$6/TEL!W$5*1000)</f>
        <v>1.3076146557325889</v>
      </c>
      <c r="X82" s="334">
        <f>IF(X$6=0,0,X$6/TEL!X$5*1000)</f>
        <v>1.4031290846415019</v>
      </c>
      <c r="Y82" s="334">
        <f>IF(Y$6=0,0,Y$6/TEL!Y$5*1000)</f>
        <v>1.4855674603470546</v>
      </c>
      <c r="DA82" s="67"/>
    </row>
    <row r="83" spans="1:105" ht="12" customHeight="1" x14ac:dyDescent="0.25">
      <c r="A83" s="173" t="s">
        <v>92</v>
      </c>
      <c r="B83" s="335">
        <f>IF(B$7=0,0,B$7/TEL!B$5*1000)</f>
        <v>1.4616361936619062</v>
      </c>
      <c r="C83" s="335">
        <f>IF(C$7=0,0,C$7/TEL!C$5*1000)</f>
        <v>1.1206146708296174</v>
      </c>
      <c r="D83" s="335">
        <f>IF(D$7=0,0,D$7/TEL!D$5*1000)</f>
        <v>1.1267306726077739</v>
      </c>
      <c r="E83" s="335">
        <f>IF(E$7=0,0,E$7/TEL!E$5*1000)</f>
        <v>1.0717136089904311</v>
      </c>
      <c r="F83" s="335">
        <f>IF(F$7=0,0,F$7/TEL!F$5*1000)</f>
        <v>1.0376161022252532</v>
      </c>
      <c r="G83" s="335">
        <f>IF(G$7=0,0,G$7/TEL!G$5*1000)</f>
        <v>1.2385500007877901</v>
      </c>
      <c r="H83" s="335">
        <f>IF(H$7=0,0,H$7/TEL!H$5*1000)</f>
        <v>1.2751638296017722</v>
      </c>
      <c r="I83" s="335">
        <f>IF(I$7=0,0,I$7/TEL!I$5*1000)</f>
        <v>1.2651562625336239</v>
      </c>
      <c r="J83" s="335">
        <f>IF(J$7=0,0,J$7/TEL!J$5*1000)</f>
        <v>1.1064915951182288</v>
      </c>
      <c r="K83" s="335">
        <f>IF(K$7=0,0,K$7/TEL!K$5*1000)</f>
        <v>1.2795209548093696</v>
      </c>
      <c r="L83" s="335">
        <f>IF(L$7=0,0,L$7/TEL!L$5*1000)</f>
        <v>0.85636233298142217</v>
      </c>
      <c r="M83" s="335">
        <f>IF(M$7=0,0,M$7/TEL!M$5*1000)</f>
        <v>0.72249557648740681</v>
      </c>
      <c r="N83" s="335">
        <f>IF(N$7=0,0,N$7/TEL!N$5*1000)</f>
        <v>0.85912667972499812</v>
      </c>
      <c r="O83" s="335">
        <f>IF(O$7=0,0,O$7/TEL!O$5*1000)</f>
        <v>1.0298484866094302</v>
      </c>
      <c r="P83" s="335">
        <f>IF(P$7=0,0,P$7/TEL!P$5*1000)</f>
        <v>0.80716301160492276</v>
      </c>
      <c r="Q83" s="335">
        <f>IF(Q$7=0,0,Q$7/TEL!Q$5*1000)</f>
        <v>1.0025146833309428</v>
      </c>
      <c r="R83" s="335">
        <f>IF(R$7=0,0,R$7/TEL!R$5*1000)</f>
        <v>0.99969171185515104</v>
      </c>
      <c r="S83" s="335">
        <f>IF(S$7=0,0,S$7/TEL!S$5*1000)</f>
        <v>1.0307094926852016</v>
      </c>
      <c r="T83" s="335">
        <f>IF(T$7=0,0,T$7/TEL!T$5*1000)</f>
        <v>1.1451654256435944</v>
      </c>
      <c r="U83" s="335">
        <f>IF(U$7=0,0,U$7/TEL!U$5*1000)</f>
        <v>1.1156989037902751</v>
      </c>
      <c r="V83" s="335">
        <f>IF(V$7=0,0,V$7/TEL!V$5*1000)</f>
        <v>1.1602844564819121</v>
      </c>
      <c r="W83" s="335">
        <f>IF(W$7=0,0,W$7/TEL!W$5*1000)</f>
        <v>1.0729145893190473</v>
      </c>
      <c r="X83" s="335">
        <f>IF(X$7=0,0,X$7/TEL!X$5*1000)</f>
        <v>1.1512854027827706</v>
      </c>
      <c r="Y83" s="335">
        <f>IF(Y$7=0,0,Y$7/TEL!Y$5*1000)</f>
        <v>1.2189271469514291</v>
      </c>
      <c r="DA83" s="177"/>
    </row>
    <row r="84" spans="1:105" ht="12" customHeight="1" x14ac:dyDescent="0.25">
      <c r="A84" s="173" t="s">
        <v>93</v>
      </c>
      <c r="B84" s="335">
        <f>IF(B$8=0,0,B$8/TEL!B$5*1000)</f>
        <v>1.0505510141944951</v>
      </c>
      <c r="C84" s="335">
        <f>IF(C$8=0,0,C$8/TEL!C$5*1000)</f>
        <v>0.80544179465878774</v>
      </c>
      <c r="D84" s="335">
        <f>IF(D$8=0,0,D$8/TEL!D$5*1000)</f>
        <v>0.80983767093683767</v>
      </c>
      <c r="E84" s="335">
        <f>IF(E$8=0,0,E$8/TEL!E$5*1000)</f>
        <v>0.77029415646187271</v>
      </c>
      <c r="F84" s="335">
        <f>IF(F$8=0,0,F$8/TEL!F$5*1000)</f>
        <v>0.7457865734744008</v>
      </c>
      <c r="G84" s="335">
        <f>IF(G$8=0,0,G$8/TEL!G$5*1000)</f>
        <v>0.89020781306622454</v>
      </c>
      <c r="H84" s="335">
        <f>IF(H$8=0,0,H$8/TEL!H$5*1000)</f>
        <v>0.91652400252627375</v>
      </c>
      <c r="I84" s="335">
        <f>IF(I$8=0,0,I$8/TEL!I$5*1000)</f>
        <v>0.90933106369604222</v>
      </c>
      <c r="J84" s="335">
        <f>IF(J$8=0,0,J$8/TEL!J$5*1000)</f>
        <v>0.79529083399122691</v>
      </c>
      <c r="K84" s="335">
        <f>IF(K$8=0,0,K$8/TEL!K$5*1000)</f>
        <v>0.91965568626923455</v>
      </c>
      <c r="L84" s="335">
        <f>IF(L$8=0,0,L$8/TEL!L$5*1000)</f>
        <v>0.61551042683039714</v>
      </c>
      <c r="M84" s="335">
        <f>IF(M$8=0,0,M$8/TEL!M$5*1000)</f>
        <v>0.51929369560032379</v>
      </c>
      <c r="N84" s="335">
        <f>IF(N$8=0,0,N$8/TEL!N$5*1000)</f>
        <v>0.61749730105234246</v>
      </c>
      <c r="O84" s="335">
        <f>IF(O$8=0,0,O$8/TEL!O$5*1000)</f>
        <v>0.74020359975052807</v>
      </c>
      <c r="P84" s="335">
        <f>IF(P$8=0,0,P$8/TEL!P$5*1000)</f>
        <v>0.58014841459103828</v>
      </c>
      <c r="Q84" s="335">
        <f>IF(Q$8=0,0,Q$8/TEL!Q$5*1000)</f>
        <v>0.72055742864411509</v>
      </c>
      <c r="R84" s="335">
        <f>IF(R$8=0,0,R$8/TEL!R$5*1000)</f>
        <v>0.71852841789589006</v>
      </c>
      <c r="S84" s="335">
        <f>IF(S$8=0,0,S$8/TEL!S$5*1000)</f>
        <v>0.74082244786748874</v>
      </c>
      <c r="T84" s="335">
        <f>IF(T$8=0,0,T$8/TEL!T$5*1000)</f>
        <v>0.82308764968133352</v>
      </c>
      <c r="U84" s="335">
        <f>IF(U$8=0,0,U$8/TEL!U$5*1000)</f>
        <v>0.80190858709926016</v>
      </c>
      <c r="V84" s="335">
        <f>IF(V$8=0,0,V$8/TEL!V$5*1000)</f>
        <v>0.83395445309637417</v>
      </c>
      <c r="W84" s="335">
        <f>IF(W$8=0,0,W$8/TEL!W$5*1000)</f>
        <v>0.77115736107306554</v>
      </c>
      <c r="X84" s="335">
        <f>IF(X$8=0,0,X$8/TEL!X$5*1000)</f>
        <v>0.82748638325011636</v>
      </c>
      <c r="Y84" s="335">
        <f>IF(Y$8=0,0,Y$8/TEL!Y$5*1000)</f>
        <v>0.87610388687133978</v>
      </c>
      <c r="DA84" s="177"/>
    </row>
    <row r="85" spans="1:105" ht="12" customHeight="1" x14ac:dyDescent="0.25">
      <c r="A85" s="173" t="s">
        <v>94</v>
      </c>
      <c r="B85" s="335">
        <f>IF(B$9=0,0,B$9/TEL!B$5*1000)</f>
        <v>2.0554258973370563</v>
      </c>
      <c r="C85" s="335">
        <f>IF(C$9=0,0,C$9/TEL!C$5*1000)</f>
        <v>1.575864380854149</v>
      </c>
      <c r="D85" s="335">
        <f>IF(D$9=0,0,D$9/TEL!D$5*1000)</f>
        <v>1.5844650083546821</v>
      </c>
      <c r="E85" s="335">
        <f>IF(E$9=0,0,E$9/TEL!E$5*1000)</f>
        <v>1.5070972626427936</v>
      </c>
      <c r="F85" s="335">
        <f>IF(F$9=0,0,F$9/TEL!F$5*1000)</f>
        <v>1.4591476437542623</v>
      </c>
      <c r="G85" s="335">
        <f>IF(G$9=0,0,G$9/TEL!G$5*1000)</f>
        <v>1.7417109386078302</v>
      </c>
      <c r="H85" s="335">
        <f>IF(H$9=0,0,H$9/TEL!H$5*1000)</f>
        <v>1.7931991353774916</v>
      </c>
      <c r="I85" s="335">
        <f>IF(I$9=0,0,I$9/TEL!I$5*1000)</f>
        <v>1.7791259941879083</v>
      </c>
      <c r="J85" s="335">
        <f>IF(J$9=0,0,J$9/TEL!J$5*1000)</f>
        <v>1.5560038056350092</v>
      </c>
      <c r="K85" s="335">
        <f>IF(K$9=0,0,K$9/TEL!K$5*1000)</f>
        <v>1.799326342700676</v>
      </c>
      <c r="L85" s="335">
        <f>IF(L$9=0,0,L$9/TEL!L$5*1000)</f>
        <v>1.2042595307551252</v>
      </c>
      <c r="M85" s="335">
        <f>IF(M$9=0,0,M$9/TEL!M$5*1000)</f>
        <v>1.0160094044354153</v>
      </c>
      <c r="N85" s="335">
        <f>IF(N$9=0,0,N$9/TEL!N$5*1000)</f>
        <v>1.2081468933632786</v>
      </c>
      <c r="O85" s="335">
        <f>IF(O$9=0,0,O$9/TEL!O$5*1000)</f>
        <v>1.448224434294511</v>
      </c>
      <c r="P85" s="335">
        <f>IF(P$9=0,0,P$9/TEL!P$5*1000)</f>
        <v>1.1350729850694226</v>
      </c>
      <c r="Q85" s="335">
        <f>IF(Q$9=0,0,Q$9/TEL!Q$5*1000)</f>
        <v>1.409786273434138</v>
      </c>
      <c r="R85" s="335">
        <f>IF(R$9=0,0,R$9/TEL!R$5*1000)</f>
        <v>1.4058164697963063</v>
      </c>
      <c r="S85" s="335">
        <f>IF(S$9=0,0,S$9/TEL!S$5*1000)</f>
        <v>1.4494352240885646</v>
      </c>
      <c r="T85" s="335">
        <f>IF(T$9=0,0,T$9/TEL!T$5*1000)</f>
        <v>1.6103888798113042</v>
      </c>
      <c r="U85" s="335">
        <f>IF(U$9=0,0,U$9/TEL!U$5*1000)</f>
        <v>1.5689515834550745</v>
      </c>
      <c r="V85" s="335">
        <f>IF(V$9=0,0,V$9/TEL!V$5*1000)</f>
        <v>1.6316500169276886</v>
      </c>
      <c r="W85" s="335">
        <f>IF(W$9=0,0,W$9/TEL!W$5*1000)</f>
        <v>1.5087861412299104</v>
      </c>
      <c r="X85" s="335">
        <f>IF(X$9=0,0,X$9/TEL!X$5*1000)</f>
        <v>1.618995097663271</v>
      </c>
      <c r="Y85" s="335">
        <f>IF(Y$9=0,0,Y$9/TEL!Y$5*1000)</f>
        <v>1.7141163004004469</v>
      </c>
      <c r="DA85" s="177"/>
    </row>
    <row r="86" spans="1:105" ht="12" customHeight="1" x14ac:dyDescent="0.25">
      <c r="A86" s="56" t="s">
        <v>95</v>
      </c>
      <c r="B86" s="336">
        <f>IF(B$10=0,0,B$10/TEL!B$5*1000)</f>
        <v>8.4312899724451942</v>
      </c>
      <c r="C86" s="336">
        <f>IF(C$10=0,0,C$10/TEL!C$5*1000)</f>
        <v>9.4875439126442043</v>
      </c>
      <c r="D86" s="336">
        <f>IF(D$10=0,0,D$10/TEL!D$5*1000)</f>
        <v>9.9278893037464773</v>
      </c>
      <c r="E86" s="336">
        <f>IF(E$10=0,0,E$10/TEL!E$5*1000)</f>
        <v>10.556166650183977</v>
      </c>
      <c r="F86" s="336">
        <f>IF(F$10=0,0,F$10/TEL!F$5*1000)</f>
        <v>10.510485269859039</v>
      </c>
      <c r="G86" s="336">
        <f>IF(G$10=0,0,G$10/TEL!G$5*1000)</f>
        <v>7.6277796464281584</v>
      </c>
      <c r="H86" s="336">
        <f>IF(H$10=0,0,H$10/TEL!H$5*1000)</f>
        <v>6.8012946268736831</v>
      </c>
      <c r="I86" s="336">
        <f>IF(I$10=0,0,I$10/TEL!I$5*1000)</f>
        <v>5.8132647876692616</v>
      </c>
      <c r="J86" s="336">
        <f>IF(J$10=0,0,J$10/TEL!J$5*1000)</f>
        <v>5.6100936893785045</v>
      </c>
      <c r="K86" s="336">
        <f>IF(K$10=0,0,K$10/TEL!K$5*1000)</f>
        <v>5.2134270481606393</v>
      </c>
      <c r="L86" s="336">
        <f>IF(L$10=0,0,L$10/TEL!L$5*1000)</f>
        <v>5.9427187018859922</v>
      </c>
      <c r="M86" s="336">
        <f>IF(M$10=0,0,M$10/TEL!M$5*1000)</f>
        <v>5.441677393016211</v>
      </c>
      <c r="N86" s="336">
        <f>IF(N$10=0,0,N$10/TEL!N$5*1000)</f>
        <v>5.1572744721867423</v>
      </c>
      <c r="O86" s="336">
        <f>IF(O$10=0,0,O$10/TEL!O$5*1000)</f>
        <v>4.4433959703315775</v>
      </c>
      <c r="P86" s="336">
        <f>IF(P$10=0,0,P$10/TEL!P$5*1000)</f>
        <v>4.6887103708407976</v>
      </c>
      <c r="Q86" s="336">
        <f>IF(Q$10=0,0,Q$10/TEL!Q$5*1000)</f>
        <v>4.0368941454233518</v>
      </c>
      <c r="R86" s="336">
        <f>IF(R$10=0,0,R$10/TEL!R$5*1000)</f>
        <v>3.9482790457074639</v>
      </c>
      <c r="S86" s="336">
        <f>IF(S$10=0,0,S$10/TEL!S$5*1000)</f>
        <v>3.8614769300868996</v>
      </c>
      <c r="T86" s="336">
        <f>IF(T$10=0,0,T$10/TEL!T$5*1000)</f>
        <v>3.6153341420691563</v>
      </c>
      <c r="U86" s="336">
        <f>IF(U$10=0,0,U$10/TEL!U$5*1000)</f>
        <v>3.6427229150103182</v>
      </c>
      <c r="V86" s="336">
        <f>IF(V$10=0,0,V$10/TEL!V$5*1000)</f>
        <v>3.8281976209224542</v>
      </c>
      <c r="W86" s="336">
        <f>IF(W$10=0,0,W$10/TEL!W$5*1000)</f>
        <v>3.8254457485807847</v>
      </c>
      <c r="X86" s="336">
        <f>IF(X$10=0,0,X$10/TEL!X$5*1000)</f>
        <v>3.2113273837431371</v>
      </c>
      <c r="Y86" s="336">
        <f>IF(Y$10=0,0,Y$10/TEL!Y$5*1000)</f>
        <v>2.9738916021533335</v>
      </c>
      <c r="DA86" s="68"/>
    </row>
    <row r="87" spans="1:105" ht="12" customHeight="1" x14ac:dyDescent="0.25">
      <c r="A87" s="174" t="s">
        <v>2707</v>
      </c>
      <c r="B87" s="349">
        <f>IF(B$16=0,0,B$16/TEL!B$5*1000)</f>
        <v>3.9741740295979615</v>
      </c>
      <c r="C87" s="349">
        <f>IF(C$16=0,0,C$16/TEL!C$5*1000)</f>
        <v>4.2863823835455275</v>
      </c>
      <c r="D87" s="349">
        <f>IF(D$16=0,0,D$16/TEL!D$5*1000)</f>
        <v>4.5086255365584895</v>
      </c>
      <c r="E87" s="349">
        <f>IF(E$16=0,0,E$16/TEL!E$5*1000)</f>
        <v>4.8433624758816123</v>
      </c>
      <c r="F87" s="349">
        <f>IF(F$16=0,0,F$16/TEL!F$5*1000)</f>
        <v>4.720037535761616</v>
      </c>
      <c r="G87" s="349">
        <f>IF(G$16=0,0,G$16/TEL!G$5*1000)</f>
        <v>3.7249079565007568</v>
      </c>
      <c r="H87" s="349">
        <f>IF(H$16=0,0,H$16/TEL!H$5*1000)</f>
        <v>3.2999500240935249</v>
      </c>
      <c r="I87" s="349">
        <f>IF(I$16=0,0,I$16/TEL!I$5*1000)</f>
        <v>2.8634155122065232</v>
      </c>
      <c r="J87" s="349">
        <f>IF(J$16=0,0,J$16/TEL!J$5*1000)</f>
        <v>2.7888522363930011</v>
      </c>
      <c r="K87" s="349">
        <f>IF(K$16=0,0,K$16/TEL!K$5*1000)</f>
        <v>2.5561264774113752</v>
      </c>
      <c r="L87" s="349">
        <f>IF(L$16=0,0,L$16/TEL!L$5*1000)</f>
        <v>2.8076774022913926</v>
      </c>
      <c r="M87" s="349">
        <f>IF(M$16=0,0,M$16/TEL!M$5*1000)</f>
        <v>2.5346516647208945</v>
      </c>
      <c r="N87" s="349">
        <f>IF(N$16=0,0,N$16/TEL!N$5*1000)</f>
        <v>2.4288293203032394</v>
      </c>
      <c r="O87" s="349">
        <f>IF(O$16=0,0,O$16/TEL!O$5*1000)</f>
        <v>2.1463447297377551</v>
      </c>
      <c r="P87" s="349">
        <f>IF(P$16=0,0,P$16/TEL!P$5*1000)</f>
        <v>2.210839694373004</v>
      </c>
      <c r="Q87" s="349">
        <f>IF(Q$16=0,0,Q$16/TEL!Q$5*1000)</f>
        <v>1.9567622888905298</v>
      </c>
      <c r="R87" s="349">
        <f>IF(R$16=0,0,R$16/TEL!R$5*1000)</f>
        <v>1.9249685547431155</v>
      </c>
      <c r="S87" s="349">
        <f>IF(S$16=0,0,S$16/TEL!S$5*1000)</f>
        <v>1.8688525935152065</v>
      </c>
      <c r="T87" s="349">
        <f>IF(T$16=0,0,T$16/TEL!T$5*1000)</f>
        <v>1.7323510397579045</v>
      </c>
      <c r="U87" s="349">
        <f>IF(U$16=0,0,U$16/TEL!U$5*1000)</f>
        <v>1.7401672802925621</v>
      </c>
      <c r="V87" s="349">
        <f>IF(V$16=0,0,V$16/TEL!V$5*1000)</f>
        <v>1.8354772385815441</v>
      </c>
      <c r="W87" s="349">
        <f>IF(W$16=0,0,W$16/TEL!W$5*1000)</f>
        <v>1.841282662626244</v>
      </c>
      <c r="X87" s="349">
        <f>IF(X$16=0,0,X$16/TEL!X$5*1000)</f>
        <v>1.4609596468110511</v>
      </c>
      <c r="Y87" s="349">
        <f>IF(Y$16=0,0,Y$16/TEL!Y$5*1000)</f>
        <v>1.2195271607527602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33.780479251582676</v>
      </c>
      <c r="C88" s="349">
        <f>IF(C$27=0,0,C$27/TEL!C$5*1000)</f>
        <v>36.434250260136999</v>
      </c>
      <c r="D88" s="349">
        <f>IF(D$27=0,0,D$27/TEL!D$5*1000)</f>
        <v>38.323317060747172</v>
      </c>
      <c r="E88" s="349">
        <f>IF(E$27=0,0,E$27/TEL!E$5*1000)</f>
        <v>41.168581044993708</v>
      </c>
      <c r="F88" s="349">
        <f>IF(F$27=0,0,F$27/TEL!F$5*1000)</f>
        <v>40.120319053973752</v>
      </c>
      <c r="G88" s="349">
        <f>IF(G$27=0,0,G$27/TEL!G$5*1000)</f>
        <v>31.66171763025643</v>
      </c>
      <c r="H88" s="349">
        <f>IF(H$27=0,0,H$27/TEL!H$5*1000)</f>
        <v>28.049575204794955</v>
      </c>
      <c r="I88" s="349">
        <f>IF(I$27=0,0,I$27/TEL!I$5*1000)</f>
        <v>24.339031853755451</v>
      </c>
      <c r="J88" s="349">
        <f>IF(J$27=0,0,J$27/TEL!J$5*1000)</f>
        <v>23.705244009340522</v>
      </c>
      <c r="K88" s="349">
        <f>IF(K$27=0,0,K$27/TEL!K$5*1000)</f>
        <v>21.727075057996704</v>
      </c>
      <c r="L88" s="349">
        <f>IF(L$27=0,0,L$27/TEL!L$5*1000)</f>
        <v>23.865257919476832</v>
      </c>
      <c r="M88" s="349">
        <f>IF(M$27=0,0,M$27/TEL!M$5*1000)</f>
        <v>21.544539150127605</v>
      </c>
      <c r="N88" s="349">
        <f>IF(N$27=0,0,N$27/TEL!N$5*1000)</f>
        <v>20.645049222577519</v>
      </c>
      <c r="O88" s="349">
        <f>IF(O$27=0,0,O$27/TEL!O$5*1000)</f>
        <v>18.243930202770915</v>
      </c>
      <c r="P88" s="349">
        <f>IF(P$27=0,0,P$27/TEL!P$5*1000)</f>
        <v>18.792137402170525</v>
      </c>
      <c r="Q88" s="349">
        <f>IF(Q$27=0,0,Q$27/TEL!Q$5*1000)</f>
        <v>16.632479455569502</v>
      </c>
      <c r="R88" s="349">
        <f>IF(R$27=0,0,R$27/TEL!R$5*1000)</f>
        <v>16.362232715316491</v>
      </c>
      <c r="S88" s="349">
        <f>IF(S$27=0,0,S$27/TEL!S$5*1000)</f>
        <v>15.885247044879268</v>
      </c>
      <c r="T88" s="349">
        <f>IF(T$27=0,0,T$27/TEL!T$5*1000)</f>
        <v>14.724983837942196</v>
      </c>
      <c r="U88" s="349">
        <f>IF(U$27=0,0,U$27/TEL!U$5*1000)</f>
        <v>14.79142188248678</v>
      </c>
      <c r="V88" s="349">
        <f>IF(V$27=0,0,V$27/TEL!V$5*1000)</f>
        <v>15.601556527943123</v>
      </c>
      <c r="W88" s="349">
        <f>IF(W$27=0,0,W$27/TEL!W$5*1000)</f>
        <v>15.650902632323078</v>
      </c>
      <c r="X88" s="349">
        <f>IF(X$27=0,0,X$27/TEL!X$5*1000)</f>
        <v>12.418156997893936</v>
      </c>
      <c r="Y88" s="349">
        <f>IF(Y$27=0,0,Y$27/TEL!Y$5*1000)</f>
        <v>10.365980866398461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6.4860106093747101</v>
      </c>
      <c r="C89" s="349">
        <f>IF(C$38=0,0,C$38/TEL!C$5*1000)</f>
        <v>4.9727276018064286</v>
      </c>
      <c r="D89" s="349">
        <f>IF(D$38=0,0,D$38/TEL!D$5*1000)</f>
        <v>4.9998673596969967</v>
      </c>
      <c r="E89" s="349">
        <f>IF(E$38=0,0,E$38/TEL!E$5*1000)</f>
        <v>4.7557291398950392</v>
      </c>
      <c r="F89" s="349">
        <f>IF(F$38=0,0,F$38/TEL!F$5*1000)</f>
        <v>4.6044214536245613</v>
      </c>
      <c r="G89" s="349">
        <f>IF(G$38=0,0,G$38/TEL!G$5*1000)</f>
        <v>5.4960656284958205</v>
      </c>
      <c r="H89" s="349">
        <f>IF(H$38=0,0,H$38/TEL!H$5*1000)</f>
        <v>5.6585394938578624</v>
      </c>
      <c r="I89" s="349">
        <f>IF(I$38=0,0,I$38/TEL!I$5*1000)</f>
        <v>5.6141309149929564</v>
      </c>
      <c r="J89" s="349">
        <f>IF(J$38=0,0,J$38/TEL!J$5*1000)</f>
        <v>4.9100564533371402</v>
      </c>
      <c r="K89" s="349">
        <f>IF(K$38=0,0,K$38/TEL!K$5*1000)</f>
        <v>5.6778742369665753</v>
      </c>
      <c r="L89" s="349">
        <f>IF(L$38=0,0,L$38/TEL!L$5*1000)</f>
        <v>3.8001078526050613</v>
      </c>
      <c r="M89" s="349">
        <f>IF(M$38=0,0,M$38/TEL!M$5*1000)</f>
        <v>3.2060741206628669</v>
      </c>
      <c r="N89" s="349">
        <f>IF(N$38=0,0,N$38/TEL!N$5*1000)</f>
        <v>3.812374641279678</v>
      </c>
      <c r="O89" s="349">
        <f>IF(O$38=0,0,O$38/TEL!O$5*1000)</f>
        <v>4.5699526593293456</v>
      </c>
      <c r="P89" s="349">
        <f>IF(P$38=0,0,P$38/TEL!P$5*1000)</f>
        <v>3.5817858639968438</v>
      </c>
      <c r="Q89" s="349">
        <f>IF(Q$38=0,0,Q$38/TEL!Q$5*1000)</f>
        <v>4.4486589072810592</v>
      </c>
      <c r="R89" s="349">
        <f>IF(R$38=0,0,R$38/TEL!R$5*1000)</f>
        <v>4.4361319713572316</v>
      </c>
      <c r="S89" s="349">
        <f>IF(S$38=0,0,S$38/TEL!S$5*1000)</f>
        <v>4.5737733737905817</v>
      </c>
      <c r="T89" s="349">
        <f>IF(T$38=0,0,T$38/TEL!T$5*1000)</f>
        <v>5.0816715762934503</v>
      </c>
      <c r="U89" s="349">
        <f>IF(U$38=0,0,U$38/TEL!U$5*1000)</f>
        <v>4.950913885569344</v>
      </c>
      <c r="V89" s="349">
        <f>IF(V$38=0,0,V$38/TEL!V$5*1000)</f>
        <v>5.1487622756384832</v>
      </c>
      <c r="W89" s="349">
        <f>IF(W$38=0,0,W$38/TEL!W$5*1000)</f>
        <v>4.761058490103272</v>
      </c>
      <c r="X89" s="349">
        <f>IF(X$38=0,0,X$38/TEL!X$5*1000)</f>
        <v>5.108828974848544</v>
      </c>
      <c r="Y89" s="349">
        <f>IF(Y$38=0,0,Y$38/TEL!Y$5*1000)</f>
        <v>5.4089892145969669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20.888989619867004</v>
      </c>
      <c r="C90" s="349">
        <f>IF(C$39=0,0,C$39/TEL!C$5*1000)</f>
        <v>19.340910894485756</v>
      </c>
      <c r="D90" s="349">
        <f>IF(D$39=0,0,D$39/TEL!D$5*1000)</f>
        <v>19.927882398036832</v>
      </c>
      <c r="E90" s="349">
        <f>IF(E$39=0,0,E$39/TEL!E$5*1000)</f>
        <v>20.362642754355274</v>
      </c>
      <c r="F90" s="349">
        <f>IF(F$39=0,0,F$39/TEL!F$5*1000)</f>
        <v>19.911427449528109</v>
      </c>
      <c r="G90" s="349">
        <f>IF(G$39=0,0,G$39/TEL!G$5*1000)</f>
        <v>18.51548664970861</v>
      </c>
      <c r="H90" s="349">
        <f>IF(H$39=0,0,H$39/TEL!H$5*1000)</f>
        <v>17.759409109142947</v>
      </c>
      <c r="I90" s="349">
        <f>IF(I$39=0,0,I$39/TEL!I$5*1000)</f>
        <v>16.500530714097675</v>
      </c>
      <c r="J90" s="349">
        <f>IF(J$39=0,0,J$39/TEL!J$5*1000)</f>
        <v>15.156261623140422</v>
      </c>
      <c r="K90" s="349">
        <f>IF(K$39=0,0,K$39/TEL!K$5*1000)</f>
        <v>15.768534258495601</v>
      </c>
      <c r="L90" s="349">
        <f>IF(L$39=0,0,L$39/TEL!L$5*1000)</f>
        <v>13.44206504670529</v>
      </c>
      <c r="M90" s="349">
        <f>IF(M$39=0,0,M$39/TEL!M$5*1000)</f>
        <v>11.794345436438018</v>
      </c>
      <c r="N90" s="349">
        <f>IF(N$39=0,0,N$39/TEL!N$5*1000)</f>
        <v>12.503405723546729</v>
      </c>
      <c r="O90" s="349">
        <f>IF(O$39=0,0,O$39/TEL!O$5*1000)</f>
        <v>12.952772191246094</v>
      </c>
      <c r="P90" s="349">
        <f>IF(P$39=0,0,P$39/TEL!P$5*1000)</f>
        <v>11.562135169556097</v>
      </c>
      <c r="Q90" s="349">
        <f>IF(Q$39=0,0,Q$39/TEL!Q$5*1000)</f>
        <v>12.254315443022778</v>
      </c>
      <c r="R90" s="349">
        <f>IF(R$39=0,0,R$39/TEL!R$5*1000)</f>
        <v>12.140220358226282</v>
      </c>
      <c r="S90" s="349">
        <f>IF(S$39=0,0,S$39/TEL!S$5*1000)</f>
        <v>12.222362504349936</v>
      </c>
      <c r="T90" s="349">
        <f>IF(T$39=0,0,T$39/TEL!T$5*1000)</f>
        <v>12.659827816683583</v>
      </c>
      <c r="U90" s="349">
        <f>IF(U$39=0,0,U$39/TEL!U$5*1000)</f>
        <v>12.482764951246136</v>
      </c>
      <c r="V90" s="349">
        <f>IF(V$39=0,0,V$39/TEL!V$5*1000)</f>
        <v>13.045283755983554</v>
      </c>
      <c r="W90" s="349">
        <f>IF(W$39=0,0,W$39/TEL!W$5*1000)</f>
        <v>12.448499207183112</v>
      </c>
      <c r="X90" s="349">
        <f>IF(X$39=0,0,X$39/TEL!X$5*1000)</f>
        <v>12.000191073261421</v>
      </c>
      <c r="Y90" s="349">
        <f>IF(Y$39=0,0,Y$39/TEL!Y$5*1000)</f>
        <v>11.836306114803872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2.3800933583686743</v>
      </c>
      <c r="C91" s="337">
        <f>IF(C$59=0,0,C$59/TEL!C$5*1000)</f>
        <v>1.8247820811346289</v>
      </c>
      <c r="D91" s="337">
        <f>IF(D$59=0,0,D$59/TEL!D$5*1000)</f>
        <v>1.8347412318966891</v>
      </c>
      <c r="E91" s="337">
        <f>IF(E$59=0,0,E$59/TEL!E$5*1000)</f>
        <v>1.7451527636578716</v>
      </c>
      <c r="F91" s="337">
        <f>IF(F$59=0,0,F$59/TEL!F$5*1000)</f>
        <v>1.6896292005847589</v>
      </c>
      <c r="G91" s="337">
        <f>IF(G$59=0,0,G$59/TEL!G$5*1000)</f>
        <v>2.01682514682201</v>
      </c>
      <c r="H91" s="337">
        <f>IF(H$59=0,0,H$59/TEL!H$5*1000)</f>
        <v>2.0764462284307497</v>
      </c>
      <c r="I91" s="337">
        <f>IF(I$59=0,0,I$59/TEL!I$5*1000)</f>
        <v>2.0601501459886111</v>
      </c>
      <c r="J91" s="337">
        <f>IF(J$59=0,0,J$59/TEL!J$5*1000)</f>
        <v>1.8017844030214458</v>
      </c>
      <c r="K91" s="337">
        <f>IF(K$59=0,0,K$59/TEL!K$5*1000)</f>
        <v>2.083541266726292</v>
      </c>
      <c r="L91" s="337">
        <f>IF(L$59=0,0,L$59/TEL!L$5*1000)</f>
        <v>1.3944799054132149</v>
      </c>
      <c r="M91" s="337">
        <f>IF(M$59=0,0,M$59/TEL!M$5*1000)</f>
        <v>1.1764944864564495</v>
      </c>
      <c r="N91" s="337">
        <f>IF(N$59=0,0,N$59/TEL!N$5*1000)</f>
        <v>1.3989813014193777</v>
      </c>
      <c r="O91" s="337">
        <f>IF(O$59=0,0,O$59/TEL!O$5*1000)</f>
        <v>1.6769806014205144</v>
      </c>
      <c r="P91" s="337">
        <f>IF(P$59=0,0,P$59/TEL!P$5*1000)</f>
        <v>1.3143649092519063</v>
      </c>
      <c r="Q91" s="337">
        <f>IF(Q$59=0,0,Q$59/TEL!Q$5*1000)</f>
        <v>1.6324708910533305</v>
      </c>
      <c r="R91" s="337">
        <f>IF(R$59=0,0,R$59/TEL!R$5*1000)</f>
        <v>1.6278740319378195</v>
      </c>
      <c r="S91" s="337">
        <f>IF(S$59=0,0,S$59/TEL!S$5*1000)</f>
        <v>1.6783826430854276</v>
      </c>
      <c r="T91" s="337">
        <f>IF(T$59=0,0,T$59/TEL!T$5*1000)</f>
        <v>1.8647599420613543</v>
      </c>
      <c r="U91" s="337">
        <f>IF(U$59=0,0,U$59/TEL!U$5*1000)</f>
        <v>1.8167773638647906</v>
      </c>
      <c r="V91" s="337">
        <f>IF(V$59=0,0,V$59/TEL!V$5*1000)</f>
        <v>1.8893794096411061</v>
      </c>
      <c r="W91" s="337">
        <f>IF(W$59=0,0,W$59/TEL!W$5*1000)</f>
        <v>1.7471084112506623</v>
      </c>
      <c r="X91" s="337">
        <f>IF(X$59=0,0,X$59/TEL!X$5*1000)</f>
        <v>1.8747255662060518</v>
      </c>
      <c r="Y91" s="337">
        <f>IF(Y$59=0,0,Y$59/TEL!Y$5*1000)</f>
        <v>1.9848717617794889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SK: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43.395290018913506</v>
      </c>
      <c r="C5" s="223">
        <v>30.3602089087221</v>
      </c>
      <c r="D5" s="223">
        <v>33.997824538122742</v>
      </c>
      <c r="E5" s="223">
        <v>34.519547602625138</v>
      </c>
      <c r="F5" s="223">
        <v>39.05196704681542</v>
      </c>
      <c r="G5" s="223">
        <v>32.357449643166177</v>
      </c>
      <c r="H5" s="223">
        <v>23.50068247490125</v>
      </c>
      <c r="I5" s="223">
        <v>20.935229495206951</v>
      </c>
      <c r="J5" s="223">
        <v>19.14960161431399</v>
      </c>
      <c r="K5" s="223">
        <v>15.30623889267377</v>
      </c>
      <c r="L5" s="223">
        <v>20.573669498907648</v>
      </c>
      <c r="M5" s="223">
        <v>24.306620061793051</v>
      </c>
      <c r="N5" s="223">
        <v>17.183038998149541</v>
      </c>
      <c r="O5" s="223">
        <v>13.902483928549129</v>
      </c>
      <c r="P5" s="223">
        <v>18.403160710825858</v>
      </c>
      <c r="Q5" s="223">
        <v>13.722183247355771</v>
      </c>
      <c r="R5" s="223">
        <v>13.060474455534431</v>
      </c>
      <c r="S5" s="223">
        <v>12.8604130568334</v>
      </c>
      <c r="T5" s="223">
        <v>11.648879092797969</v>
      </c>
      <c r="U5" s="223">
        <v>11.061412785493641</v>
      </c>
      <c r="V5" s="223">
        <v>9.5880453692699241</v>
      </c>
      <c r="W5" s="223">
        <v>9.712674750336733</v>
      </c>
      <c r="X5" s="223">
        <v>11.53998741519756</v>
      </c>
      <c r="Y5" s="223">
        <v>9.9514594912118355</v>
      </c>
      <c r="DA5" s="89" t="s">
        <v>2759</v>
      </c>
    </row>
    <row r="6" spans="1:105" ht="12" customHeight="1" x14ac:dyDescent="0.25">
      <c r="A6" s="55" t="s">
        <v>91</v>
      </c>
      <c r="B6" s="259">
        <v>0.92630069739304011</v>
      </c>
      <c r="C6" s="259">
        <v>0.50164188763449047</v>
      </c>
      <c r="D6" s="259">
        <v>0.54202627782366897</v>
      </c>
      <c r="E6" s="259">
        <v>0.50245776952367138</v>
      </c>
      <c r="F6" s="259">
        <v>0.56597881714823495</v>
      </c>
      <c r="G6" s="259">
        <v>0.64540515417407318</v>
      </c>
      <c r="H6" s="259">
        <v>0.52378195385217685</v>
      </c>
      <c r="I6" s="259">
        <v>0.50937571062235132</v>
      </c>
      <c r="J6" s="259">
        <v>0.43489091279662562</v>
      </c>
      <c r="K6" s="259">
        <v>0.40038665059066242</v>
      </c>
      <c r="L6" s="259">
        <v>0.38243747041820519</v>
      </c>
      <c r="M6" s="259">
        <v>0.42891965161212031</v>
      </c>
      <c r="N6" s="259">
        <v>0.35559826559294561</v>
      </c>
      <c r="O6" s="259">
        <v>0.35403448979246488</v>
      </c>
      <c r="P6" s="259">
        <v>0.38938561076431327</v>
      </c>
      <c r="Q6" s="259">
        <v>0.36396410931431589</v>
      </c>
      <c r="R6" s="259">
        <v>0.34949452490613508</v>
      </c>
      <c r="S6" s="259">
        <v>0.35691330401743082</v>
      </c>
      <c r="T6" s="259">
        <v>0.35800505980028102</v>
      </c>
      <c r="U6" s="259">
        <v>0.33424769981643643</v>
      </c>
      <c r="V6" s="259">
        <v>0.2874612024644454</v>
      </c>
      <c r="W6" s="259">
        <v>0.27796646519863688</v>
      </c>
      <c r="X6" s="259">
        <v>0.3868492882946728</v>
      </c>
      <c r="Y6" s="259">
        <v>0.36957872910865452</v>
      </c>
      <c r="DA6" s="67" t="s">
        <v>2760</v>
      </c>
    </row>
    <row r="7" spans="1:105" ht="12" customHeight="1" x14ac:dyDescent="0.25">
      <c r="A7" s="173" t="s">
        <v>92</v>
      </c>
      <c r="B7" s="224">
        <v>0.19523699599658739</v>
      </c>
      <c r="C7" s="224">
        <v>0.1057313845098606</v>
      </c>
      <c r="D7" s="224">
        <v>0.11424322850164351</v>
      </c>
      <c r="E7" s="224">
        <v>0.1059033484623655</v>
      </c>
      <c r="F7" s="224">
        <v>0.1192917206785139</v>
      </c>
      <c r="G7" s="224">
        <v>0.13603246101000641</v>
      </c>
      <c r="H7" s="224">
        <v>0.11039786055988619</v>
      </c>
      <c r="I7" s="224">
        <v>0.1073614473738624</v>
      </c>
      <c r="J7" s="224">
        <v>9.1662238449767799E-2</v>
      </c>
      <c r="K7" s="224">
        <v>8.4389752829137354E-2</v>
      </c>
      <c r="L7" s="224">
        <v>8.0606592536443422E-2</v>
      </c>
      <c r="M7" s="224">
        <v>9.0403671874945093E-2</v>
      </c>
      <c r="N7" s="224">
        <v>7.4949676008400024E-2</v>
      </c>
      <c r="O7" s="224">
        <v>7.4620077973380439E-2</v>
      </c>
      <c r="P7" s="224">
        <v>8.2071056562816963E-2</v>
      </c>
      <c r="Q7" s="224">
        <v>7.6712950290427462E-2</v>
      </c>
      <c r="R7" s="224">
        <v>7.3663186643349463E-2</v>
      </c>
      <c r="S7" s="224">
        <v>7.5226847506099606E-2</v>
      </c>
      <c r="T7" s="224">
        <v>7.5456957577273526E-2</v>
      </c>
      <c r="U7" s="224">
        <v>7.0449603476052058E-2</v>
      </c>
      <c r="V7" s="224">
        <v>6.0588383224450322E-2</v>
      </c>
      <c r="W7" s="224">
        <v>5.8587171321263412E-2</v>
      </c>
      <c r="X7" s="224">
        <v>8.1536474238475723E-2</v>
      </c>
      <c r="Y7" s="224">
        <v>7.789634732920192E-2</v>
      </c>
      <c r="DA7" s="177" t="s">
        <v>2761</v>
      </c>
    </row>
    <row r="8" spans="1:105" ht="12" customHeight="1" x14ac:dyDescent="0.25">
      <c r="A8" s="173" t="s">
        <v>93</v>
      </c>
      <c r="B8" s="224">
        <v>0.75652880804908773</v>
      </c>
      <c r="C8" s="224">
        <v>0.40970123458579938</v>
      </c>
      <c r="D8" s="224">
        <v>0.44268399564772382</v>
      </c>
      <c r="E8" s="224">
        <v>0.41036758208490859</v>
      </c>
      <c r="F8" s="224">
        <v>0.46224652655800091</v>
      </c>
      <c r="G8" s="224">
        <v>0.5271156476187685</v>
      </c>
      <c r="H8" s="224">
        <v>0.42778348147704498</v>
      </c>
      <c r="I8" s="224">
        <v>0.4160176066916777</v>
      </c>
      <c r="J8" s="224">
        <v>0.35518434220697692</v>
      </c>
      <c r="K8" s="224">
        <v>0.3270040024611951</v>
      </c>
      <c r="L8" s="224">
        <v>0.31234453829416597</v>
      </c>
      <c r="M8" s="224">
        <v>0.35030749053324151</v>
      </c>
      <c r="N8" s="224">
        <v>0.29042440837028283</v>
      </c>
      <c r="O8" s="224">
        <v>0.28914724055023988</v>
      </c>
      <c r="P8" s="224">
        <v>0.31801922724667642</v>
      </c>
      <c r="Q8" s="224">
        <v>0.29725696479247432</v>
      </c>
      <c r="R8" s="224">
        <v>0.2854393579655608</v>
      </c>
      <c r="S8" s="224">
        <v>0.29149842726567449</v>
      </c>
      <c r="T8" s="224">
        <v>0.29239008664086957</v>
      </c>
      <c r="U8" s="224">
        <v>0.27298696270762191</v>
      </c>
      <c r="V8" s="224">
        <v>0.23477546921084541</v>
      </c>
      <c r="W8" s="224">
        <v>0.22702092224066919</v>
      </c>
      <c r="X8" s="224">
        <v>0.31594776058343682</v>
      </c>
      <c r="Y8" s="224">
        <v>0.30184254011657169</v>
      </c>
      <c r="DA8" s="177" t="s">
        <v>2762</v>
      </c>
    </row>
    <row r="9" spans="1:105" ht="12" customHeight="1" x14ac:dyDescent="0.25">
      <c r="A9" s="173" t="s">
        <v>94</v>
      </c>
      <c r="B9" s="224">
        <v>1.064039076036881</v>
      </c>
      <c r="C9" s="224">
        <v>0.57623466345455687</v>
      </c>
      <c r="D9" s="224">
        <v>0.62262410194266526</v>
      </c>
      <c r="E9" s="224">
        <v>0.57717186474778992</v>
      </c>
      <c r="F9" s="224">
        <v>0.65013831831255109</v>
      </c>
      <c r="G9" s="224">
        <v>0.74137513428366886</v>
      </c>
      <c r="H9" s="224">
        <v>0.6016668969268657</v>
      </c>
      <c r="I9" s="224">
        <v>0.58511848475513029</v>
      </c>
      <c r="J9" s="224">
        <v>0.49955800133939732</v>
      </c>
      <c r="K9" s="224">
        <v>0.45992304977313597</v>
      </c>
      <c r="L9" s="224">
        <v>0.43930487563155157</v>
      </c>
      <c r="M9" s="224">
        <v>0.49269882995863779</v>
      </c>
      <c r="N9" s="224">
        <v>0.40847475450111642</v>
      </c>
      <c r="O9" s="224">
        <v>0.40667844951877619</v>
      </c>
      <c r="P9" s="224">
        <v>0.44728618543176468</v>
      </c>
      <c r="Q9" s="224">
        <v>0.41808457628858592</v>
      </c>
      <c r="R9" s="224">
        <v>0.40146340427862293</v>
      </c>
      <c r="S9" s="224">
        <v>0.40998533554038408</v>
      </c>
      <c r="T9" s="224">
        <v>0.41123943242027527</v>
      </c>
      <c r="U9" s="224">
        <v>0.38394941802491822</v>
      </c>
      <c r="V9" s="224">
        <v>0.33020589655988869</v>
      </c>
      <c r="W9" s="224">
        <v>0.31929931784742882</v>
      </c>
      <c r="X9" s="224">
        <v>0.44437271875218298</v>
      </c>
      <c r="Y9" s="224">
        <v>0.42453407468050108</v>
      </c>
      <c r="DA9" s="177" t="s">
        <v>2763</v>
      </c>
    </row>
    <row r="10" spans="1:105" ht="12" customHeight="1" x14ac:dyDescent="0.25">
      <c r="A10" s="56" t="s">
        <v>95</v>
      </c>
      <c r="B10" s="260">
        <v>6.1791953610580999</v>
      </c>
      <c r="C10" s="260">
        <v>4.8684402721393711</v>
      </c>
      <c r="D10" s="260">
        <v>5.472365454004235</v>
      </c>
      <c r="E10" s="260">
        <v>5.665321696346358</v>
      </c>
      <c r="F10" s="260">
        <v>6.5603483567483174</v>
      </c>
      <c r="G10" s="260">
        <v>4.590704440835097</v>
      </c>
      <c r="H10" s="260">
        <v>3.243676363889723</v>
      </c>
      <c r="I10" s="260">
        <v>2.7405991292914988</v>
      </c>
      <c r="J10" s="260">
        <v>2.568084050635461</v>
      </c>
      <c r="K10" s="260">
        <v>1.9268340753404221</v>
      </c>
      <c r="L10" s="260">
        <v>3.0536900191321852</v>
      </c>
      <c r="M10" s="260">
        <v>3.7105945016441622</v>
      </c>
      <c r="N10" s="260">
        <v>2.465175734725606</v>
      </c>
      <c r="O10" s="260">
        <v>1.7944255364601041</v>
      </c>
      <c r="P10" s="260">
        <v>2.614950614913381</v>
      </c>
      <c r="Q10" s="260">
        <v>1.731848082071745</v>
      </c>
      <c r="R10" s="260">
        <v>1.6345750150029981</v>
      </c>
      <c r="S10" s="260">
        <v>1.5915043948996881</v>
      </c>
      <c r="T10" s="260">
        <v>1.3784746110184261</v>
      </c>
      <c r="U10" s="260">
        <v>1.3247015990347819</v>
      </c>
      <c r="V10" s="260">
        <v>1.1501228910499359</v>
      </c>
      <c r="W10" s="260">
        <v>1.189197812298403</v>
      </c>
      <c r="X10" s="260">
        <v>1.3532873316627201</v>
      </c>
      <c r="Y10" s="260">
        <v>1.178973145595712</v>
      </c>
      <c r="DA10" s="68" t="s">
        <v>2764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2765</v>
      </c>
    </row>
    <row r="12" spans="1:105" ht="12" customHeight="1" x14ac:dyDescent="0.25">
      <c r="A12" s="37" t="s">
        <v>35</v>
      </c>
      <c r="B12" s="226">
        <v>5.7563880774314384</v>
      </c>
      <c r="C12" s="226">
        <v>4.7505969896866791</v>
      </c>
      <c r="D12" s="226">
        <v>5.3513780394155113</v>
      </c>
      <c r="E12" s="226">
        <v>5.5677379456297773</v>
      </c>
      <c r="F12" s="226">
        <v>6.4593103125312039</v>
      </c>
      <c r="G12" s="226">
        <v>4.3063365788408934</v>
      </c>
      <c r="H12" s="226">
        <v>2.9570693783039652</v>
      </c>
      <c r="I12" s="226">
        <v>2.383677687884644</v>
      </c>
      <c r="J12" s="226">
        <v>2.3016379134967888</v>
      </c>
      <c r="K12" s="226">
        <v>1.593984078097364</v>
      </c>
      <c r="L12" s="226">
        <v>2.921816140504871</v>
      </c>
      <c r="M12" s="226">
        <v>3.5832867549594281</v>
      </c>
      <c r="N12" s="226">
        <v>2.3135257595514109</v>
      </c>
      <c r="O12" s="226">
        <v>1.532091370696856</v>
      </c>
      <c r="P12" s="226">
        <v>2.4400490409521232</v>
      </c>
      <c r="Q12" s="226">
        <v>1.4286673078986221</v>
      </c>
      <c r="R12" s="226">
        <v>1.3313602998965921</v>
      </c>
      <c r="S12" s="226">
        <v>1.256948628334984</v>
      </c>
      <c r="T12" s="226">
        <v>0.92732198901884921</v>
      </c>
      <c r="U12" s="226">
        <v>0.92405079441341742</v>
      </c>
      <c r="V12" s="226">
        <v>0.80851064191669275</v>
      </c>
      <c r="W12" s="226">
        <v>0.89711492087920763</v>
      </c>
      <c r="X12" s="226">
        <v>0.74128857473601206</v>
      </c>
      <c r="Y12" s="226">
        <v>0.4251672908370791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6.2487664072796894E-3</v>
      </c>
      <c r="V14" s="226">
        <v>6.9408350494748966E-3</v>
      </c>
      <c r="W14" s="226">
        <v>9.0568428474353743E-3</v>
      </c>
      <c r="X14" s="226">
        <v>1.4849774872085201E-2</v>
      </c>
      <c r="Y14" s="226">
        <v>1.521729485684855E-2</v>
      </c>
      <c r="DA14" s="69" t="s">
        <v>2768</v>
      </c>
    </row>
    <row r="15" spans="1:105" ht="12" customHeight="1" x14ac:dyDescent="0.25">
      <c r="A15" s="37" t="s">
        <v>40</v>
      </c>
      <c r="B15" s="226">
        <v>0.42280728362666148</v>
      </c>
      <c r="C15" s="226">
        <v>0.117843282452692</v>
      </c>
      <c r="D15" s="226">
        <v>0.120987414588724</v>
      </c>
      <c r="E15" s="226">
        <v>9.7583750716580583E-2</v>
      </c>
      <c r="F15" s="226">
        <v>0.1010380442171125</v>
      </c>
      <c r="G15" s="226">
        <v>0.28436786199420377</v>
      </c>
      <c r="H15" s="226">
        <v>0.28660698558575831</v>
      </c>
      <c r="I15" s="226">
        <v>0.35692144140685589</v>
      </c>
      <c r="J15" s="226">
        <v>0.26644613713867182</v>
      </c>
      <c r="K15" s="226">
        <v>0.33284999724305753</v>
      </c>
      <c r="L15" s="226">
        <v>0.13187387862731381</v>
      </c>
      <c r="M15" s="226">
        <v>0.12730774668473349</v>
      </c>
      <c r="N15" s="226">
        <v>0.15164997517419529</v>
      </c>
      <c r="O15" s="226">
        <v>0.26233416576324781</v>
      </c>
      <c r="P15" s="226">
        <v>0.17490157396125811</v>
      </c>
      <c r="Q15" s="226">
        <v>0.30318077417312372</v>
      </c>
      <c r="R15" s="226">
        <v>0.30321471510640657</v>
      </c>
      <c r="S15" s="226">
        <v>0.33455576656470409</v>
      </c>
      <c r="T15" s="226">
        <v>0.45115262199957712</v>
      </c>
      <c r="U15" s="226">
        <v>0.39440203821408498</v>
      </c>
      <c r="V15" s="226">
        <v>0.33467141408376849</v>
      </c>
      <c r="W15" s="226">
        <v>0.28302604857175989</v>
      </c>
      <c r="X15" s="226">
        <v>0.59714898205462308</v>
      </c>
      <c r="Y15" s="226">
        <v>0.73858855990178462</v>
      </c>
      <c r="DA15" s="69" t="s">
        <v>2769</v>
      </c>
    </row>
    <row r="16" spans="1:105" ht="12" customHeight="1" x14ac:dyDescent="0.25">
      <c r="A16" s="57" t="s">
        <v>2707</v>
      </c>
      <c r="B16" s="261">
        <v>2.320652452872205</v>
      </c>
      <c r="C16" s="261">
        <v>1.7673971772640129</v>
      </c>
      <c r="D16" s="261">
        <v>2.0057640524016391</v>
      </c>
      <c r="E16" s="261">
        <v>2.0932890248864759</v>
      </c>
      <c r="F16" s="261">
        <v>2.3514037746925931</v>
      </c>
      <c r="G16" s="261">
        <v>1.7990427755380769</v>
      </c>
      <c r="H16" s="261">
        <v>1.2374659000131021</v>
      </c>
      <c r="I16" s="261">
        <v>1.060083025033381</v>
      </c>
      <c r="J16" s="261">
        <v>1.006573338481086</v>
      </c>
      <c r="K16" s="261">
        <v>0.74515924146210977</v>
      </c>
      <c r="L16" s="261">
        <v>1.1672612059906109</v>
      </c>
      <c r="M16" s="261">
        <v>1.3993132689964229</v>
      </c>
      <c r="N16" s="261">
        <v>0.93285170304298959</v>
      </c>
      <c r="O16" s="261">
        <v>0.68469446550122826</v>
      </c>
      <c r="P16" s="261">
        <v>0.98993039868697086</v>
      </c>
      <c r="Q16" s="261">
        <v>0.66019440705956045</v>
      </c>
      <c r="R16" s="261">
        <v>0.62578786612048654</v>
      </c>
      <c r="S16" s="261">
        <v>0.60028973806408603</v>
      </c>
      <c r="T16" s="261">
        <v>0.50326525508898112</v>
      </c>
      <c r="U16" s="261">
        <v>0.48380011382244992</v>
      </c>
      <c r="V16" s="261">
        <v>0.42234126669345101</v>
      </c>
      <c r="W16" s="261">
        <v>0.44331382356463789</v>
      </c>
      <c r="X16" s="261">
        <v>0.45599111398933839</v>
      </c>
      <c r="Y16" s="261">
        <v>0.3436041137244889</v>
      </c>
      <c r="DA16" s="70" t="s">
        <v>2770</v>
      </c>
    </row>
    <row r="17" spans="1:105" ht="12" customHeight="1" x14ac:dyDescent="0.25">
      <c r="A17" s="46" t="s">
        <v>28</v>
      </c>
      <c r="B17" s="229">
        <v>6.9663997139905315E-2</v>
      </c>
      <c r="C17" s="229">
        <v>4.360666551496957E-2</v>
      </c>
      <c r="D17" s="229">
        <v>3.2791789545470913E-2</v>
      </c>
      <c r="E17" s="229">
        <v>3.2072671808369847E-2</v>
      </c>
      <c r="F17" s="229">
        <v>3.2766967506862837E-2</v>
      </c>
      <c r="G17" s="229">
        <v>3.2611184354029897E-2</v>
      </c>
      <c r="H17" s="229">
        <v>9.6307879599655654E-3</v>
      </c>
      <c r="I17" s="229">
        <v>0</v>
      </c>
      <c r="J17" s="229">
        <v>9.7829866717414615E-3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2773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2774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7.2619818694734883E-2</v>
      </c>
      <c r="F21" s="229">
        <v>0.1472069562044066</v>
      </c>
      <c r="G21" s="229">
        <v>3.5891489095407778E-2</v>
      </c>
      <c r="H21" s="229">
        <v>0.10959541220850311</v>
      </c>
      <c r="I21" s="229">
        <v>7.2567234371080494E-2</v>
      </c>
      <c r="J21" s="229">
        <v>7.236927220991124E-2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2.1725515427858659</v>
      </c>
      <c r="C23" s="229">
        <v>1.7237905117490431</v>
      </c>
      <c r="D23" s="229">
        <v>1.8688155972931479</v>
      </c>
      <c r="E23" s="229">
        <v>1.7532811663583829</v>
      </c>
      <c r="F23" s="229">
        <v>2.1714298509813239</v>
      </c>
      <c r="G23" s="229">
        <v>1.384638130347738</v>
      </c>
      <c r="H23" s="229">
        <v>1.0385158734311539</v>
      </c>
      <c r="I23" s="229">
        <v>0.86664313757570877</v>
      </c>
      <c r="J23" s="229">
        <v>0.76804312266326302</v>
      </c>
      <c r="K23" s="229">
        <v>0.63353597335248291</v>
      </c>
      <c r="L23" s="229">
        <v>0.99852297070989782</v>
      </c>
      <c r="M23" s="229">
        <v>1.235722687587324</v>
      </c>
      <c r="N23" s="229">
        <v>0.86312710863924891</v>
      </c>
      <c r="O23" s="229">
        <v>0.6216500583218878</v>
      </c>
      <c r="P23" s="229">
        <v>0.92227540406950281</v>
      </c>
      <c r="Q23" s="229">
        <v>0.59253941244383745</v>
      </c>
      <c r="R23" s="229">
        <v>0.54681388674363252</v>
      </c>
      <c r="S23" s="229">
        <v>0.54135169117410908</v>
      </c>
      <c r="T23" s="229">
        <v>0.43868368537271862</v>
      </c>
      <c r="U23" s="229">
        <v>0.43593916081755951</v>
      </c>
      <c r="V23" s="229">
        <v>0.37551697808613882</v>
      </c>
      <c r="W23" s="229">
        <v>0.3998414190270877</v>
      </c>
      <c r="X23" s="229">
        <v>0.41637944985434899</v>
      </c>
      <c r="Y23" s="229">
        <v>0.30913547427565868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2.0733287950100029E-3</v>
      </c>
      <c r="K25" s="229">
        <v>1.036664397469331E-3</v>
      </c>
      <c r="L25" s="229">
        <v>4.1429285814115193E-3</v>
      </c>
      <c r="M25" s="229">
        <v>4.1429285814047747E-3</v>
      </c>
      <c r="N25" s="229">
        <v>4.1429285813609426E-3</v>
      </c>
      <c r="O25" s="229">
        <v>5.1795929788484981E-3</v>
      </c>
      <c r="P25" s="229">
        <v>2.073328794995449E-3</v>
      </c>
      <c r="Q25" s="229">
        <v>2.0733287949419739E-3</v>
      </c>
      <c r="R25" s="229">
        <v>3.1062641837983252E-3</v>
      </c>
      <c r="S25" s="229">
        <v>6.2162573762672476E-3</v>
      </c>
      <c r="T25" s="229">
        <v>4.1429285812756376E-3</v>
      </c>
      <c r="U25" s="229">
        <v>4.1429285812484406E-3</v>
      </c>
      <c r="V25" s="229">
        <v>3.1062641837730299E-3</v>
      </c>
      <c r="W25" s="229">
        <v>1.0366643974464159E-3</v>
      </c>
      <c r="X25" s="229">
        <v>1.0366643974651769E-3</v>
      </c>
      <c r="Y25" s="229">
        <v>1.036664397460215E-3</v>
      </c>
      <c r="DA25" s="73" t="s">
        <v>2779</v>
      </c>
    </row>
    <row r="26" spans="1:105" ht="12" customHeight="1" x14ac:dyDescent="0.25">
      <c r="A26" s="46" t="s">
        <v>39</v>
      </c>
      <c r="B26" s="229">
        <v>7.8436912946434581E-2</v>
      </c>
      <c r="C26" s="229">
        <v>0</v>
      </c>
      <c r="D26" s="229">
        <v>0.1041566655630196</v>
      </c>
      <c r="E26" s="229">
        <v>0.23531536802498881</v>
      </c>
      <c r="F26" s="229">
        <v>0</v>
      </c>
      <c r="G26" s="229">
        <v>0.34590197174090082</v>
      </c>
      <c r="H26" s="229">
        <v>7.9723826413479151E-2</v>
      </c>
      <c r="I26" s="229">
        <v>0.1208726530865913</v>
      </c>
      <c r="J26" s="229">
        <v>0.15430462814116061</v>
      </c>
      <c r="K26" s="229">
        <v>0.11058660371215751</v>
      </c>
      <c r="L26" s="229">
        <v>0.16459530669930131</v>
      </c>
      <c r="M26" s="229">
        <v>0.15944765282769441</v>
      </c>
      <c r="N26" s="229">
        <v>6.5581665822379759E-2</v>
      </c>
      <c r="O26" s="229">
        <v>5.7864814200491971E-2</v>
      </c>
      <c r="P26" s="229">
        <v>6.5581665822472587E-2</v>
      </c>
      <c r="Q26" s="229">
        <v>6.5581665820781093E-2</v>
      </c>
      <c r="R26" s="229">
        <v>7.5867715193055657E-2</v>
      </c>
      <c r="S26" s="229">
        <v>5.2721789513709642E-2</v>
      </c>
      <c r="T26" s="229">
        <v>6.0438641134986891E-2</v>
      </c>
      <c r="U26" s="229">
        <v>4.3718024423641963E-2</v>
      </c>
      <c r="V26" s="229">
        <v>4.3718024423539149E-2</v>
      </c>
      <c r="W26" s="229">
        <v>4.2435740140103817E-2</v>
      </c>
      <c r="X26" s="229">
        <v>3.8574999737524228E-2</v>
      </c>
      <c r="Y26" s="229">
        <v>3.3431975051370029E-2</v>
      </c>
      <c r="DA26" s="73" t="s">
        <v>2780</v>
      </c>
    </row>
    <row r="27" spans="1:105" ht="12" customHeight="1" x14ac:dyDescent="0.25">
      <c r="A27" s="57" t="s">
        <v>2719</v>
      </c>
      <c r="B27" s="261">
        <v>17.449521328327549</v>
      </c>
      <c r="C27" s="261">
        <v>13.28946723673517</v>
      </c>
      <c r="D27" s="261">
        <v>15.081802778635399</v>
      </c>
      <c r="E27" s="261">
        <v>15.73992324481946</v>
      </c>
      <c r="F27" s="261">
        <v>17.680747613553919</v>
      </c>
      <c r="G27" s="261">
        <v>13.52741779298823</v>
      </c>
      <c r="H27" s="261">
        <v>9.3047916712523637</v>
      </c>
      <c r="I27" s="261">
        <v>7.9710088997702266</v>
      </c>
      <c r="J27" s="261">
        <v>7.5686572181943248</v>
      </c>
      <c r="K27" s="261">
        <v>5.6030242963785559</v>
      </c>
      <c r="L27" s="261">
        <v>8.7769063758140113</v>
      </c>
      <c r="M27" s="261">
        <v>10.5217593880308</v>
      </c>
      <c r="N27" s="261">
        <v>7.0143272286501723</v>
      </c>
      <c r="O27" s="261">
        <v>5.1483756925188517</v>
      </c>
      <c r="P27" s="261">
        <v>7.4435151132039516</v>
      </c>
      <c r="Q27" s="261">
        <v>4.9641540992363096</v>
      </c>
      <c r="R27" s="261">
        <v>4.7054433779444276</v>
      </c>
      <c r="S27" s="261">
        <v>4.5137170689049544</v>
      </c>
      <c r="T27" s="261">
        <v>3.7841675911498389</v>
      </c>
      <c r="U27" s="261">
        <v>3.6378047020111142</v>
      </c>
      <c r="V27" s="261">
        <v>3.1756814476372939</v>
      </c>
      <c r="W27" s="261">
        <v>3.333378942572566</v>
      </c>
      <c r="X27" s="261">
        <v>3.428702414804448</v>
      </c>
      <c r="Y27" s="261">
        <v>2.583638624351444</v>
      </c>
      <c r="DA27" s="70" t="s">
        <v>2781</v>
      </c>
    </row>
    <row r="28" spans="1:105" ht="12" customHeight="1" x14ac:dyDescent="0.25">
      <c r="A28" s="46" t="s">
        <v>28</v>
      </c>
      <c r="B28" s="229">
        <v>0.52381967080198022</v>
      </c>
      <c r="C28" s="229">
        <v>0.32788858108371349</v>
      </c>
      <c r="D28" s="229">
        <v>0.2465690329284447</v>
      </c>
      <c r="E28" s="229">
        <v>0.24116182071293479</v>
      </c>
      <c r="F28" s="229">
        <v>0.24638239029198791</v>
      </c>
      <c r="G28" s="229">
        <v>0.2452110208158787</v>
      </c>
      <c r="H28" s="229">
        <v>7.2416117160510302E-2</v>
      </c>
      <c r="I28" s="229">
        <v>0</v>
      </c>
      <c r="J28" s="229">
        <v>7.3560534397132921E-2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2784</v>
      </c>
    </row>
    <row r="31" spans="1:105" ht="12" customHeight="1" x14ac:dyDescent="0.25">
      <c r="A31" s="46" t="s">
        <v>159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2785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0.54604517518541029</v>
      </c>
      <c r="F32" s="229">
        <v>1.10688307453698</v>
      </c>
      <c r="G32" s="229">
        <v>0.2698763891597008</v>
      </c>
      <c r="H32" s="229">
        <v>0.82407319564470616</v>
      </c>
      <c r="I32" s="229">
        <v>0.54564978152100929</v>
      </c>
      <c r="J32" s="229">
        <v>0.54416125834760176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16.335916408255262</v>
      </c>
      <c r="C34" s="229">
        <v>12.96157865565146</v>
      </c>
      <c r="D34" s="229">
        <v>14.05205574118502</v>
      </c>
      <c r="E34" s="229">
        <v>13.18332569319476</v>
      </c>
      <c r="F34" s="229">
        <v>16.32748214872495</v>
      </c>
      <c r="G34" s="229">
        <v>10.41141363396088</v>
      </c>
      <c r="H34" s="229">
        <v>7.8088405098380997</v>
      </c>
      <c r="I34" s="229">
        <v>6.5164897460019642</v>
      </c>
      <c r="J34" s="229">
        <v>5.7750934800256903</v>
      </c>
      <c r="K34" s="229">
        <v>4.7637031842465536</v>
      </c>
      <c r="L34" s="229">
        <v>7.5081246451455756</v>
      </c>
      <c r="M34" s="229">
        <v>9.2916840547431487</v>
      </c>
      <c r="N34" s="229">
        <v>6.4900519130374299</v>
      </c>
      <c r="O34" s="229">
        <v>4.6743302462280418</v>
      </c>
      <c r="P34" s="229">
        <v>6.934801595984144</v>
      </c>
      <c r="Q34" s="229">
        <v>4.455440582029623</v>
      </c>
      <c r="R34" s="229">
        <v>4.1116198022453903</v>
      </c>
      <c r="S34" s="229">
        <v>4.0705482932514743</v>
      </c>
      <c r="T34" s="229">
        <v>3.298563865014096</v>
      </c>
      <c r="U34" s="229">
        <v>3.2779271515320341</v>
      </c>
      <c r="V34" s="229">
        <v>2.8235988159938512</v>
      </c>
      <c r="W34" s="229">
        <v>3.0064999007613711</v>
      </c>
      <c r="X34" s="229">
        <v>3.1308531710202012</v>
      </c>
      <c r="Y34" s="229">
        <v>2.324460970034278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1.558983767017137E-2</v>
      </c>
      <c r="K36" s="229">
        <v>7.7949188348174691E-3</v>
      </c>
      <c r="L36" s="229">
        <v>3.1151636064075078E-2</v>
      </c>
      <c r="M36" s="229">
        <v>3.1151636064024369E-2</v>
      </c>
      <c r="N36" s="229">
        <v>3.1151636063694779E-2</v>
      </c>
      <c r="O36" s="229">
        <v>3.8946554898649302E-2</v>
      </c>
      <c r="P36" s="229">
        <v>1.558983767006193E-2</v>
      </c>
      <c r="Q36" s="229">
        <v>1.558983766965984E-2</v>
      </c>
      <c r="R36" s="229">
        <v>2.3356717228175859E-2</v>
      </c>
      <c r="S36" s="229">
        <v>4.674147373308643E-2</v>
      </c>
      <c r="T36" s="229">
        <v>3.1151636063053361E-2</v>
      </c>
      <c r="U36" s="229">
        <v>3.1151636062848841E-2</v>
      </c>
      <c r="V36" s="229">
        <v>2.3356717227985661E-2</v>
      </c>
      <c r="W36" s="229">
        <v>7.7949188346451669E-3</v>
      </c>
      <c r="X36" s="229">
        <v>7.7949188347862346E-3</v>
      </c>
      <c r="Y36" s="229">
        <v>7.7949188347489207E-3</v>
      </c>
      <c r="DA36" s="73" t="s">
        <v>2790</v>
      </c>
    </row>
    <row r="37" spans="1:105" ht="12" customHeight="1" x14ac:dyDescent="0.25">
      <c r="A37" s="46" t="s">
        <v>39</v>
      </c>
      <c r="B37" s="229">
        <v>0.58978524927030618</v>
      </c>
      <c r="C37" s="229">
        <v>0</v>
      </c>
      <c r="D37" s="229">
        <v>0.78317800452193587</v>
      </c>
      <c r="E37" s="229">
        <v>1.7693905557263581</v>
      </c>
      <c r="F37" s="229">
        <v>0</v>
      </c>
      <c r="G37" s="229">
        <v>2.6009167490517719</v>
      </c>
      <c r="H37" s="229">
        <v>0.59946184860904517</v>
      </c>
      <c r="I37" s="229">
        <v>0.90886937224725395</v>
      </c>
      <c r="J37" s="229">
        <v>1.1602521077537269</v>
      </c>
      <c r="K37" s="229">
        <v>0.83152619329718458</v>
      </c>
      <c r="L37" s="229">
        <v>1.237630094604361</v>
      </c>
      <c r="M37" s="229">
        <v>1.198923697223625</v>
      </c>
      <c r="N37" s="229">
        <v>0.49312367954904779</v>
      </c>
      <c r="O37" s="229">
        <v>0.43509889139216079</v>
      </c>
      <c r="P37" s="229">
        <v>0.49312367954974567</v>
      </c>
      <c r="Q37" s="229">
        <v>0.49312367953702702</v>
      </c>
      <c r="R37" s="229">
        <v>0.57046685847086087</v>
      </c>
      <c r="S37" s="229">
        <v>0.39642730192039372</v>
      </c>
      <c r="T37" s="229">
        <v>0.45445209007268988</v>
      </c>
      <c r="U37" s="229">
        <v>0.32872591441623078</v>
      </c>
      <c r="V37" s="229">
        <v>0.32872591441545779</v>
      </c>
      <c r="W37" s="229">
        <v>0.31908412297654992</v>
      </c>
      <c r="X37" s="229">
        <v>0.29005432494946098</v>
      </c>
      <c r="Y37" s="229">
        <v>0.25138273548241691</v>
      </c>
      <c r="DA37" s="73" t="s">
        <v>2791</v>
      </c>
    </row>
    <row r="38" spans="1:105" ht="12" customHeight="1" x14ac:dyDescent="0.25">
      <c r="A38" s="57" t="s">
        <v>2731</v>
      </c>
      <c r="B38" s="261">
        <v>4.1216805663435423</v>
      </c>
      <c r="C38" s="261">
        <v>2.2321127743355902</v>
      </c>
      <c r="D38" s="261">
        <v>2.411807722957382</v>
      </c>
      <c r="E38" s="261">
        <v>2.23574313382526</v>
      </c>
      <c r="F38" s="261">
        <v>2.5183872776597491</v>
      </c>
      <c r="G38" s="261">
        <v>2.871803820145999</v>
      </c>
      <c r="H38" s="261">
        <v>2.330627523297585</v>
      </c>
      <c r="I38" s="261">
        <v>2.266525301501249</v>
      </c>
      <c r="J38" s="261">
        <v>1.935096701101463</v>
      </c>
      <c r="K38" s="261">
        <v>1.7815660523708841</v>
      </c>
      <c r="L38" s="261">
        <v>1.7016991286960721</v>
      </c>
      <c r="M38" s="261">
        <v>1.9085268936404469</v>
      </c>
      <c r="N38" s="261">
        <v>1.5822750267217121</v>
      </c>
      <c r="O38" s="261">
        <v>1.575316828001686</v>
      </c>
      <c r="P38" s="261">
        <v>1.732615671366696</v>
      </c>
      <c r="Q38" s="261">
        <v>1.61949980220173</v>
      </c>
      <c r="R38" s="261">
        <v>1.5551157366103789</v>
      </c>
      <c r="S38" s="261">
        <v>1.5881264401271551</v>
      </c>
      <c r="T38" s="261">
        <v>1.592984331960801</v>
      </c>
      <c r="U38" s="261">
        <v>1.487273249988581</v>
      </c>
      <c r="V38" s="261">
        <v>1.279091395601871</v>
      </c>
      <c r="W38" s="261">
        <v>1.236843479583716</v>
      </c>
      <c r="X38" s="261">
        <v>1.7213300153561599</v>
      </c>
      <c r="Y38" s="261">
        <v>1.6444826931342991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9.1855702787919213</v>
      </c>
      <c r="C39" s="261">
        <f t="shared" si="0"/>
        <v>5.9614779603588737</v>
      </c>
      <c r="D39" s="261">
        <f t="shared" si="0"/>
        <v>6.6043353954870714</v>
      </c>
      <c r="E39" s="261">
        <f t="shared" si="0"/>
        <v>6.5403116911169503</v>
      </c>
      <c r="F39" s="261">
        <f t="shared" si="0"/>
        <v>7.4123120165375678</v>
      </c>
      <c r="G39" s="261">
        <f t="shared" si="0"/>
        <v>6.6848394893172962</v>
      </c>
      <c r="H39" s="261">
        <f t="shared" si="0"/>
        <v>5.0438867042429516</v>
      </c>
      <c r="I39" s="261">
        <f t="shared" si="0"/>
        <v>4.6211452769714647</v>
      </c>
      <c r="J39" s="261">
        <f t="shared" si="0"/>
        <v>4.1281171841417628</v>
      </c>
      <c r="K39" s="261">
        <f t="shared" si="0"/>
        <v>3.4607456036227151</v>
      </c>
      <c r="L39" s="261">
        <f t="shared" si="0"/>
        <v>4.1653992789311198</v>
      </c>
      <c r="M39" s="261">
        <f t="shared" si="0"/>
        <v>4.8500322152704118</v>
      </c>
      <c r="N39" s="261">
        <f t="shared" si="0"/>
        <v>3.5996121798292844</v>
      </c>
      <c r="O39" s="261">
        <f t="shared" si="0"/>
        <v>3.1178611611302429</v>
      </c>
      <c r="P39" s="261">
        <f t="shared" si="0"/>
        <v>3.88239144241768</v>
      </c>
      <c r="Q39" s="261">
        <f t="shared" si="0"/>
        <v>3.1203115165243687</v>
      </c>
      <c r="R39" s="261">
        <f t="shared" si="0"/>
        <v>2.9780265747086405</v>
      </c>
      <c r="S39" s="261">
        <f t="shared" si="0"/>
        <v>2.9721027568712133</v>
      </c>
      <c r="T39" s="261">
        <f t="shared" si="0"/>
        <v>2.7904367296701906</v>
      </c>
      <c r="U39" s="261">
        <f t="shared" si="0"/>
        <v>2.6344293671600201</v>
      </c>
      <c r="V39" s="261">
        <f t="shared" si="0"/>
        <v>2.2764445896433014</v>
      </c>
      <c r="W39" s="261">
        <f t="shared" si="0"/>
        <v>2.267998974554601</v>
      </c>
      <c r="X39" s="261">
        <f t="shared" si="0"/>
        <v>2.8522512443527113</v>
      </c>
      <c r="Y39" s="261">
        <f t="shared" si="0"/>
        <v>2.5494997043538188</v>
      </c>
      <c r="DA39" s="70"/>
    </row>
    <row r="40" spans="1:105" ht="12" customHeight="1" x14ac:dyDescent="0.25">
      <c r="A40" s="60" t="s">
        <v>2734</v>
      </c>
      <c r="B40" s="329">
        <v>2.6421777350031741</v>
      </c>
      <c r="C40" s="329">
        <v>2.0240309955745039</v>
      </c>
      <c r="D40" s="329">
        <v>2.275798992751874</v>
      </c>
      <c r="E40" s="329">
        <v>2.347323316947139</v>
      </c>
      <c r="F40" s="329">
        <v>2.6942721968006089</v>
      </c>
      <c r="G40" s="329">
        <v>1.985232145144048</v>
      </c>
      <c r="H40" s="329">
        <v>1.4015496218452299</v>
      </c>
      <c r="I40" s="329">
        <v>1.189549215457298</v>
      </c>
      <c r="J40" s="329">
        <v>1.1200272413657411</v>
      </c>
      <c r="K40" s="329">
        <v>0.83134584242128573</v>
      </c>
      <c r="L40" s="329">
        <v>1.3025499989811029</v>
      </c>
      <c r="M40" s="329">
        <v>1.569671848198972</v>
      </c>
      <c r="N40" s="329">
        <v>1.0552900015594751</v>
      </c>
      <c r="O40" s="329">
        <v>0.77296306417922855</v>
      </c>
      <c r="P40" s="329">
        <v>1.120658326918212</v>
      </c>
      <c r="Q40" s="329">
        <v>0.74335385697955614</v>
      </c>
      <c r="R40" s="329">
        <v>0.70185990497703887</v>
      </c>
      <c r="S40" s="329">
        <v>0.67753124535912446</v>
      </c>
      <c r="T40" s="329">
        <v>0.56509587643370929</v>
      </c>
      <c r="U40" s="329">
        <v>0.54601772545055094</v>
      </c>
      <c r="V40" s="329">
        <v>0.47553021461274991</v>
      </c>
      <c r="W40" s="329">
        <v>0.49963316719555051</v>
      </c>
      <c r="X40" s="329">
        <v>0.5153516100171649</v>
      </c>
      <c r="Y40" s="329">
        <v>0.38790980416112592</v>
      </c>
      <c r="DA40" s="72" t="s">
        <v>2793</v>
      </c>
    </row>
    <row r="41" spans="1:105" ht="12" customHeight="1" x14ac:dyDescent="0.25">
      <c r="A41" s="59" t="s">
        <v>28</v>
      </c>
      <c r="B41" s="230">
        <v>8.2690224283741079E-2</v>
      </c>
      <c r="C41" s="230">
        <v>5.0305785576537573E-2</v>
      </c>
      <c r="D41" s="230">
        <v>3.953525495446425E-2</v>
      </c>
      <c r="E41" s="230">
        <v>4.080453887775462E-2</v>
      </c>
      <c r="F41" s="230">
        <v>3.7800827509449297E-2</v>
      </c>
      <c r="G41" s="230">
        <v>4.4869828437220989E-2</v>
      </c>
      <c r="H41" s="230">
        <v>1.1735221435513549E-2</v>
      </c>
      <c r="I41" s="230">
        <v>0</v>
      </c>
      <c r="J41" s="230">
        <v>1.297311495493767E-2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2795</v>
      </c>
    </row>
    <row r="43" spans="1:105" ht="12" customHeight="1" x14ac:dyDescent="0.25">
      <c r="A43" s="59" t="s">
        <v>159</v>
      </c>
      <c r="B43" s="295">
        <v>0</v>
      </c>
      <c r="C43" s="295">
        <v>0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0</v>
      </c>
      <c r="U43" s="295">
        <v>0</v>
      </c>
      <c r="V43" s="295">
        <v>0</v>
      </c>
      <c r="W43" s="295">
        <v>0</v>
      </c>
      <c r="X43" s="295">
        <v>0</v>
      </c>
      <c r="Y43" s="295">
        <v>0</v>
      </c>
      <c r="DA43" s="122" t="s">
        <v>2796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9.2598146735800885E-2</v>
      </c>
      <c r="F44" s="295">
        <v>0.1702029918910698</v>
      </c>
      <c r="G44" s="295">
        <v>4.949406392161191E-2</v>
      </c>
      <c r="H44" s="295">
        <v>0.1338429938511593</v>
      </c>
      <c r="I44" s="295">
        <v>9.2740181799575716E-2</v>
      </c>
      <c r="J44" s="295">
        <v>9.618355172750212E-2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2.5594875107194319</v>
      </c>
      <c r="C45" s="295">
        <v>1.9737252099979661</v>
      </c>
      <c r="D45" s="295">
        <v>2.2362637377974099</v>
      </c>
      <c r="E45" s="295">
        <v>2.213920631333584</v>
      </c>
      <c r="F45" s="295">
        <v>2.4862683774000902</v>
      </c>
      <c r="G45" s="295">
        <v>1.890868252785215</v>
      </c>
      <c r="H45" s="295">
        <v>1.255971406558557</v>
      </c>
      <c r="I45" s="295">
        <v>1.096809033657723</v>
      </c>
      <c r="J45" s="295">
        <v>1.010870574683302</v>
      </c>
      <c r="K45" s="295">
        <v>0.83134584242128573</v>
      </c>
      <c r="L45" s="295">
        <v>1.3025499989811029</v>
      </c>
      <c r="M45" s="295">
        <v>1.569671848198972</v>
      </c>
      <c r="N45" s="295">
        <v>1.0552900015594751</v>
      </c>
      <c r="O45" s="295">
        <v>0.77296306417922855</v>
      </c>
      <c r="P45" s="295">
        <v>1.120658326918212</v>
      </c>
      <c r="Q45" s="295">
        <v>0.74335385697955614</v>
      </c>
      <c r="R45" s="295">
        <v>0.70185990497703887</v>
      </c>
      <c r="S45" s="295">
        <v>0.67753124535912446</v>
      </c>
      <c r="T45" s="295">
        <v>0.56509587643370929</v>
      </c>
      <c r="U45" s="295">
        <v>0.54601772545055094</v>
      </c>
      <c r="V45" s="295">
        <v>0.47553021461274991</v>
      </c>
      <c r="W45" s="295">
        <v>0.49963316719555051</v>
      </c>
      <c r="X45" s="295">
        <v>0.5153516100171649</v>
      </c>
      <c r="Y45" s="295">
        <v>0.38790980416112592</v>
      </c>
      <c r="DA45" s="122" t="s">
        <v>2798</v>
      </c>
    </row>
    <row r="46" spans="1:105" ht="12" customHeight="1" x14ac:dyDescent="0.25">
      <c r="A46" s="60" t="s">
        <v>2741</v>
      </c>
      <c r="B46" s="329">
        <v>1.7898775841639989</v>
      </c>
      <c r="C46" s="329">
        <v>1.363161720310295</v>
      </c>
      <c r="D46" s="329">
        <v>1.5470098127241361</v>
      </c>
      <c r="E46" s="329">
        <v>1.6145162530406469</v>
      </c>
      <c r="F46" s="329">
        <v>1.8135955267372621</v>
      </c>
      <c r="G46" s="329">
        <v>1.3875694022611631</v>
      </c>
      <c r="H46" s="329">
        <v>0.9544352377536951</v>
      </c>
      <c r="I46" s="329">
        <v>0.8176230100770282</v>
      </c>
      <c r="J46" s="329">
        <v>0.77635194926951479</v>
      </c>
      <c r="K46" s="329">
        <v>0.57472794828667362</v>
      </c>
      <c r="L46" s="329">
        <v>0.90028761733839913</v>
      </c>
      <c r="M46" s="329">
        <v>1.079265208497755</v>
      </c>
      <c r="N46" s="329">
        <v>0.71949177506495243</v>
      </c>
      <c r="O46" s="329">
        <v>0.52809255185325532</v>
      </c>
      <c r="P46" s="329">
        <v>0.76351554852574588</v>
      </c>
      <c r="Q46" s="329">
        <v>0.50919609652183562</v>
      </c>
      <c r="R46" s="329">
        <v>0.48265894904882661</v>
      </c>
      <c r="S46" s="329">
        <v>0.46299270053763358</v>
      </c>
      <c r="T46" s="329">
        <v>0.38815945828401421</v>
      </c>
      <c r="U46" s="329">
        <v>0.37314634419946902</v>
      </c>
      <c r="V46" s="329">
        <v>0.32574423851638468</v>
      </c>
      <c r="W46" s="329">
        <v>0.34191999520062327</v>
      </c>
      <c r="X46" s="329">
        <v>0.35169776176408463</v>
      </c>
      <c r="Y46" s="329">
        <v>0.26501568566237499</v>
      </c>
      <c r="DA46" s="72" t="s">
        <v>2799</v>
      </c>
    </row>
    <row r="47" spans="1:105" ht="12" customHeight="1" x14ac:dyDescent="0.25">
      <c r="A47" s="64" t="s">
        <v>28</v>
      </c>
      <c r="B47" s="229">
        <v>5.373059061457313E-2</v>
      </c>
      <c r="C47" s="229">
        <v>3.3633038427956022E-2</v>
      </c>
      <c r="D47" s="229">
        <v>2.529171870584012E-2</v>
      </c>
      <c r="E47" s="229">
        <v>2.473707610245552E-2</v>
      </c>
      <c r="F47" s="229">
        <v>2.5272573912985499E-2</v>
      </c>
      <c r="G47" s="229">
        <v>2.5152421163313329E-2</v>
      </c>
      <c r="H47" s="229">
        <v>7.4280538932247221E-3</v>
      </c>
      <c r="I47" s="229">
        <v>0</v>
      </c>
      <c r="J47" s="229">
        <v>7.5454420278457234E-3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2802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2803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5.601036272660579E-2</v>
      </c>
      <c r="F51" s="229">
        <v>0.1135380831443218</v>
      </c>
      <c r="G51" s="229">
        <v>2.7682461333073491E-2</v>
      </c>
      <c r="H51" s="229">
        <v>8.4528974339276253E-2</v>
      </c>
      <c r="I51" s="229">
        <v>5.5969805381592359E-2</v>
      </c>
      <c r="J51" s="229">
        <v>5.5817120719849483E-2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1.675650010435868</v>
      </c>
      <c r="C53" s="229">
        <v>1.3295286818823391</v>
      </c>
      <c r="D53" s="229">
        <v>1.441383927348151</v>
      </c>
      <c r="E53" s="229">
        <v>1.352274294463081</v>
      </c>
      <c r="F53" s="229">
        <v>1.674784869679955</v>
      </c>
      <c r="G53" s="229">
        <v>1.067946537457948</v>
      </c>
      <c r="H53" s="229">
        <v>0.80098865314895162</v>
      </c>
      <c r="I53" s="229">
        <v>0.66842629687890587</v>
      </c>
      <c r="J53" s="229">
        <v>0.59237787512079365</v>
      </c>
      <c r="K53" s="229">
        <v>0.48863492508827422</v>
      </c>
      <c r="L53" s="229">
        <v>0.77014284510137765</v>
      </c>
      <c r="M53" s="229">
        <v>0.953090729298121</v>
      </c>
      <c r="N53" s="229">
        <v>0.66571444686842629</v>
      </c>
      <c r="O53" s="229">
        <v>0.47946753216211258</v>
      </c>
      <c r="P53" s="229">
        <v>0.71133446549770896</v>
      </c>
      <c r="Q53" s="229">
        <v>0.45701501349514462</v>
      </c>
      <c r="R53" s="229">
        <v>0.42174773623714018</v>
      </c>
      <c r="S53" s="229">
        <v>0.41753484283377451</v>
      </c>
      <c r="T53" s="229">
        <v>0.33834885271824039</v>
      </c>
      <c r="U53" s="229">
        <v>0.33623205018954327</v>
      </c>
      <c r="V53" s="229">
        <v>0.28962950514951419</v>
      </c>
      <c r="W53" s="229">
        <v>0.30839050985473843</v>
      </c>
      <c r="X53" s="229">
        <v>0.32114599619535428</v>
      </c>
      <c r="Y53" s="229">
        <v>0.2384306427233798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1.599121285997459E-3</v>
      </c>
      <c r="K55" s="229">
        <v>7.9956064297121744E-4</v>
      </c>
      <c r="L55" s="229">
        <v>3.1953664545861168E-3</v>
      </c>
      <c r="M55" s="229">
        <v>3.1953664545809148E-3</v>
      </c>
      <c r="N55" s="229">
        <v>3.1953664545471081E-3</v>
      </c>
      <c r="O55" s="229">
        <v>3.994927097532382E-3</v>
      </c>
      <c r="P55" s="229">
        <v>1.599121285986234E-3</v>
      </c>
      <c r="Q55" s="229">
        <v>1.5991212859449899E-3</v>
      </c>
      <c r="R55" s="229">
        <v>2.3958058115039391E-3</v>
      </c>
      <c r="S55" s="229">
        <v>4.7944877404645873E-3</v>
      </c>
      <c r="T55" s="229">
        <v>3.195366454481314E-3</v>
      </c>
      <c r="U55" s="229">
        <v>3.1953664544603359E-3</v>
      </c>
      <c r="V55" s="229">
        <v>2.3958058114844291E-3</v>
      </c>
      <c r="W55" s="229">
        <v>7.9956064295354343E-4</v>
      </c>
      <c r="X55" s="229">
        <v>7.995606429680133E-4</v>
      </c>
      <c r="Y55" s="229">
        <v>7.9956064296418617E-4</v>
      </c>
      <c r="DA55" s="73" t="s">
        <v>2808</v>
      </c>
    </row>
    <row r="56" spans="1:105" ht="12" customHeight="1" x14ac:dyDescent="0.25">
      <c r="A56" s="64" t="s">
        <v>39</v>
      </c>
      <c r="B56" s="229">
        <v>6.0496983113557737E-2</v>
      </c>
      <c r="C56" s="229">
        <v>0</v>
      </c>
      <c r="D56" s="229">
        <v>8.0334166670144355E-2</v>
      </c>
      <c r="E56" s="229">
        <v>0.18149451974850431</v>
      </c>
      <c r="F56" s="229">
        <v>0</v>
      </c>
      <c r="G56" s="229">
        <v>0.2667879823068281</v>
      </c>
      <c r="H56" s="229">
        <v>6.1489556372242377E-2</v>
      </c>
      <c r="I56" s="229">
        <v>9.3226907816529953E-2</v>
      </c>
      <c r="J56" s="229">
        <v>0.1190123901150285</v>
      </c>
      <c r="K56" s="229">
        <v>8.529346255542819E-2</v>
      </c>
      <c r="L56" s="229">
        <v>0.12694940578243541</v>
      </c>
      <c r="M56" s="229">
        <v>0.12297911274505249</v>
      </c>
      <c r="N56" s="229">
        <v>5.0581961741979077E-2</v>
      </c>
      <c r="O56" s="229">
        <v>4.4630092593610227E-2</v>
      </c>
      <c r="P56" s="229">
        <v>5.0581961742050659E-2</v>
      </c>
      <c r="Q56" s="229">
        <v>5.0581961740746063E-2</v>
      </c>
      <c r="R56" s="229">
        <v>5.8515407000182443E-2</v>
      </c>
      <c r="S56" s="229">
        <v>4.0663369963394522E-2</v>
      </c>
      <c r="T56" s="229">
        <v>4.6615239111292457E-2</v>
      </c>
      <c r="U56" s="229">
        <v>3.3718927555465378E-2</v>
      </c>
      <c r="V56" s="229">
        <v>3.3718927555386087E-2</v>
      </c>
      <c r="W56" s="229">
        <v>3.2729924702931359E-2</v>
      </c>
      <c r="X56" s="229">
        <v>2.975220492576228E-2</v>
      </c>
      <c r="Y56" s="229">
        <v>2.5785482296031038E-2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4.7535149596247477</v>
      </c>
      <c r="C58" s="329">
        <v>2.574285244474074</v>
      </c>
      <c r="D58" s="329">
        <v>2.7815265900110608</v>
      </c>
      <c r="E58" s="329">
        <v>2.5784721211291641</v>
      </c>
      <c r="F58" s="329">
        <v>2.9044442929996972</v>
      </c>
      <c r="G58" s="329">
        <v>3.3120379419120849</v>
      </c>
      <c r="H58" s="329">
        <v>2.6879018446440268</v>
      </c>
      <c r="I58" s="329">
        <v>2.6139730514371382</v>
      </c>
      <c r="J58" s="329">
        <v>2.2317379935065071</v>
      </c>
      <c r="K58" s="329">
        <v>2.0546718129147559</v>
      </c>
      <c r="L58" s="329">
        <v>1.962561662611618</v>
      </c>
      <c r="M58" s="329">
        <v>2.2010951585736849</v>
      </c>
      <c r="N58" s="329">
        <v>1.824830403204857</v>
      </c>
      <c r="O58" s="329">
        <v>1.8168055450977589</v>
      </c>
      <c r="P58" s="329">
        <v>1.9982175669737221</v>
      </c>
      <c r="Q58" s="329">
        <v>1.8677615630229769</v>
      </c>
      <c r="R58" s="329">
        <v>1.793507720682775</v>
      </c>
      <c r="S58" s="329">
        <v>1.8315788109744551</v>
      </c>
      <c r="T58" s="329">
        <v>1.8371813949524669</v>
      </c>
      <c r="U58" s="329">
        <v>1.71526529751</v>
      </c>
      <c r="V58" s="329">
        <v>1.475170136514167</v>
      </c>
      <c r="W58" s="329">
        <v>1.4264458121584269</v>
      </c>
      <c r="X58" s="329">
        <v>1.985201872571462</v>
      </c>
      <c r="Y58" s="329">
        <v>1.8965742145303179</v>
      </c>
      <c r="DA58" s="72" t="s">
        <v>2811</v>
      </c>
    </row>
    <row r="59" spans="1:105" ht="12" customHeight="1" x14ac:dyDescent="0.25">
      <c r="A59" s="132" t="s">
        <v>2757</v>
      </c>
      <c r="B59" s="316">
        <v>1.1965644540446041</v>
      </c>
      <c r="C59" s="316">
        <v>0.64800431770438016</v>
      </c>
      <c r="D59" s="316">
        <v>0.70017153072131588</v>
      </c>
      <c r="E59" s="316">
        <v>0.64905824681189384</v>
      </c>
      <c r="F59" s="316">
        <v>0.73111262492597662</v>
      </c>
      <c r="G59" s="316">
        <v>0.83371292725497181</v>
      </c>
      <c r="H59" s="316">
        <v>0.67660411938955189</v>
      </c>
      <c r="I59" s="316">
        <v>0.6579946131961053</v>
      </c>
      <c r="J59" s="316">
        <v>0.56177762696712363</v>
      </c>
      <c r="K59" s="316">
        <v>0.51720616784495499</v>
      </c>
      <c r="L59" s="316">
        <v>0.49402001346328411</v>
      </c>
      <c r="M59" s="316">
        <v>0.55406415023186462</v>
      </c>
      <c r="N59" s="316">
        <v>0.45935002070703168</v>
      </c>
      <c r="O59" s="316">
        <v>0.45732998710215961</v>
      </c>
      <c r="P59" s="316">
        <v>0.50299539023161044</v>
      </c>
      <c r="Q59" s="316">
        <v>0.47015673957624621</v>
      </c>
      <c r="R59" s="316">
        <v>0.451465411353829</v>
      </c>
      <c r="S59" s="316">
        <v>0.46104874363671372</v>
      </c>
      <c r="T59" s="316">
        <v>0.46245903747102968</v>
      </c>
      <c r="U59" s="316">
        <v>0.43177006945166541</v>
      </c>
      <c r="V59" s="316">
        <v>0.37133282718443811</v>
      </c>
      <c r="W59" s="316">
        <v>0.3590678411548115</v>
      </c>
      <c r="X59" s="316">
        <v>0.49971905316341259</v>
      </c>
      <c r="Y59" s="316">
        <v>0.47740951881714327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1.0000000000000002</v>
      </c>
      <c r="C63" s="232">
        <f t="shared" si="1"/>
        <v>1.0000000000000002</v>
      </c>
      <c r="D63" s="232">
        <f t="shared" si="1"/>
        <v>1.0000000000000002</v>
      </c>
      <c r="E63" s="232">
        <f t="shared" si="1"/>
        <v>0.99999999999999989</v>
      </c>
      <c r="F63" s="232">
        <f t="shared" si="1"/>
        <v>1.0000000000000002</v>
      </c>
      <c r="G63" s="232">
        <f t="shared" si="1"/>
        <v>1.0000000000000004</v>
      </c>
      <c r="H63" s="232">
        <f t="shared" si="1"/>
        <v>1</v>
      </c>
      <c r="I63" s="232">
        <f t="shared" si="1"/>
        <v>0.99999999999999978</v>
      </c>
      <c r="J63" s="232">
        <f t="shared" si="1"/>
        <v>1.0000000000000002</v>
      </c>
      <c r="K63" s="232">
        <f t="shared" si="1"/>
        <v>1.0000000000000002</v>
      </c>
      <c r="L63" s="232">
        <f t="shared" si="1"/>
        <v>0.99999999999999989</v>
      </c>
      <c r="M63" s="232">
        <f t="shared" si="1"/>
        <v>1</v>
      </c>
      <c r="N63" s="232">
        <f t="shared" si="1"/>
        <v>0.99999999999999989</v>
      </c>
      <c r="O63" s="232">
        <f t="shared" si="1"/>
        <v>1.0000000000000004</v>
      </c>
      <c r="P63" s="232">
        <f t="shared" si="1"/>
        <v>1</v>
      </c>
      <c r="Q63" s="232">
        <f t="shared" si="1"/>
        <v>0.99999999999999944</v>
      </c>
      <c r="R63" s="232">
        <f t="shared" si="1"/>
        <v>0.99999999999999978</v>
      </c>
      <c r="S63" s="232">
        <f t="shared" si="1"/>
        <v>1</v>
      </c>
      <c r="T63" s="232">
        <f t="shared" si="1"/>
        <v>0.99999999999999978</v>
      </c>
      <c r="U63" s="232">
        <f t="shared" si="1"/>
        <v>1</v>
      </c>
      <c r="V63" s="232">
        <f t="shared" si="1"/>
        <v>0.99999999999999967</v>
      </c>
      <c r="W63" s="232">
        <f t="shared" si="1"/>
        <v>1</v>
      </c>
      <c r="X63" s="232">
        <f t="shared" si="1"/>
        <v>0.99999999999999989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2.1345650576118261E-2</v>
      </c>
      <c r="C64" s="299">
        <f t="shared" si="2"/>
        <v>1.6523005132892059E-2</v>
      </c>
      <c r="D64" s="299">
        <f t="shared" si="2"/>
        <v>1.5942969445467879E-2</v>
      </c>
      <c r="E64" s="299">
        <f t="shared" si="2"/>
        <v>1.4555746074883686E-2</v>
      </c>
      <c r="F64" s="299">
        <f t="shared" si="2"/>
        <v>1.4492965654450662E-2</v>
      </c>
      <c r="G64" s="299">
        <f t="shared" si="2"/>
        <v>1.9946107041547426E-2</v>
      </c>
      <c r="H64" s="299">
        <f t="shared" si="2"/>
        <v>2.2287946505876007E-2</v>
      </c>
      <c r="I64" s="299">
        <f t="shared" si="2"/>
        <v>2.4331030655239349E-2</v>
      </c>
      <c r="J64" s="299">
        <f t="shared" si="2"/>
        <v>2.2710180689688726E-2</v>
      </c>
      <c r="K64" s="299">
        <f t="shared" si="2"/>
        <v>2.6158395501216489E-2</v>
      </c>
      <c r="L64" s="299">
        <f t="shared" si="2"/>
        <v>1.8588685428163925E-2</v>
      </c>
      <c r="M64" s="299">
        <f t="shared" si="2"/>
        <v>1.7646207104143125E-2</v>
      </c>
      <c r="N64" s="299">
        <f t="shared" si="2"/>
        <v>2.0694724933769885E-2</v>
      </c>
      <c r="O64" s="299">
        <f t="shared" si="2"/>
        <v>2.5465556487027863E-2</v>
      </c>
      <c r="P64" s="299">
        <f t="shared" si="2"/>
        <v>2.1158626873005189E-2</v>
      </c>
      <c r="Q64" s="299">
        <f t="shared" si="2"/>
        <v>2.6523775608699209E-2</v>
      </c>
      <c r="R64" s="299">
        <f t="shared" si="2"/>
        <v>2.6759711226113637E-2</v>
      </c>
      <c r="S64" s="299">
        <f t="shared" si="2"/>
        <v>2.7752864736159032E-2</v>
      </c>
      <c r="T64" s="299">
        <f t="shared" si="2"/>
        <v>3.0733005034074144E-2</v>
      </c>
      <c r="U64" s="299">
        <f t="shared" si="2"/>
        <v>3.0217451088597077E-2</v>
      </c>
      <c r="V64" s="299">
        <f t="shared" si="2"/>
        <v>2.9981210079143998E-2</v>
      </c>
      <c r="W64" s="299">
        <f t="shared" si="2"/>
        <v>2.8618940955373796E-2</v>
      </c>
      <c r="X64" s="299">
        <f t="shared" si="2"/>
        <v>3.3522505213932255E-2</v>
      </c>
      <c r="Y64" s="299">
        <f t="shared" si="2"/>
        <v>3.7138143348222505E-2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4.4990365523884003E-3</v>
      </c>
      <c r="C65" s="233">
        <f t="shared" si="3"/>
        <v>3.4825644588857003E-3</v>
      </c>
      <c r="D65" s="233">
        <f t="shared" si="3"/>
        <v>3.3603099625842021E-3</v>
      </c>
      <c r="E65" s="233">
        <f t="shared" si="3"/>
        <v>3.0679239971937457E-3</v>
      </c>
      <c r="F65" s="233">
        <f t="shared" si="3"/>
        <v>3.0546917274488945E-3</v>
      </c>
      <c r="G65" s="233">
        <f t="shared" si="3"/>
        <v>4.2040538580807515E-3</v>
      </c>
      <c r="H65" s="233">
        <f t="shared" si="3"/>
        <v>4.6976448738368006E-3</v>
      </c>
      <c r="I65" s="233">
        <f t="shared" si="3"/>
        <v>5.1282670389852869E-3</v>
      </c>
      <c r="J65" s="233">
        <f t="shared" si="3"/>
        <v>4.7866394453476195E-3</v>
      </c>
      <c r="K65" s="233">
        <f t="shared" si="3"/>
        <v>5.5134219072936301E-3</v>
      </c>
      <c r="L65" s="233">
        <f t="shared" si="3"/>
        <v>3.917949228295089E-3</v>
      </c>
      <c r="M65" s="233">
        <f t="shared" si="3"/>
        <v>3.7193024634901129E-3</v>
      </c>
      <c r="N65" s="233">
        <f t="shared" si="3"/>
        <v>4.3618405345219454E-3</v>
      </c>
      <c r="O65" s="233">
        <f t="shared" si="3"/>
        <v>5.3673917809857041E-3</v>
      </c>
      <c r="P65" s="233">
        <f t="shared" si="3"/>
        <v>4.4596174457433163E-3</v>
      </c>
      <c r="Q65" s="233">
        <f t="shared" si="3"/>
        <v>5.5904333084321588E-3</v>
      </c>
      <c r="R65" s="233">
        <f t="shared" si="3"/>
        <v>5.6401616108314031E-3</v>
      </c>
      <c r="S65" s="233">
        <f t="shared" si="3"/>
        <v>5.8494892173099923E-3</v>
      </c>
      <c r="T65" s="233">
        <f t="shared" si="3"/>
        <v>6.4776153118393607E-3</v>
      </c>
      <c r="U65" s="233">
        <f t="shared" si="3"/>
        <v>6.3689516739165869E-3</v>
      </c>
      <c r="V65" s="233">
        <f t="shared" si="3"/>
        <v>6.3191590038401942E-3</v>
      </c>
      <c r="W65" s="233">
        <f t="shared" si="3"/>
        <v>6.0320326611608436E-3</v>
      </c>
      <c r="X65" s="233">
        <f t="shared" si="3"/>
        <v>7.0655600656112025E-3</v>
      </c>
      <c r="Y65" s="233">
        <f t="shared" si="3"/>
        <v>7.8276304493820649E-3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1.7433431317531476E-2</v>
      </c>
      <c r="C66" s="233">
        <f t="shared" si="4"/>
        <v>1.3494677715083095E-2</v>
      </c>
      <c r="D66" s="233">
        <f t="shared" si="4"/>
        <v>1.3020950653808141E-2</v>
      </c>
      <c r="E66" s="233">
        <f t="shared" si="4"/>
        <v>1.1887976830081661E-2</v>
      </c>
      <c r="F66" s="233">
        <f t="shared" si="4"/>
        <v>1.1836702771050193E-2</v>
      </c>
      <c r="G66" s="233">
        <f t="shared" si="4"/>
        <v>1.629039536279072E-2</v>
      </c>
      <c r="H66" s="233">
        <f t="shared" si="4"/>
        <v>1.820302376043411E-2</v>
      </c>
      <c r="I66" s="233">
        <f t="shared" si="4"/>
        <v>1.9871652555178511E-2</v>
      </c>
      <c r="J66" s="233">
        <f t="shared" si="4"/>
        <v>1.8547871092079685E-2</v>
      </c>
      <c r="K66" s="233">
        <f t="shared" si="4"/>
        <v>2.1364098963443816E-2</v>
      </c>
      <c r="L66" s="233">
        <f t="shared" si="4"/>
        <v>1.5181761246371231E-2</v>
      </c>
      <c r="M66" s="233">
        <f t="shared" si="4"/>
        <v>1.4412019838327123E-2</v>
      </c>
      <c r="N66" s="233">
        <f t="shared" si="4"/>
        <v>1.6901806973816384E-2</v>
      </c>
      <c r="O66" s="233">
        <f t="shared" si="4"/>
        <v>2.0798243107943332E-2</v>
      </c>
      <c r="P66" s="233">
        <f t="shared" si="4"/>
        <v>1.7280685217273474E-2</v>
      </c>
      <c r="Q66" s="233">
        <f t="shared" si="4"/>
        <v>2.1662512403028501E-2</v>
      </c>
      <c r="R66" s="233">
        <f t="shared" si="4"/>
        <v>2.1855205868467103E-2</v>
      </c>
      <c r="S66" s="233">
        <f t="shared" si="4"/>
        <v>2.2666334741930111E-2</v>
      </c>
      <c r="T66" s="233">
        <f t="shared" si="4"/>
        <v>2.5100276542628256E-2</v>
      </c>
      <c r="U66" s="233">
        <f t="shared" si="4"/>
        <v>2.4679213044614647E-2</v>
      </c>
      <c r="V66" s="233">
        <f t="shared" si="4"/>
        <v>2.4486270159224565E-2</v>
      </c>
      <c r="W66" s="233">
        <f t="shared" si="4"/>
        <v>2.3373676981492508E-2</v>
      </c>
      <c r="X66" s="233">
        <f t="shared" si="4"/>
        <v>2.7378518642693677E-2</v>
      </c>
      <c r="Y66" s="233">
        <f t="shared" si="4"/>
        <v>3.0331484581043591E-2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2.4519690398960986E-2</v>
      </c>
      <c r="C67" s="233">
        <f t="shared" si="5"/>
        <v>1.8979930776728351E-2</v>
      </c>
      <c r="D67" s="233">
        <f t="shared" si="5"/>
        <v>1.8313645370000037E-2</v>
      </c>
      <c r="E67" s="233">
        <f t="shared" si="5"/>
        <v>1.6720145680701133E-2</v>
      </c>
      <c r="F67" s="233">
        <f t="shared" si="5"/>
        <v>1.6648029983564377E-2</v>
      </c>
      <c r="G67" s="233">
        <f t="shared" si="5"/>
        <v>2.2912038571007886E-2</v>
      </c>
      <c r="H67" s="233">
        <f t="shared" si="5"/>
        <v>2.5602103154640145E-2</v>
      </c>
      <c r="I67" s="233">
        <f t="shared" si="5"/>
        <v>2.7948988325592092E-2</v>
      </c>
      <c r="J67" s="233">
        <f t="shared" si="5"/>
        <v>2.6087122406034103E-2</v>
      </c>
      <c r="K67" s="233">
        <f t="shared" si="5"/>
        <v>3.0048077323115287E-2</v>
      </c>
      <c r="L67" s="233">
        <f t="shared" si="5"/>
        <v>2.1352772078645294E-2</v>
      </c>
      <c r="M67" s="233">
        <f t="shared" si="5"/>
        <v>2.0270149807175303E-2</v>
      </c>
      <c r="N67" s="233">
        <f t="shared" si="5"/>
        <v>2.3771973895019703E-2</v>
      </c>
      <c r="O67" s="233">
        <f t="shared" si="5"/>
        <v>2.9252215043647771E-2</v>
      </c>
      <c r="P67" s="233">
        <f t="shared" si="5"/>
        <v>2.4304856783033131E-2</v>
      </c>
      <c r="Q67" s="233">
        <f t="shared" si="5"/>
        <v>3.0467788452624676E-2</v>
      </c>
      <c r="R67" s="233">
        <f t="shared" si="5"/>
        <v>3.0738807050650532E-2</v>
      </c>
      <c r="S67" s="233">
        <f t="shared" si="5"/>
        <v>3.1879639769621375E-2</v>
      </c>
      <c r="T67" s="233">
        <f t="shared" si="5"/>
        <v>3.5302918773921173E-2</v>
      </c>
      <c r="U67" s="233">
        <f t="shared" si="5"/>
        <v>3.4710703367696771E-2</v>
      </c>
      <c r="V67" s="233">
        <f t="shared" si="5"/>
        <v>3.4439333966671877E-2</v>
      </c>
      <c r="W67" s="233">
        <f t="shared" si="5"/>
        <v>3.2874499152394543E-2</v>
      </c>
      <c r="X67" s="233">
        <f t="shared" si="5"/>
        <v>3.8507209996344306E-2</v>
      </c>
      <c r="Y67" s="233">
        <f t="shared" si="5"/>
        <v>4.2660483626086043E-2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0.14239322650833638</v>
      </c>
      <c r="C68" s="300">
        <f t="shared" si="6"/>
        <v>0.16035595429452826</v>
      </c>
      <c r="D68" s="300">
        <f t="shared" si="6"/>
        <v>0.1609622241525458</v>
      </c>
      <c r="E68" s="300">
        <f t="shared" si="6"/>
        <v>0.16411923358797212</v>
      </c>
      <c r="F68" s="300">
        <f t="shared" si="6"/>
        <v>0.16799021541946363</v>
      </c>
      <c r="G68" s="300">
        <f t="shared" si="6"/>
        <v>0.14187473028501316</v>
      </c>
      <c r="H68" s="300">
        <f t="shared" si="6"/>
        <v>0.1380247729977192</v>
      </c>
      <c r="I68" s="300">
        <f t="shared" si="6"/>
        <v>0.13090848275243172</v>
      </c>
      <c r="J68" s="300">
        <f t="shared" si="6"/>
        <v>0.13410639565033369</v>
      </c>
      <c r="K68" s="300">
        <f t="shared" si="6"/>
        <v>0.12588553522855889</v>
      </c>
      <c r="L68" s="300">
        <f t="shared" si="6"/>
        <v>0.14842709606540144</v>
      </c>
      <c r="M68" s="300">
        <f t="shared" si="6"/>
        <v>0.15265777356995636</v>
      </c>
      <c r="N68" s="300">
        <f t="shared" si="6"/>
        <v>0.14346564277664056</v>
      </c>
      <c r="O68" s="300">
        <f t="shared" si="6"/>
        <v>0.12907229712923476</v>
      </c>
      <c r="P68" s="300">
        <f t="shared" si="6"/>
        <v>0.14209247291825844</v>
      </c>
      <c r="Q68" s="300">
        <f t="shared" si="6"/>
        <v>0.12620791100464773</v>
      </c>
      <c r="R68" s="300">
        <f t="shared" si="6"/>
        <v>0.12515433651113189</v>
      </c>
      <c r="S68" s="300">
        <f t="shared" si="6"/>
        <v>0.12375219892754843</v>
      </c>
      <c r="T68" s="300">
        <f t="shared" si="6"/>
        <v>0.11833538660991692</v>
      </c>
      <c r="U68" s="300">
        <f t="shared" si="6"/>
        <v>0.11975880700990078</v>
      </c>
      <c r="V68" s="300">
        <f t="shared" si="6"/>
        <v>0.11995384322399294</v>
      </c>
      <c r="W68" s="300">
        <f t="shared" si="6"/>
        <v>0.1224377262563203</v>
      </c>
      <c r="X68" s="300">
        <f t="shared" si="6"/>
        <v>0.11726939406194771</v>
      </c>
      <c r="Y68" s="300">
        <f t="shared" si="6"/>
        <v>0.11847238554674988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5.3477058267401054E-2</v>
      </c>
      <c r="C69" s="301">
        <f t="shared" si="7"/>
        <v>5.8214262707403909E-2</v>
      </c>
      <c r="D69" s="301">
        <f t="shared" si="7"/>
        <v>5.899683522845757E-2</v>
      </c>
      <c r="E69" s="301">
        <f t="shared" si="7"/>
        <v>6.0640685358439798E-2</v>
      </c>
      <c r="F69" s="301">
        <f t="shared" si="7"/>
        <v>6.0212172459167934E-2</v>
      </c>
      <c r="G69" s="301">
        <f t="shared" si="7"/>
        <v>5.5599028828838208E-2</v>
      </c>
      <c r="H69" s="301">
        <f t="shared" si="7"/>
        <v>5.2656594179114447E-2</v>
      </c>
      <c r="I69" s="301">
        <f t="shared" si="7"/>
        <v>5.0636322151428215E-2</v>
      </c>
      <c r="J69" s="301">
        <f t="shared" si="7"/>
        <v>5.2563669926620829E-2</v>
      </c>
      <c r="K69" s="301">
        <f t="shared" si="7"/>
        <v>4.8683366742614691E-2</v>
      </c>
      <c r="L69" s="301">
        <f t="shared" si="7"/>
        <v>5.673568373656368E-2</v>
      </c>
      <c r="M69" s="301">
        <f t="shared" si="7"/>
        <v>5.7569224574994173E-2</v>
      </c>
      <c r="N69" s="301">
        <f t="shared" si="7"/>
        <v>5.4289098869149358E-2</v>
      </c>
      <c r="O69" s="301">
        <f t="shared" si="7"/>
        <v>4.9249793707381279E-2</v>
      </c>
      <c r="P69" s="301">
        <f t="shared" si="7"/>
        <v>5.3791324992593995E-2</v>
      </c>
      <c r="Q69" s="301">
        <f t="shared" si="7"/>
        <v>4.8111469957725438E-2</v>
      </c>
      <c r="R69" s="301">
        <f t="shared" si="7"/>
        <v>4.7914634973716924E-2</v>
      </c>
      <c r="S69" s="301">
        <f t="shared" si="7"/>
        <v>4.6677329523651744E-2</v>
      </c>
      <c r="T69" s="301">
        <f t="shared" si="7"/>
        <v>4.3202891117663816E-2</v>
      </c>
      <c r="U69" s="301">
        <f t="shared" si="7"/>
        <v>4.3737642126232185E-2</v>
      </c>
      <c r="V69" s="301">
        <f t="shared" si="7"/>
        <v>4.4048734692794841E-2</v>
      </c>
      <c r="W69" s="301">
        <f t="shared" si="7"/>
        <v>4.5642815698041204E-2</v>
      </c>
      <c r="X69" s="301">
        <f t="shared" si="7"/>
        <v>3.9514004442398436E-2</v>
      </c>
      <c r="Y69" s="301">
        <f t="shared" si="7"/>
        <v>3.4528012099926321E-2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0.40210634197218886</v>
      </c>
      <c r="C70" s="301">
        <f t="shared" si="8"/>
        <v>0.43772647535759468</v>
      </c>
      <c r="D70" s="301">
        <f t="shared" si="8"/>
        <v>0.44361081873705593</v>
      </c>
      <c r="E70" s="301">
        <f t="shared" si="8"/>
        <v>0.45597130721442225</v>
      </c>
      <c r="F70" s="301">
        <f t="shared" si="8"/>
        <v>0.45274921983720495</v>
      </c>
      <c r="G70" s="301">
        <f t="shared" si="8"/>
        <v>0.41806192830914879</v>
      </c>
      <c r="H70" s="301">
        <f t="shared" si="8"/>
        <v>0.39593708315449516</v>
      </c>
      <c r="I70" s="301">
        <f t="shared" si="8"/>
        <v>0.38074619156170042</v>
      </c>
      <c r="J70" s="301">
        <f t="shared" si="8"/>
        <v>0.39523836425593767</v>
      </c>
      <c r="K70" s="301">
        <f t="shared" si="8"/>
        <v>0.36606146916081433</v>
      </c>
      <c r="L70" s="301">
        <f t="shared" si="8"/>
        <v>0.42660869886531511</v>
      </c>
      <c r="M70" s="301">
        <f t="shared" si="8"/>
        <v>0.43287628478505252</v>
      </c>
      <c r="N70" s="301">
        <f t="shared" si="8"/>
        <v>0.40821226265071925</v>
      </c>
      <c r="O70" s="301">
        <f t="shared" si="8"/>
        <v>0.37032056422280929</v>
      </c>
      <c r="P70" s="301">
        <f t="shared" si="8"/>
        <v>0.40446938600200472</v>
      </c>
      <c r="Q70" s="301">
        <f t="shared" si="8"/>
        <v>0.36176124525905085</v>
      </c>
      <c r="R70" s="301">
        <f t="shared" si="8"/>
        <v>0.36028119759083305</v>
      </c>
      <c r="S70" s="301">
        <f t="shared" si="8"/>
        <v>0.35097761237976599</v>
      </c>
      <c r="T70" s="301">
        <f t="shared" si="8"/>
        <v>0.32485250821166445</v>
      </c>
      <c r="U70" s="301">
        <f t="shared" si="8"/>
        <v>0.32887342444916895</v>
      </c>
      <c r="V70" s="301">
        <f t="shared" si="8"/>
        <v>0.33121260124774571</v>
      </c>
      <c r="W70" s="301">
        <f t="shared" si="8"/>
        <v>0.34319886419104062</v>
      </c>
      <c r="X70" s="301">
        <f t="shared" si="8"/>
        <v>0.29711491801880358</v>
      </c>
      <c r="Y70" s="301">
        <f t="shared" si="8"/>
        <v>0.25962409098213818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9.4979905988579388E-2</v>
      </c>
      <c r="C71" s="301">
        <f t="shared" si="9"/>
        <v>7.3520995229197278E-2</v>
      </c>
      <c r="D71" s="301">
        <f t="shared" si="9"/>
        <v>7.0940060304533675E-2</v>
      </c>
      <c r="E71" s="301">
        <f t="shared" si="9"/>
        <v>6.4767451751170588E-2</v>
      </c>
      <c r="F71" s="301">
        <f t="shared" si="9"/>
        <v>6.4488103112468359E-2</v>
      </c>
      <c r="G71" s="301">
        <f t="shared" si="9"/>
        <v>8.8752477460859389E-2</v>
      </c>
      <c r="H71" s="301">
        <f t="shared" si="9"/>
        <v>9.9172759165045407E-2</v>
      </c>
      <c r="I71" s="301">
        <f t="shared" si="9"/>
        <v>0.10826369503234547</v>
      </c>
      <c r="J71" s="301">
        <f t="shared" si="9"/>
        <v>0.10105153830746078</v>
      </c>
      <c r="K71" s="301">
        <f t="shared" si="9"/>
        <v>0.11639476326373155</v>
      </c>
      <c r="L71" s="301">
        <f t="shared" si="9"/>
        <v>8.2712475224044166E-2</v>
      </c>
      <c r="M71" s="301">
        <f t="shared" si="9"/>
        <v>7.8518810463508712E-2</v>
      </c>
      <c r="N71" s="301">
        <f t="shared" si="9"/>
        <v>9.2083538126876668E-2</v>
      </c>
      <c r="O71" s="301">
        <f t="shared" si="9"/>
        <v>0.11331189707522193</v>
      </c>
      <c r="P71" s="301">
        <f t="shared" si="9"/>
        <v>9.4147722697844299E-2</v>
      </c>
      <c r="Q71" s="301">
        <f t="shared" si="9"/>
        <v>0.11802056371123038</v>
      </c>
      <c r="R71" s="301">
        <f t="shared" si="9"/>
        <v>0.11907038614140025</v>
      </c>
      <c r="S71" s="301">
        <f t="shared" si="9"/>
        <v>0.12348953591994478</v>
      </c>
      <c r="T71" s="301">
        <f t="shared" si="9"/>
        <v>0.13675000995981482</v>
      </c>
      <c r="U71" s="301">
        <f t="shared" si="9"/>
        <v>0.1344559938979086</v>
      </c>
      <c r="V71" s="301">
        <f t="shared" si="9"/>
        <v>0.13340481259104292</v>
      </c>
      <c r="W71" s="301">
        <f t="shared" si="9"/>
        <v>0.12734324080406742</v>
      </c>
      <c r="X71" s="301">
        <f t="shared" si="9"/>
        <v>0.14916220905832689</v>
      </c>
      <c r="Y71" s="301">
        <f t="shared" si="9"/>
        <v>0.16525040317820183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0.21167205645563056</v>
      </c>
      <c r="C72" s="301">
        <f t="shared" si="10"/>
        <v>0.19635826546128335</v>
      </c>
      <c r="D72" s="301">
        <f t="shared" si="10"/>
        <v>0.19425758810189281</v>
      </c>
      <c r="E72" s="301">
        <f t="shared" si="10"/>
        <v>0.18946690050536971</v>
      </c>
      <c r="F72" s="301">
        <f t="shared" si="10"/>
        <v>0.1898063676959397</v>
      </c>
      <c r="G72" s="301">
        <f t="shared" si="10"/>
        <v>0.20659352214209872</v>
      </c>
      <c r="H72" s="301">
        <f t="shared" si="10"/>
        <v>0.21462724368238356</v>
      </c>
      <c r="I72" s="301">
        <f t="shared" si="10"/>
        <v>0.22073535320114165</v>
      </c>
      <c r="J72" s="301">
        <f t="shared" si="10"/>
        <v>0.21557196161491254</v>
      </c>
      <c r="K72" s="301">
        <f t="shared" si="10"/>
        <v>0.22610032601014599</v>
      </c>
      <c r="L72" s="301">
        <f t="shared" si="10"/>
        <v>0.20246263211102328</v>
      </c>
      <c r="M72" s="301">
        <f t="shared" si="10"/>
        <v>0.19953544355161301</v>
      </c>
      <c r="N72" s="301">
        <f t="shared" si="10"/>
        <v>0.20948635338701904</v>
      </c>
      <c r="O72" s="301">
        <f t="shared" si="10"/>
        <v>0.22426648195777663</v>
      </c>
      <c r="P72" s="301">
        <f t="shared" si="10"/>
        <v>0.21096329611107625</v>
      </c>
      <c r="Q72" s="301">
        <f t="shared" si="10"/>
        <v>0.22739176851654744</v>
      </c>
      <c r="R72" s="301">
        <f t="shared" si="10"/>
        <v>0.22801825345990315</v>
      </c>
      <c r="S72" s="301">
        <f t="shared" si="10"/>
        <v>0.23110476652163067</v>
      </c>
      <c r="T72" s="301">
        <f t="shared" si="10"/>
        <v>0.23954551398815743</v>
      </c>
      <c r="U72" s="301">
        <f t="shared" si="10"/>
        <v>0.23816391434328457</v>
      </c>
      <c r="V72" s="301">
        <f t="shared" si="10"/>
        <v>0.23742530432108708</v>
      </c>
      <c r="W72" s="301">
        <f t="shared" si="10"/>
        <v>0.23350920656289564</v>
      </c>
      <c r="X72" s="301">
        <f t="shared" si="10"/>
        <v>0.24716242243006656</v>
      </c>
      <c r="Y72" s="301">
        <f t="shared" si="10"/>
        <v>0.25619354694708751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6.0886278991374436E-2</v>
      </c>
      <c r="C73" s="302">
        <f t="shared" si="11"/>
        <v>6.6667228860636252E-2</v>
      </c>
      <c r="D73" s="302">
        <f t="shared" si="11"/>
        <v>6.6939547564284732E-2</v>
      </c>
      <c r="E73" s="302">
        <f t="shared" si="11"/>
        <v>6.799982850205806E-2</v>
      </c>
      <c r="F73" s="302">
        <f t="shared" si="11"/>
        <v>6.8991971481762254E-2</v>
      </c>
      <c r="G73" s="302">
        <f t="shared" si="11"/>
        <v>6.135317112556566E-2</v>
      </c>
      <c r="H73" s="302">
        <f t="shared" si="11"/>
        <v>5.9638677444456611E-2</v>
      </c>
      <c r="I73" s="302">
        <f t="shared" si="11"/>
        <v>5.6820452612169413E-2</v>
      </c>
      <c r="J73" s="302">
        <f t="shared" si="11"/>
        <v>5.8488278969132203E-2</v>
      </c>
      <c r="K73" s="302">
        <f t="shared" si="11"/>
        <v>5.4314181834650699E-2</v>
      </c>
      <c r="L73" s="302">
        <f t="shared" si="11"/>
        <v>6.3311505954261646E-2</v>
      </c>
      <c r="M73" s="302">
        <f t="shared" si="11"/>
        <v>6.4577956301966416E-2</v>
      </c>
      <c r="N73" s="302">
        <f t="shared" si="11"/>
        <v>6.141463111811131E-2</v>
      </c>
      <c r="O73" s="302">
        <f t="shared" si="11"/>
        <v>5.5598918017227689E-2</v>
      </c>
      <c r="P73" s="302">
        <f t="shared" si="11"/>
        <v>6.0894883467434623E-2</v>
      </c>
      <c r="Q73" s="302">
        <f t="shared" si="11"/>
        <v>5.4171689998586667E-2</v>
      </c>
      <c r="R73" s="302">
        <f t="shared" si="11"/>
        <v>5.3739234923400721E-2</v>
      </c>
      <c r="S73" s="302">
        <f t="shared" si="11"/>
        <v>5.2683474657069219E-2</v>
      </c>
      <c r="T73" s="302">
        <f t="shared" si="11"/>
        <v>4.8510751286197591E-2</v>
      </c>
      <c r="U73" s="302">
        <f t="shared" si="11"/>
        <v>4.9362385803612671E-2</v>
      </c>
      <c r="V73" s="302">
        <f t="shared" si="11"/>
        <v>4.9596158163460885E-2</v>
      </c>
      <c r="W73" s="302">
        <f t="shared" si="11"/>
        <v>5.1441356787761114E-2</v>
      </c>
      <c r="X73" s="302">
        <f t="shared" si="11"/>
        <v>4.4657900522358782E-2</v>
      </c>
      <c r="Y73" s="302">
        <f t="shared" si="11"/>
        <v>3.8980192252572626E-2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4.1245895197010884E-2</v>
      </c>
      <c r="C74" s="302">
        <f t="shared" si="12"/>
        <v>4.4899615954838705E-2</v>
      </c>
      <c r="D74" s="302">
        <f t="shared" si="12"/>
        <v>4.5503200094153942E-2</v>
      </c>
      <c r="E74" s="302">
        <f t="shared" si="12"/>
        <v>4.6771072194406925E-2</v>
      </c>
      <c r="F74" s="302">
        <f t="shared" si="12"/>
        <v>4.6440567886455689E-2</v>
      </c>
      <c r="G74" s="302">
        <f t="shared" si="12"/>
        <v>4.2882533004396248E-2</v>
      </c>
      <c r="H74" s="302">
        <f t="shared" si="12"/>
        <v>4.0613085971993909E-2</v>
      </c>
      <c r="I74" s="302">
        <f t="shared" si="12"/>
        <v>3.9054886418332324E-2</v>
      </c>
      <c r="J74" s="302">
        <f t="shared" si="12"/>
        <v>4.0541415163916794E-2</v>
      </c>
      <c r="K74" s="302">
        <f t="shared" si="12"/>
        <v>3.754860696456027E-2</v>
      </c>
      <c r="L74" s="302">
        <f t="shared" si="12"/>
        <v>4.3759214533226537E-2</v>
      </c>
      <c r="M74" s="302">
        <f t="shared" si="12"/>
        <v>4.4402109620918631E-2</v>
      </c>
      <c r="N74" s="302">
        <f t="shared" si="12"/>
        <v>4.1872207538051633E-2</v>
      </c>
      <c r="O74" s="302">
        <f t="shared" si="12"/>
        <v>3.7985481915846914E-2</v>
      </c>
      <c r="P74" s="302">
        <f t="shared" si="12"/>
        <v>4.1488283481467374E-2</v>
      </c>
      <c r="Q74" s="302">
        <f t="shared" si="12"/>
        <v>3.7107513239189281E-2</v>
      </c>
      <c r="R74" s="302">
        <f t="shared" si="12"/>
        <v>3.6955697948959108E-2</v>
      </c>
      <c r="S74" s="302">
        <f t="shared" si="12"/>
        <v>3.6001386463370373E-2</v>
      </c>
      <c r="T74" s="302">
        <f t="shared" si="12"/>
        <v>3.3321614482546863E-2</v>
      </c>
      <c r="U74" s="302">
        <f t="shared" si="12"/>
        <v>3.3734058337360609E-2</v>
      </c>
      <c r="V74" s="302">
        <f t="shared" si="12"/>
        <v>3.3973998450237651E-2</v>
      </c>
      <c r="W74" s="302">
        <f t="shared" si="12"/>
        <v>3.5203484517873834E-2</v>
      </c>
      <c r="X74" s="302">
        <f t="shared" si="12"/>
        <v>3.0476442400701156E-2</v>
      </c>
      <c r="Y74" s="302">
        <f t="shared" si="12"/>
        <v>2.6630835999122658E-2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0.10953988226724523</v>
      </c>
      <c r="C76" s="302">
        <f t="shared" si="14"/>
        <v>8.4791420645808357E-2</v>
      </c>
      <c r="D76" s="302">
        <f t="shared" si="14"/>
        <v>8.1814840443454107E-2</v>
      </c>
      <c r="E76" s="302">
        <f t="shared" si="14"/>
        <v>7.4695999808904706E-2</v>
      </c>
      <c r="F76" s="302">
        <f t="shared" si="14"/>
        <v>7.4373828327721755E-2</v>
      </c>
      <c r="G76" s="302">
        <f t="shared" si="14"/>
        <v>0.10235781801213681</v>
      </c>
      <c r="H76" s="302">
        <f t="shared" si="14"/>
        <v>0.11437548026593305</v>
      </c>
      <c r="I76" s="302">
        <f t="shared" si="14"/>
        <v>0.1248600141706399</v>
      </c>
      <c r="J76" s="302">
        <f t="shared" si="14"/>
        <v>0.11654226748186355</v>
      </c>
      <c r="K76" s="302">
        <f t="shared" si="14"/>
        <v>0.13423753721093501</v>
      </c>
      <c r="L76" s="302">
        <f t="shared" si="14"/>
        <v>9.5391911623535094E-2</v>
      </c>
      <c r="M76" s="302">
        <f t="shared" si="14"/>
        <v>9.0555377628727965E-2</v>
      </c>
      <c r="N76" s="302">
        <f t="shared" si="14"/>
        <v>0.10619951473085609</v>
      </c>
      <c r="O76" s="302">
        <f t="shared" si="14"/>
        <v>0.13068208202470202</v>
      </c>
      <c r="P76" s="302">
        <f t="shared" si="14"/>
        <v>0.10858012916217424</v>
      </c>
      <c r="Q76" s="302">
        <f t="shared" si="14"/>
        <v>0.1361125652787715</v>
      </c>
      <c r="R76" s="302">
        <f t="shared" si="14"/>
        <v>0.13732332058754332</v>
      </c>
      <c r="S76" s="302">
        <f t="shared" si="14"/>
        <v>0.14241990540119107</v>
      </c>
      <c r="T76" s="302">
        <f t="shared" si="14"/>
        <v>0.15771314821941296</v>
      </c>
      <c r="U76" s="302">
        <f t="shared" si="14"/>
        <v>0.15506747020231126</v>
      </c>
      <c r="V76" s="302">
        <f t="shared" si="14"/>
        <v>0.15385514770738853</v>
      </c>
      <c r="W76" s="302">
        <f t="shared" si="14"/>
        <v>0.14686436525726065</v>
      </c>
      <c r="X76" s="302">
        <f t="shared" si="14"/>
        <v>0.17202807950700666</v>
      </c>
      <c r="Y76" s="302">
        <f t="shared" si="14"/>
        <v>0.19058251869539222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2.7573601962864878E-2</v>
      </c>
      <c r="C77" s="235">
        <f t="shared" si="15"/>
        <v>2.134386886640351E-2</v>
      </c>
      <c r="D77" s="235">
        <f t="shared" si="15"/>
        <v>2.0594598043654037E-2</v>
      </c>
      <c r="E77" s="235">
        <f t="shared" si="15"/>
        <v>1.8802628999765175E-2</v>
      </c>
      <c r="F77" s="235">
        <f t="shared" si="15"/>
        <v>1.8721531339241381E-2</v>
      </c>
      <c r="G77" s="235">
        <f t="shared" si="15"/>
        <v>2.5765718140615269E-2</v>
      </c>
      <c r="H77" s="235">
        <f t="shared" si="15"/>
        <v>2.8790828526455165E-2</v>
      </c>
      <c r="I77" s="235">
        <f t="shared" si="15"/>
        <v>3.1430016725957119E-2</v>
      </c>
      <c r="J77" s="235">
        <f t="shared" si="15"/>
        <v>2.9336256611584271E-2</v>
      </c>
      <c r="K77" s="235">
        <f t="shared" si="15"/>
        <v>3.3790545899065529E-2</v>
      </c>
      <c r="L77" s="235">
        <f t="shared" si="15"/>
        <v>2.4012246016176839E-2</v>
      </c>
      <c r="M77" s="235">
        <f t="shared" si="15"/>
        <v>2.2794783841739632E-2</v>
      </c>
      <c r="N77" s="235">
        <f t="shared" si="15"/>
        <v>2.6732757852467166E-2</v>
      </c>
      <c r="O77" s="235">
        <f t="shared" si="15"/>
        <v>3.2895559487971786E-2</v>
      </c>
      <c r="P77" s="235">
        <f t="shared" si="15"/>
        <v>2.7332010959167354E-2</v>
      </c>
      <c r="Q77" s="235">
        <f t="shared" si="15"/>
        <v>3.4262531778013111E-2</v>
      </c>
      <c r="R77" s="235">
        <f t="shared" si="15"/>
        <v>3.4567305566951943E-2</v>
      </c>
      <c r="S77" s="235">
        <f t="shared" si="15"/>
        <v>3.5850228262437868E-2</v>
      </c>
      <c r="T77" s="235">
        <f t="shared" si="15"/>
        <v>3.9699874450319375E-2</v>
      </c>
      <c r="U77" s="235">
        <f t="shared" si="15"/>
        <v>3.9033898998679914E-2</v>
      </c>
      <c r="V77" s="235">
        <f t="shared" si="15"/>
        <v>3.8728730714455623E-2</v>
      </c>
      <c r="W77" s="235">
        <f t="shared" si="15"/>
        <v>3.6968996737213176E-2</v>
      </c>
      <c r="X77" s="235">
        <f t="shared" si="15"/>
        <v>4.3303258069875249E-2</v>
      </c>
      <c r="Y77" s="235">
        <f t="shared" si="15"/>
        <v>4.797381924116207E-2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0.48918068440500978</v>
      </c>
      <c r="C81" s="322">
        <f>IF(C$5=0,0,C$5/TEL_fec!C$5)</f>
        <v>0.49093218729187654</v>
      </c>
      <c r="D81" s="322">
        <f>IF(D$5=0,0,D$5/TEL_fec!D$5)</f>
        <v>0.492163981401538</v>
      </c>
      <c r="E81" s="322">
        <f>IF(E$5=0,0,E$5/TEL_fec!E$5)</f>
        <v>0.49138236269810825</v>
      </c>
      <c r="F81" s="322">
        <f>IF(F$5=0,0,F$5/TEL_fec!F$5)</f>
        <v>0.4890431536066151</v>
      </c>
      <c r="G81" s="322">
        <f>IF(G$5=0,0,G$5/TEL_fec!G$5)</f>
        <v>0.4904969908735255</v>
      </c>
      <c r="H81" s="322">
        <f>IF(H$5=0,0,H$5/TEL_fec!H$5)</f>
        <v>0.4861558634471882</v>
      </c>
      <c r="I81" s="322">
        <f>IF(I$5=0,0,I$5/TEL_fec!I$5)</f>
        <v>0.48764003522811494</v>
      </c>
      <c r="J81" s="322">
        <f>IF(J$5=0,0,J$5/TEL_fec!J$5)</f>
        <v>0.48729813529630822</v>
      </c>
      <c r="K81" s="322">
        <f>IF(K$5=0,0,K$5/TEL_fec!K$5)</f>
        <v>0.49084024276208199</v>
      </c>
      <c r="L81" s="322">
        <f>IF(L$5=0,0,L$5/TEL_fec!L$5)</f>
        <v>0.49266632542934991</v>
      </c>
      <c r="M81" s="322">
        <f>IF(M$5=0,0,M$5/TEL_fec!M$5)</f>
        <v>0.49286640569544904</v>
      </c>
      <c r="N81" s="322">
        <f>IF(N$5=0,0,N$5/TEL_fec!N$5)</f>
        <v>0.49127225058503443</v>
      </c>
      <c r="O81" s="322">
        <f>IF(O$5=0,0,O$5/TEL_fec!O$5)</f>
        <v>0.49012209588384731</v>
      </c>
      <c r="P81" s="322">
        <f>IF(P$5=0,0,P$5/TEL_fec!P$5)</f>
        <v>0.49120372132502732</v>
      </c>
      <c r="Q81" s="322">
        <f>IF(Q$5=0,0,Q$5/TEL_fec!Q$5)</f>
        <v>0.49032943183227995</v>
      </c>
      <c r="R81" s="322">
        <f>IF(R$5=0,0,R$5/TEL_fec!R$5)</f>
        <v>0.49041823931740547</v>
      </c>
      <c r="S81" s="322">
        <f>IF(S$5=0,0,S$5/TEL_fec!S$5)</f>
        <v>0.48989081069802914</v>
      </c>
      <c r="T81" s="322">
        <f>IF(T$5=0,0,T$5/TEL_fec!T$5)</f>
        <v>0.49056525777885751</v>
      </c>
      <c r="U81" s="322">
        <f>IF(U$5=0,0,U$5/TEL_fec!U$5)</f>
        <v>0.49029287184643427</v>
      </c>
      <c r="V81" s="322">
        <f>IF(V$5=0,0,V$5/TEL_fec!V$5)</f>
        <v>0.49044490151735826</v>
      </c>
      <c r="W81" s="322">
        <f>IF(W$5=0,0,W$5/TEL_fec!W$5)</f>
        <v>0.49047360477353924</v>
      </c>
      <c r="X81" s="322">
        <f>IF(X$5=0,0,X$5/TEL_fec!X$5)</f>
        <v>0.49153520025392949</v>
      </c>
      <c r="Y81" s="322">
        <f>IF(Y$5=0,0,Y$5/TEL_fec!Y$5)</f>
        <v>0.49367598214335917</v>
      </c>
      <c r="DA81" s="95"/>
    </row>
    <row r="82" spans="1:105" ht="12" customHeight="1" x14ac:dyDescent="0.25">
      <c r="A82" s="55" t="s">
        <v>91</v>
      </c>
      <c r="B82" s="334">
        <f>IF(B$6=0,0,B$6/TEL_fec!B$6)</f>
        <v>0.48236072771928873</v>
      </c>
      <c r="C82" s="334">
        <f>IF(C$6=0,0,C$6/TEL_fec!C$6)</f>
        <v>0.48236072771928856</v>
      </c>
      <c r="D82" s="334">
        <f>IF(D$6=0,0,D$6/TEL_fec!D$6)</f>
        <v>0.48236072771928867</v>
      </c>
      <c r="E82" s="334">
        <f>IF(E$6=0,0,E$6/TEL_fec!E$6)</f>
        <v>0.48236072771928873</v>
      </c>
      <c r="F82" s="334">
        <f>IF(F$6=0,0,F$6/TEL_fec!F$6)</f>
        <v>0.48236072771928856</v>
      </c>
      <c r="G82" s="334">
        <f>IF(G$6=0,0,G$6/TEL_fec!G$6)</f>
        <v>0.48236072771928873</v>
      </c>
      <c r="H82" s="334">
        <f>IF(H$6=0,0,H$6/TEL_fec!H$6)</f>
        <v>0.48236072771928884</v>
      </c>
      <c r="I82" s="334">
        <f>IF(I$6=0,0,I$6/TEL_fec!I$6)</f>
        <v>0.48236072771928867</v>
      </c>
      <c r="J82" s="334">
        <f>IF(J$6=0,0,J$6/TEL_fec!J$6)</f>
        <v>0.48236072771928862</v>
      </c>
      <c r="K82" s="334">
        <f>IF(K$6=0,0,K$6/TEL_fec!K$6)</f>
        <v>0.48236072771928873</v>
      </c>
      <c r="L82" s="334">
        <f>IF(L$6=0,0,L$6/TEL_fec!L$6)</f>
        <v>0.48236072771928867</v>
      </c>
      <c r="M82" s="334">
        <f>IF(M$6=0,0,M$6/TEL_fec!M$6)</f>
        <v>0.48236072771928873</v>
      </c>
      <c r="N82" s="334">
        <f>IF(N$6=0,0,N$6/TEL_fec!N$6)</f>
        <v>0.48236072771928878</v>
      </c>
      <c r="O82" s="334">
        <f>IF(O$6=0,0,O$6/TEL_fec!O$6)</f>
        <v>0.48236072771928862</v>
      </c>
      <c r="P82" s="334">
        <f>IF(P$6=0,0,P$6/TEL_fec!P$6)</f>
        <v>0.48236072771928856</v>
      </c>
      <c r="Q82" s="334">
        <f>IF(Q$6=0,0,Q$6/TEL_fec!Q$6)</f>
        <v>0.48236072771928862</v>
      </c>
      <c r="R82" s="334">
        <f>IF(R$6=0,0,R$6/TEL_fec!R$6)</f>
        <v>0.48236072771928867</v>
      </c>
      <c r="S82" s="334">
        <f>IF(S$6=0,0,S$6/TEL_fec!S$6)</f>
        <v>0.48236072771928862</v>
      </c>
      <c r="T82" s="334">
        <f>IF(T$6=0,0,T$6/TEL_fec!T$6)</f>
        <v>0.48236072771928873</v>
      </c>
      <c r="U82" s="334">
        <f>IF(U$6=0,0,U$6/TEL_fec!U$6)</f>
        <v>0.48236072771928862</v>
      </c>
      <c r="V82" s="334">
        <f>IF(V$6=0,0,V$6/TEL_fec!V$6)</f>
        <v>0.48236072771928867</v>
      </c>
      <c r="W82" s="334">
        <f>IF(W$6=0,0,W$6/TEL_fec!W$6)</f>
        <v>0.48236072771928862</v>
      </c>
      <c r="X82" s="334">
        <f>IF(X$6=0,0,X$6/TEL_fec!X$6)</f>
        <v>0.48236072771928862</v>
      </c>
      <c r="Y82" s="334">
        <f>IF(Y$6=0,0,Y$6/TEL_fec!Y$6)</f>
        <v>0.48236072771928873</v>
      </c>
      <c r="DA82" s="67"/>
    </row>
    <row r="83" spans="1:105" ht="12" customHeight="1" x14ac:dyDescent="0.25">
      <c r="A83" s="173" t="s">
        <v>92</v>
      </c>
      <c r="B83" s="335">
        <f>IF(B$7=0,0,B$7/TEL_fec!B$7)</f>
        <v>0.12390724367151064</v>
      </c>
      <c r="C83" s="335">
        <f>IF(C$7=0,0,C$7/TEL_fec!C$7)</f>
        <v>0.12390724367151061</v>
      </c>
      <c r="D83" s="335">
        <f>IF(D$7=0,0,D$7/TEL_fec!D$7)</f>
        <v>0.12390724367151058</v>
      </c>
      <c r="E83" s="335">
        <f>IF(E$7=0,0,E$7/TEL_fec!E$7)</f>
        <v>0.12390724367151068</v>
      </c>
      <c r="F83" s="335">
        <f>IF(F$7=0,0,F$7/TEL_fec!F$7)</f>
        <v>0.12390724367151057</v>
      </c>
      <c r="G83" s="335">
        <f>IF(G$7=0,0,G$7/TEL_fec!G$7)</f>
        <v>0.12390724367151072</v>
      </c>
      <c r="H83" s="335">
        <f>IF(H$7=0,0,H$7/TEL_fec!H$7)</f>
        <v>0.12390724367151064</v>
      </c>
      <c r="I83" s="335">
        <f>IF(I$7=0,0,I$7/TEL_fec!I$7)</f>
        <v>0.12390724367151068</v>
      </c>
      <c r="J83" s="335">
        <f>IF(J$7=0,0,J$7/TEL_fec!J$7)</f>
        <v>0.12390724367151063</v>
      </c>
      <c r="K83" s="335">
        <f>IF(K$7=0,0,K$7/TEL_fec!K$7)</f>
        <v>0.12390724367151064</v>
      </c>
      <c r="L83" s="335">
        <f>IF(L$7=0,0,L$7/TEL_fec!L$7)</f>
        <v>0.12390724367151063</v>
      </c>
      <c r="M83" s="335">
        <f>IF(M$7=0,0,M$7/TEL_fec!M$7)</f>
        <v>0.12390724367151063</v>
      </c>
      <c r="N83" s="335">
        <f>IF(N$7=0,0,N$7/TEL_fec!N$7)</f>
        <v>0.12390724367151063</v>
      </c>
      <c r="O83" s="335">
        <f>IF(O$7=0,0,O$7/TEL_fec!O$7)</f>
        <v>0.12390724367151063</v>
      </c>
      <c r="P83" s="335">
        <f>IF(P$7=0,0,P$7/TEL_fec!P$7)</f>
        <v>0.12390724367151063</v>
      </c>
      <c r="Q83" s="335">
        <f>IF(Q$7=0,0,Q$7/TEL_fec!Q$7)</f>
        <v>0.1239072436715106</v>
      </c>
      <c r="R83" s="335">
        <f>IF(R$7=0,0,R$7/TEL_fec!R$7)</f>
        <v>0.12390724367151058</v>
      </c>
      <c r="S83" s="335">
        <f>IF(S$7=0,0,S$7/TEL_fec!S$7)</f>
        <v>0.12390724367151064</v>
      </c>
      <c r="T83" s="335">
        <f>IF(T$7=0,0,T$7/TEL_fec!T$7)</f>
        <v>0.12390724367151063</v>
      </c>
      <c r="U83" s="335">
        <f>IF(U$7=0,0,U$7/TEL_fec!U$7)</f>
        <v>0.12390724367151063</v>
      </c>
      <c r="V83" s="335">
        <f>IF(V$7=0,0,V$7/TEL_fec!V$7)</f>
        <v>0.12390724367151058</v>
      </c>
      <c r="W83" s="335">
        <f>IF(W$7=0,0,W$7/TEL_fec!W$7)</f>
        <v>0.12390724367151061</v>
      </c>
      <c r="X83" s="335">
        <f>IF(X$7=0,0,X$7/TEL_fec!X$7)</f>
        <v>0.1239072436715106</v>
      </c>
      <c r="Y83" s="335">
        <f>IF(Y$7=0,0,Y$7/TEL_fec!Y$7)</f>
        <v>0.12390724367151058</v>
      </c>
      <c r="DA83" s="177"/>
    </row>
    <row r="84" spans="1:105" ht="12" customHeight="1" x14ac:dyDescent="0.25">
      <c r="A84" s="173" t="s">
        <v>93</v>
      </c>
      <c r="B84" s="335">
        <f>IF(B$8=0,0,B$8/TEL_fec!B$8)</f>
        <v>0.66800881273168955</v>
      </c>
      <c r="C84" s="335">
        <f>IF(C$8=0,0,C$8/TEL_fec!C$8)</f>
        <v>0.66800881273168955</v>
      </c>
      <c r="D84" s="335">
        <f>IF(D$8=0,0,D$8/TEL_fec!D$8)</f>
        <v>0.66800881273168966</v>
      </c>
      <c r="E84" s="335">
        <f>IF(E$8=0,0,E$8/TEL_fec!E$8)</f>
        <v>0.66800881273168955</v>
      </c>
      <c r="F84" s="335">
        <f>IF(F$8=0,0,F$8/TEL_fec!F$8)</f>
        <v>0.66800881273168944</v>
      </c>
      <c r="G84" s="335">
        <f>IF(G$8=0,0,G$8/TEL_fec!G$8)</f>
        <v>0.66800881273168944</v>
      </c>
      <c r="H84" s="335">
        <f>IF(H$8=0,0,H$8/TEL_fec!H$8)</f>
        <v>0.66800881273168944</v>
      </c>
      <c r="I84" s="335">
        <f>IF(I$8=0,0,I$8/TEL_fec!I$8)</f>
        <v>0.66800881273168955</v>
      </c>
      <c r="J84" s="335">
        <f>IF(J$8=0,0,J$8/TEL_fec!J$8)</f>
        <v>0.66800881273168955</v>
      </c>
      <c r="K84" s="335">
        <f>IF(K$8=0,0,K$8/TEL_fec!K$8)</f>
        <v>0.66800881273168933</v>
      </c>
      <c r="L84" s="335">
        <f>IF(L$8=0,0,L$8/TEL_fec!L$8)</f>
        <v>0.66800881273168955</v>
      </c>
      <c r="M84" s="335">
        <f>IF(M$8=0,0,M$8/TEL_fec!M$8)</f>
        <v>0.66800881273168955</v>
      </c>
      <c r="N84" s="335">
        <f>IF(N$8=0,0,N$8/TEL_fec!N$8)</f>
        <v>0.66800881273168955</v>
      </c>
      <c r="O84" s="335">
        <f>IF(O$8=0,0,O$8/TEL_fec!O$8)</f>
        <v>0.66800881273168933</v>
      </c>
      <c r="P84" s="335">
        <f>IF(P$8=0,0,P$8/TEL_fec!P$8)</f>
        <v>0.66800881273168966</v>
      </c>
      <c r="Q84" s="335">
        <f>IF(Q$8=0,0,Q$8/TEL_fec!Q$8)</f>
        <v>0.66800881273168966</v>
      </c>
      <c r="R84" s="335">
        <f>IF(R$8=0,0,R$8/TEL_fec!R$8)</f>
        <v>0.66800881273168944</v>
      </c>
      <c r="S84" s="335">
        <f>IF(S$8=0,0,S$8/TEL_fec!S$8)</f>
        <v>0.66800881273168944</v>
      </c>
      <c r="T84" s="335">
        <f>IF(T$8=0,0,T$8/TEL_fec!T$8)</f>
        <v>0.66800881273168944</v>
      </c>
      <c r="U84" s="335">
        <f>IF(U$8=0,0,U$8/TEL_fec!U$8)</f>
        <v>0.66800881273168966</v>
      </c>
      <c r="V84" s="335">
        <f>IF(V$8=0,0,V$8/TEL_fec!V$8)</f>
        <v>0.66800881273168966</v>
      </c>
      <c r="W84" s="335">
        <f>IF(W$8=0,0,W$8/TEL_fec!W$8)</f>
        <v>0.66800881273168933</v>
      </c>
      <c r="X84" s="335">
        <f>IF(X$8=0,0,X$8/TEL_fec!X$8)</f>
        <v>0.66800881273168977</v>
      </c>
      <c r="Y84" s="335">
        <f>IF(Y$8=0,0,Y$8/TEL_fec!Y$8)</f>
        <v>0.66800881273168944</v>
      </c>
      <c r="DA84" s="177"/>
    </row>
    <row r="85" spans="1:105" ht="12" customHeight="1" x14ac:dyDescent="0.25">
      <c r="A85" s="173" t="s">
        <v>94</v>
      </c>
      <c r="B85" s="335">
        <f>IF(B$9=0,0,B$9/TEL_fec!B$9)</f>
        <v>0.48020825478408019</v>
      </c>
      <c r="C85" s="335">
        <f>IF(C$9=0,0,C$9/TEL_fec!C$9)</f>
        <v>0.48020825478408019</v>
      </c>
      <c r="D85" s="335">
        <f>IF(D$9=0,0,D$9/TEL_fec!D$9)</f>
        <v>0.48020825478407991</v>
      </c>
      <c r="E85" s="335">
        <f>IF(E$9=0,0,E$9/TEL_fec!E$9)</f>
        <v>0.48020825478408019</v>
      </c>
      <c r="F85" s="335">
        <f>IF(F$9=0,0,F$9/TEL_fec!F$9)</f>
        <v>0.48020825478408008</v>
      </c>
      <c r="G85" s="335">
        <f>IF(G$9=0,0,G$9/TEL_fec!G$9)</f>
        <v>0.48020825478408008</v>
      </c>
      <c r="H85" s="335">
        <f>IF(H$9=0,0,H$9/TEL_fec!H$9)</f>
        <v>0.48020825478408014</v>
      </c>
      <c r="I85" s="335">
        <f>IF(I$9=0,0,I$9/TEL_fec!I$9)</f>
        <v>0.48020825478408008</v>
      </c>
      <c r="J85" s="335">
        <f>IF(J$9=0,0,J$9/TEL_fec!J$9)</f>
        <v>0.48020825478407991</v>
      </c>
      <c r="K85" s="335">
        <f>IF(K$9=0,0,K$9/TEL_fec!K$9)</f>
        <v>0.48020825478408002</v>
      </c>
      <c r="L85" s="335">
        <f>IF(L$9=0,0,L$9/TEL_fec!L$9)</f>
        <v>0.48020825478407997</v>
      </c>
      <c r="M85" s="335">
        <f>IF(M$9=0,0,M$9/TEL_fec!M$9)</f>
        <v>0.48020825478408014</v>
      </c>
      <c r="N85" s="335">
        <f>IF(N$9=0,0,N$9/TEL_fec!N$9)</f>
        <v>0.48020825478408002</v>
      </c>
      <c r="O85" s="335">
        <f>IF(O$9=0,0,O$9/TEL_fec!O$9)</f>
        <v>0.48020825478407991</v>
      </c>
      <c r="P85" s="335">
        <f>IF(P$9=0,0,P$9/TEL_fec!P$9)</f>
        <v>0.48020825478407997</v>
      </c>
      <c r="Q85" s="335">
        <f>IF(Q$9=0,0,Q$9/TEL_fec!Q$9)</f>
        <v>0.48020825478408008</v>
      </c>
      <c r="R85" s="335">
        <f>IF(R$9=0,0,R$9/TEL_fec!R$9)</f>
        <v>0.48020825478407997</v>
      </c>
      <c r="S85" s="335">
        <f>IF(S$9=0,0,S$9/TEL_fec!S$9)</f>
        <v>0.48020825478407997</v>
      </c>
      <c r="T85" s="335">
        <f>IF(T$9=0,0,T$9/TEL_fec!T$9)</f>
        <v>0.48020825478407991</v>
      </c>
      <c r="U85" s="335">
        <f>IF(U$9=0,0,U$9/TEL_fec!U$9)</f>
        <v>0.48020825478407991</v>
      </c>
      <c r="V85" s="335">
        <f>IF(V$9=0,0,V$9/TEL_fec!V$9)</f>
        <v>0.48020825478407991</v>
      </c>
      <c r="W85" s="335">
        <f>IF(W$9=0,0,W$9/TEL_fec!W$9)</f>
        <v>0.48020825478407991</v>
      </c>
      <c r="X85" s="335">
        <f>IF(X$9=0,0,X$9/TEL_fec!X$9)</f>
        <v>0.48020825478407997</v>
      </c>
      <c r="Y85" s="335">
        <f>IF(Y$9=0,0,Y$9/TEL_fec!Y$9)</f>
        <v>0.48020825478407991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0.67984791208388151</v>
      </c>
      <c r="C86" s="336">
        <f>IF(C$10=0,0,C$10/TEL_fec!C$10)</f>
        <v>0.67388397372858955</v>
      </c>
      <c r="D86" s="336">
        <f>IF(D$10=0,0,D$10/TEL_fec!D$10)</f>
        <v>0.67360377453377451</v>
      </c>
      <c r="E86" s="336">
        <f>IF(E$10=0,0,E$10/TEL_fec!E$10)</f>
        <v>0.67295199919675697</v>
      </c>
      <c r="F86" s="336">
        <f>IF(F$10=0,0,F$10/TEL_fec!F$10)</f>
        <v>0.67270898633157439</v>
      </c>
      <c r="G86" s="336">
        <f>IF(G$10=0,0,G$10/TEL_fec!G$10)</f>
        <v>0.67896733248289476</v>
      </c>
      <c r="H86" s="336">
        <f>IF(H$10=0,0,H$10/TEL_fec!H$10)</f>
        <v>0.68257118749576018</v>
      </c>
      <c r="I86" s="336">
        <f>IF(I$10=0,0,I$10/TEL_fec!I$10)</f>
        <v>0.68836363363445441</v>
      </c>
      <c r="J86" s="336">
        <f>IF(J$10=0,0,J$10/TEL_fec!J$10)</f>
        <v>0.68468919802456518</v>
      </c>
      <c r="K86" s="336">
        <f>IF(K$10=0,0,K$10/TEL_fec!K$10)</f>
        <v>0.69434514197502251</v>
      </c>
      <c r="L86" s="336">
        <f>IF(L$10=0,0,L$10/TEL_fec!L$10)</f>
        <v>0.67643094344420174</v>
      </c>
      <c r="M86" s="336">
        <f>IF(M$10=0,0,M$10/TEL_fec!M$10)</f>
        <v>0.67523745402299507</v>
      </c>
      <c r="N86" s="336">
        <f>IF(N$10=0,0,N$10/TEL_fec!N$10)</f>
        <v>0.67890933653582475</v>
      </c>
      <c r="O86" s="336">
        <f>IF(O$10=0,0,O$10/TEL_fec!O$10)</f>
        <v>0.69059711064909413</v>
      </c>
      <c r="P86" s="336">
        <f>IF(P$10=0,0,P$10/TEL_fec!P$10)</f>
        <v>0.67963855617534241</v>
      </c>
      <c r="Q86" s="336">
        <f>IF(Q$10=0,0,Q$10/TEL_fec!Q$10)</f>
        <v>0.69467422346955288</v>
      </c>
      <c r="R86" s="336">
        <f>IF(R$10=0,0,R$10/TEL_fec!R$10)</f>
        <v>0.69616037945759046</v>
      </c>
      <c r="S86" s="336">
        <f>IF(S$10=0,0,S$10/TEL_fec!S$10)</f>
        <v>0.69970424269141729</v>
      </c>
      <c r="T86" s="336">
        <f>IF(T$10=0,0,T$10/TEL_fec!T$10)</f>
        <v>0.71699472787397911</v>
      </c>
      <c r="U86" s="336">
        <f>IF(U$10=0,0,U$10/TEL_fec!U$10)</f>
        <v>0.71360366572072753</v>
      </c>
      <c r="V86" s="336">
        <f>IF(V$10=0,0,V$10/TEL_fec!V$10)</f>
        <v>0.71288865795607492</v>
      </c>
      <c r="W86" s="336">
        <f>IF(W$10=0,0,W$10/TEL_fec!W$10)</f>
        <v>0.70539336630894045</v>
      </c>
      <c r="X86" s="336">
        <f>IF(X$10=0,0,X$10/TEL_fec!X$10)</f>
        <v>0.73728126825866824</v>
      </c>
      <c r="Y86" s="336">
        <f>IF(Y$10=0,0,Y$10/TEL_fec!Y$10)</f>
        <v>0.7686632724847603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0.54167287875226688</v>
      </c>
      <c r="C87" s="349">
        <f>IF(C$16=0,0,C$16/TEL_fec!C$16)</f>
        <v>0.541492351331892</v>
      </c>
      <c r="D87" s="349">
        <f>IF(D$16=0,0,D$16/TEL_fec!D$16)</f>
        <v>0.54365329254483319</v>
      </c>
      <c r="E87" s="349">
        <f>IF(E$16=0,0,E$16/TEL_fec!E$16)</f>
        <v>0.54193596511428477</v>
      </c>
      <c r="F87" s="349">
        <f>IF(F$16=0,0,F$16/TEL_fec!F$16)</f>
        <v>0.5369141561573626</v>
      </c>
      <c r="G87" s="349">
        <f>IF(G$16=0,0,G$16/TEL_fec!G$16)</f>
        <v>0.54487091860605585</v>
      </c>
      <c r="H87" s="349">
        <f>IF(H$16=0,0,H$16/TEL_fec!H$16)</f>
        <v>0.53669543563510225</v>
      </c>
      <c r="I87" s="349">
        <f>IF(I$16=0,0,I$16/TEL_fec!I$16)</f>
        <v>0.54056511445322852</v>
      </c>
      <c r="J87" s="349">
        <f>IF(J$16=0,0,J$16/TEL_fec!J$16)</f>
        <v>0.53985145383877153</v>
      </c>
      <c r="K87" s="349">
        <f>IF(K$16=0,0,K$16/TEL_fec!K$16)</f>
        <v>0.54767275544193528</v>
      </c>
      <c r="L87" s="349">
        <f>IF(L$16=0,0,L$16/TEL_fec!L$16)</f>
        <v>0.5472736463874418</v>
      </c>
      <c r="M87" s="349">
        <f>IF(M$16=0,0,M$16/TEL_fec!M$16)</f>
        <v>0.5466917091249327</v>
      </c>
      <c r="N87" s="349">
        <f>IF(N$16=0,0,N$16/TEL_fec!N$16)</f>
        <v>0.54550627935630303</v>
      </c>
      <c r="O87" s="349">
        <f>IF(O$16=0,0,O$16/TEL_fec!O$16)</f>
        <v>0.54552125158227804</v>
      </c>
      <c r="P87" s="349">
        <f>IF(P$16=0,0,P$16/TEL_fec!P$16)</f>
        <v>0.54565147183316987</v>
      </c>
      <c r="Q87" s="349">
        <f>IF(Q$16=0,0,Q$16/TEL_fec!Q$16)</f>
        <v>0.54632682316958359</v>
      </c>
      <c r="R87" s="349">
        <f>IF(R$16=0,0,R$16/TEL_fec!R$16)</f>
        <v>0.54665809533202914</v>
      </c>
      <c r="S87" s="349">
        <f>IF(S$16=0,0,S$16/TEL_fec!S$16)</f>
        <v>0.54531316320958667</v>
      </c>
      <c r="T87" s="349">
        <f>IF(T$16=0,0,T$16/TEL_fec!T$16)</f>
        <v>0.54629431407143481</v>
      </c>
      <c r="U87" s="349">
        <f>IF(U$16=0,0,U$16/TEL_fec!U$16)</f>
        <v>0.54555698069493652</v>
      </c>
      <c r="V87" s="349">
        <f>IF(V$16=0,0,V$16/TEL_fec!V$16)</f>
        <v>0.54599205320262068</v>
      </c>
      <c r="W87" s="349">
        <f>IF(W$16=0,0,W$16/TEL_fec!W$16)</f>
        <v>0.54632380792003876</v>
      </c>
      <c r="X87" s="349">
        <f>IF(X$16=0,0,X$16/TEL_fec!X$16)</f>
        <v>0.5460669919084602</v>
      </c>
      <c r="Y87" s="349">
        <f>IF(Y$16=0,0,Y$16/TEL_fec!Y$16)</f>
        <v>0.5462912313740943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0.47917216197315943</v>
      </c>
      <c r="C88" s="349">
        <f>IF(C$27=0,0,C$27/TEL_fec!C$27)</f>
        <v>0.47901246463975039</v>
      </c>
      <c r="D88" s="349">
        <f>IF(D$27=0,0,D$27/TEL_fec!D$27)</f>
        <v>0.48092406648196756</v>
      </c>
      <c r="E88" s="349">
        <f>IF(E$27=0,0,E$27/TEL_fec!E$27)</f>
        <v>0.47940489221648264</v>
      </c>
      <c r="F88" s="349">
        <f>IF(F$27=0,0,F$27/TEL_fec!F$27)</f>
        <v>0.47496252275458978</v>
      </c>
      <c r="G88" s="349">
        <f>IF(G$27=0,0,G$27/TEL_fec!G$27)</f>
        <v>0.48200119722843393</v>
      </c>
      <c r="H88" s="349">
        <f>IF(H$27=0,0,H$27/TEL_fec!H$27)</f>
        <v>0.47476903921566754</v>
      </c>
      <c r="I88" s="349">
        <f>IF(I$27=0,0,I$27/TEL_fec!I$27)</f>
        <v>0.47819221663170181</v>
      </c>
      <c r="J88" s="349">
        <f>IF(J$27=0,0,J$27/TEL_fec!J$27)</f>
        <v>0.47756090147275948</v>
      </c>
      <c r="K88" s="349">
        <f>IF(K$27=0,0,K$27/TEL_fec!K$27)</f>
        <v>0.48447974519863479</v>
      </c>
      <c r="L88" s="349">
        <f>IF(L$27=0,0,L$27/TEL_fec!L$27)</f>
        <v>0.48412668718889063</v>
      </c>
      <c r="M88" s="349">
        <f>IF(M$27=0,0,M$27/TEL_fec!M$27)</f>
        <v>0.48361189653359438</v>
      </c>
      <c r="N88" s="349">
        <f>IF(N$27=0,0,N$27/TEL_fec!N$27)</f>
        <v>0.48256324712288379</v>
      </c>
      <c r="O88" s="349">
        <f>IF(O$27=0,0,O$27/TEL_fec!O$27)</f>
        <v>0.48257649178432294</v>
      </c>
      <c r="P88" s="349">
        <f>IF(P$27=0,0,P$27/TEL_fec!P$27)</f>
        <v>0.4826916866216503</v>
      </c>
      <c r="Q88" s="349">
        <f>IF(Q$27=0,0,Q$27/TEL_fec!Q$27)</f>
        <v>0.48328911280386244</v>
      </c>
      <c r="R88" s="349">
        <f>IF(R$27=0,0,R$27/TEL_fec!R$27)</f>
        <v>0.48358216125525622</v>
      </c>
      <c r="S88" s="349">
        <f>IF(S$27=0,0,S$27/TEL_fec!S$27)</f>
        <v>0.48239241360848006</v>
      </c>
      <c r="T88" s="349">
        <f>IF(T$27=0,0,T$27/TEL_fec!T$27)</f>
        <v>0.48326035475549978</v>
      </c>
      <c r="U88" s="349">
        <f>IF(U$27=0,0,U$27/TEL_fec!U$27)</f>
        <v>0.48260809830705914</v>
      </c>
      <c r="V88" s="349">
        <f>IF(V$27=0,0,V$27/TEL_fec!V$27)</f>
        <v>0.48299297014077974</v>
      </c>
      <c r="W88" s="349">
        <f>IF(W$27=0,0,W$27/TEL_fec!W$27)</f>
        <v>0.48328644546772653</v>
      </c>
      <c r="X88" s="349">
        <f>IF(X$27=0,0,X$27/TEL_fec!X$27)</f>
        <v>0.48305926207286848</v>
      </c>
      <c r="Y88" s="349">
        <f>IF(Y$27=0,0,Y$27/TEL_fec!Y$27)</f>
        <v>0.48325762775400638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0.58948199395914136</v>
      </c>
      <c r="C89" s="349">
        <f>IF(C$38=0,0,C$38/TEL_fec!C$38)</f>
        <v>0.58948199395914147</v>
      </c>
      <c r="D89" s="349">
        <f>IF(D$38=0,0,D$38/TEL_fec!D$38)</f>
        <v>0.58948199395914147</v>
      </c>
      <c r="E89" s="349">
        <f>IF(E$38=0,0,E$38/TEL_fec!E$38)</f>
        <v>0.58948199395914125</v>
      </c>
      <c r="F89" s="349">
        <f>IF(F$38=0,0,F$38/TEL_fec!F$38)</f>
        <v>0.58948199395914136</v>
      </c>
      <c r="G89" s="349">
        <f>IF(G$38=0,0,G$38/TEL_fec!G$38)</f>
        <v>0.58948199395914147</v>
      </c>
      <c r="H89" s="349">
        <f>IF(H$38=0,0,H$38/TEL_fec!H$38)</f>
        <v>0.58948199395914136</v>
      </c>
      <c r="I89" s="349">
        <f>IF(I$38=0,0,I$38/TEL_fec!I$38)</f>
        <v>0.58948199395914125</v>
      </c>
      <c r="J89" s="349">
        <f>IF(J$38=0,0,J$38/TEL_fec!J$38)</f>
        <v>0.58948199395914147</v>
      </c>
      <c r="K89" s="349">
        <f>IF(K$38=0,0,K$38/TEL_fec!K$38)</f>
        <v>0.58948199395914147</v>
      </c>
      <c r="L89" s="349">
        <f>IF(L$38=0,0,L$38/TEL_fec!L$38)</f>
        <v>0.58948199395914136</v>
      </c>
      <c r="M89" s="349">
        <f>IF(M$38=0,0,M$38/TEL_fec!M$38)</f>
        <v>0.58948199395914125</v>
      </c>
      <c r="N89" s="349">
        <f>IF(N$38=0,0,N$38/TEL_fec!N$38)</f>
        <v>0.58948199395914136</v>
      </c>
      <c r="O89" s="349">
        <f>IF(O$38=0,0,O$38/TEL_fec!O$38)</f>
        <v>0.58948199395914125</v>
      </c>
      <c r="P89" s="349">
        <f>IF(P$38=0,0,P$38/TEL_fec!P$38)</f>
        <v>0.58948199395914136</v>
      </c>
      <c r="Q89" s="349">
        <f>IF(Q$38=0,0,Q$38/TEL_fec!Q$38)</f>
        <v>0.58948199395914136</v>
      </c>
      <c r="R89" s="349">
        <f>IF(R$38=0,0,R$38/TEL_fec!R$38)</f>
        <v>0.58948199395914103</v>
      </c>
      <c r="S89" s="349">
        <f>IF(S$38=0,0,S$38/TEL_fec!S$38)</f>
        <v>0.58948199395914147</v>
      </c>
      <c r="T89" s="349">
        <f>IF(T$38=0,0,T$38/TEL_fec!T$38)</f>
        <v>0.58948199395914125</v>
      </c>
      <c r="U89" s="349">
        <f>IF(U$38=0,0,U$38/TEL_fec!U$38)</f>
        <v>0.58948199395914125</v>
      </c>
      <c r="V89" s="349">
        <f>IF(V$38=0,0,V$38/TEL_fec!V$38)</f>
        <v>0.58948199395914114</v>
      </c>
      <c r="W89" s="349">
        <f>IF(W$38=0,0,W$38/TEL_fec!W$38)</f>
        <v>0.58948199395914147</v>
      </c>
      <c r="X89" s="349">
        <f>IF(X$38=0,0,X$38/TEL_fec!X$38)</f>
        <v>0.58948199395914136</v>
      </c>
      <c r="Y89" s="349">
        <f>IF(Y$38=0,0,Y$38/TEL_fec!Y$38)</f>
        <v>0.58948199395914136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0.4079083149833051</v>
      </c>
      <c r="C90" s="349">
        <f>IF(C$39=0,0,C$39/TEL_fec!C$39)</f>
        <v>0.40478657410813984</v>
      </c>
      <c r="D90" s="349">
        <f>IF(D$39=0,0,D$39/TEL_fec!D$39)</f>
        <v>0.40499933899082674</v>
      </c>
      <c r="E90" s="349">
        <f>IF(E$39=0,0,E$39/TEL_fec!E$39)</f>
        <v>0.40274490389018491</v>
      </c>
      <c r="F90" s="349">
        <f>IF(F$39=0,0,F$39/TEL_fec!F$39)</f>
        <v>0.40121244214059693</v>
      </c>
      <c r="G90" s="349">
        <f>IF(G$39=0,0,G$39/TEL_fec!G$39)</f>
        <v>0.40730856020596723</v>
      </c>
      <c r="H90" s="349">
        <f>IF(H$39=0,0,H$39/TEL_fec!H$39)</f>
        <v>0.40647967571053994</v>
      </c>
      <c r="I90" s="349">
        <f>IF(I$39=0,0,I$39/TEL_fec!I$39)</f>
        <v>0.40892552226752765</v>
      </c>
      <c r="J90" s="349">
        <f>IF(J$39=0,0,J$39/TEL_fec!J$39)</f>
        <v>0.40739367349568556</v>
      </c>
      <c r="K90" s="349">
        <f>IF(K$39=0,0,K$39/TEL_fec!K$39)</f>
        <v>0.41231841707904321</v>
      </c>
      <c r="L90" s="349">
        <f>IF(L$39=0,0,L$39/TEL_fec!L$39)</f>
        <v>0.4079193763304132</v>
      </c>
      <c r="M90" s="349">
        <f>IF(M$39=0,0,M$39/TEL_fec!M$39)</f>
        <v>0.40720827816635752</v>
      </c>
      <c r="N90" s="349">
        <f>IF(N$39=0,0,N$39/TEL_fec!N$39)</f>
        <v>0.40889474689118277</v>
      </c>
      <c r="O90" s="349">
        <f>IF(O$39=0,0,O$39/TEL_fec!O$39)</f>
        <v>0.411631287529519</v>
      </c>
      <c r="P90" s="349">
        <f>IF(P$39=0,0,P$39/TEL_fec!P$39)</f>
        <v>0.40919394862933872</v>
      </c>
      <c r="Q90" s="349">
        <f>IF(Q$39=0,0,Q$39/TEL_fec!Q$39)</f>
        <v>0.41231359176457666</v>
      </c>
      <c r="R90" s="349">
        <f>IF(R$39=0,0,R$39/TEL_fec!R$39)</f>
        <v>0.41249081691452505</v>
      </c>
      <c r="S90" s="349">
        <f>IF(S$39=0,0,S$39/TEL_fec!S$39)</f>
        <v>0.41282764276989486</v>
      </c>
      <c r="T90" s="349">
        <f>IF(T$39=0,0,T$39/TEL_fec!T$39)</f>
        <v>0.41448614117491323</v>
      </c>
      <c r="U90" s="349">
        <f>IF(U$39=0,0,U$39/TEL_fec!U$39)</f>
        <v>0.41413402717412456</v>
      </c>
      <c r="V90" s="349">
        <f>IF(V$39=0,0,V$39/TEL_fec!V$39)</f>
        <v>0.41407151982065737</v>
      </c>
      <c r="W90" s="349">
        <f>IF(W$39=0,0,W$39/TEL_fec!W$39)</f>
        <v>0.4134139953208818</v>
      </c>
      <c r="X90" s="349">
        <f>IF(X$39=0,0,X$39/TEL_fec!X$39)</f>
        <v>0.41584107374922447</v>
      </c>
      <c r="Y90" s="349">
        <f>IF(Y$39=0,0,Y$39/TEL_fec!Y$39)</f>
        <v>0.41763427094613692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0.46635428639728849</v>
      </c>
      <c r="C91" s="337">
        <f>IF(C$59=0,0,C$59/TEL_fec!C$59)</f>
        <v>0.46635428639728815</v>
      </c>
      <c r="D91" s="337">
        <f>IF(D$59=0,0,D$59/TEL_fec!D$59)</f>
        <v>0.46635428639728804</v>
      </c>
      <c r="E91" s="337">
        <f>IF(E$59=0,0,E$59/TEL_fec!E$59)</f>
        <v>0.46635428639728826</v>
      </c>
      <c r="F91" s="337">
        <f>IF(F$59=0,0,F$59/TEL_fec!F$59)</f>
        <v>0.46635428639728832</v>
      </c>
      <c r="G91" s="337">
        <f>IF(G$59=0,0,G$59/TEL_fec!G$59)</f>
        <v>0.46635428639728804</v>
      </c>
      <c r="H91" s="337">
        <f>IF(H$59=0,0,H$59/TEL_fec!H$59)</f>
        <v>0.46635428639728821</v>
      </c>
      <c r="I91" s="337">
        <f>IF(I$59=0,0,I$59/TEL_fec!I$59)</f>
        <v>0.46635428639728821</v>
      </c>
      <c r="J91" s="337">
        <f>IF(J$59=0,0,J$59/TEL_fec!J$59)</f>
        <v>0.46635428639728832</v>
      </c>
      <c r="K91" s="337">
        <f>IF(K$59=0,0,K$59/TEL_fec!K$59)</f>
        <v>0.46635428639728838</v>
      </c>
      <c r="L91" s="337">
        <f>IF(L$59=0,0,L$59/TEL_fec!L$59)</f>
        <v>0.46635428639728826</v>
      </c>
      <c r="M91" s="337">
        <f>IF(M$59=0,0,M$59/TEL_fec!M$59)</f>
        <v>0.46635428639728804</v>
      </c>
      <c r="N91" s="337">
        <f>IF(N$59=0,0,N$59/TEL_fec!N$59)</f>
        <v>0.46635428639728821</v>
      </c>
      <c r="O91" s="337">
        <f>IF(O$59=0,0,O$59/TEL_fec!O$59)</f>
        <v>0.46635428639728821</v>
      </c>
      <c r="P91" s="337">
        <f>IF(P$59=0,0,P$59/TEL_fec!P$59)</f>
        <v>0.46635428639728826</v>
      </c>
      <c r="Q91" s="337">
        <f>IF(Q$59=0,0,Q$59/TEL_fec!Q$59)</f>
        <v>0.46635428639728838</v>
      </c>
      <c r="R91" s="337">
        <f>IF(R$59=0,0,R$59/TEL_fec!R$59)</f>
        <v>0.46635428639728821</v>
      </c>
      <c r="S91" s="337">
        <f>IF(S$59=0,0,S$59/TEL_fec!S$59)</f>
        <v>0.46635428639728821</v>
      </c>
      <c r="T91" s="337">
        <f>IF(T$59=0,0,T$59/TEL_fec!T$59)</f>
        <v>0.46635428639728815</v>
      </c>
      <c r="U91" s="337">
        <f>IF(U$59=0,0,U$59/TEL_fec!U$59)</f>
        <v>0.46635428639728826</v>
      </c>
      <c r="V91" s="337">
        <f>IF(V$59=0,0,V$59/TEL_fec!V$59)</f>
        <v>0.46635428639728815</v>
      </c>
      <c r="W91" s="337">
        <f>IF(W$59=0,0,W$59/TEL_fec!W$59)</f>
        <v>0.46635428639728815</v>
      </c>
      <c r="X91" s="337">
        <f>IF(X$59=0,0,X$59/TEL_fec!X$59)</f>
        <v>0.46635428639728843</v>
      </c>
      <c r="Y91" s="337">
        <f>IF(Y$59=0,0,Y$59/TEL_fec!Y$59)</f>
        <v>0.46635428639728799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SK: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142.95324613553879</v>
      </c>
      <c r="C5" s="223">
        <v>112.104825065593</v>
      </c>
      <c r="D5" s="223">
        <v>121.14116975848241</v>
      </c>
      <c r="E5" s="223">
        <v>122.6952168338974</v>
      </c>
      <c r="F5" s="223">
        <v>152.81181494384731</v>
      </c>
      <c r="G5" s="223">
        <v>96.53618719506288</v>
      </c>
      <c r="H5" s="223">
        <v>75.815597568916559</v>
      </c>
      <c r="I5" s="223">
        <v>60.72999839793539</v>
      </c>
      <c r="J5" s="223">
        <v>56.642369359122313</v>
      </c>
      <c r="K5" s="223">
        <v>39.48317999792981</v>
      </c>
      <c r="L5" s="223">
        <v>63.617399998928477</v>
      </c>
      <c r="M5" s="223">
        <v>78.360479998549849</v>
      </c>
      <c r="N5" s="223">
        <v>53.822339998456272</v>
      </c>
      <c r="O5" s="223">
        <v>38.372399998860743</v>
      </c>
      <c r="P5" s="223">
        <v>57.356639998436052</v>
      </c>
      <c r="Q5" s="223">
        <v>36.504269998136813</v>
      </c>
      <c r="R5" s="223">
        <v>33.82829999837567</v>
      </c>
      <c r="S5" s="223">
        <v>33.171929998646029</v>
      </c>
      <c r="T5" s="223">
        <v>26.658114118766559</v>
      </c>
      <c r="U5" s="223">
        <v>26.406471958609629</v>
      </c>
      <c r="V5" s="223">
        <v>22.821681958748449</v>
      </c>
      <c r="W5" s="223">
        <v>24.386468038225932</v>
      </c>
      <c r="X5" s="223">
        <v>24.6896099986518</v>
      </c>
      <c r="Y5" s="223">
        <v>17.923949998945631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20.160000581148111</v>
      </c>
      <c r="C10" s="260">
        <v>16.637522832827909</v>
      </c>
      <c r="D10" s="260">
        <v>18.74157595585508</v>
      </c>
      <c r="E10" s="260">
        <v>19.49931080214138</v>
      </c>
      <c r="F10" s="260">
        <v>22.621772177762981</v>
      </c>
      <c r="G10" s="260">
        <v>15.08163570007078</v>
      </c>
      <c r="H10" s="260">
        <v>10.35623720694381</v>
      </c>
      <c r="I10" s="260">
        <v>8.3481069946324435</v>
      </c>
      <c r="J10" s="260">
        <v>8.0607876066605328</v>
      </c>
      <c r="K10" s="260">
        <v>5.5824450173488902</v>
      </c>
      <c r="L10" s="260">
        <v>10.23277345068605</v>
      </c>
      <c r="M10" s="260">
        <v>12.54937333805267</v>
      </c>
      <c r="N10" s="260">
        <v>8.1024211762090115</v>
      </c>
      <c r="O10" s="260">
        <v>5.36568461127845</v>
      </c>
      <c r="P10" s="260">
        <v>8.5455305344135866</v>
      </c>
      <c r="Q10" s="260">
        <v>5.0034732492106837</v>
      </c>
      <c r="R10" s="260">
        <v>4.6626850133442019</v>
      </c>
      <c r="S10" s="260">
        <v>4.4020807382767027</v>
      </c>
      <c r="T10" s="260">
        <v>3.2476635671640199</v>
      </c>
      <c r="U10" s="260">
        <v>3.2362072017731758</v>
      </c>
      <c r="V10" s="260">
        <v>2.8315629161295179</v>
      </c>
      <c r="W10" s="260">
        <v>3.1418724872266708</v>
      </c>
      <c r="X10" s="260">
        <v>2.5961380463675749</v>
      </c>
      <c r="Y10" s="260">
        <v>1.489019279983173</v>
      </c>
      <c r="DA10" s="68" t="s">
        <v>2818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2819</v>
      </c>
    </row>
    <row r="12" spans="1:105" ht="12" customHeight="1" x14ac:dyDescent="0.25">
      <c r="A12" s="37" t="s">
        <v>35</v>
      </c>
      <c r="B12" s="226">
        <v>20.160000581148111</v>
      </c>
      <c r="C12" s="226">
        <v>16.637522832827909</v>
      </c>
      <c r="D12" s="226">
        <v>18.74157595585508</v>
      </c>
      <c r="E12" s="226">
        <v>19.49931080214138</v>
      </c>
      <c r="F12" s="226">
        <v>22.621772177762981</v>
      </c>
      <c r="G12" s="226">
        <v>15.08163570007078</v>
      </c>
      <c r="H12" s="226">
        <v>10.35623720694381</v>
      </c>
      <c r="I12" s="226">
        <v>8.3481069946324435</v>
      </c>
      <c r="J12" s="226">
        <v>8.0607876066605328</v>
      </c>
      <c r="K12" s="226">
        <v>5.5824450173488902</v>
      </c>
      <c r="L12" s="226">
        <v>10.23277345068605</v>
      </c>
      <c r="M12" s="226">
        <v>12.54937333805267</v>
      </c>
      <c r="N12" s="226">
        <v>8.1024211762090115</v>
      </c>
      <c r="O12" s="226">
        <v>5.36568461127845</v>
      </c>
      <c r="P12" s="226">
        <v>8.5455305344135866</v>
      </c>
      <c r="Q12" s="226">
        <v>5.0034732492106837</v>
      </c>
      <c r="R12" s="226">
        <v>4.6626850133442019</v>
      </c>
      <c r="S12" s="226">
        <v>4.4020807382767027</v>
      </c>
      <c r="T12" s="226">
        <v>3.2476635671640199</v>
      </c>
      <c r="U12" s="226">
        <v>3.2362072017731758</v>
      </c>
      <c r="V12" s="226">
        <v>2.8315629161295179</v>
      </c>
      <c r="W12" s="226">
        <v>3.1418724872266708</v>
      </c>
      <c r="X12" s="226">
        <v>2.5961380463675749</v>
      </c>
      <c r="Y12" s="226">
        <v>1.489019279983173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10.05435977798456</v>
      </c>
      <c r="C16" s="261">
        <v>7.8466275807752126</v>
      </c>
      <c r="D16" s="261">
        <v>8.3667910868065452</v>
      </c>
      <c r="E16" s="261">
        <v>8.3686876110330335</v>
      </c>
      <c r="F16" s="261">
        <v>10.70055146022611</v>
      </c>
      <c r="G16" s="261">
        <v>6.5294493516089629</v>
      </c>
      <c r="H16" s="261">
        <v>5.3407186611867568</v>
      </c>
      <c r="I16" s="261">
        <v>4.2465443283920177</v>
      </c>
      <c r="J16" s="261">
        <v>3.916018398354828</v>
      </c>
      <c r="K16" s="261">
        <v>2.7338494523995722</v>
      </c>
      <c r="L16" s="261">
        <v>4.3088499966912721</v>
      </c>
      <c r="M16" s="261">
        <v>5.3324198386107211</v>
      </c>
      <c r="N16" s="261">
        <v>3.724586562650932</v>
      </c>
      <c r="O16" s="261">
        <v>2.682559070062307</v>
      </c>
      <c r="P16" s="261">
        <v>3.9798246894090492</v>
      </c>
      <c r="Q16" s="261">
        <v>2.5569401207995361</v>
      </c>
      <c r="R16" s="261">
        <v>2.3596242482142911</v>
      </c>
      <c r="S16" s="261">
        <v>2.336053652392208</v>
      </c>
      <c r="T16" s="261">
        <v>1.893018239653419</v>
      </c>
      <c r="U16" s="261">
        <v>1.88117500222443</v>
      </c>
      <c r="V16" s="261">
        <v>1.62043976678236</v>
      </c>
      <c r="W16" s="261">
        <v>1.725405171026801</v>
      </c>
      <c r="X16" s="261">
        <v>1.7967704737445369</v>
      </c>
      <c r="Y16" s="261">
        <v>1.3339887277333551</v>
      </c>
      <c r="DA16" s="70" t="s">
        <v>2824</v>
      </c>
    </row>
    <row r="17" spans="1:105" ht="12" customHeight="1" x14ac:dyDescent="0.25">
      <c r="A17" s="46" t="s">
        <v>28</v>
      </c>
      <c r="B17" s="229">
        <v>0.6793138526122382</v>
      </c>
      <c r="C17" s="229">
        <v>0.40808589598481981</v>
      </c>
      <c r="D17" s="229">
        <v>0.30243371454868762</v>
      </c>
      <c r="E17" s="229">
        <v>0.29573460863471368</v>
      </c>
      <c r="F17" s="229">
        <v>0.30230169744093721</v>
      </c>
      <c r="G17" s="229">
        <v>0.30377189821911321</v>
      </c>
      <c r="H17" s="229">
        <v>9.3912608253541557E-2</v>
      </c>
      <c r="I17" s="229">
        <v>0</v>
      </c>
      <c r="J17" s="229">
        <v>9.6337693550226117E-2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2827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2828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0.5071525456584568</v>
      </c>
      <c r="F21" s="229">
        <v>1.028044188481436</v>
      </c>
      <c r="G21" s="229">
        <v>0.25065416561730591</v>
      </c>
      <c r="H21" s="229">
        <v>0.76537773424736011</v>
      </c>
      <c r="I21" s="229">
        <v>0.50678531431469431</v>
      </c>
      <c r="J21" s="229">
        <v>0.50540281273612286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9.3750459253723246</v>
      </c>
      <c r="C23" s="229">
        <v>7.4385416847903931</v>
      </c>
      <c r="D23" s="229">
        <v>8.0643573722578576</v>
      </c>
      <c r="E23" s="229">
        <v>7.5658004567398622</v>
      </c>
      <c r="F23" s="229">
        <v>9.370205574303732</v>
      </c>
      <c r="G23" s="229">
        <v>5.9750232877725438</v>
      </c>
      <c r="H23" s="229">
        <v>4.4814283186858557</v>
      </c>
      <c r="I23" s="229">
        <v>3.7397590140773231</v>
      </c>
      <c r="J23" s="229">
        <v>3.3142778920684779</v>
      </c>
      <c r="K23" s="229">
        <v>2.7338494523995722</v>
      </c>
      <c r="L23" s="229">
        <v>4.3088499966912721</v>
      </c>
      <c r="M23" s="229">
        <v>5.3324198386107211</v>
      </c>
      <c r="N23" s="229">
        <v>3.724586562650932</v>
      </c>
      <c r="O23" s="229">
        <v>2.682559070062307</v>
      </c>
      <c r="P23" s="229">
        <v>3.9798246894090492</v>
      </c>
      <c r="Q23" s="229">
        <v>2.5569401207995361</v>
      </c>
      <c r="R23" s="229">
        <v>2.3596242482142911</v>
      </c>
      <c r="S23" s="229">
        <v>2.336053652392208</v>
      </c>
      <c r="T23" s="229">
        <v>1.893018239653419</v>
      </c>
      <c r="U23" s="229">
        <v>1.88117500222443</v>
      </c>
      <c r="V23" s="229">
        <v>1.62043976678236</v>
      </c>
      <c r="W23" s="229">
        <v>1.725405171026801</v>
      </c>
      <c r="X23" s="229">
        <v>1.7967704737445369</v>
      </c>
      <c r="Y23" s="229">
        <v>1.3339887277333551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85.462058112868789</v>
      </c>
      <c r="C27" s="261">
        <v>66.696334436589325</v>
      </c>
      <c r="D27" s="261">
        <v>71.117724237855668</v>
      </c>
      <c r="E27" s="261">
        <v>71.133844693780773</v>
      </c>
      <c r="F27" s="261">
        <v>90.95468741192191</v>
      </c>
      <c r="G27" s="261">
        <v>55.50031948867619</v>
      </c>
      <c r="H27" s="261">
        <v>45.396108620087432</v>
      </c>
      <c r="I27" s="261">
        <v>36.095626791332158</v>
      </c>
      <c r="J27" s="261">
        <v>33.286156386016039</v>
      </c>
      <c r="K27" s="261">
        <v>23.237720345396369</v>
      </c>
      <c r="L27" s="261">
        <v>36.625224971875809</v>
      </c>
      <c r="M27" s="261">
        <v>45.325568628191142</v>
      </c>
      <c r="N27" s="261">
        <v>31.65898578253293</v>
      </c>
      <c r="O27" s="261">
        <v>22.801752095529611</v>
      </c>
      <c r="P27" s="261">
        <v>33.828509859976897</v>
      </c>
      <c r="Q27" s="261">
        <v>21.733991026796051</v>
      </c>
      <c r="R27" s="261">
        <v>20.056806109821469</v>
      </c>
      <c r="S27" s="261">
        <v>19.856456045333779</v>
      </c>
      <c r="T27" s="261">
        <v>16.09065503705407</v>
      </c>
      <c r="U27" s="261">
        <v>15.989987518907659</v>
      </c>
      <c r="V27" s="261">
        <v>13.773738017650061</v>
      </c>
      <c r="W27" s="261">
        <v>14.66594395372781</v>
      </c>
      <c r="X27" s="261">
        <v>15.272549026828569</v>
      </c>
      <c r="Y27" s="261">
        <v>11.33890418573352</v>
      </c>
      <c r="DA27" s="70" t="s">
        <v>2835</v>
      </c>
    </row>
    <row r="28" spans="1:105" ht="12" customHeight="1" x14ac:dyDescent="0.25">
      <c r="A28" s="46" t="s">
        <v>28</v>
      </c>
      <c r="B28" s="229">
        <v>5.7741677472040234</v>
      </c>
      <c r="C28" s="229">
        <v>3.4687301158709691</v>
      </c>
      <c r="D28" s="229">
        <v>2.570686573663846</v>
      </c>
      <c r="E28" s="229">
        <v>2.5137441733950658</v>
      </c>
      <c r="F28" s="229">
        <v>2.569564428247967</v>
      </c>
      <c r="G28" s="229">
        <v>2.582061134862462</v>
      </c>
      <c r="H28" s="229">
        <v>0.79825717015510322</v>
      </c>
      <c r="I28" s="229">
        <v>0</v>
      </c>
      <c r="J28" s="229">
        <v>0.81887039517692206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2838</v>
      </c>
    </row>
    <row r="31" spans="1:105" ht="12" customHeight="1" x14ac:dyDescent="0.25">
      <c r="A31" s="46" t="s">
        <v>159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2839</v>
      </c>
    </row>
    <row r="32" spans="1:105" ht="12" customHeight="1" x14ac:dyDescent="0.25">
      <c r="A32" s="46" t="s">
        <v>32</v>
      </c>
      <c r="B32" s="229">
        <v>0</v>
      </c>
      <c r="C32" s="229">
        <v>0</v>
      </c>
      <c r="D32" s="229">
        <v>0</v>
      </c>
      <c r="E32" s="229">
        <v>4.3107966380968818</v>
      </c>
      <c r="F32" s="229">
        <v>8.7383756020922068</v>
      </c>
      <c r="G32" s="229">
        <v>2.1305604077471001</v>
      </c>
      <c r="H32" s="229">
        <v>6.5057107411025612</v>
      </c>
      <c r="I32" s="229">
        <v>4.3076751716749033</v>
      </c>
      <c r="J32" s="229">
        <v>4.2959239082570448</v>
      </c>
      <c r="K32" s="229">
        <v>0</v>
      </c>
      <c r="L32" s="229">
        <v>0</v>
      </c>
      <c r="M32" s="229">
        <v>0</v>
      </c>
      <c r="N32" s="229">
        <v>0</v>
      </c>
      <c r="O32" s="229">
        <v>0</v>
      </c>
      <c r="P32" s="229">
        <v>0</v>
      </c>
      <c r="Q32" s="229">
        <v>0</v>
      </c>
      <c r="R32" s="229">
        <v>0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79.687890365664771</v>
      </c>
      <c r="C34" s="229">
        <v>63.227604320718349</v>
      </c>
      <c r="D34" s="229">
        <v>68.547037664191819</v>
      </c>
      <c r="E34" s="229">
        <v>64.309303882288816</v>
      </c>
      <c r="F34" s="229">
        <v>79.646747381581733</v>
      </c>
      <c r="G34" s="229">
        <v>50.787697946066629</v>
      </c>
      <c r="H34" s="229">
        <v>38.092140708829767</v>
      </c>
      <c r="I34" s="229">
        <v>31.78795161965725</v>
      </c>
      <c r="J34" s="229">
        <v>28.171362082582071</v>
      </c>
      <c r="K34" s="229">
        <v>23.237720345396369</v>
      </c>
      <c r="L34" s="229">
        <v>36.625224971875809</v>
      </c>
      <c r="M34" s="229">
        <v>45.325568628191142</v>
      </c>
      <c r="N34" s="229">
        <v>31.65898578253293</v>
      </c>
      <c r="O34" s="229">
        <v>22.801752095529611</v>
      </c>
      <c r="P34" s="229">
        <v>33.828509859976897</v>
      </c>
      <c r="Q34" s="229">
        <v>21.733991026796051</v>
      </c>
      <c r="R34" s="229">
        <v>20.056806109821469</v>
      </c>
      <c r="S34" s="229">
        <v>19.856456045333779</v>
      </c>
      <c r="T34" s="229">
        <v>16.09065503705407</v>
      </c>
      <c r="U34" s="229">
        <v>15.989987518907659</v>
      </c>
      <c r="V34" s="229">
        <v>13.773738017650061</v>
      </c>
      <c r="W34" s="229">
        <v>14.66594395372781</v>
      </c>
      <c r="X34" s="229">
        <v>15.272549026828569</v>
      </c>
      <c r="Y34" s="229">
        <v>11.33890418573352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27.276827663537322</v>
      </c>
      <c r="C39" s="261">
        <f t="shared" si="0"/>
        <v>20.924340215400573</v>
      </c>
      <c r="D39" s="261">
        <f t="shared" si="0"/>
        <v>22.915078477965118</v>
      </c>
      <c r="E39" s="261">
        <f t="shared" si="0"/>
        <v>23.693373726942237</v>
      </c>
      <c r="F39" s="261">
        <f t="shared" si="0"/>
        <v>28.534803893936278</v>
      </c>
      <c r="G39" s="261">
        <f t="shared" si="0"/>
        <v>19.424782654706952</v>
      </c>
      <c r="H39" s="261">
        <f t="shared" si="0"/>
        <v>14.722533080698554</v>
      </c>
      <c r="I39" s="261">
        <f t="shared" si="0"/>
        <v>12.039720283578777</v>
      </c>
      <c r="J39" s="261">
        <f t="shared" si="0"/>
        <v>11.379406968090915</v>
      </c>
      <c r="K39" s="261">
        <f t="shared" si="0"/>
        <v>7.9291651827849865</v>
      </c>
      <c r="L39" s="261">
        <f t="shared" si="0"/>
        <v>12.450551579675345</v>
      </c>
      <c r="M39" s="261">
        <f t="shared" si="0"/>
        <v>15.153118193695313</v>
      </c>
      <c r="N39" s="261">
        <f t="shared" si="0"/>
        <v>10.33634647706339</v>
      </c>
      <c r="O39" s="261">
        <f t="shared" si="0"/>
        <v>7.5224042219903708</v>
      </c>
      <c r="P39" s="261">
        <f t="shared" si="0"/>
        <v>11.002774914636511</v>
      </c>
      <c r="Q39" s="261">
        <f t="shared" si="0"/>
        <v>7.2098656013305291</v>
      </c>
      <c r="R39" s="261">
        <f t="shared" si="0"/>
        <v>6.7491846269957065</v>
      </c>
      <c r="S39" s="261">
        <f t="shared" si="0"/>
        <v>6.5773395626433402</v>
      </c>
      <c r="T39" s="261">
        <f t="shared" si="0"/>
        <v>5.4267772748950458</v>
      </c>
      <c r="U39" s="261">
        <f t="shared" si="0"/>
        <v>5.299102235704356</v>
      </c>
      <c r="V39" s="261">
        <f t="shared" si="0"/>
        <v>4.5959412581865156</v>
      </c>
      <c r="W39" s="261">
        <f t="shared" si="0"/>
        <v>4.8532464262446506</v>
      </c>
      <c r="X39" s="261">
        <f t="shared" si="0"/>
        <v>5.02415245171112</v>
      </c>
      <c r="Y39" s="261">
        <f t="shared" si="0"/>
        <v>3.7620378054955852</v>
      </c>
      <c r="DA39" s="70"/>
    </row>
    <row r="40" spans="1:105" ht="12" customHeight="1" x14ac:dyDescent="0.25">
      <c r="A40" s="60" t="s">
        <v>2734</v>
      </c>
      <c r="B40" s="329">
        <v>16.552177233687122</v>
      </c>
      <c r="C40" s="329">
        <v>12.554604129240341</v>
      </c>
      <c r="D40" s="329">
        <v>13.9905013187048</v>
      </c>
      <c r="E40" s="329">
        <v>14.766773608507</v>
      </c>
      <c r="F40" s="329">
        <v>17.12088233636177</v>
      </c>
      <c r="G40" s="329">
        <v>12.46003667965739</v>
      </c>
      <c r="H40" s="329">
        <v>9.0257665087660133</v>
      </c>
      <c r="I40" s="329">
        <v>7.5100729999606246</v>
      </c>
      <c r="J40" s="329">
        <v>7.2023206765124321</v>
      </c>
      <c r="K40" s="329">
        <v>5.0130591002254414</v>
      </c>
      <c r="L40" s="329">
        <v>7.8544449165379868</v>
      </c>
      <c r="M40" s="329">
        <v>9.4652036991772075</v>
      </c>
      <c r="N40" s="329">
        <v>6.3634541435690606</v>
      </c>
      <c r="O40" s="329">
        <v>4.6610078805905744</v>
      </c>
      <c r="P40" s="329">
        <v>6.757628579266858</v>
      </c>
      <c r="Q40" s="329">
        <v>4.4824628058110223</v>
      </c>
      <c r="R40" s="329">
        <v>4.2322520955671301</v>
      </c>
      <c r="S40" s="329">
        <v>4.0855490000916506</v>
      </c>
      <c r="T40" s="329">
        <v>3.4075578192647309</v>
      </c>
      <c r="U40" s="329">
        <v>3.2925155666649628</v>
      </c>
      <c r="V40" s="329">
        <v>2.8674721736186641</v>
      </c>
      <c r="W40" s="329">
        <v>3.012814243816063</v>
      </c>
      <c r="X40" s="329">
        <v>3.1075972797169471</v>
      </c>
      <c r="Y40" s="329">
        <v>2.339116495913339</v>
      </c>
      <c r="DA40" s="72" t="s">
        <v>2847</v>
      </c>
    </row>
    <row r="41" spans="1:105" ht="12" customHeight="1" x14ac:dyDescent="0.25">
      <c r="A41" s="59" t="s">
        <v>28</v>
      </c>
      <c r="B41" s="230">
        <v>1.118333094699592</v>
      </c>
      <c r="C41" s="230">
        <v>0.65293743357571177</v>
      </c>
      <c r="D41" s="230">
        <v>0.50571350931497627</v>
      </c>
      <c r="E41" s="230">
        <v>0.52183164396671355</v>
      </c>
      <c r="F41" s="230">
        <v>0.48368271590549972</v>
      </c>
      <c r="G41" s="230">
        <v>0.57968272517905561</v>
      </c>
      <c r="H41" s="230">
        <v>0.15871146340019451</v>
      </c>
      <c r="I41" s="230">
        <v>0</v>
      </c>
      <c r="J41" s="230">
        <v>0.1771837850597969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2849</v>
      </c>
    </row>
    <row r="43" spans="1:105" ht="12" customHeight="1" x14ac:dyDescent="0.25">
      <c r="A43" s="59" t="s">
        <v>159</v>
      </c>
      <c r="B43" s="295">
        <v>0</v>
      </c>
      <c r="C43" s="295">
        <v>0</v>
      </c>
      <c r="D43" s="295">
        <v>0</v>
      </c>
      <c r="E43" s="295">
        <v>0</v>
      </c>
      <c r="F43" s="295">
        <v>0</v>
      </c>
      <c r="G43" s="295">
        <v>0</v>
      </c>
      <c r="H43" s="295">
        <v>0</v>
      </c>
      <c r="I43" s="295">
        <v>0</v>
      </c>
      <c r="J43" s="295">
        <v>0</v>
      </c>
      <c r="K43" s="295">
        <v>0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0</v>
      </c>
      <c r="U43" s="295">
        <v>0</v>
      </c>
      <c r="V43" s="295">
        <v>0</v>
      </c>
      <c r="W43" s="295">
        <v>0</v>
      </c>
      <c r="X43" s="295">
        <v>0</v>
      </c>
      <c r="Y43" s="295">
        <v>0</v>
      </c>
      <c r="DA43" s="122" t="s">
        <v>2850</v>
      </c>
    </row>
    <row r="44" spans="1:105" ht="12" customHeight="1" x14ac:dyDescent="0.25">
      <c r="A44" s="59" t="s">
        <v>32</v>
      </c>
      <c r="B44" s="295">
        <v>0</v>
      </c>
      <c r="C44" s="295">
        <v>0</v>
      </c>
      <c r="D44" s="295">
        <v>0</v>
      </c>
      <c r="E44" s="295">
        <v>0.89488426080609773</v>
      </c>
      <c r="F44" s="295">
        <v>1.6448707015702979</v>
      </c>
      <c r="G44" s="295">
        <v>0.47831906326541179</v>
      </c>
      <c r="H44" s="295">
        <v>1.2934814878996059</v>
      </c>
      <c r="I44" s="295">
        <v>0.89625691185296308</v>
      </c>
      <c r="J44" s="295">
        <v>0.92953422529019858</v>
      </c>
      <c r="K44" s="295">
        <v>0</v>
      </c>
      <c r="L44" s="295">
        <v>0</v>
      </c>
      <c r="M44" s="295">
        <v>0</v>
      </c>
      <c r="N44" s="295">
        <v>0</v>
      </c>
      <c r="O44" s="295">
        <v>0</v>
      </c>
      <c r="P44" s="295">
        <v>0</v>
      </c>
      <c r="Q44" s="295">
        <v>0</v>
      </c>
      <c r="R44" s="295">
        <v>0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15.43384413898753</v>
      </c>
      <c r="C45" s="295">
        <v>11.90166669566463</v>
      </c>
      <c r="D45" s="295">
        <v>13.48478780938982</v>
      </c>
      <c r="E45" s="295">
        <v>13.350057703734191</v>
      </c>
      <c r="F45" s="295">
        <v>14.992328918885971</v>
      </c>
      <c r="G45" s="295">
        <v>11.402034891212921</v>
      </c>
      <c r="H45" s="295">
        <v>7.5735735574662124</v>
      </c>
      <c r="I45" s="295">
        <v>6.6138160881076624</v>
      </c>
      <c r="J45" s="295">
        <v>6.0956026661624367</v>
      </c>
      <c r="K45" s="295">
        <v>5.0130591002254414</v>
      </c>
      <c r="L45" s="295">
        <v>7.8544449165379868</v>
      </c>
      <c r="M45" s="295">
        <v>9.4652036991772075</v>
      </c>
      <c r="N45" s="295">
        <v>6.3634541435690606</v>
      </c>
      <c r="O45" s="295">
        <v>4.6610078805905744</v>
      </c>
      <c r="P45" s="295">
        <v>6.757628579266858</v>
      </c>
      <c r="Q45" s="295">
        <v>4.4824628058110223</v>
      </c>
      <c r="R45" s="295">
        <v>4.2322520955671301</v>
      </c>
      <c r="S45" s="295">
        <v>4.0855490000916506</v>
      </c>
      <c r="T45" s="295">
        <v>3.4075578192647309</v>
      </c>
      <c r="U45" s="295">
        <v>3.2925155666649628</v>
      </c>
      <c r="V45" s="295">
        <v>2.8674721736186641</v>
      </c>
      <c r="W45" s="295">
        <v>3.012814243816063</v>
      </c>
      <c r="X45" s="295">
        <v>3.1075972797169471</v>
      </c>
      <c r="Y45" s="295">
        <v>2.339116495913339</v>
      </c>
      <c r="DA45" s="122" t="s">
        <v>2852</v>
      </c>
    </row>
    <row r="46" spans="1:105" ht="12" customHeight="1" x14ac:dyDescent="0.25">
      <c r="A46" s="60" t="s">
        <v>2741</v>
      </c>
      <c r="B46" s="329">
        <v>10.7246504298502</v>
      </c>
      <c r="C46" s="329">
        <v>8.3697360861602323</v>
      </c>
      <c r="D46" s="329">
        <v>8.9245771592603163</v>
      </c>
      <c r="E46" s="329">
        <v>8.9266001184352373</v>
      </c>
      <c r="F46" s="329">
        <v>11.413921557574509</v>
      </c>
      <c r="G46" s="329">
        <v>6.9647459750495608</v>
      </c>
      <c r="H46" s="329">
        <v>5.6967665719325407</v>
      </c>
      <c r="I46" s="329">
        <v>4.5296472836181536</v>
      </c>
      <c r="J46" s="329">
        <v>4.1770862915784832</v>
      </c>
      <c r="K46" s="329">
        <v>2.9161060825595451</v>
      </c>
      <c r="L46" s="329">
        <v>4.5961066631373582</v>
      </c>
      <c r="M46" s="329">
        <v>5.6879144945181057</v>
      </c>
      <c r="N46" s="329">
        <v>3.9728923334943298</v>
      </c>
      <c r="O46" s="329">
        <v>2.861396341399796</v>
      </c>
      <c r="P46" s="329">
        <v>4.245146335369653</v>
      </c>
      <c r="Q46" s="329">
        <v>2.7274027955195068</v>
      </c>
      <c r="R46" s="329">
        <v>2.5169325314285769</v>
      </c>
      <c r="S46" s="329">
        <v>2.4917905625516901</v>
      </c>
      <c r="T46" s="329">
        <v>2.0192194556303149</v>
      </c>
      <c r="U46" s="329">
        <v>2.0065866690393932</v>
      </c>
      <c r="V46" s="329">
        <v>1.728469084567851</v>
      </c>
      <c r="W46" s="329">
        <v>1.8404321824285881</v>
      </c>
      <c r="X46" s="329">
        <v>1.9165551719941729</v>
      </c>
      <c r="Y46" s="329">
        <v>1.4229213095822459</v>
      </c>
      <c r="DA46" s="72" t="s">
        <v>2853</v>
      </c>
    </row>
    <row r="47" spans="1:105" ht="12" customHeight="1" x14ac:dyDescent="0.25">
      <c r="A47" s="64" t="s">
        <v>28</v>
      </c>
      <c r="B47" s="229">
        <v>0.72460144278638761</v>
      </c>
      <c r="C47" s="229">
        <v>0.43529162238380797</v>
      </c>
      <c r="D47" s="229">
        <v>0.32259596218526693</v>
      </c>
      <c r="E47" s="229">
        <v>0.3154502492103613</v>
      </c>
      <c r="F47" s="229">
        <v>0.32245514393699981</v>
      </c>
      <c r="G47" s="229">
        <v>0.3240233581003874</v>
      </c>
      <c r="H47" s="229">
        <v>0.1001734488037777</v>
      </c>
      <c r="I47" s="229">
        <v>0</v>
      </c>
      <c r="J47" s="229">
        <v>0.1027602064535746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2856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2857</v>
      </c>
    </row>
    <row r="51" spans="1:105" ht="12" customHeight="1" x14ac:dyDescent="0.25">
      <c r="A51" s="64" t="s">
        <v>32</v>
      </c>
      <c r="B51" s="229">
        <v>0</v>
      </c>
      <c r="C51" s="229">
        <v>0</v>
      </c>
      <c r="D51" s="229">
        <v>0</v>
      </c>
      <c r="E51" s="229">
        <v>0.54096271536902074</v>
      </c>
      <c r="F51" s="229">
        <v>1.096580467713532</v>
      </c>
      <c r="G51" s="229">
        <v>0.26736444332512632</v>
      </c>
      <c r="H51" s="229">
        <v>0.81640291653051755</v>
      </c>
      <c r="I51" s="229">
        <v>0.5405710019356742</v>
      </c>
      <c r="J51" s="229">
        <v>0.53909633358519782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10.000048987063821</v>
      </c>
      <c r="C53" s="229">
        <v>7.9344444637764244</v>
      </c>
      <c r="D53" s="229">
        <v>8.6019811970750499</v>
      </c>
      <c r="E53" s="229">
        <v>8.0701871538558549</v>
      </c>
      <c r="F53" s="229">
        <v>9.9948859459239845</v>
      </c>
      <c r="G53" s="229">
        <v>6.3733581736240472</v>
      </c>
      <c r="H53" s="229">
        <v>4.7801902065982453</v>
      </c>
      <c r="I53" s="229">
        <v>3.989076281682479</v>
      </c>
      <c r="J53" s="229">
        <v>3.535229751539712</v>
      </c>
      <c r="K53" s="229">
        <v>2.9161060825595451</v>
      </c>
      <c r="L53" s="229">
        <v>4.5961066631373582</v>
      </c>
      <c r="M53" s="229">
        <v>5.6879144945181057</v>
      </c>
      <c r="N53" s="229">
        <v>3.9728923334943298</v>
      </c>
      <c r="O53" s="229">
        <v>2.861396341399796</v>
      </c>
      <c r="P53" s="229">
        <v>4.245146335369653</v>
      </c>
      <c r="Q53" s="229">
        <v>2.7274027955195068</v>
      </c>
      <c r="R53" s="229">
        <v>2.5169325314285769</v>
      </c>
      <c r="S53" s="229">
        <v>2.4917905625516901</v>
      </c>
      <c r="T53" s="229">
        <v>2.0192194556303149</v>
      </c>
      <c r="U53" s="229">
        <v>2.0065866690393932</v>
      </c>
      <c r="V53" s="229">
        <v>1.728469084567851</v>
      </c>
      <c r="W53" s="229">
        <v>1.8404321824285881</v>
      </c>
      <c r="X53" s="229">
        <v>1.9165551719941729</v>
      </c>
      <c r="Y53" s="229">
        <v>1.4229213095822459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1</v>
      </c>
      <c r="E63" s="232">
        <f t="shared" si="1"/>
        <v>1.0000000000000002</v>
      </c>
      <c r="F63" s="232">
        <f t="shared" si="1"/>
        <v>0.99999999999999989</v>
      </c>
      <c r="G63" s="232">
        <f t="shared" si="1"/>
        <v>1</v>
      </c>
      <c r="H63" s="232">
        <f t="shared" si="1"/>
        <v>1</v>
      </c>
      <c r="I63" s="232">
        <f t="shared" si="1"/>
        <v>1.0000000000000002</v>
      </c>
      <c r="J63" s="232">
        <f t="shared" si="1"/>
        <v>0.99999999999999989</v>
      </c>
      <c r="K63" s="232">
        <f t="shared" si="1"/>
        <v>1.0000000000000002</v>
      </c>
      <c r="L63" s="232">
        <f t="shared" si="1"/>
        <v>1</v>
      </c>
      <c r="M63" s="232">
        <f t="shared" si="1"/>
        <v>0.99999999999999989</v>
      </c>
      <c r="N63" s="232">
        <f t="shared" si="1"/>
        <v>0.99999999999999989</v>
      </c>
      <c r="O63" s="232">
        <f t="shared" si="1"/>
        <v>1</v>
      </c>
      <c r="P63" s="232">
        <f t="shared" si="1"/>
        <v>0.99999999999999978</v>
      </c>
      <c r="Q63" s="232">
        <f t="shared" si="1"/>
        <v>0.99999999999999967</v>
      </c>
      <c r="R63" s="232">
        <f t="shared" si="1"/>
        <v>1</v>
      </c>
      <c r="S63" s="232">
        <f t="shared" si="1"/>
        <v>1</v>
      </c>
      <c r="T63" s="232">
        <f t="shared" si="1"/>
        <v>0.99999999999999989</v>
      </c>
      <c r="U63" s="232">
        <f t="shared" si="1"/>
        <v>0.99999999999999978</v>
      </c>
      <c r="V63" s="232">
        <f t="shared" si="1"/>
        <v>1.0000000000000002</v>
      </c>
      <c r="W63" s="232">
        <f t="shared" si="1"/>
        <v>1</v>
      </c>
      <c r="X63" s="232">
        <f t="shared" si="1"/>
        <v>1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0.14102513322456306</v>
      </c>
      <c r="C68" s="300">
        <f t="shared" si="6"/>
        <v>0.14841040805418701</v>
      </c>
      <c r="D68" s="300">
        <f t="shared" si="6"/>
        <v>0.15470856021301363</v>
      </c>
      <c r="E68" s="300">
        <f t="shared" si="6"/>
        <v>0.15892478374718713</v>
      </c>
      <c r="F68" s="300">
        <f t="shared" si="6"/>
        <v>0.14803680059735988</v>
      </c>
      <c r="G68" s="300">
        <f t="shared" si="6"/>
        <v>0.15622779538202122</v>
      </c>
      <c r="H68" s="300">
        <f t="shared" si="6"/>
        <v>0.13659771259508924</v>
      </c>
      <c r="I68" s="300">
        <f t="shared" si="6"/>
        <v>0.13746265790970694</v>
      </c>
      <c r="J68" s="300">
        <f t="shared" si="6"/>
        <v>0.14231021226449339</v>
      </c>
      <c r="K68" s="300">
        <f t="shared" si="6"/>
        <v>0.14138792816692045</v>
      </c>
      <c r="L68" s="300">
        <f t="shared" si="6"/>
        <v>0.16084865855659619</v>
      </c>
      <c r="M68" s="300">
        <f t="shared" si="6"/>
        <v>0.16014926578148717</v>
      </c>
      <c r="N68" s="300">
        <f t="shared" si="6"/>
        <v>0.15054011357442662</v>
      </c>
      <c r="O68" s="300">
        <f t="shared" si="6"/>
        <v>0.13983187424914142</v>
      </c>
      <c r="P68" s="300">
        <f t="shared" si="6"/>
        <v>0.14898938526815025</v>
      </c>
      <c r="Q68" s="300">
        <f t="shared" si="6"/>
        <v>0.13706542411246855</v>
      </c>
      <c r="R68" s="300">
        <f t="shared" si="6"/>
        <v>0.13783385548691746</v>
      </c>
      <c r="S68" s="300">
        <f t="shared" si="6"/>
        <v>0.1327049930002982</v>
      </c>
      <c r="T68" s="300">
        <f t="shared" si="6"/>
        <v>0.12182645601617245</v>
      </c>
      <c r="U68" s="300">
        <f t="shared" si="6"/>
        <v>0.12255356212847036</v>
      </c>
      <c r="V68" s="300">
        <f t="shared" si="6"/>
        <v>0.12407336677672297</v>
      </c>
      <c r="W68" s="300">
        <f t="shared" si="6"/>
        <v>0.12883671724424248</v>
      </c>
      <c r="X68" s="300">
        <f t="shared" si="6"/>
        <v>0.1051510350511547</v>
      </c>
      <c r="Y68" s="300">
        <f t="shared" si="6"/>
        <v>8.3074282179472936E-2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7.0333203685711915E-2</v>
      </c>
      <c r="C69" s="301">
        <f t="shared" si="7"/>
        <v>6.9993665091436674E-2</v>
      </c>
      <c r="D69" s="301">
        <f t="shared" si="7"/>
        <v>6.9066454480234171E-2</v>
      </c>
      <c r="E69" s="301">
        <f t="shared" si="7"/>
        <v>6.8207121899156134E-2</v>
      </c>
      <c r="F69" s="301">
        <f t="shared" si="7"/>
        <v>7.0024372553641662E-2</v>
      </c>
      <c r="G69" s="301">
        <f t="shared" si="7"/>
        <v>6.7637323798747429E-2</v>
      </c>
      <c r="H69" s="301">
        <f t="shared" si="7"/>
        <v>7.0443534476293368E-2</v>
      </c>
      <c r="I69" s="301">
        <f t="shared" si="7"/>
        <v>6.9924986669131634E-2</v>
      </c>
      <c r="J69" s="301">
        <f t="shared" si="7"/>
        <v>6.9135850824434991E-2</v>
      </c>
      <c r="K69" s="301">
        <f t="shared" si="7"/>
        <v>6.9240862882445492E-2</v>
      </c>
      <c r="L69" s="301">
        <f t="shared" si="7"/>
        <v>6.7730683692886651E-2</v>
      </c>
      <c r="M69" s="301">
        <f t="shared" si="7"/>
        <v>6.8049861852676294E-2</v>
      </c>
      <c r="N69" s="301">
        <f t="shared" si="7"/>
        <v>6.9201498165218395E-2</v>
      </c>
      <c r="O69" s="301">
        <f t="shared" si="7"/>
        <v>6.9908555892827934E-2</v>
      </c>
      <c r="P69" s="301">
        <f t="shared" si="7"/>
        <v>6.9387340149589791E-2</v>
      </c>
      <c r="Q69" s="301">
        <f t="shared" si="7"/>
        <v>7.0044959697318776E-2</v>
      </c>
      <c r="R69" s="301">
        <f t="shared" si="7"/>
        <v>6.9752965662702324E-2</v>
      </c>
      <c r="S69" s="301">
        <f t="shared" si="7"/>
        <v>7.0422602859934832E-2</v>
      </c>
      <c r="T69" s="301">
        <f t="shared" si="7"/>
        <v>7.1010958660454815E-2</v>
      </c>
      <c r="U69" s="301">
        <f t="shared" si="7"/>
        <v>7.1239164594688958E-2</v>
      </c>
      <c r="V69" s="301">
        <f t="shared" si="7"/>
        <v>7.100439703398731E-2</v>
      </c>
      <c r="W69" s="301">
        <f t="shared" si="7"/>
        <v>7.0752565247342025E-2</v>
      </c>
      <c r="X69" s="301">
        <f t="shared" si="7"/>
        <v>7.2774356251178174E-2</v>
      </c>
      <c r="Y69" s="301">
        <f t="shared" si="7"/>
        <v>7.4424930208565998E-2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0.59783223132855157</v>
      </c>
      <c r="C70" s="301">
        <f t="shared" si="8"/>
        <v>0.5949461532772119</v>
      </c>
      <c r="D70" s="301">
        <f t="shared" si="8"/>
        <v>0.58706486308199068</v>
      </c>
      <c r="E70" s="301">
        <f t="shared" si="8"/>
        <v>0.57976053614282697</v>
      </c>
      <c r="F70" s="301">
        <f t="shared" si="8"/>
        <v>0.59520716670595397</v>
      </c>
      <c r="G70" s="301">
        <f t="shared" si="8"/>
        <v>0.5749172522893532</v>
      </c>
      <c r="H70" s="301">
        <f t="shared" si="8"/>
        <v>0.59877004304849357</v>
      </c>
      <c r="I70" s="301">
        <f t="shared" si="8"/>
        <v>0.59436238668761898</v>
      </c>
      <c r="J70" s="301">
        <f t="shared" si="8"/>
        <v>0.58765473200769747</v>
      </c>
      <c r="K70" s="301">
        <f t="shared" si="8"/>
        <v>0.58854733450078678</v>
      </c>
      <c r="L70" s="301">
        <f t="shared" si="8"/>
        <v>0.5757108113895365</v>
      </c>
      <c r="M70" s="301">
        <f t="shared" si="8"/>
        <v>0.57842382574774864</v>
      </c>
      <c r="N70" s="301">
        <f t="shared" si="8"/>
        <v>0.58821273440435651</v>
      </c>
      <c r="O70" s="301">
        <f t="shared" si="8"/>
        <v>0.59422272508903751</v>
      </c>
      <c r="P70" s="301">
        <f t="shared" si="8"/>
        <v>0.58979239127151284</v>
      </c>
      <c r="Q70" s="301">
        <f t="shared" si="8"/>
        <v>0.59538215742720946</v>
      </c>
      <c r="R70" s="301">
        <f t="shared" si="8"/>
        <v>0.59290020813296962</v>
      </c>
      <c r="S70" s="301">
        <f t="shared" si="8"/>
        <v>0.59859212430944642</v>
      </c>
      <c r="T70" s="301">
        <f t="shared" si="8"/>
        <v>0.60359314861386626</v>
      </c>
      <c r="U70" s="301">
        <f t="shared" si="8"/>
        <v>0.6055328990548563</v>
      </c>
      <c r="V70" s="301">
        <f t="shared" si="8"/>
        <v>0.60353737478889213</v>
      </c>
      <c r="W70" s="301">
        <f t="shared" si="8"/>
        <v>0.60139680460240719</v>
      </c>
      <c r="X70" s="301">
        <f t="shared" si="8"/>
        <v>0.61858202813501473</v>
      </c>
      <c r="Y70" s="301">
        <f t="shared" si="8"/>
        <v>0.63261190677281109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0.19080943176117346</v>
      </c>
      <c r="C72" s="301">
        <f t="shared" si="10"/>
        <v>0.18664977357716453</v>
      </c>
      <c r="D72" s="301">
        <f t="shared" si="10"/>
        <v>0.18916012222476153</v>
      </c>
      <c r="E72" s="301">
        <f t="shared" si="10"/>
        <v>0.19310755821082989</v>
      </c>
      <c r="F72" s="301">
        <f t="shared" si="10"/>
        <v>0.18673166014304432</v>
      </c>
      <c r="G72" s="301">
        <f t="shared" si="10"/>
        <v>0.20121762852987826</v>
      </c>
      <c r="H72" s="301">
        <f t="shared" si="10"/>
        <v>0.19418870988012377</v>
      </c>
      <c r="I72" s="301">
        <f t="shared" si="10"/>
        <v>0.1982499687335425</v>
      </c>
      <c r="J72" s="301">
        <f t="shared" si="10"/>
        <v>0.20089920490337415</v>
      </c>
      <c r="K72" s="301">
        <f t="shared" si="10"/>
        <v>0.20082387444984751</v>
      </c>
      <c r="L72" s="301">
        <f t="shared" si="10"/>
        <v>0.19570984636098068</v>
      </c>
      <c r="M72" s="301">
        <f t="shared" si="10"/>
        <v>0.19337704661808783</v>
      </c>
      <c r="N72" s="301">
        <f t="shared" si="10"/>
        <v>0.19204565385599839</v>
      </c>
      <c r="O72" s="301">
        <f t="shared" si="10"/>
        <v>0.196036844768993</v>
      </c>
      <c r="P72" s="301">
        <f t="shared" si="10"/>
        <v>0.19183088331074702</v>
      </c>
      <c r="Q72" s="301">
        <f t="shared" si="10"/>
        <v>0.19750745876300285</v>
      </c>
      <c r="R72" s="301">
        <f t="shared" si="10"/>
        <v>0.19951297071741061</v>
      </c>
      <c r="S72" s="301">
        <f t="shared" si="10"/>
        <v>0.19828027983032057</v>
      </c>
      <c r="T72" s="301">
        <f t="shared" si="10"/>
        <v>0.20356943670950631</v>
      </c>
      <c r="U72" s="301">
        <f t="shared" si="10"/>
        <v>0.20067437422198403</v>
      </c>
      <c r="V72" s="301">
        <f t="shared" si="10"/>
        <v>0.2013848614003978</v>
      </c>
      <c r="W72" s="301">
        <f t="shared" si="10"/>
        <v>0.19901391290600831</v>
      </c>
      <c r="X72" s="301">
        <f t="shared" si="10"/>
        <v>0.2034925805626524</v>
      </c>
      <c r="Y72" s="301">
        <f t="shared" si="10"/>
        <v>0.20988888083915017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0.11578734782974739</v>
      </c>
      <c r="C73" s="302">
        <f t="shared" si="11"/>
        <v>0.11198986414629869</v>
      </c>
      <c r="D73" s="302">
        <f t="shared" si="11"/>
        <v>0.11548923744584506</v>
      </c>
      <c r="E73" s="302">
        <f t="shared" si="11"/>
        <v>0.12035329485172999</v>
      </c>
      <c r="F73" s="302">
        <f t="shared" si="11"/>
        <v>0.11203899608582663</v>
      </c>
      <c r="G73" s="302">
        <f t="shared" si="11"/>
        <v>0.12907114981121431</v>
      </c>
      <c r="H73" s="302">
        <f t="shared" si="11"/>
        <v>0.11904893977207751</v>
      </c>
      <c r="I73" s="302">
        <f t="shared" si="11"/>
        <v>0.12366331628646875</v>
      </c>
      <c r="J73" s="302">
        <f t="shared" si="11"/>
        <v>0.12715429735731015</v>
      </c>
      <c r="K73" s="302">
        <f t="shared" si="11"/>
        <v>0.12696695404190561</v>
      </c>
      <c r="L73" s="302">
        <f t="shared" si="11"/>
        <v>0.12346378375523491</v>
      </c>
      <c r="M73" s="302">
        <f t="shared" si="11"/>
        <v>0.12079052730856642</v>
      </c>
      <c r="N73" s="302">
        <f t="shared" si="11"/>
        <v>0.1182307224797654</v>
      </c>
      <c r="O73" s="302">
        <f t="shared" si="11"/>
        <v>0.12146771848330981</v>
      </c>
      <c r="P73" s="302">
        <f t="shared" si="11"/>
        <v>0.1178177204845179</v>
      </c>
      <c r="Q73" s="302">
        <f t="shared" si="11"/>
        <v>0.12279283508586279</v>
      </c>
      <c r="R73" s="302">
        <f t="shared" si="11"/>
        <v>0.12510980734386148</v>
      </c>
      <c r="S73" s="302">
        <f t="shared" si="11"/>
        <v>0.12316283677972338</v>
      </c>
      <c r="T73" s="302">
        <f t="shared" si="11"/>
        <v>0.12782441413835446</v>
      </c>
      <c r="U73" s="302">
        <f t="shared" si="11"/>
        <v>0.12468593198764909</v>
      </c>
      <c r="V73" s="302">
        <f t="shared" si="11"/>
        <v>0.12564683789747799</v>
      </c>
      <c r="W73" s="302">
        <f t="shared" si="11"/>
        <v>0.12354450997551014</v>
      </c>
      <c r="X73" s="302">
        <f t="shared" si="11"/>
        <v>0.12586660056139568</v>
      </c>
      <c r="Y73" s="302">
        <f t="shared" si="11"/>
        <v>0.13050228861667973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7.5022083931426065E-2</v>
      </c>
      <c r="C74" s="302">
        <f t="shared" si="12"/>
        <v>7.465990943086584E-2</v>
      </c>
      <c r="D74" s="302">
        <f t="shared" si="12"/>
        <v>7.3670884778916465E-2</v>
      </c>
      <c r="E74" s="302">
        <f t="shared" si="12"/>
        <v>7.2754263359099888E-2</v>
      </c>
      <c r="F74" s="302">
        <f t="shared" si="12"/>
        <v>7.4692664057217723E-2</v>
      </c>
      <c r="G74" s="302">
        <f t="shared" si="12"/>
        <v>7.214647871866392E-2</v>
      </c>
      <c r="H74" s="302">
        <f t="shared" si="12"/>
        <v>7.5139770108046247E-2</v>
      </c>
      <c r="I74" s="302">
        <f t="shared" si="12"/>
        <v>7.458665244707377E-2</v>
      </c>
      <c r="J74" s="302">
        <f t="shared" si="12"/>
        <v>7.3744907546063998E-2</v>
      </c>
      <c r="K74" s="302">
        <f t="shared" si="12"/>
        <v>7.3856920407941881E-2</v>
      </c>
      <c r="L74" s="302">
        <f t="shared" si="12"/>
        <v>7.2246062605745773E-2</v>
      </c>
      <c r="M74" s="302">
        <f t="shared" si="12"/>
        <v>7.2586519309521425E-2</v>
      </c>
      <c r="N74" s="302">
        <f t="shared" si="12"/>
        <v>7.381493137623299E-2</v>
      </c>
      <c r="O74" s="302">
        <f t="shared" si="12"/>
        <v>7.4569126285683185E-2</v>
      </c>
      <c r="P74" s="302">
        <f t="shared" si="12"/>
        <v>7.4013162826229106E-2</v>
      </c>
      <c r="Q74" s="302">
        <f t="shared" si="12"/>
        <v>7.4714623677140074E-2</v>
      </c>
      <c r="R74" s="302">
        <f t="shared" si="12"/>
        <v>7.440316337354913E-2</v>
      </c>
      <c r="S74" s="302">
        <f t="shared" si="12"/>
        <v>7.5117443050597199E-2</v>
      </c>
      <c r="T74" s="302">
        <f t="shared" si="12"/>
        <v>7.5745022571151857E-2</v>
      </c>
      <c r="U74" s="302">
        <f t="shared" si="12"/>
        <v>7.5988442234334944E-2</v>
      </c>
      <c r="V74" s="302">
        <f t="shared" si="12"/>
        <v>7.5738023502919805E-2</v>
      </c>
      <c r="W74" s="302">
        <f t="shared" si="12"/>
        <v>7.546940293049817E-2</v>
      </c>
      <c r="X74" s="302">
        <f t="shared" si="12"/>
        <v>7.7625980001256728E-2</v>
      </c>
      <c r="Y74" s="302">
        <f t="shared" si="12"/>
        <v>7.9386592222470423E-2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1.611464441233651</v>
      </c>
      <c r="C81" s="322">
        <f>IF(C$5=0,0,C$5/TEL_fec!C$5)</f>
        <v>1.8127631183596256</v>
      </c>
      <c r="D81" s="322">
        <f>IF(D$5=0,0,D$5/TEL_fec!D$5)</f>
        <v>1.7536804554397056</v>
      </c>
      <c r="E81" s="322">
        <f>IF(E$5=0,0,E$5/TEL_fec!E$5)</f>
        <v>1.7465543359268203</v>
      </c>
      <c r="F81" s="322">
        <f>IF(F$5=0,0,F$5/TEL_fec!F$5)</f>
        <v>1.9136442422708566</v>
      </c>
      <c r="G81" s="322">
        <f>IF(G$5=0,0,G$5/TEL_fec!G$5)</f>
        <v>1.4633634557654969</v>
      </c>
      <c r="H81" s="322">
        <f>IF(H$5=0,0,H$5/TEL_fec!H$5)</f>
        <v>1.5683883792841233</v>
      </c>
      <c r="I81" s="322">
        <f>IF(I$5=0,0,I$5/TEL_fec!I$5)</f>
        <v>1.414571479378943</v>
      </c>
      <c r="J81" s="322">
        <f>IF(J$5=0,0,J$5/TEL_fec!J$5)</f>
        <v>1.4413731169651722</v>
      </c>
      <c r="K81" s="322">
        <f>IF(K$5=0,0,K$5/TEL_fec!K$5)</f>
        <v>1.2661460330714507</v>
      </c>
      <c r="L81" s="322">
        <f>IF(L$5=0,0,L$5/TEL_fec!L$5)</f>
        <v>1.523410818498145</v>
      </c>
      <c r="M81" s="322">
        <f>IF(M$5=0,0,M$5/TEL_fec!M$5)</f>
        <v>1.5889189046963847</v>
      </c>
      <c r="N81" s="322">
        <f>IF(N$5=0,0,N$5/TEL_fec!N$5)</f>
        <v>1.5388094100026215</v>
      </c>
      <c r="O81" s="322">
        <f>IF(O$5=0,0,O$5/TEL_fec!O$5)</f>
        <v>1.3527914298044215</v>
      </c>
      <c r="P81" s="322">
        <f>IF(P$5=0,0,P$5/TEL_fec!P$5)</f>
        <v>1.5309215331341512</v>
      </c>
      <c r="Q81" s="322">
        <f>IF(Q$5=0,0,Q$5/TEL_fec!Q$5)</f>
        <v>1.3043928684662973</v>
      </c>
      <c r="R81" s="322">
        <f>IF(R$5=0,0,R$5/TEL_fec!R$5)</f>
        <v>1.2702459915056377</v>
      </c>
      <c r="S81" s="322">
        <f>IF(S$5=0,0,S$5/TEL_fec!S$5)</f>
        <v>1.263615997996284</v>
      </c>
      <c r="T81" s="322">
        <f>IF(T$5=0,0,T$5/TEL_fec!T$5)</f>
        <v>1.1226440347085613</v>
      </c>
      <c r="U81" s="322">
        <f>IF(U$5=0,0,U$5/TEL_fec!U$5)</f>
        <v>1.1704567240179407</v>
      </c>
      <c r="V81" s="322">
        <f>IF(V$5=0,0,V$5/TEL_fec!V$5)</f>
        <v>1.1673680223283218</v>
      </c>
      <c r="W81" s="322">
        <f>IF(W$5=0,0,W$5/TEL_fec!W$5)</f>
        <v>1.2314752829532045</v>
      </c>
      <c r="X81" s="322">
        <f>IF(X$5=0,0,X$5/TEL_fec!X$5)</f>
        <v>1.0516313370408448</v>
      </c>
      <c r="Y81" s="322">
        <f>IF(Y$5=0,0,Y$5/TEL_fec!Y$5)</f>
        <v>0.88917847954183937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2.2180451501951652</v>
      </c>
      <c r="C86" s="336">
        <f>IF(C$10=0,0,C$10/TEL_fec!C$10)</f>
        <v>2.3029470164700929</v>
      </c>
      <c r="D86" s="336">
        <f>IF(D$10=0,0,D$10/TEL_fec!D$10)</f>
        <v>2.3069358964938829</v>
      </c>
      <c r="E86" s="336">
        <f>IF(E$10=0,0,E$10/TEL_fec!E$10)</f>
        <v>2.3162144871177537</v>
      </c>
      <c r="F86" s="336">
        <f>IF(F$10=0,0,F$10/TEL_fec!F$10)</f>
        <v>2.319673987292588</v>
      </c>
      <c r="G86" s="336">
        <f>IF(G$10=0,0,G$10/TEL_fec!G$10)</f>
        <v>2.2305809691579928</v>
      </c>
      <c r="H86" s="336">
        <f>IF(H$10=0,0,H$10/TEL_fec!H$10)</f>
        <v>2.1792769485346026</v>
      </c>
      <c r="I86" s="336">
        <f>IF(I$10=0,0,I$10/TEL_fec!I$10)</f>
        <v>2.0968164235971245</v>
      </c>
      <c r="J86" s="336">
        <f>IF(J$10=0,0,J$10/TEL_fec!J$10)</f>
        <v>2.1491252206036906</v>
      </c>
      <c r="K86" s="336">
        <f>IF(K$10=0,0,K$10/TEL_fec!K$10)</f>
        <v>2.0116644332512426</v>
      </c>
      <c r="L86" s="336">
        <f>IF(L$10=0,0,L$10/TEL_fec!L$10)</f>
        <v>2.266688680230029</v>
      </c>
      <c r="M86" s="336">
        <f>IF(M$10=0,0,M$10/TEL_fec!M$10)</f>
        <v>2.2836790435106828</v>
      </c>
      <c r="N86" s="336">
        <f>IF(N$10=0,0,N$10/TEL_fec!N$10)</f>
        <v>2.2314065920684398</v>
      </c>
      <c r="O86" s="336">
        <f>IF(O$10=0,0,O$10/TEL_fec!O$10)</f>
        <v>2.065020929490986</v>
      </c>
      <c r="P86" s="336">
        <f>IF(P$10=0,0,P$10/TEL_fec!P$10)</f>
        <v>2.2210255142250688</v>
      </c>
      <c r="Q86" s="336">
        <f>IF(Q$10=0,0,Q$10/TEL_fec!Q$10)</f>
        <v>2.0069796710391379</v>
      </c>
      <c r="R86" s="336">
        <f>IF(R$10=0,0,R$10/TEL_fec!R$10)</f>
        <v>1.9858229438157453</v>
      </c>
      <c r="S86" s="336">
        <f>IF(S$10=0,0,S$10/TEL_fec!S$10)</f>
        <v>1.935372958512324</v>
      </c>
      <c r="T86" s="336">
        <f>IF(T$10=0,0,T$10/TEL_fec!T$10)</f>
        <v>1.6892278152621536</v>
      </c>
      <c r="U86" s="336">
        <f>IF(U$10=0,0,U$10/TEL_fec!U$10)</f>
        <v>1.7433128516639773</v>
      </c>
      <c r="V86" s="336">
        <f>IF(V$10=0,0,V$10/TEL_fec!V$10)</f>
        <v>1.7551073045377017</v>
      </c>
      <c r="W86" s="336">
        <f>IF(W$10=0,0,W$10/TEL_fec!W$10)</f>
        <v>1.8636563129853323</v>
      </c>
      <c r="X86" s="336">
        <f>IF(X$10=0,0,X$10/TEL_fec!X$10)</f>
        <v>1.4143958246093404</v>
      </c>
      <c r="Y86" s="336">
        <f>IF(Y$10=0,0,Y$10/TEL_fec!Y$10)</f>
        <v>0.97080619420423386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2.346828797311431</v>
      </c>
      <c r="C87" s="349">
        <f>IF(C$16=0,0,C$16/TEL_fec!C$16)</f>
        <v>2.4040373456503197</v>
      </c>
      <c r="D87" s="349">
        <f>IF(D$16=0,0,D$16/TEL_fec!D$16)</f>
        <v>2.2677809570526253</v>
      </c>
      <c r="E87" s="349">
        <f>IF(E$16=0,0,E$16/TEL_fec!E$16)</f>
        <v>2.1665870041386688</v>
      </c>
      <c r="F87" s="349">
        <f>IF(F$16=0,0,F$16/TEL_fec!F$16)</f>
        <v>2.4433394296293649</v>
      </c>
      <c r="G87" s="349">
        <f>IF(G$16=0,0,G$16/TEL_fec!G$16)</f>
        <v>1.9775555726510252</v>
      </c>
      <c r="H87" s="349">
        <f>IF(H$16=0,0,H$16/TEL_fec!H$16)</f>
        <v>2.3162976276273941</v>
      </c>
      <c r="I87" s="349">
        <f>IF(I$16=0,0,I$16/TEL_fec!I$16)</f>
        <v>2.1654282416565018</v>
      </c>
      <c r="J87" s="349">
        <f>IF(J$16=0,0,J$16/TEL_fec!J$16)</f>
        <v>2.1002624893694777</v>
      </c>
      <c r="K87" s="349">
        <f>IF(K$16=0,0,K$16/TEL_fec!K$16)</f>
        <v>2.0093085870092278</v>
      </c>
      <c r="L87" s="349">
        <f>IF(L$16=0,0,L$16/TEL_fec!L$16)</f>
        <v>2.0202162440792342</v>
      </c>
      <c r="M87" s="349">
        <f>IF(M$16=0,0,M$16/TEL_fec!M$16)</f>
        <v>2.0833002730207406</v>
      </c>
      <c r="N87" s="349">
        <f>IF(N$16=0,0,N$16/TEL_fec!N$16)</f>
        <v>2.1780368211843837</v>
      </c>
      <c r="O87" s="349">
        <f>IF(O$16=0,0,O$16/TEL_fec!O$16)</f>
        <v>2.1372934280584692</v>
      </c>
      <c r="P87" s="349">
        <f>IF(P$16=0,0,P$16/TEL_fec!P$16)</f>
        <v>2.1936867503962003</v>
      </c>
      <c r="Q87" s="349">
        <f>IF(Q$16=0,0,Q$16/TEL_fec!Q$16)</f>
        <v>2.1159297296277098</v>
      </c>
      <c r="R87" s="349">
        <f>IF(R$16=0,0,R$16/TEL_fec!R$16)</f>
        <v>2.061253928147821</v>
      </c>
      <c r="S87" s="349">
        <f>IF(S$16=0,0,S$16/TEL_fec!S$16)</f>
        <v>2.1221099176566391</v>
      </c>
      <c r="T87" s="349">
        <f>IF(T$16=0,0,T$16/TEL_fec!T$16)</f>
        <v>2.0548708465346666</v>
      </c>
      <c r="U87" s="349">
        <f>IF(U$16=0,0,U$16/TEL_fec!U$16)</f>
        <v>2.1213061449361059</v>
      </c>
      <c r="V87" s="349">
        <f>IF(V$16=0,0,V$16/TEL_fec!V$16)</f>
        <v>2.0948633371383405</v>
      </c>
      <c r="W87" s="349">
        <f>IF(W$16=0,0,W$16/TEL_fec!W$16)</f>
        <v>2.1263264828078308</v>
      </c>
      <c r="X87" s="349">
        <f>IF(X$16=0,0,X$16/TEL_fec!X$16)</f>
        <v>2.1517021223588113</v>
      </c>
      <c r="Y87" s="349">
        <f>IF(Y$16=0,0,Y$16/TEL_fec!Y$16)</f>
        <v>2.1208894643704546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2.3468287973114319</v>
      </c>
      <c r="C88" s="349">
        <f>IF(C$27=0,0,C$27/TEL_fec!C$27)</f>
        <v>2.4040373456503197</v>
      </c>
      <c r="D88" s="349">
        <f>IF(D$27=0,0,D$27/TEL_fec!D$27)</f>
        <v>2.2677809570526257</v>
      </c>
      <c r="E88" s="349">
        <f>IF(E$27=0,0,E$27/TEL_fec!E$27)</f>
        <v>2.1665870041386688</v>
      </c>
      <c r="F88" s="349">
        <f>IF(F$27=0,0,F$27/TEL_fec!F$27)</f>
        <v>2.4433394296293636</v>
      </c>
      <c r="G88" s="349">
        <f>IF(G$27=0,0,G$27/TEL_fec!G$27)</f>
        <v>1.9775555726510254</v>
      </c>
      <c r="H88" s="349">
        <f>IF(H$27=0,0,H$27/TEL_fec!H$27)</f>
        <v>2.316297627627395</v>
      </c>
      <c r="I88" s="349">
        <f>IF(I$27=0,0,I$27/TEL_fec!I$27)</f>
        <v>2.1654282416565014</v>
      </c>
      <c r="J88" s="349">
        <f>IF(J$27=0,0,J$27/TEL_fec!J$27)</f>
        <v>2.1002624893694763</v>
      </c>
      <c r="K88" s="349">
        <f>IF(K$27=0,0,K$27/TEL_fec!K$27)</f>
        <v>2.0093085870092269</v>
      </c>
      <c r="L88" s="349">
        <f>IF(L$27=0,0,L$27/TEL_fec!L$27)</f>
        <v>2.0202162440792342</v>
      </c>
      <c r="M88" s="349">
        <f>IF(M$27=0,0,M$27/TEL_fec!M$27)</f>
        <v>2.0833002730207406</v>
      </c>
      <c r="N88" s="349">
        <f>IF(N$27=0,0,N$27/TEL_fec!N$27)</f>
        <v>2.1780368211843855</v>
      </c>
      <c r="O88" s="349">
        <f>IF(O$27=0,0,O$27/TEL_fec!O$27)</f>
        <v>2.1372934280584697</v>
      </c>
      <c r="P88" s="349">
        <f>IF(P$27=0,0,P$27/TEL_fec!P$27)</f>
        <v>2.1936867503961994</v>
      </c>
      <c r="Q88" s="349">
        <f>IF(Q$27=0,0,Q$27/TEL_fec!Q$27)</f>
        <v>2.1159297296277098</v>
      </c>
      <c r="R88" s="349">
        <f>IF(R$27=0,0,R$27/TEL_fec!R$27)</f>
        <v>2.0612539281478193</v>
      </c>
      <c r="S88" s="349">
        <f>IF(S$27=0,0,S$27/TEL_fec!S$27)</f>
        <v>2.1221099176566387</v>
      </c>
      <c r="T88" s="349">
        <f>IF(T$27=0,0,T$27/TEL_fec!T$27)</f>
        <v>2.0548708465346666</v>
      </c>
      <c r="U88" s="349">
        <f>IF(U$27=0,0,U$27/TEL_fec!U$27)</f>
        <v>2.1213061449361059</v>
      </c>
      <c r="V88" s="349">
        <f>IF(V$27=0,0,V$27/TEL_fec!V$27)</f>
        <v>2.0948633371383409</v>
      </c>
      <c r="W88" s="349">
        <f>IF(W$27=0,0,W$27/TEL_fec!W$27)</f>
        <v>2.1263264828078303</v>
      </c>
      <c r="X88" s="349">
        <f>IF(X$27=0,0,X$27/TEL_fec!X$27)</f>
        <v>2.1517021223588118</v>
      </c>
      <c r="Y88" s="349">
        <f>IF(Y$27=0,0,Y$27/TEL_fec!Y$27)</f>
        <v>2.1208894643704554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1.2112960298189404</v>
      </c>
      <c r="C90" s="349">
        <f>IF(C$39=0,0,C$39/TEL_fec!C$39)</f>
        <v>1.4207704947642374</v>
      </c>
      <c r="D90" s="349">
        <f>IF(D$39=0,0,D$39/TEL_fec!D$39)</f>
        <v>1.4052271849852571</v>
      </c>
      <c r="E90" s="349">
        <f>IF(E$39=0,0,E$39/TEL_fec!E$39)</f>
        <v>1.4590108201497567</v>
      </c>
      <c r="F90" s="349">
        <f>IF(F$39=0,0,F$39/TEL_fec!F$39)</f>
        <v>1.5445273122268008</v>
      </c>
      <c r="G90" s="349">
        <f>IF(G$39=0,0,G$39/TEL_fec!G$39)</f>
        <v>1.1835557559827892</v>
      </c>
      <c r="H90" s="349">
        <f>IF(H$39=0,0,H$39/TEL_fec!H$39)</f>
        <v>1.1864680598884028</v>
      </c>
      <c r="I90" s="349">
        <f>IF(I$39=0,0,I$39/TEL_fec!I$39)</f>
        <v>1.0653958293524992</v>
      </c>
      <c r="J90" s="349">
        <f>IF(J$39=0,0,J$39/TEL_fec!J$39)</f>
        <v>1.1230055253135371</v>
      </c>
      <c r="K90" s="349">
        <f>IF(K$39=0,0,K$39/TEL_fec!K$39)</f>
        <v>0.94469262158472889</v>
      </c>
      <c r="L90" s="349">
        <f>IF(L$39=0,0,L$39/TEL_fec!L$39)</f>
        <v>1.2192879710331348</v>
      </c>
      <c r="M90" s="349">
        <f>IF(M$39=0,0,M$39/TEL_fec!M$39)</f>
        <v>1.272254470615293</v>
      </c>
      <c r="N90" s="349">
        <f>IF(N$39=0,0,N$39/TEL_fec!N$39)</f>
        <v>1.1741480930089667</v>
      </c>
      <c r="O90" s="349">
        <f>IF(O$39=0,0,O$39/TEL_fec!O$39)</f>
        <v>0.99313496502612142</v>
      </c>
      <c r="P90" s="349">
        <f>IF(P$39=0,0,P$39/TEL_fec!P$39)</f>
        <v>1.1596638257569034</v>
      </c>
      <c r="Q90" s="349">
        <f>IF(Q$39=0,0,Q$39/TEL_fec!Q$39)</f>
        <v>0.95270153844629557</v>
      </c>
      <c r="R90" s="349">
        <f>IF(R$39=0,0,R$39/TEL_fec!R$39)</f>
        <v>0.93483943492639499</v>
      </c>
      <c r="S90" s="349">
        <f>IF(S$39=0,0,S$39/TEL_fec!S$39)</f>
        <v>0.91359815237400299</v>
      </c>
      <c r="T90" s="349">
        <f>IF(T$39=0,0,T$39/TEL_fec!T$39)</f>
        <v>0.80608312948662075</v>
      </c>
      <c r="U90" s="349">
        <f>IF(U$39=0,0,U$39/TEL_fec!U$39)</f>
        <v>0.83302235263396673</v>
      </c>
      <c r="V90" s="349">
        <f>IF(V$39=0,0,V$39/TEL_fec!V$39)</f>
        <v>0.83597395273387498</v>
      </c>
      <c r="W90" s="349">
        <f>IF(W$39=0,0,W$39/TEL_fec!W$39)</f>
        <v>0.88465648259149565</v>
      </c>
      <c r="X90" s="349">
        <f>IF(X$39=0,0,X$39/TEL_fec!X$39)</f>
        <v>0.73249120474079554</v>
      </c>
      <c r="Y90" s="349">
        <f>IF(Y$39=0,0,Y$39/TEL_fec!Y$39)</f>
        <v>0.61626048180624116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SK: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317.88336060886883</v>
      </c>
      <c r="C3" s="203">
        <v>335.47770957258791</v>
      </c>
      <c r="D3" s="203">
        <v>346.07367003608812</v>
      </c>
      <c r="E3" s="203">
        <v>377.38485449735452</v>
      </c>
      <c r="F3" s="203">
        <v>453.47728084257272</v>
      </c>
      <c r="G3" s="203">
        <v>501.10857801777479</v>
      </c>
      <c r="H3" s="203">
        <v>629.17457975443949</v>
      </c>
      <c r="I3" s="203">
        <v>675.74545928030295</v>
      </c>
      <c r="J3" s="203">
        <v>717.07512471148834</v>
      </c>
      <c r="K3" s="203">
        <v>565.80385010107284</v>
      </c>
      <c r="L3" s="203">
        <v>580.31729830679853</v>
      </c>
      <c r="M3" s="203">
        <v>550.29672483766228</v>
      </c>
      <c r="N3" s="203">
        <v>476.37601224600053</v>
      </c>
      <c r="O3" s="203">
        <v>474.96937819039368</v>
      </c>
      <c r="P3" s="203">
        <v>636.77328596944619</v>
      </c>
      <c r="Q3" s="203">
        <v>651.34828399999992</v>
      </c>
      <c r="R3" s="203">
        <v>570.45517185978088</v>
      </c>
      <c r="S3" s="203">
        <v>621.83425793650792</v>
      </c>
      <c r="T3" s="203">
        <v>588.45045184962282</v>
      </c>
      <c r="U3" s="203">
        <v>617.85785918371209</v>
      </c>
      <c r="V3" s="203">
        <v>653.06966781362132</v>
      </c>
      <c r="W3" s="203">
        <v>663.13549061106858</v>
      </c>
      <c r="X3" s="203">
        <v>682.78000870351138</v>
      </c>
      <c r="Y3" s="203">
        <v>597.6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257.5664267474973</v>
      </c>
      <c r="C5" s="203">
        <v>363.30947840961721</v>
      </c>
      <c r="D5" s="203">
        <v>316.91670009319989</v>
      </c>
      <c r="E5" s="203">
        <v>446.94865077902898</v>
      </c>
      <c r="F5" s="203">
        <v>352.70740695611028</v>
      </c>
      <c r="G5" s="203">
        <v>337.52661406315673</v>
      </c>
      <c r="H5" s="203">
        <v>396.79596073879839</v>
      </c>
      <c r="I5" s="203">
        <v>387.57959696907261</v>
      </c>
      <c r="J5" s="203">
        <v>457.54133636377742</v>
      </c>
      <c r="K5" s="203">
        <v>410.17493647575333</v>
      </c>
      <c r="L5" s="203">
        <v>356.73530619092611</v>
      </c>
      <c r="M5" s="203">
        <v>359.08026997816683</v>
      </c>
      <c r="N5" s="203">
        <v>318.42979623639638</v>
      </c>
      <c r="O5" s="203">
        <v>201.7708102985209</v>
      </c>
      <c r="P5" s="203">
        <v>222.4454661665124</v>
      </c>
      <c r="Q5" s="203">
        <v>297.64869087754232</v>
      </c>
      <c r="R5" s="203">
        <v>203.33653392444651</v>
      </c>
      <c r="S5" s="203">
        <v>242.42386937217719</v>
      </c>
      <c r="T5" s="203">
        <v>285.13025391550252</v>
      </c>
      <c r="U5" s="203">
        <v>269.83918785126662</v>
      </c>
      <c r="V5" s="203">
        <v>245.19947157993849</v>
      </c>
      <c r="W5" s="203">
        <v>249.04091859045931</v>
      </c>
      <c r="X5" s="203">
        <v>301.01554346882591</v>
      </c>
      <c r="Y5" s="203">
        <v>375.94931287596683</v>
      </c>
      <c r="DA5" s="112" t="s">
        <v>2868</v>
      </c>
    </row>
    <row r="6" spans="1:105" ht="12" customHeight="1" x14ac:dyDescent="0.25">
      <c r="A6" s="154" t="s">
        <v>2112</v>
      </c>
      <c r="B6" s="338">
        <v>321.9580334343716</v>
      </c>
      <c r="C6" s="338">
        <v>386.3496401212459</v>
      </c>
      <c r="D6" s="338">
        <v>370.25173844952729</v>
      </c>
      <c r="E6" s="338">
        <v>482.9370501515574</v>
      </c>
      <c r="F6" s="338">
        <v>466.8391484798388</v>
      </c>
      <c r="G6" s="338">
        <v>466.8391484798388</v>
      </c>
      <c r="H6" s="338">
        <v>450.7412468081202</v>
      </c>
      <c r="I6" s="338">
        <v>434.64334513640159</v>
      </c>
      <c r="J6" s="338">
        <v>482.93705015155729</v>
      </c>
      <c r="K6" s="338">
        <v>482.93705015155729</v>
      </c>
      <c r="L6" s="338">
        <v>466.83914847983868</v>
      </c>
      <c r="M6" s="338">
        <v>450.74124680812008</v>
      </c>
      <c r="N6" s="338">
        <v>450.74124680812008</v>
      </c>
      <c r="O6" s="338">
        <v>434.64334513640148</v>
      </c>
      <c r="P6" s="338">
        <v>418.54544346468288</v>
      </c>
      <c r="Q6" s="338">
        <v>418.54544346468288</v>
      </c>
      <c r="R6" s="338">
        <v>402.44754179296427</v>
      </c>
      <c r="S6" s="338">
        <v>402.44754179296427</v>
      </c>
      <c r="T6" s="338">
        <v>386.34964012124573</v>
      </c>
      <c r="U6" s="338">
        <v>370.25173844952712</v>
      </c>
      <c r="V6" s="338">
        <v>354.15383677780852</v>
      </c>
      <c r="W6" s="338">
        <v>354.15383677780852</v>
      </c>
      <c r="X6" s="338">
        <v>338.05593510608992</v>
      </c>
      <c r="Y6" s="338">
        <v>402.44754179296422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80.4895083585929</v>
      </c>
      <c r="D7" s="340">
        <v>0</v>
      </c>
      <c r="E7" s="340">
        <v>112.68531170203011</v>
      </c>
      <c r="F7" s="340">
        <v>0</v>
      </c>
      <c r="G7" s="340">
        <v>0</v>
      </c>
      <c r="H7" s="340">
        <v>0</v>
      </c>
      <c r="I7" s="340">
        <v>0</v>
      </c>
      <c r="J7" s="340">
        <v>64.391606686874326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64.391606686874326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16.097901671718603</v>
      </c>
      <c r="D8" s="342">
        <f t="shared" si="0"/>
        <v>16.097901671718603</v>
      </c>
      <c r="E8" s="342">
        <f t="shared" si="0"/>
        <v>0</v>
      </c>
      <c r="F8" s="342">
        <f t="shared" si="0"/>
        <v>16.097901671718603</v>
      </c>
      <c r="G8" s="342">
        <f t="shared" si="0"/>
        <v>0</v>
      </c>
      <c r="H8" s="342">
        <f t="shared" si="0"/>
        <v>16.097901671718603</v>
      </c>
      <c r="I8" s="342">
        <f t="shared" si="0"/>
        <v>16.097901671718603</v>
      </c>
      <c r="J8" s="342">
        <f t="shared" si="0"/>
        <v>16.09790167171866</v>
      </c>
      <c r="K8" s="342">
        <f t="shared" si="0"/>
        <v>0</v>
      </c>
      <c r="L8" s="342">
        <f t="shared" si="0"/>
        <v>16.097901671718603</v>
      </c>
      <c r="M8" s="342">
        <f t="shared" si="0"/>
        <v>16.097901671718603</v>
      </c>
      <c r="N8" s="342">
        <f t="shared" si="0"/>
        <v>0</v>
      </c>
      <c r="O8" s="342">
        <f t="shared" si="0"/>
        <v>16.097901671718603</v>
      </c>
      <c r="P8" s="342">
        <f t="shared" si="0"/>
        <v>16.097901671718603</v>
      </c>
      <c r="Q8" s="342">
        <f t="shared" si="0"/>
        <v>0</v>
      </c>
      <c r="R8" s="342">
        <f t="shared" si="0"/>
        <v>16.097901671718603</v>
      </c>
      <c r="S8" s="342">
        <f t="shared" si="0"/>
        <v>0</v>
      </c>
      <c r="T8" s="342">
        <f t="shared" si="0"/>
        <v>16.097901671718546</v>
      </c>
      <c r="U8" s="342">
        <f t="shared" si="0"/>
        <v>16.097901671718603</v>
      </c>
      <c r="V8" s="342">
        <f t="shared" si="0"/>
        <v>16.097901671718603</v>
      </c>
      <c r="W8" s="342">
        <f t="shared" si="0"/>
        <v>0</v>
      </c>
      <c r="X8" s="342">
        <f t="shared" si="0"/>
        <v>16.097901671718603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64.391606686874297</v>
      </c>
      <c r="C9" s="343">
        <f t="shared" si="1"/>
        <v>23.040161711628684</v>
      </c>
      <c r="D9" s="343">
        <f t="shared" si="1"/>
        <v>53.335038356327402</v>
      </c>
      <c r="E9" s="343">
        <f t="shared" si="1"/>
        <v>35.98839937252842</v>
      </c>
      <c r="F9" s="343">
        <f t="shared" si="1"/>
        <v>114.13174152372852</v>
      </c>
      <c r="G9" s="343">
        <f t="shared" si="1"/>
        <v>129.31253441668207</v>
      </c>
      <c r="H9" s="343">
        <f t="shared" si="1"/>
        <v>53.94528606932181</v>
      </c>
      <c r="I9" s="343">
        <f t="shared" si="1"/>
        <v>47.063748167328981</v>
      </c>
      <c r="J9" s="343">
        <f t="shared" si="1"/>
        <v>25.395713787779869</v>
      </c>
      <c r="K9" s="343">
        <f t="shared" si="1"/>
        <v>72.76211367580396</v>
      </c>
      <c r="L9" s="343">
        <f t="shared" si="1"/>
        <v>110.10384228891257</v>
      </c>
      <c r="M9" s="343">
        <f t="shared" si="1"/>
        <v>91.660976829953256</v>
      </c>
      <c r="N9" s="343">
        <f t="shared" si="1"/>
        <v>132.3114505717237</v>
      </c>
      <c r="O9" s="343">
        <f t="shared" si="1"/>
        <v>232.87253483788058</v>
      </c>
      <c r="P9" s="343">
        <f t="shared" si="1"/>
        <v>196.09997729817047</v>
      </c>
      <c r="Q9" s="343">
        <f t="shared" si="1"/>
        <v>120.89675258714055</v>
      </c>
      <c r="R9" s="343">
        <f t="shared" si="1"/>
        <v>199.11100786851776</v>
      </c>
      <c r="S9" s="343">
        <f t="shared" si="1"/>
        <v>160.02367242078708</v>
      </c>
      <c r="T9" s="343">
        <f t="shared" si="1"/>
        <v>101.21938620574321</v>
      </c>
      <c r="U9" s="343">
        <f t="shared" si="1"/>
        <v>100.41255059826051</v>
      </c>
      <c r="V9" s="343">
        <f t="shared" si="1"/>
        <v>108.95436519787003</v>
      </c>
      <c r="W9" s="343">
        <f t="shared" si="1"/>
        <v>105.11291818734921</v>
      </c>
      <c r="X9" s="343">
        <f t="shared" si="1"/>
        <v>37.040391637264008</v>
      </c>
      <c r="Y9" s="343">
        <f t="shared" si="1"/>
        <v>26.498228916997391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31.98108340498711</v>
      </c>
      <c r="C12" s="210">
        <v>43.168099742046437</v>
      </c>
      <c r="D12" s="210">
        <v>39.540928632846089</v>
      </c>
      <c r="E12" s="210">
        <v>61.4621668099742</v>
      </c>
      <c r="F12" s="210">
        <v>52.768185726569207</v>
      </c>
      <c r="G12" s="210">
        <v>49.123473774720537</v>
      </c>
      <c r="H12" s="210">
        <v>53.630438521066203</v>
      </c>
      <c r="I12" s="210">
        <v>53.821496130696467</v>
      </c>
      <c r="J12" s="210">
        <v>69.317798796216678</v>
      </c>
      <c r="K12" s="210">
        <v>69.623559759243335</v>
      </c>
      <c r="L12" s="210">
        <v>61.591229578675843</v>
      </c>
      <c r="M12" s="210">
        <v>63.571281169389508</v>
      </c>
      <c r="N12" s="210">
        <v>61.186672398968177</v>
      </c>
      <c r="O12" s="210">
        <v>40.436629406706793</v>
      </c>
      <c r="P12" s="210">
        <v>42.820292347377467</v>
      </c>
      <c r="Q12" s="210">
        <v>56.353310404127257</v>
      </c>
      <c r="R12" s="210">
        <v>40.460533104041268</v>
      </c>
      <c r="S12" s="210">
        <v>47.470593293207223</v>
      </c>
      <c r="T12" s="210">
        <v>55.789595872742908</v>
      </c>
      <c r="U12" s="210">
        <v>50.404104417976463</v>
      </c>
      <c r="V12" s="210">
        <v>46.864530063734158</v>
      </c>
      <c r="W12" s="210">
        <v>41.80858555161717</v>
      </c>
      <c r="X12" s="210">
        <v>46.950402692943094</v>
      </c>
      <c r="Y12" s="210">
        <v>61.056293249162742</v>
      </c>
      <c r="DA12" s="109" t="s">
        <v>2871</v>
      </c>
    </row>
    <row r="13" spans="1:105" ht="12" customHeight="1" x14ac:dyDescent="0.25">
      <c r="A13" s="24" t="s">
        <v>28</v>
      </c>
      <c r="B13" s="213">
        <v>1.351504729148753</v>
      </c>
      <c r="C13" s="213">
        <v>0.86612209802235596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3.0810834049871021</v>
      </c>
      <c r="C14" s="204">
        <f t="shared" si="2"/>
        <v>1.026999140154772</v>
      </c>
      <c r="D14" s="204">
        <f t="shared" si="2"/>
        <v>3.0810834049871021</v>
      </c>
      <c r="E14" s="204">
        <f t="shared" si="2"/>
        <v>1.026999140154772</v>
      </c>
      <c r="F14" s="204">
        <f t="shared" si="2"/>
        <v>3.0810834049871021</v>
      </c>
      <c r="G14" s="204">
        <f t="shared" si="2"/>
        <v>0</v>
      </c>
      <c r="H14" s="204">
        <f t="shared" si="2"/>
        <v>4.958469475494411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1.009458297506449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0</v>
      </c>
      <c r="U14" s="204">
        <f t="shared" si="2"/>
        <v>0</v>
      </c>
      <c r="V14" s="204">
        <f t="shared" si="2"/>
        <v>1.00524505588994</v>
      </c>
      <c r="W14" s="204">
        <f t="shared" si="2"/>
        <v>1.026999140154772</v>
      </c>
      <c r="X14" s="204">
        <f t="shared" si="2"/>
        <v>1.0057609630266551</v>
      </c>
      <c r="Y14" s="204">
        <f t="shared" si="2"/>
        <v>1.0049011177987961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1.098710232158211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2874</v>
      </c>
    </row>
    <row r="17" spans="1:105" ht="12" customHeight="1" x14ac:dyDescent="0.25">
      <c r="A17" s="18" t="s">
        <v>71</v>
      </c>
      <c r="B17" s="204">
        <v>3.0810834049871021</v>
      </c>
      <c r="C17" s="204">
        <v>1.026999140154772</v>
      </c>
      <c r="D17" s="204">
        <v>3.0810834049871021</v>
      </c>
      <c r="E17" s="204">
        <v>1.026999140154772</v>
      </c>
      <c r="F17" s="204">
        <v>3.0810834049871021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1.009458297506449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1.00524505588994</v>
      </c>
      <c r="W17" s="204">
        <v>1.026999140154772</v>
      </c>
      <c r="X17" s="204">
        <v>1.0057609630266551</v>
      </c>
      <c r="Y17" s="204">
        <v>1.0049011177987961</v>
      </c>
      <c r="DA17" s="71" t="s">
        <v>2875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3.8597592433362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6.8357695614789344</v>
      </c>
      <c r="C20" s="204">
        <f t="shared" si="3"/>
        <v>6.6852966466036108</v>
      </c>
      <c r="D20" s="204">
        <f t="shared" si="3"/>
        <v>8.2330180567497848</v>
      </c>
      <c r="E20" s="204">
        <f t="shared" si="3"/>
        <v>12.747205503009461</v>
      </c>
      <c r="F20" s="204">
        <f t="shared" si="3"/>
        <v>10.29664660361135</v>
      </c>
      <c r="G20" s="204">
        <f t="shared" si="3"/>
        <v>10.21066208082545</v>
      </c>
      <c r="H20" s="204">
        <f t="shared" si="3"/>
        <v>10.275150472914881</v>
      </c>
      <c r="I20" s="204">
        <f t="shared" si="3"/>
        <v>9.0713671539122949</v>
      </c>
      <c r="J20" s="204">
        <f t="shared" si="3"/>
        <v>10.275150472914881</v>
      </c>
      <c r="K20" s="204">
        <f t="shared" si="3"/>
        <v>6.1049011177987964</v>
      </c>
      <c r="L20" s="204">
        <f t="shared" si="3"/>
        <v>5.7394668959587269</v>
      </c>
      <c r="M20" s="204">
        <f t="shared" si="3"/>
        <v>4.4282029234737754</v>
      </c>
      <c r="N20" s="204">
        <f t="shared" si="3"/>
        <v>4.3637145313843506</v>
      </c>
      <c r="O20" s="204">
        <f t="shared" si="3"/>
        <v>4.3852106620808264</v>
      </c>
      <c r="P20" s="204">
        <f t="shared" si="3"/>
        <v>4.7721410146173682</v>
      </c>
      <c r="Q20" s="204">
        <f t="shared" si="3"/>
        <v>4.9871023215821149</v>
      </c>
      <c r="R20" s="204">
        <f t="shared" si="3"/>
        <v>5.0300945829750638</v>
      </c>
      <c r="S20" s="204">
        <f t="shared" si="3"/>
        <v>5.6104901117798791</v>
      </c>
      <c r="T20" s="204">
        <f t="shared" si="3"/>
        <v>5.9328460877042124</v>
      </c>
      <c r="U20" s="204">
        <f t="shared" si="3"/>
        <v>7.0723129836629406</v>
      </c>
      <c r="V20" s="204">
        <f t="shared" si="3"/>
        <v>6.8143594153052449</v>
      </c>
      <c r="W20" s="204">
        <f t="shared" si="3"/>
        <v>6.491831470335339</v>
      </c>
      <c r="X20" s="204">
        <f t="shared" si="3"/>
        <v>5.2665520206362846</v>
      </c>
      <c r="Y20" s="204">
        <f t="shared" si="3"/>
        <v>5.631986242476354</v>
      </c>
      <c r="DA20" s="71"/>
    </row>
    <row r="21" spans="1:105" ht="12" customHeight="1" x14ac:dyDescent="0.25">
      <c r="A21" s="18" t="s">
        <v>73</v>
      </c>
      <c r="B21" s="204">
        <v>6.8357695614789344</v>
      </c>
      <c r="C21" s="204">
        <v>6.6852966466036108</v>
      </c>
      <c r="D21" s="204">
        <v>8.2330180567497848</v>
      </c>
      <c r="E21" s="204">
        <v>12.747205503009461</v>
      </c>
      <c r="F21" s="204">
        <v>10.29664660361135</v>
      </c>
      <c r="G21" s="204">
        <v>10.21066208082545</v>
      </c>
      <c r="H21" s="204">
        <v>10.275150472914881</v>
      </c>
      <c r="I21" s="204">
        <v>9.0713671539122949</v>
      </c>
      <c r="J21" s="204">
        <v>10.275150472914881</v>
      </c>
      <c r="K21" s="204">
        <v>6.1049011177987964</v>
      </c>
      <c r="L21" s="204">
        <v>5.7394668959587269</v>
      </c>
      <c r="M21" s="204">
        <v>4.4282029234737754</v>
      </c>
      <c r="N21" s="204">
        <v>4.3637145313843506</v>
      </c>
      <c r="O21" s="204">
        <v>4.3852106620808264</v>
      </c>
      <c r="P21" s="204">
        <v>4.7721410146173682</v>
      </c>
      <c r="Q21" s="204">
        <v>4.9871023215821149</v>
      </c>
      <c r="R21" s="204">
        <v>5.0300945829750638</v>
      </c>
      <c r="S21" s="204">
        <v>5.6104901117798791</v>
      </c>
      <c r="T21" s="204">
        <v>5.9328460877042124</v>
      </c>
      <c r="U21" s="204">
        <v>7.0723129836629406</v>
      </c>
      <c r="V21" s="204">
        <v>6.8143594153052449</v>
      </c>
      <c r="W21" s="204">
        <v>6.491831470335339</v>
      </c>
      <c r="X21" s="204">
        <v>5.2665520206362846</v>
      </c>
      <c r="Y21" s="204">
        <v>5.631986242476354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15.8116079105761</v>
      </c>
      <c r="D23" s="204">
        <f t="shared" si="4"/>
        <v>12.921582115219261</v>
      </c>
      <c r="E23" s="204">
        <f t="shared" si="4"/>
        <v>34.274376612209799</v>
      </c>
      <c r="F23" s="204">
        <f t="shared" si="4"/>
        <v>23.74127257093723</v>
      </c>
      <c r="G23" s="204">
        <f t="shared" si="4"/>
        <v>24.553396388650039</v>
      </c>
      <c r="H23" s="204">
        <f t="shared" si="4"/>
        <v>24.553310404127249</v>
      </c>
      <c r="I23" s="204">
        <f t="shared" si="4"/>
        <v>25.747549441100599</v>
      </c>
      <c r="J23" s="204">
        <f t="shared" si="4"/>
        <v>39.099054170249353</v>
      </c>
      <c r="K23" s="204">
        <f t="shared" si="4"/>
        <v>44.616423043852102</v>
      </c>
      <c r="L23" s="204">
        <f t="shared" si="4"/>
        <v>38.716938950988819</v>
      </c>
      <c r="M23" s="204">
        <f t="shared" si="4"/>
        <v>40.651590713671538</v>
      </c>
      <c r="N23" s="204">
        <f t="shared" si="4"/>
        <v>40.532158211521917</v>
      </c>
      <c r="O23" s="204">
        <f t="shared" si="4"/>
        <v>23.02476354256234</v>
      </c>
      <c r="P23" s="204">
        <f t="shared" si="4"/>
        <v>25.4609630266552</v>
      </c>
      <c r="Q23" s="204">
        <f t="shared" si="4"/>
        <v>37.259931212381773</v>
      </c>
      <c r="R23" s="204">
        <f t="shared" si="4"/>
        <v>20.97067927773001</v>
      </c>
      <c r="S23" s="204">
        <f t="shared" si="4"/>
        <v>23.62184006878762</v>
      </c>
      <c r="T23" s="204">
        <f t="shared" si="4"/>
        <v>28.948151332760101</v>
      </c>
      <c r="U23" s="204">
        <f t="shared" si="4"/>
        <v>24.400837006110589</v>
      </c>
      <c r="V23" s="204">
        <f t="shared" si="4"/>
        <v>20.916550700019624</v>
      </c>
      <c r="W23" s="204">
        <f t="shared" si="4"/>
        <v>15.521225276466698</v>
      </c>
      <c r="X23" s="204">
        <f t="shared" si="4"/>
        <v>22.745501575144299</v>
      </c>
      <c r="Y23" s="204">
        <f t="shared" si="4"/>
        <v>38.765407608578052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15.8116079105761</v>
      </c>
      <c r="D24" s="204">
        <v>12.921582115219261</v>
      </c>
      <c r="E24" s="204">
        <v>34.274376612209799</v>
      </c>
      <c r="F24" s="204">
        <v>23.74127257093723</v>
      </c>
      <c r="G24" s="204">
        <v>24.553396388650039</v>
      </c>
      <c r="H24" s="204">
        <v>24.553310404127249</v>
      </c>
      <c r="I24" s="204">
        <v>25.747549441100599</v>
      </c>
      <c r="J24" s="204">
        <v>39.099054170249353</v>
      </c>
      <c r="K24" s="204">
        <v>44.616423043852102</v>
      </c>
      <c r="L24" s="204">
        <v>38.716938950988819</v>
      </c>
      <c r="M24" s="204">
        <v>40.651590713671538</v>
      </c>
      <c r="N24" s="204">
        <v>40.532158211521917</v>
      </c>
      <c r="O24" s="204">
        <v>23.02476354256234</v>
      </c>
      <c r="P24" s="204">
        <v>25.4609630266552</v>
      </c>
      <c r="Q24" s="204">
        <v>37.259931212381773</v>
      </c>
      <c r="R24" s="204">
        <v>20.97067927773001</v>
      </c>
      <c r="S24" s="204">
        <v>23.62184006878762</v>
      </c>
      <c r="T24" s="204">
        <v>28.948151332760101</v>
      </c>
      <c r="U24" s="204">
        <v>24.386156491831471</v>
      </c>
      <c r="V24" s="204">
        <v>20.89905417024935</v>
      </c>
      <c r="W24" s="204">
        <v>15.501117798796219</v>
      </c>
      <c r="X24" s="204">
        <v>22.714273430782459</v>
      </c>
      <c r="Y24" s="204">
        <v>38.716938950988819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1.4680514279116701E-2</v>
      </c>
      <c r="V29" s="204">
        <v>1.7496529770271808E-2</v>
      </c>
      <c r="W29" s="204">
        <v>2.0107477670478671E-2</v>
      </c>
      <c r="X29" s="204">
        <v>3.1228144361840619E-2</v>
      </c>
      <c r="Y29" s="204">
        <v>4.8468657589230552E-2</v>
      </c>
      <c r="DA29" s="71" t="s">
        <v>2885</v>
      </c>
    </row>
    <row r="30" spans="1:105" ht="12" customHeight="1" x14ac:dyDescent="0.25">
      <c r="A30" s="14" t="s">
        <v>39</v>
      </c>
      <c r="B30" s="204">
        <v>2.9139294926913162</v>
      </c>
      <c r="C30" s="204">
        <v>2.2690455717970761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0.5970765262252794</v>
      </c>
      <c r="K30" s="204">
        <v>2.2212381771281171</v>
      </c>
      <c r="L30" s="204">
        <v>3.0333619948409281</v>
      </c>
      <c r="M30" s="204">
        <v>4.1320722269991386</v>
      </c>
      <c r="N30" s="204">
        <v>1.6957867583834909</v>
      </c>
      <c r="O30" s="204">
        <v>1.5047291487532239</v>
      </c>
      <c r="P30" s="204">
        <v>0.1194325021496131</v>
      </c>
      <c r="Q30" s="204">
        <v>1.1226139294926909</v>
      </c>
      <c r="R30" s="204">
        <v>1.218142734307825</v>
      </c>
      <c r="S30" s="204">
        <v>1.8152192605331039</v>
      </c>
      <c r="T30" s="204">
        <v>4.2276010318142729</v>
      </c>
      <c r="U30" s="204">
        <v>1.218142734307825</v>
      </c>
      <c r="V30" s="204">
        <v>2.2212381771281171</v>
      </c>
      <c r="W30" s="204">
        <v>2.1735167669819431</v>
      </c>
      <c r="X30" s="204">
        <v>2.6273430782459162</v>
      </c>
      <c r="Y30" s="204">
        <v>1.5525365434221841</v>
      </c>
      <c r="DA30" s="71" t="s">
        <v>2886</v>
      </c>
    </row>
    <row r="31" spans="1:105" ht="12" customHeight="1" x14ac:dyDescent="0.25">
      <c r="A31" s="21" t="s">
        <v>40</v>
      </c>
      <c r="B31" s="207">
        <v>17.798796216681001</v>
      </c>
      <c r="C31" s="207">
        <v>16.50902837489252</v>
      </c>
      <c r="D31" s="207">
        <v>15.305245055889941</v>
      </c>
      <c r="E31" s="207">
        <v>13.41358555460017</v>
      </c>
      <c r="F31" s="207">
        <v>15.649183147033529</v>
      </c>
      <c r="G31" s="207">
        <v>14.359415305245051</v>
      </c>
      <c r="H31" s="207">
        <v>13.843508168529659</v>
      </c>
      <c r="I31" s="207">
        <v>19.00257953568358</v>
      </c>
      <c r="J31" s="207">
        <v>19.346517626827168</v>
      </c>
      <c r="K31" s="207">
        <v>16.680997420464319</v>
      </c>
      <c r="L31" s="207">
        <v>14.10146173688736</v>
      </c>
      <c r="M31" s="207">
        <v>14.359415305245051</v>
      </c>
      <c r="N31" s="207">
        <v>13.585554600171969</v>
      </c>
      <c r="O31" s="207">
        <v>11.5219260533104</v>
      </c>
      <c r="P31" s="207">
        <v>12.46775580395529</v>
      </c>
      <c r="Q31" s="207">
        <v>12.98366294067068</v>
      </c>
      <c r="R31" s="207">
        <v>13.24161650902837</v>
      </c>
      <c r="S31" s="207">
        <v>16.42304385210662</v>
      </c>
      <c r="T31" s="207">
        <v>16.680997420464319</v>
      </c>
      <c r="U31" s="207">
        <v>17.712811693895102</v>
      </c>
      <c r="V31" s="207">
        <v>15.90713671539123</v>
      </c>
      <c r="W31" s="207">
        <v>16.595012897678419</v>
      </c>
      <c r="X31" s="207">
        <v>15.305245055889941</v>
      </c>
      <c r="Y31" s="207">
        <v>14.10146173688736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31.540696468780059</v>
      </c>
      <c r="C33" s="203">
        <f>WWP_emi!C5</f>
        <v>22.686335573739331</v>
      </c>
      <c r="D33" s="203">
        <f>WWP_emi!D5</f>
        <v>28.89648108058773</v>
      </c>
      <c r="E33" s="203">
        <f>WWP_emi!E5</f>
        <v>33.126751439691468</v>
      </c>
      <c r="F33" s="203">
        <f>WWP_emi!F5</f>
        <v>33.886635480835437</v>
      </c>
      <c r="G33" s="203">
        <f>WWP_emi!G5</f>
        <v>23.98275000046532</v>
      </c>
      <c r="H33" s="203">
        <f>WWP_emi!H5</f>
        <v>41.260569839466903</v>
      </c>
      <c r="I33" s="203">
        <f>WWP_emi!I5</f>
        <v>21.306780000294651</v>
      </c>
      <c r="J33" s="203">
        <f>WWP_emi!J5</f>
        <v>24.1342200003782</v>
      </c>
      <c r="K33" s="203">
        <f>WWP_emi!K5</f>
        <v>14.339159999880851</v>
      </c>
      <c r="L33" s="203">
        <f>WWP_emi!L5</f>
        <v>13.480829999873979</v>
      </c>
      <c r="M33" s="203">
        <f>WWP_emi!M5</f>
        <v>10.400939999890911</v>
      </c>
      <c r="N33" s="203">
        <f>WWP_emi!N5</f>
        <v>13.381232399864659</v>
      </c>
      <c r="O33" s="203">
        <f>WWP_emi!O5</f>
        <v>10.299960000180279</v>
      </c>
      <c r="P33" s="203">
        <f>WWP_emi!P5</f>
        <v>11.208780000185589</v>
      </c>
      <c r="Q33" s="203">
        <f>WWP_emi!Q5</f>
        <v>11.71367999989031</v>
      </c>
      <c r="R33" s="203">
        <f>WWP_emi!R5</f>
        <v>11.814660000207169</v>
      </c>
      <c r="S33" s="203">
        <f>WWP_emi!S5</f>
        <v>13.177890000351869</v>
      </c>
      <c r="T33" s="203">
        <f>WWP_emi!T5</f>
        <v>13.935038040187241</v>
      </c>
      <c r="U33" s="203">
        <f>WWP_emi!U5</f>
        <v>16.611411960475529</v>
      </c>
      <c r="V33" s="203">
        <f>WWP_emi!V5</f>
        <v>19.124223120418321</v>
      </c>
      <c r="W33" s="203">
        <f>WWP_emi!W5</f>
        <v>18.434161440483141</v>
      </c>
      <c r="X33" s="203">
        <f>WWP_emi!X5</f>
        <v>15.49034172026434</v>
      </c>
      <c r="Y33" s="203">
        <f>WWP_emi!Y5</f>
        <v>16.346004119856548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100.60634612560735</v>
      </c>
      <c r="C35" s="284">
        <f t="shared" si="5"/>
        <v>128.67650669561422</v>
      </c>
      <c r="D35" s="284">
        <f t="shared" si="5"/>
        <v>114.25581330334322</v>
      </c>
      <c r="E35" s="284">
        <f t="shared" si="5"/>
        <v>162.86336369231546</v>
      </c>
      <c r="F35" s="284">
        <f t="shared" si="5"/>
        <v>116.36346065347426</v>
      </c>
      <c r="G35" s="284">
        <f t="shared" si="5"/>
        <v>98.029600628744532</v>
      </c>
      <c r="H35" s="284">
        <f t="shared" si="5"/>
        <v>85.239360023091876</v>
      </c>
      <c r="I35" s="284">
        <f t="shared" si="5"/>
        <v>79.647588291630697</v>
      </c>
      <c r="J35" s="284">
        <f t="shared" si="5"/>
        <v>96.667415180670716</v>
      </c>
      <c r="K35" s="284">
        <f t="shared" si="5"/>
        <v>123.05246729375573</v>
      </c>
      <c r="L35" s="284">
        <f t="shared" si="5"/>
        <v>106.13371298491636</v>
      </c>
      <c r="M35" s="284">
        <f t="shared" si="5"/>
        <v>115.52182359097822</v>
      </c>
      <c r="N35" s="284">
        <f t="shared" si="5"/>
        <v>128.44196774410921</v>
      </c>
      <c r="O35" s="284">
        <f t="shared" si="5"/>
        <v>85.135234529788107</v>
      </c>
      <c r="P35" s="284">
        <f t="shared" si="5"/>
        <v>67.245742387239659</v>
      </c>
      <c r="Q35" s="284">
        <f t="shared" si="5"/>
        <v>86.517937927241491</v>
      </c>
      <c r="R35" s="284">
        <f t="shared" si="5"/>
        <v>70.92675305604304</v>
      </c>
      <c r="S35" s="284">
        <f t="shared" si="5"/>
        <v>76.339623762018888</v>
      </c>
      <c r="T35" s="284">
        <f t="shared" si="5"/>
        <v>94.807635370802316</v>
      </c>
      <c r="U35" s="284">
        <f t="shared" si="5"/>
        <v>81.578802743673535</v>
      </c>
      <c r="V35" s="284">
        <f t="shared" si="5"/>
        <v>71.760383881599537</v>
      </c>
      <c r="W35" s="284">
        <f t="shared" si="5"/>
        <v>63.046822472269184</v>
      </c>
      <c r="X35" s="284">
        <f t="shared" si="5"/>
        <v>68.763587238141753</v>
      </c>
      <c r="Y35" s="284">
        <f t="shared" si="5"/>
        <v>102.16916541024555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124.16635121602805</v>
      </c>
      <c r="C36" s="344">
        <f t="shared" si="6"/>
        <v>118.81908485023365</v>
      </c>
      <c r="D36" s="344">
        <f t="shared" si="6"/>
        <v>124.76757653104985</v>
      </c>
      <c r="E36" s="344">
        <f t="shared" si="6"/>
        <v>137.51505167952959</v>
      </c>
      <c r="F36" s="344">
        <f t="shared" si="6"/>
        <v>149.60895259320569</v>
      </c>
      <c r="G36" s="344">
        <f t="shared" si="6"/>
        <v>145.53955666894089</v>
      </c>
      <c r="H36" s="344">
        <f t="shared" si="6"/>
        <v>135.15873100424497</v>
      </c>
      <c r="I36" s="344">
        <f t="shared" si="6"/>
        <v>138.86565895518805</v>
      </c>
      <c r="J36" s="344">
        <f t="shared" si="6"/>
        <v>151.50062581690798</v>
      </c>
      <c r="K36" s="344">
        <f t="shared" si="6"/>
        <v>169.74113620264799</v>
      </c>
      <c r="L36" s="344">
        <f t="shared" si="6"/>
        <v>172.65246391315128</v>
      </c>
      <c r="M36" s="344">
        <f t="shared" si="6"/>
        <v>177.03919286140348</v>
      </c>
      <c r="N36" s="344">
        <f t="shared" si="6"/>
        <v>192.15121550228397</v>
      </c>
      <c r="O36" s="344">
        <f t="shared" si="6"/>
        <v>200.40871792545514</v>
      </c>
      <c r="P36" s="344">
        <f t="shared" si="6"/>
        <v>192.49793257338933</v>
      </c>
      <c r="Q36" s="344">
        <f t="shared" si="6"/>
        <v>189.32826560729592</v>
      </c>
      <c r="R36" s="344">
        <f t="shared" si="6"/>
        <v>198.98309626481159</v>
      </c>
      <c r="S36" s="344">
        <f t="shared" si="6"/>
        <v>195.81649866469539</v>
      </c>
      <c r="T36" s="344">
        <f t="shared" si="6"/>
        <v>195.66354361426684</v>
      </c>
      <c r="U36" s="344">
        <f t="shared" si="6"/>
        <v>186.79312230126797</v>
      </c>
      <c r="V36" s="344">
        <f t="shared" si="6"/>
        <v>191.12818539845694</v>
      </c>
      <c r="W36" s="344">
        <f t="shared" si="6"/>
        <v>167.87837833336215</v>
      </c>
      <c r="X36" s="344">
        <f t="shared" si="6"/>
        <v>155.97334992040177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58.45665604445351</v>
      </c>
      <c r="C37" s="344">
        <f>IF(WWP_ued!C$5=0,"",WWP_ued!C$5/C$5*1000)</f>
        <v>52.344488524393704</v>
      </c>
      <c r="D37" s="344">
        <f>IF(WWP_ued!D$5=0,"",WWP_ued!D$5/D$5*1000)</f>
        <v>55.255839308184811</v>
      </c>
      <c r="E37" s="344">
        <f>IF(WWP_ued!E$5=0,"",WWP_ued!E$5/E$5*1000)</f>
        <v>57.883928525825802</v>
      </c>
      <c r="F37" s="344">
        <f>IF(WWP_ued!F$5=0,"",WWP_ued!F$5/F$5*1000)</f>
        <v>64.422387634043616</v>
      </c>
      <c r="G37" s="344">
        <f>IF(WWP_ued!G$5=0,"",WWP_ued!G$5/G$5*1000)</f>
        <v>62.392063039697874</v>
      </c>
      <c r="H37" s="344">
        <f>IF(WWP_ued!H$5=0,"",WWP_ued!H$5/H$5*1000)</f>
        <v>57.474397350985349</v>
      </c>
      <c r="I37" s="344">
        <f>IF(WWP_ued!I$5=0,"",WWP_ued!I$5/I$5*1000)</f>
        <v>60.174005144901436</v>
      </c>
      <c r="J37" s="344">
        <f>IF(WWP_ued!J$5=0,"",WWP_ued!J$5/J$5*1000)</f>
        <v>64.245339210089341</v>
      </c>
      <c r="K37" s="344">
        <f>IF(WWP_ued!K$5=0,"",WWP_ued!K$5/K$5*1000)</f>
        <v>70.939055660919323</v>
      </c>
      <c r="L37" s="344">
        <f>IF(WWP_ued!L$5=0,"",WWP_ued!L$5/L$5*1000)</f>
        <v>72.210547372838036</v>
      </c>
      <c r="M37" s="344">
        <f>IF(WWP_ued!M$5=0,"",WWP_ued!M$5/M$5*1000)</f>
        <v>74.010388476495166</v>
      </c>
      <c r="N37" s="344">
        <f>IF(WWP_ued!N$5=0,"",WWP_ued!N$5/N$5*1000)</f>
        <v>79.775589958214312</v>
      </c>
      <c r="O37" s="344">
        <f>IF(WWP_ued!O$5=0,"",WWP_ued!O$5/O$5*1000)</f>
        <v>85.088027484426192</v>
      </c>
      <c r="P37" s="344">
        <f>IF(WWP_ued!P$5=0,"",WWP_ued!P$5/P$5*1000)</f>
        <v>81.413606087525906</v>
      </c>
      <c r="Q37" s="344">
        <f>IF(WWP_ued!Q$5=0,"",WWP_ued!Q$5/Q$5*1000)</f>
        <v>78.767186860472293</v>
      </c>
      <c r="R37" s="344">
        <f>IF(WWP_ued!R$5=0,"",WWP_ued!R$5/R$5*1000)</f>
        <v>85.536280692687839</v>
      </c>
      <c r="S37" s="344">
        <f>IF(WWP_ued!S$5=0,"",WWP_ued!S$5/S$5*1000)</f>
        <v>84.655421111173268</v>
      </c>
      <c r="T37" s="344">
        <f>IF(WWP_ued!T$5=0,"",WWP_ued!T$5/T$5*1000)</f>
        <v>83.925095187598018</v>
      </c>
      <c r="U37" s="344">
        <f>IF(WWP_ued!U$5=0,"",WWP_ued!U$5/U$5*1000)</f>
        <v>80.939530937585104</v>
      </c>
      <c r="V37" s="344">
        <f>IF(WWP_ued!V$5=0,"",WWP_ued!V$5/V$5*1000)</f>
        <v>83.075251303887015</v>
      </c>
      <c r="W37" s="344">
        <f>IF(WWP_ued!W$5=0,"",WWP_ued!W$5/W$5*1000)</f>
        <v>74.299514893509951</v>
      </c>
      <c r="X37" s="344">
        <f>IF(WWP_ued!X$5=0,"",WWP_ued!X$5/X$5*1000)</f>
        <v>67.353243834709147</v>
      </c>
      <c r="Y37" s="344">
        <f>IF(WWP_ued!Y$5=0,"",WWP_ued!Y$5/Y$5*1000)</f>
        <v>67.783299686141945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0.98622976805912776</v>
      </c>
      <c r="C38" s="345">
        <f t="shared" si="7"/>
        <v>0.52553472840599624</v>
      </c>
      <c r="D38" s="345">
        <f t="shared" si="7"/>
        <v>0.73079925231153609</v>
      </c>
      <c r="E38" s="345">
        <f t="shared" si="7"/>
        <v>0.53897792998595673</v>
      </c>
      <c r="F38" s="345">
        <f t="shared" si="7"/>
        <v>0.64217927931854668</v>
      </c>
      <c r="G38" s="345">
        <f t="shared" si="7"/>
        <v>0.4882136412105102</v>
      </c>
      <c r="H38" s="345">
        <f t="shared" si="7"/>
        <v>0.76934985014637958</v>
      </c>
      <c r="I38" s="345">
        <f t="shared" si="7"/>
        <v>0.39587862716700989</v>
      </c>
      <c r="J38" s="345">
        <f t="shared" si="7"/>
        <v>0.34816772054936385</v>
      </c>
      <c r="K38" s="345">
        <f t="shared" si="7"/>
        <v>0.20595269833179078</v>
      </c>
      <c r="L38" s="345">
        <f t="shared" si="7"/>
        <v>0.21887580572902413</v>
      </c>
      <c r="M38" s="345">
        <f t="shared" si="7"/>
        <v>0.16361067149452249</v>
      </c>
      <c r="N38" s="345">
        <f t="shared" si="7"/>
        <v>0.21869521376505374</v>
      </c>
      <c r="O38" s="345">
        <f t="shared" si="7"/>
        <v>0.25471855966491447</v>
      </c>
      <c r="P38" s="345">
        <f t="shared" si="7"/>
        <v>0.26176327590794862</v>
      </c>
      <c r="Q38" s="345">
        <f t="shared" si="7"/>
        <v>0.20786143557295639</v>
      </c>
      <c r="R38" s="345">
        <f t="shared" si="7"/>
        <v>0.29200455589219859</v>
      </c>
      <c r="S38" s="345">
        <f t="shared" si="7"/>
        <v>0.27760112284582616</v>
      </c>
      <c r="T38" s="345">
        <f t="shared" si="7"/>
        <v>0.24977843668151528</v>
      </c>
      <c r="U38" s="345">
        <f t="shared" si="7"/>
        <v>0.32956466843900756</v>
      </c>
      <c r="V38" s="345">
        <f t="shared" si="7"/>
        <v>0.40807457355082899</v>
      </c>
      <c r="W38" s="345">
        <f t="shared" si="7"/>
        <v>0.44091808410318489</v>
      </c>
      <c r="X38" s="345">
        <f t="shared" si="7"/>
        <v>0.32992990116765547</v>
      </c>
      <c r="Y38" s="345">
        <f t="shared" si="7"/>
        <v>0.26772021768748139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SK: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31.98108340498711</v>
      </c>
      <c r="C5" s="223">
        <v>43.168099742046429</v>
      </c>
      <c r="D5" s="223">
        <v>39.540928632846082</v>
      </c>
      <c r="E5" s="223">
        <v>61.462166809974192</v>
      </c>
      <c r="F5" s="223">
        <v>52.768185726569207</v>
      </c>
      <c r="G5" s="223">
        <v>49.123473774720537</v>
      </c>
      <c r="H5" s="223">
        <v>53.63043852106621</v>
      </c>
      <c r="I5" s="223">
        <v>53.821496130696481</v>
      </c>
      <c r="J5" s="223">
        <v>69.317798796216692</v>
      </c>
      <c r="K5" s="223">
        <v>69.623559759243335</v>
      </c>
      <c r="L5" s="223">
        <v>61.591229578675829</v>
      </c>
      <c r="M5" s="223">
        <v>63.571281169389501</v>
      </c>
      <c r="N5" s="223">
        <v>61.18667239896817</v>
      </c>
      <c r="O5" s="223">
        <v>40.436629406706793</v>
      </c>
      <c r="P5" s="223">
        <v>42.820292347377467</v>
      </c>
      <c r="Q5" s="223">
        <v>56.353310404127271</v>
      </c>
      <c r="R5" s="223">
        <v>40.460533104041282</v>
      </c>
      <c r="S5" s="223">
        <v>47.470593293207237</v>
      </c>
      <c r="T5" s="223">
        <v>55.789595872742908</v>
      </c>
      <c r="U5" s="223">
        <v>50.404104417976463</v>
      </c>
      <c r="V5" s="223">
        <v>46.864530063734129</v>
      </c>
      <c r="W5" s="223">
        <v>41.808585551617178</v>
      </c>
      <c r="X5" s="223">
        <v>46.950402692943101</v>
      </c>
      <c r="Y5" s="223">
        <v>61.056293249162742</v>
      </c>
      <c r="DA5" s="89" t="s">
        <v>2871</v>
      </c>
    </row>
    <row r="6" spans="1:105" ht="12" customHeight="1" x14ac:dyDescent="0.25">
      <c r="A6" s="55" t="s">
        <v>91</v>
      </c>
      <c r="B6" s="259">
        <v>0.74111047376156058</v>
      </c>
      <c r="C6" s="259">
        <v>0.6879834655338487</v>
      </c>
      <c r="D6" s="259">
        <v>0.64219646678378706</v>
      </c>
      <c r="E6" s="259">
        <v>0.57285719122515522</v>
      </c>
      <c r="F6" s="259">
        <v>0.66145448282262309</v>
      </c>
      <c r="G6" s="259">
        <v>0.60487568865305175</v>
      </c>
      <c r="H6" s="259">
        <v>0.58554769925346362</v>
      </c>
      <c r="I6" s="259">
        <v>0.79272980959766437</v>
      </c>
      <c r="J6" s="259">
        <v>0.81100075392020099</v>
      </c>
      <c r="K6" s="259">
        <v>0.69581353786435252</v>
      </c>
      <c r="L6" s="259">
        <v>0.58967261123817827</v>
      </c>
      <c r="M6" s="259">
        <v>0.59749560916296396</v>
      </c>
      <c r="N6" s="259">
        <v>0.5679759783028191</v>
      </c>
      <c r="O6" s="259">
        <v>0.48009201301795268</v>
      </c>
      <c r="P6" s="259">
        <v>0.51943592550038575</v>
      </c>
      <c r="Q6" s="259">
        <v>0.54228746754192714</v>
      </c>
      <c r="R6" s="259">
        <v>0.55099348751328348</v>
      </c>
      <c r="S6" s="259">
        <v>0.68208928174815142</v>
      </c>
      <c r="T6" s="259">
        <v>0.6940243475603397</v>
      </c>
      <c r="U6" s="259">
        <v>0.73734530261416908</v>
      </c>
      <c r="V6" s="259">
        <v>0.66450709007809428</v>
      </c>
      <c r="W6" s="259">
        <v>0.69134273718194927</v>
      </c>
      <c r="X6" s="259">
        <v>0.63815100143836478</v>
      </c>
      <c r="Y6" s="259">
        <v>0.5920586576565593</v>
      </c>
      <c r="DA6" s="67" t="s">
        <v>2888</v>
      </c>
    </row>
    <row r="7" spans="1:105" ht="12" customHeight="1" x14ac:dyDescent="0.25">
      <c r="A7" s="173" t="s">
        <v>92</v>
      </c>
      <c r="B7" s="224">
        <v>0.80555486278430499</v>
      </c>
      <c r="C7" s="224">
        <v>0.74780811471070507</v>
      </c>
      <c r="D7" s="224">
        <v>0.69803963780846434</v>
      </c>
      <c r="E7" s="224">
        <v>0.62267086002734273</v>
      </c>
      <c r="F7" s="224">
        <v>0.71897226393763347</v>
      </c>
      <c r="G7" s="224">
        <v>0.65747357462288225</v>
      </c>
      <c r="H7" s="224">
        <v>0.63646489049289523</v>
      </c>
      <c r="I7" s="224">
        <v>0.86166283651920061</v>
      </c>
      <c r="J7" s="224">
        <v>0.88152255860891426</v>
      </c>
      <c r="K7" s="224">
        <v>0.75631906289603534</v>
      </c>
      <c r="L7" s="224">
        <v>0.64094849047628077</v>
      </c>
      <c r="M7" s="224">
        <v>0.64945174909017844</v>
      </c>
      <c r="N7" s="224">
        <v>0.61736519380741217</v>
      </c>
      <c r="O7" s="224">
        <v>0.52183914458473124</v>
      </c>
      <c r="P7" s="224">
        <v>0.56460426684824538</v>
      </c>
      <c r="Q7" s="224">
        <v>0.58944289950209483</v>
      </c>
      <c r="R7" s="224">
        <v>0.59890596468835144</v>
      </c>
      <c r="S7" s="224">
        <v>0.74140139320451259</v>
      </c>
      <c r="T7" s="224">
        <v>0.75437429082645613</v>
      </c>
      <c r="U7" s="224">
        <v>0.80146228545018361</v>
      </c>
      <c r="V7" s="224">
        <v>0.72229031530227628</v>
      </c>
      <c r="W7" s="224">
        <v>0.75145949693690151</v>
      </c>
      <c r="X7" s="224">
        <v>0.69364239286778751</v>
      </c>
      <c r="Y7" s="224">
        <v>0.64354201919191245</v>
      </c>
      <c r="DA7" s="177" t="s">
        <v>2889</v>
      </c>
    </row>
    <row r="8" spans="1:105" ht="12" customHeight="1" x14ac:dyDescent="0.25">
      <c r="A8" s="173" t="s">
        <v>93</v>
      </c>
      <c r="B8" s="224">
        <v>1.997776059705076</v>
      </c>
      <c r="C8" s="224">
        <v>1.854564124482549</v>
      </c>
      <c r="D8" s="224">
        <v>1.7311383017649919</v>
      </c>
      <c r="E8" s="224">
        <v>1.5442237328678099</v>
      </c>
      <c r="F8" s="224">
        <v>1.783051214565331</v>
      </c>
      <c r="G8" s="224">
        <v>1.630534465064748</v>
      </c>
      <c r="H8" s="224">
        <v>1.5784329284223799</v>
      </c>
      <c r="I8" s="224">
        <v>2.136923834567618</v>
      </c>
      <c r="J8" s="224">
        <v>2.1861759453501071</v>
      </c>
      <c r="K8" s="224">
        <v>1.8756712759821681</v>
      </c>
      <c r="L8" s="224">
        <v>1.5895522563811759</v>
      </c>
      <c r="M8" s="224">
        <v>1.610640337743642</v>
      </c>
      <c r="N8" s="224">
        <v>1.5310656806423819</v>
      </c>
      <c r="O8" s="224">
        <v>1.294161078570133</v>
      </c>
      <c r="P8" s="224">
        <v>1.4002185817836481</v>
      </c>
      <c r="Q8" s="224">
        <v>1.4618183907651949</v>
      </c>
      <c r="R8" s="224">
        <v>1.485286792427112</v>
      </c>
      <c r="S8" s="224">
        <v>1.8386754551471911</v>
      </c>
      <c r="T8" s="224">
        <v>1.870848241249611</v>
      </c>
      <c r="U8" s="224">
        <v>1.987626467916455</v>
      </c>
      <c r="V8" s="224">
        <v>1.791279981949645</v>
      </c>
      <c r="W8" s="224">
        <v>1.8636195524035151</v>
      </c>
      <c r="X8" s="224">
        <v>1.7202331343121131</v>
      </c>
      <c r="Y8" s="224">
        <v>1.5959842075959429</v>
      </c>
      <c r="DA8" s="177" t="s">
        <v>2890</v>
      </c>
    </row>
    <row r="9" spans="1:105" ht="12" customHeight="1" x14ac:dyDescent="0.25">
      <c r="A9" s="173" t="s">
        <v>94</v>
      </c>
      <c r="B9" s="224">
        <v>6.1222169571607186</v>
      </c>
      <c r="C9" s="224">
        <v>5.6833416718013581</v>
      </c>
      <c r="D9" s="224">
        <v>5.3051012473443304</v>
      </c>
      <c r="E9" s="224">
        <v>4.7322985362078054</v>
      </c>
      <c r="F9" s="224">
        <v>5.4641892059260151</v>
      </c>
      <c r="G9" s="224">
        <v>4.9967991671339052</v>
      </c>
      <c r="H9" s="224">
        <v>4.8371331677460034</v>
      </c>
      <c r="I9" s="224">
        <v>6.5486375575459261</v>
      </c>
      <c r="J9" s="224">
        <v>6.6995714454277477</v>
      </c>
      <c r="K9" s="224">
        <v>5.7480248780098666</v>
      </c>
      <c r="L9" s="224">
        <v>4.8712085276197339</v>
      </c>
      <c r="M9" s="224">
        <v>4.9358332930853539</v>
      </c>
      <c r="N9" s="224">
        <v>4.6919754729363312</v>
      </c>
      <c r="O9" s="224">
        <v>3.9659774988439569</v>
      </c>
      <c r="P9" s="224">
        <v>4.290992428046664</v>
      </c>
      <c r="Q9" s="224">
        <v>4.4797660362159197</v>
      </c>
      <c r="R9" s="224">
        <v>4.5516853316314716</v>
      </c>
      <c r="S9" s="224">
        <v>5.6346505883542939</v>
      </c>
      <c r="T9" s="224">
        <v>5.7332446102810666</v>
      </c>
      <c r="U9" s="224">
        <v>6.0911133694213957</v>
      </c>
      <c r="V9" s="224">
        <v>5.4894063962973014</v>
      </c>
      <c r="W9" s="224">
        <v>5.7110921767204514</v>
      </c>
      <c r="X9" s="224">
        <v>5.2716821857951874</v>
      </c>
      <c r="Y9" s="224">
        <v>4.8909193458585341</v>
      </c>
      <c r="DA9" s="177" t="s">
        <v>2891</v>
      </c>
    </row>
    <row r="10" spans="1:105" ht="12" customHeight="1" x14ac:dyDescent="0.25">
      <c r="A10" s="56" t="s">
        <v>95</v>
      </c>
      <c r="B10" s="260">
        <v>1.111621651704662</v>
      </c>
      <c r="C10" s="260">
        <v>1.1109053646736231</v>
      </c>
      <c r="D10" s="260">
        <v>0.98980238970060064</v>
      </c>
      <c r="E10" s="260">
        <v>1.140241651012355</v>
      </c>
      <c r="F10" s="260">
        <v>1.1112960184283289</v>
      </c>
      <c r="G10" s="260">
        <v>1.024370785403089</v>
      </c>
      <c r="H10" s="260">
        <v>1.064024776078186</v>
      </c>
      <c r="I10" s="260">
        <v>1.294352004924568</v>
      </c>
      <c r="J10" s="260">
        <v>1.3946953078391009</v>
      </c>
      <c r="K10" s="260">
        <v>1.2267133135678021</v>
      </c>
      <c r="L10" s="260">
        <v>1.054443229148851</v>
      </c>
      <c r="M10" s="260">
        <v>1.054588241394709</v>
      </c>
      <c r="N10" s="260">
        <v>1.0200259414730599</v>
      </c>
      <c r="O10" s="260">
        <v>0.82197903069704226</v>
      </c>
      <c r="P10" s="260">
        <v>0.88601721537358058</v>
      </c>
      <c r="Q10" s="260">
        <v>0.96511623792830437</v>
      </c>
      <c r="R10" s="260">
        <v>0.92239350733856962</v>
      </c>
      <c r="S10" s="260">
        <v>1.1386735885117749</v>
      </c>
      <c r="T10" s="260">
        <v>1.180192027892957</v>
      </c>
      <c r="U10" s="260">
        <v>1.2248706181334521</v>
      </c>
      <c r="V10" s="260">
        <v>1.099983058383035</v>
      </c>
      <c r="W10" s="260">
        <v>1.1200204432404539</v>
      </c>
      <c r="X10" s="260">
        <v>1.0804123880071279</v>
      </c>
      <c r="Y10" s="260">
        <v>1.0897793119191119</v>
      </c>
      <c r="DA10" s="68" t="s">
        <v>2892</v>
      </c>
    </row>
    <row r="11" spans="1:105" ht="12" customHeight="1" x14ac:dyDescent="0.25">
      <c r="A11" s="37" t="s">
        <v>159</v>
      </c>
      <c r="B11" s="226">
        <v>1.6635789290354901E-2</v>
      </c>
      <c r="C11" s="226">
        <v>1.8979327742588939E-2</v>
      </c>
      <c r="D11" s="226">
        <v>5.19966617700224E-2</v>
      </c>
      <c r="E11" s="226">
        <v>4.9712822758150303E-2</v>
      </c>
      <c r="F11" s="226">
        <v>9.2933429526569161E-2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4.9655531850410078E-2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2.387233634517617E-2</v>
      </c>
      <c r="W11" s="226">
        <v>1.658625954212915E-2</v>
      </c>
      <c r="X11" s="226">
        <v>2.5485586572775758E-2</v>
      </c>
      <c r="Y11" s="226">
        <v>4.7495025456586813E-2</v>
      </c>
      <c r="DA11" s="69" t="s">
        <v>2893</v>
      </c>
    </row>
    <row r="12" spans="1:105" ht="12" customHeight="1" x14ac:dyDescent="0.25">
      <c r="A12" s="37" t="s">
        <v>35</v>
      </c>
      <c r="B12" s="226">
        <v>3.6908582830999778E-2</v>
      </c>
      <c r="C12" s="226">
        <v>0.12354677930226809</v>
      </c>
      <c r="D12" s="226">
        <v>0.13894120962463771</v>
      </c>
      <c r="E12" s="226">
        <v>0.61704001790822027</v>
      </c>
      <c r="F12" s="226">
        <v>0.31057344307779572</v>
      </c>
      <c r="G12" s="226">
        <v>0.32830831926440368</v>
      </c>
      <c r="H12" s="226">
        <v>0.44727537528048622</v>
      </c>
      <c r="I12" s="226">
        <v>0.19850487315573639</v>
      </c>
      <c r="J12" s="226">
        <v>0.36762688587792769</v>
      </c>
      <c r="K12" s="226">
        <v>0.26323612999670282</v>
      </c>
      <c r="L12" s="226">
        <v>0.27291664133998272</v>
      </c>
      <c r="M12" s="226">
        <v>0.1918194042533059</v>
      </c>
      <c r="N12" s="226">
        <v>0.21465232039253071</v>
      </c>
      <c r="O12" s="226">
        <v>0.14470534507407029</v>
      </c>
      <c r="P12" s="226">
        <v>0.15164144392613149</v>
      </c>
      <c r="Q12" s="226">
        <v>0.2310198569919043</v>
      </c>
      <c r="R12" s="226">
        <v>0.1270011945972862</v>
      </c>
      <c r="S12" s="226">
        <v>0.12313693031562591</v>
      </c>
      <c r="T12" s="226">
        <v>0.17629937026456441</v>
      </c>
      <c r="U12" s="226">
        <v>0.1530470422648538</v>
      </c>
      <c r="V12" s="226">
        <v>0.16182589408019471</v>
      </c>
      <c r="W12" s="226">
        <v>0.104844490575247</v>
      </c>
      <c r="X12" s="226">
        <v>0.13345235338826331</v>
      </c>
      <c r="Y12" s="226">
        <v>0.26618671749862549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1.4680514278442859E-2</v>
      </c>
      <c r="V14" s="226">
        <v>1.7496529769674991E-2</v>
      </c>
      <c r="W14" s="226">
        <v>2.0107477669795159E-2</v>
      </c>
      <c r="X14" s="226">
        <v>3.1228144360898741E-2</v>
      </c>
      <c r="Y14" s="226">
        <v>4.8468657590386051E-2</v>
      </c>
      <c r="DA14" s="69" t="s">
        <v>2896</v>
      </c>
    </row>
    <row r="15" spans="1:105" ht="12" customHeight="1" x14ac:dyDescent="0.25">
      <c r="A15" s="37" t="s">
        <v>40</v>
      </c>
      <c r="B15" s="226">
        <v>1.0580772795833071</v>
      </c>
      <c r="C15" s="226">
        <v>0.96837925762876609</v>
      </c>
      <c r="D15" s="226">
        <v>0.79886451830594052</v>
      </c>
      <c r="E15" s="226">
        <v>0.47348881034598389</v>
      </c>
      <c r="F15" s="226">
        <v>0.70778914582396379</v>
      </c>
      <c r="G15" s="226">
        <v>0.69606246613868505</v>
      </c>
      <c r="H15" s="226">
        <v>0.61674940079770035</v>
      </c>
      <c r="I15" s="226">
        <v>1.0958471317688321</v>
      </c>
      <c r="J15" s="226">
        <v>1.0270684219611741</v>
      </c>
      <c r="K15" s="226">
        <v>0.96347718357109879</v>
      </c>
      <c r="L15" s="226">
        <v>0.78152658780886797</v>
      </c>
      <c r="M15" s="226">
        <v>0.86276883714140329</v>
      </c>
      <c r="N15" s="226">
        <v>0.75571808923011952</v>
      </c>
      <c r="O15" s="226">
        <v>0.67727368562297197</v>
      </c>
      <c r="P15" s="226">
        <v>0.73437577144744903</v>
      </c>
      <c r="Q15" s="226">
        <v>0.73409638093640006</v>
      </c>
      <c r="R15" s="226">
        <v>0.79539231274128341</v>
      </c>
      <c r="S15" s="226">
        <v>1.0155366581961489</v>
      </c>
      <c r="T15" s="226">
        <v>1.0038926576283931</v>
      </c>
      <c r="U15" s="226">
        <v>1.0571430615901549</v>
      </c>
      <c r="V15" s="226">
        <v>0.89678829818798866</v>
      </c>
      <c r="W15" s="226">
        <v>0.97848221545328284</v>
      </c>
      <c r="X15" s="226">
        <v>0.89024630368519009</v>
      </c>
      <c r="Y15" s="226">
        <v>0.7276289113735136</v>
      </c>
      <c r="DA15" s="69" t="s">
        <v>2897</v>
      </c>
    </row>
    <row r="16" spans="1:105" ht="12" customHeight="1" x14ac:dyDescent="0.25">
      <c r="A16" s="57" t="s">
        <v>2898</v>
      </c>
      <c r="B16" s="261">
        <v>12.014381490426819</v>
      </c>
      <c r="C16" s="261">
        <v>22.70325277673145</v>
      </c>
      <c r="D16" s="261">
        <v>20.51763995975988</v>
      </c>
      <c r="E16" s="261">
        <v>40.661725000219917</v>
      </c>
      <c r="F16" s="261">
        <v>31.41204741942316</v>
      </c>
      <c r="G16" s="261">
        <v>29.52771020649206</v>
      </c>
      <c r="H16" s="261">
        <v>33.636880774778213</v>
      </c>
      <c r="I16" s="261">
        <v>29.718906715818221</v>
      </c>
      <c r="J16" s="261">
        <v>42.740889353088448</v>
      </c>
      <c r="K16" s="261">
        <v>45.891179248402253</v>
      </c>
      <c r="L16" s="261">
        <v>41.097904400239059</v>
      </c>
      <c r="M16" s="261">
        <v>42.949597090710967</v>
      </c>
      <c r="N16" s="261">
        <v>41.265994655947587</v>
      </c>
      <c r="O16" s="261">
        <v>24.9145327905551</v>
      </c>
      <c r="P16" s="261">
        <v>26.135148238193889</v>
      </c>
      <c r="Q16" s="261">
        <v>37.586776071506712</v>
      </c>
      <c r="R16" s="261">
        <v>23.373947717552038</v>
      </c>
      <c r="S16" s="261">
        <v>26.687087832573599</v>
      </c>
      <c r="T16" s="261">
        <v>33.710671979645213</v>
      </c>
      <c r="U16" s="261">
        <v>27.98860517873285</v>
      </c>
      <c r="V16" s="261">
        <v>26.411902849686111</v>
      </c>
      <c r="W16" s="261">
        <v>21.483727061165311</v>
      </c>
      <c r="X16" s="261">
        <v>27.107809244134771</v>
      </c>
      <c r="Y16" s="261">
        <v>40.423959135429051</v>
      </c>
      <c r="DA16" s="70" t="s">
        <v>2899</v>
      </c>
    </row>
    <row r="17" spans="1:105" ht="12" customHeight="1" x14ac:dyDescent="0.25">
      <c r="A17" s="46" t="s">
        <v>28</v>
      </c>
      <c r="B17" s="229">
        <v>1.123018651245224</v>
      </c>
      <c r="C17" s="229">
        <v>0.6137288679855768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0.8116916951694485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2902</v>
      </c>
    </row>
    <row r="20" spans="1:105" ht="12" customHeight="1" x14ac:dyDescent="0.25">
      <c r="A20" s="46" t="s">
        <v>159</v>
      </c>
      <c r="B20" s="229">
        <v>2.5463705408995301</v>
      </c>
      <c r="C20" s="229">
        <v>0.71427672817840759</v>
      </c>
      <c r="D20" s="229">
        <v>2.3322897459696139</v>
      </c>
      <c r="E20" s="229">
        <v>0.66775430720905848</v>
      </c>
      <c r="F20" s="229">
        <v>2.1764759118706012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0.41383040856875519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0.64589873131358067</v>
      </c>
      <c r="W20" s="229">
        <v>0.70121166499494403</v>
      </c>
      <c r="X20" s="229">
        <v>0.58774032782581431</v>
      </c>
      <c r="Y20" s="229">
        <v>0.48033907605287163</v>
      </c>
      <c r="DA20" s="73" t="s">
        <v>2903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2.8514656835546548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5.6494420785731769</v>
      </c>
      <c r="C23" s="229">
        <v>4.6496161768144004</v>
      </c>
      <c r="D23" s="229">
        <v>6.2321531319339876</v>
      </c>
      <c r="E23" s="229">
        <v>8.2882263934814926</v>
      </c>
      <c r="F23" s="229">
        <v>7.273546464055606</v>
      </c>
      <c r="G23" s="229">
        <v>6.8144245232427494</v>
      </c>
      <c r="H23" s="229">
        <v>7.2605172541709662</v>
      </c>
      <c r="I23" s="229">
        <v>5.9009616609419231</v>
      </c>
      <c r="J23" s="229">
        <v>6.0197147036036807</v>
      </c>
      <c r="K23" s="229">
        <v>2.563683403298179</v>
      </c>
      <c r="L23" s="229">
        <v>2.476505645407745</v>
      </c>
      <c r="M23" s="229">
        <v>1.5221662711860739</v>
      </c>
      <c r="N23" s="229">
        <v>1.7889176520327359</v>
      </c>
      <c r="O23" s="229">
        <v>2.2233593844921522</v>
      </c>
      <c r="P23" s="229">
        <v>2.4718300422780781</v>
      </c>
      <c r="Q23" s="229">
        <v>2.080742640208272</v>
      </c>
      <c r="R23" s="229">
        <v>2.8480275818688798</v>
      </c>
      <c r="S23" s="229">
        <v>3.156363758889742</v>
      </c>
      <c r="T23" s="229">
        <v>3.0212174829443472</v>
      </c>
      <c r="U23" s="229">
        <v>4.3031747053720668</v>
      </c>
      <c r="V23" s="229">
        <v>4.3784210380063788</v>
      </c>
      <c r="W23" s="229">
        <v>4.4324749419891392</v>
      </c>
      <c r="X23" s="229">
        <v>3.0776348704224268</v>
      </c>
      <c r="Y23" s="229">
        <v>2.692068921148548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0</v>
      </c>
      <c r="C25" s="229">
        <v>14.62663502434466</v>
      </c>
      <c r="D25" s="229">
        <v>11.953197081856279</v>
      </c>
      <c r="E25" s="229">
        <v>31.705744299529371</v>
      </c>
      <c r="F25" s="229">
        <v>21.962025043496961</v>
      </c>
      <c r="G25" s="229">
        <v>22.71328568324931</v>
      </c>
      <c r="H25" s="229">
        <v>22.713206141883141</v>
      </c>
      <c r="I25" s="229">
        <v>23.817945054876301</v>
      </c>
      <c r="J25" s="229">
        <v>36.168844963594921</v>
      </c>
      <c r="K25" s="229">
        <v>41.272724420108247</v>
      </c>
      <c r="L25" s="229">
        <v>35.815366689996488</v>
      </c>
      <c r="M25" s="229">
        <v>37.605029410509573</v>
      </c>
      <c r="N25" s="229">
        <v>37.494547565282801</v>
      </c>
      <c r="O25" s="229">
        <v>21.299213512183641</v>
      </c>
      <c r="P25" s="229">
        <v>23.552836350624631</v>
      </c>
      <c r="Q25" s="229">
        <v>34.467551809934491</v>
      </c>
      <c r="R25" s="229">
        <v>19.39906894616529</v>
      </c>
      <c r="S25" s="229">
        <v>21.851543198259069</v>
      </c>
      <c r="T25" s="229">
        <v>26.778683519443039</v>
      </c>
      <c r="U25" s="229">
        <v>22.558579283829982</v>
      </c>
      <c r="V25" s="229">
        <v>19.33281165529819</v>
      </c>
      <c r="W25" s="229">
        <v>14.33941404288313</v>
      </c>
      <c r="X25" s="229">
        <v>21.011992530612488</v>
      </c>
      <c r="Y25" s="229">
        <v>35.815366690052102</v>
      </c>
      <c r="DA25" s="73" t="s">
        <v>2908</v>
      </c>
    </row>
    <row r="26" spans="1:105" ht="12" customHeight="1" x14ac:dyDescent="0.25">
      <c r="A26" s="46" t="s">
        <v>39</v>
      </c>
      <c r="B26" s="229">
        <v>2.695550219708891</v>
      </c>
      <c r="C26" s="229">
        <v>2.0989959794083992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0.5523296858898471</v>
      </c>
      <c r="K26" s="229">
        <v>2.0547714249958209</v>
      </c>
      <c r="L26" s="229">
        <v>2.8060320648348269</v>
      </c>
      <c r="M26" s="229">
        <v>3.8224014090153249</v>
      </c>
      <c r="N26" s="229">
        <v>1.568699030063297</v>
      </c>
      <c r="O26" s="229">
        <v>1.391959893879309</v>
      </c>
      <c r="P26" s="229">
        <v>0.11048184529118341</v>
      </c>
      <c r="Q26" s="229">
        <v>1.0384816213639489</v>
      </c>
      <c r="R26" s="229">
        <v>1.1268511895178701</v>
      </c>
      <c r="S26" s="229">
        <v>1.6791808754247819</v>
      </c>
      <c r="T26" s="229">
        <v>3.9107709772578119</v>
      </c>
      <c r="U26" s="229">
        <v>1.1268511895307991</v>
      </c>
      <c r="V26" s="229">
        <v>2.054771425067961</v>
      </c>
      <c r="W26" s="229">
        <v>2.0106264112981038</v>
      </c>
      <c r="X26" s="229">
        <v>2.430441515274032</v>
      </c>
      <c r="Y26" s="229">
        <v>1.436184448175529</v>
      </c>
      <c r="DA26" s="73" t="s">
        <v>2909</v>
      </c>
    </row>
    <row r="27" spans="1:105" ht="12" customHeight="1" x14ac:dyDescent="0.25">
      <c r="A27" s="57" t="s">
        <v>2910</v>
      </c>
      <c r="B27" s="261">
        <v>3.769996757830548</v>
      </c>
      <c r="C27" s="261">
        <v>3.4997419768461002</v>
      </c>
      <c r="D27" s="261">
        <v>3.266825504943613</v>
      </c>
      <c r="E27" s="261">
        <v>2.9140996249279638</v>
      </c>
      <c r="F27" s="261">
        <v>3.3647901952281272</v>
      </c>
      <c r="G27" s="261">
        <v>3.0769763292350891</v>
      </c>
      <c r="H27" s="261">
        <v>2.9786556875067509</v>
      </c>
      <c r="I27" s="261">
        <v>4.0325820749098602</v>
      </c>
      <c r="J27" s="261">
        <v>4.1255255742897194</v>
      </c>
      <c r="K27" s="261">
        <v>3.539573214353446</v>
      </c>
      <c r="L27" s="261">
        <v>2.9996389354289952</v>
      </c>
      <c r="M27" s="261">
        <v>3.0394341857420351</v>
      </c>
      <c r="N27" s="261">
        <v>2.88926910701869</v>
      </c>
      <c r="O27" s="261">
        <v>2.4422071966565428</v>
      </c>
      <c r="P27" s="261">
        <v>2.6423479688497888</v>
      </c>
      <c r="Q27" s="261">
        <v>2.758592769669804</v>
      </c>
      <c r="R27" s="261">
        <v>2.802879914741486</v>
      </c>
      <c r="S27" s="261">
        <v>3.4697585201971188</v>
      </c>
      <c r="T27" s="261">
        <v>3.5304716810678158</v>
      </c>
      <c r="U27" s="261">
        <v>3.7508434959068602</v>
      </c>
      <c r="V27" s="261">
        <v>3.3803186756146539</v>
      </c>
      <c r="W27" s="261">
        <v>3.516830445664699</v>
      </c>
      <c r="X27" s="261">
        <v>3.2462463986212469</v>
      </c>
      <c r="Y27" s="261">
        <v>3.0117766498181511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2.4365832715310352</v>
      </c>
      <c r="C28" s="261">
        <f t="shared" si="0"/>
        <v>4.112415729853665</v>
      </c>
      <c r="D28" s="261">
        <f t="shared" si="0"/>
        <v>3.8063216014286039</v>
      </c>
      <c r="E28" s="261">
        <f t="shared" si="0"/>
        <v>6.969171758008625</v>
      </c>
      <c r="F28" s="261">
        <f t="shared" si="0"/>
        <v>5.5910371940464421</v>
      </c>
      <c r="G28" s="261">
        <f t="shared" si="0"/>
        <v>5.1710293742916473</v>
      </c>
      <c r="H28" s="261">
        <f t="shared" si="0"/>
        <v>5.957360158139811</v>
      </c>
      <c r="I28" s="261">
        <f t="shared" si="0"/>
        <v>5.2461701411539465</v>
      </c>
      <c r="J28" s="261">
        <f t="shared" si="0"/>
        <v>7.2153739547456981</v>
      </c>
      <c r="K28" s="261">
        <f t="shared" si="0"/>
        <v>7.0906745849514543</v>
      </c>
      <c r="L28" s="261">
        <f t="shared" si="0"/>
        <v>6.3753261957965499</v>
      </c>
      <c r="M28" s="261">
        <f t="shared" si="0"/>
        <v>6.3302300680274275</v>
      </c>
      <c r="N28" s="261">
        <f t="shared" si="0"/>
        <v>6.3177613674423698</v>
      </c>
      <c r="O28" s="261">
        <f t="shared" si="0"/>
        <v>4.0642008761864856</v>
      </c>
      <c r="P28" s="261">
        <f t="shared" si="0"/>
        <v>4.2915885686158139</v>
      </c>
      <c r="Q28" s="261">
        <f t="shared" si="0"/>
        <v>5.787628694200353</v>
      </c>
      <c r="R28" s="261">
        <f t="shared" si="0"/>
        <v>3.9575300692585555</v>
      </c>
      <c r="S28" s="261">
        <f t="shared" si="0"/>
        <v>4.5338852363847666</v>
      </c>
      <c r="T28" s="261">
        <f t="shared" si="0"/>
        <v>5.5233768192962618</v>
      </c>
      <c r="U28" s="261">
        <f t="shared" si="0"/>
        <v>4.8555449039786938</v>
      </c>
      <c r="V28" s="261">
        <f t="shared" si="0"/>
        <v>4.631211865300112</v>
      </c>
      <c r="W28" s="261">
        <f t="shared" si="0"/>
        <v>3.8888911644422586</v>
      </c>
      <c r="X28" s="261">
        <f t="shared" si="0"/>
        <v>4.6246392663270965</v>
      </c>
      <c r="Y28" s="261">
        <f t="shared" si="0"/>
        <v>6.4261387834526955</v>
      </c>
      <c r="DA28" s="70"/>
    </row>
    <row r="29" spans="1:105" ht="12" customHeight="1" x14ac:dyDescent="0.25">
      <c r="A29" s="60" t="s">
        <v>2913</v>
      </c>
      <c r="B29" s="329">
        <v>1.141019454443291</v>
      </c>
      <c r="C29" s="329">
        <v>1.97399459125546</v>
      </c>
      <c r="D29" s="329">
        <v>1.864874685735473</v>
      </c>
      <c r="E29" s="329">
        <v>3.425904743767104</v>
      </c>
      <c r="F29" s="329">
        <v>2.758609749581951</v>
      </c>
      <c r="G29" s="329">
        <v>2.515860475995102</v>
      </c>
      <c r="H29" s="329">
        <v>2.9776913895833701</v>
      </c>
      <c r="I29" s="329">
        <v>2.4938358045282589</v>
      </c>
      <c r="J29" s="329">
        <v>3.4001233225003689</v>
      </c>
      <c r="K29" s="329">
        <v>3.070285465855378</v>
      </c>
      <c r="L29" s="329">
        <v>2.7894111730727591</v>
      </c>
      <c r="M29" s="329">
        <v>2.59089935858744</v>
      </c>
      <c r="N29" s="329">
        <v>2.727661876712522</v>
      </c>
      <c r="O29" s="329">
        <v>1.837021072472925</v>
      </c>
      <c r="P29" s="329">
        <v>1.9484148851324949</v>
      </c>
      <c r="Q29" s="329">
        <v>2.5067690212414431</v>
      </c>
      <c r="R29" s="329">
        <v>1.8243336211592771</v>
      </c>
      <c r="S29" s="329">
        <v>2.0752774651710579</v>
      </c>
      <c r="T29" s="329">
        <v>2.4905661160713461</v>
      </c>
      <c r="U29" s="329">
        <v>2.2674706995412119</v>
      </c>
      <c r="V29" s="329">
        <v>2.202542562322471</v>
      </c>
      <c r="W29" s="329">
        <v>1.8478090194683441</v>
      </c>
      <c r="X29" s="329">
        <v>2.151050463705888</v>
      </c>
      <c r="Y29" s="329">
        <v>2.8937858428729228</v>
      </c>
      <c r="DA29" s="72" t="s">
        <v>2914</v>
      </c>
    </row>
    <row r="30" spans="1:105" ht="12" customHeight="1" x14ac:dyDescent="0.25">
      <c r="A30" s="59" t="s">
        <v>28</v>
      </c>
      <c r="B30" s="230">
        <v>0.137505025206315</v>
      </c>
      <c r="C30" s="230">
        <v>0.20267215155321369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0.22125955348615459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2916</v>
      </c>
    </row>
    <row r="32" spans="1:105" ht="12" customHeight="1" x14ac:dyDescent="0.25">
      <c r="A32" s="59" t="s">
        <v>159</v>
      </c>
      <c r="B32" s="295">
        <v>0.31178355321415863</v>
      </c>
      <c r="C32" s="295">
        <v>0.23587614801217069</v>
      </c>
      <c r="D32" s="295">
        <v>0.50784717337315022</v>
      </c>
      <c r="E32" s="295">
        <v>0.25543407530590578</v>
      </c>
      <c r="F32" s="295">
        <v>0.63534745542102933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0.51244599828140514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0.28314667696017243</v>
      </c>
      <c r="W32" s="295">
        <v>0.25239274196662898</v>
      </c>
      <c r="X32" s="295">
        <v>0.34491942470516629</v>
      </c>
      <c r="Y32" s="295">
        <v>0.43815247574923027</v>
      </c>
      <c r="DA32" s="122" t="s">
        <v>2917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0.7772828374111751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0.69173087602281713</v>
      </c>
      <c r="C34" s="295">
        <v>1.535446291690076</v>
      </c>
      <c r="D34" s="295">
        <v>1.357027512362323</v>
      </c>
      <c r="E34" s="295">
        <v>3.1704706684611992</v>
      </c>
      <c r="F34" s="295">
        <v>2.1232622941609209</v>
      </c>
      <c r="G34" s="295">
        <v>2.515860475995102</v>
      </c>
      <c r="H34" s="295">
        <v>1.9791489986860411</v>
      </c>
      <c r="I34" s="295">
        <v>2.4938358045282589</v>
      </c>
      <c r="J34" s="295">
        <v>3.4001233225003689</v>
      </c>
      <c r="K34" s="295">
        <v>3.070285465855378</v>
      </c>
      <c r="L34" s="295">
        <v>2.7894111730727591</v>
      </c>
      <c r="M34" s="295">
        <v>2.59089935858744</v>
      </c>
      <c r="N34" s="295">
        <v>2.215215878431116</v>
      </c>
      <c r="O34" s="295">
        <v>1.837021072472925</v>
      </c>
      <c r="P34" s="295">
        <v>1.9484148851324949</v>
      </c>
      <c r="Q34" s="295">
        <v>2.5067690212414431</v>
      </c>
      <c r="R34" s="295">
        <v>1.8243336211592771</v>
      </c>
      <c r="S34" s="295">
        <v>2.0752774651710579</v>
      </c>
      <c r="T34" s="295">
        <v>2.4905661160713461</v>
      </c>
      <c r="U34" s="295">
        <v>2.2674706995412119</v>
      </c>
      <c r="V34" s="295">
        <v>1.9193958853622981</v>
      </c>
      <c r="W34" s="295">
        <v>1.5954162775017151</v>
      </c>
      <c r="X34" s="295">
        <v>1.8061310390007219</v>
      </c>
      <c r="Y34" s="295">
        <v>2.455633367123693</v>
      </c>
      <c r="DA34" s="122" t="s">
        <v>2919</v>
      </c>
    </row>
    <row r="35" spans="1:105" ht="12" customHeight="1" x14ac:dyDescent="0.25">
      <c r="A35" s="60" t="s">
        <v>2920</v>
      </c>
      <c r="B35" s="329">
        <v>0.97334187197402255</v>
      </c>
      <c r="C35" s="329">
        <v>1.839297892713923</v>
      </c>
      <c r="D35" s="329">
        <v>1.662231060569745</v>
      </c>
      <c r="E35" s="329">
        <v>3.2941986702305841</v>
      </c>
      <c r="F35" s="329">
        <v>2.5448385388894379</v>
      </c>
      <c r="G35" s="329">
        <v>2.392179468447392</v>
      </c>
      <c r="H35" s="329">
        <v>2.725082812359283</v>
      </c>
      <c r="I35" s="329">
        <v>2.407669202018007</v>
      </c>
      <c r="J35" s="329">
        <v>3.4626416088017642</v>
      </c>
      <c r="K35" s="329">
        <v>3.717861493937662</v>
      </c>
      <c r="L35" s="329">
        <v>3.3295356265332781</v>
      </c>
      <c r="M35" s="329">
        <v>3.4795500098039169</v>
      </c>
      <c r="N35" s="329">
        <v>3.343153413206883</v>
      </c>
      <c r="O35" s="329">
        <v>2.018444145879668</v>
      </c>
      <c r="P35" s="329">
        <v>2.1173319767440208</v>
      </c>
      <c r="Q35" s="329">
        <v>3.0450825131580719</v>
      </c>
      <c r="R35" s="329">
        <v>1.893634062223938</v>
      </c>
      <c r="S35" s="329">
        <v>2.1620472139319031</v>
      </c>
      <c r="T35" s="329">
        <v>2.7310609868943332</v>
      </c>
      <c r="U35" s="329">
        <v>2.2674892902574082</v>
      </c>
      <c r="V35" s="329">
        <v>2.1397531768567308</v>
      </c>
      <c r="W35" s="329">
        <v>1.7404983461991539</v>
      </c>
      <c r="X35" s="329">
        <v>2.1961318454740928</v>
      </c>
      <c r="Y35" s="329">
        <v>3.274936132903008</v>
      </c>
      <c r="DA35" s="72" t="s">
        <v>2921</v>
      </c>
    </row>
    <row r="36" spans="1:105" ht="12" customHeight="1" x14ac:dyDescent="0.25">
      <c r="A36" s="64" t="s">
        <v>28</v>
      </c>
      <c r="B36" s="229">
        <v>9.0981052760455955E-2</v>
      </c>
      <c r="C36" s="229">
        <v>4.972107850292317E-2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6.5758983487541237E-2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2924</v>
      </c>
    </row>
    <row r="39" spans="1:105" ht="12" customHeight="1" x14ac:dyDescent="0.25">
      <c r="A39" s="64" t="s">
        <v>159</v>
      </c>
      <c r="B39" s="229">
        <v>0.20629352172590301</v>
      </c>
      <c r="C39" s="229">
        <v>5.7866936243586221E-2</v>
      </c>
      <c r="D39" s="229">
        <v>0.1889498239369819</v>
      </c>
      <c r="E39" s="229">
        <v>5.4097934872092308E-2</v>
      </c>
      <c r="F39" s="229">
        <v>0.17632660824483601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3.3526358795668391E-2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5.2327311292998759E-2</v>
      </c>
      <c r="W39" s="229">
        <v>5.6808473677986457E-2</v>
      </c>
      <c r="X39" s="229">
        <v>4.7615623940061892E-2</v>
      </c>
      <c r="Y39" s="229">
        <v>3.8914540531288282E-2</v>
      </c>
      <c r="DA39" s="73" t="s">
        <v>2925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0.23101072231743941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0.45768802436885808</v>
      </c>
      <c r="C42" s="229">
        <v>0.37668739893995568</v>
      </c>
      <c r="D42" s="229">
        <v>0.50489620299628879</v>
      </c>
      <c r="E42" s="229">
        <v>0.67146842303982646</v>
      </c>
      <c r="F42" s="229">
        <v>0.58926440257078971</v>
      </c>
      <c r="G42" s="229">
        <v>0.55206876252130288</v>
      </c>
      <c r="H42" s="229">
        <v>0.58820884465051193</v>
      </c>
      <c r="I42" s="229">
        <v>0.47806481541182527</v>
      </c>
      <c r="J42" s="229">
        <v>0.4876855610939152</v>
      </c>
      <c r="K42" s="229">
        <v>0.20769611859780671</v>
      </c>
      <c r="L42" s="229">
        <v>0.2006334360845882</v>
      </c>
      <c r="M42" s="229">
        <v>0.1233178894005084</v>
      </c>
      <c r="N42" s="229">
        <v>0.14492868048383051</v>
      </c>
      <c r="O42" s="229">
        <v>0.18012486011843121</v>
      </c>
      <c r="P42" s="229">
        <v>0.20025464335968049</v>
      </c>
      <c r="Q42" s="229">
        <v>0.1685708030937963</v>
      </c>
      <c r="R42" s="229">
        <v>0.23073218543782251</v>
      </c>
      <c r="S42" s="229">
        <v>0.25571195755326059</v>
      </c>
      <c r="T42" s="229">
        <v>0.2447631185036746</v>
      </c>
      <c r="U42" s="229">
        <v>0.34862053668726239</v>
      </c>
      <c r="V42" s="229">
        <v>0.35471659800542682</v>
      </c>
      <c r="W42" s="229">
        <v>0.35909576043938202</v>
      </c>
      <c r="X42" s="229">
        <v>0.2493337579147466</v>
      </c>
      <c r="Y42" s="229">
        <v>0.21809723665606079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0</v>
      </c>
      <c r="C44" s="229">
        <v>1.184972886587661</v>
      </c>
      <c r="D44" s="229">
        <v>0.9683850336364741</v>
      </c>
      <c r="E44" s="229">
        <v>2.5686323123186652</v>
      </c>
      <c r="F44" s="229">
        <v>1.779247528073812</v>
      </c>
      <c r="G44" s="229">
        <v>1.8401107059260891</v>
      </c>
      <c r="H44" s="229">
        <v>1.84010426190379</v>
      </c>
      <c r="I44" s="229">
        <v>1.9296043866061821</v>
      </c>
      <c r="J44" s="229">
        <v>2.9302092073616168</v>
      </c>
      <c r="K44" s="229">
        <v>3.3436986232329922</v>
      </c>
      <c r="L44" s="229">
        <v>2.90157226048253</v>
      </c>
      <c r="M44" s="229">
        <v>3.046561302488092</v>
      </c>
      <c r="N44" s="229">
        <v>3.0376106456325682</v>
      </c>
      <c r="O44" s="229">
        <v>1.7255500308561209</v>
      </c>
      <c r="P44" s="229">
        <v>1.908126676523598</v>
      </c>
      <c r="Q44" s="229">
        <v>2.792379401950503</v>
      </c>
      <c r="R44" s="229">
        <v>1.571610331972475</v>
      </c>
      <c r="S44" s="229">
        <v>1.7702968712173881</v>
      </c>
      <c r="T44" s="229">
        <v>2.169467813768299</v>
      </c>
      <c r="U44" s="229">
        <v>1.8275772087554569</v>
      </c>
      <c r="V44" s="229">
        <v>1.5662425154455979</v>
      </c>
      <c r="W44" s="229">
        <v>1.1617037563383219</v>
      </c>
      <c r="X44" s="229">
        <v>1.702280900597902</v>
      </c>
      <c r="Y44" s="229">
        <v>2.9015722604870349</v>
      </c>
      <c r="DA44" s="73" t="s">
        <v>2930</v>
      </c>
    </row>
    <row r="45" spans="1:105" ht="12" customHeight="1" x14ac:dyDescent="0.25">
      <c r="A45" s="64" t="s">
        <v>39</v>
      </c>
      <c r="B45" s="229">
        <v>0.21837927311880539</v>
      </c>
      <c r="C45" s="229">
        <v>0.1700495924397967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4.474684034623147E-2</v>
      </c>
      <c r="K45" s="229">
        <v>0.16646675210686271</v>
      </c>
      <c r="L45" s="229">
        <v>0.2273299299661603</v>
      </c>
      <c r="M45" s="229">
        <v>0.30967081791531692</v>
      </c>
      <c r="N45" s="229">
        <v>0.12708772829481699</v>
      </c>
      <c r="O45" s="229">
        <v>0.1127692549051158</v>
      </c>
      <c r="P45" s="229">
        <v>8.9506568607423519E-3</v>
      </c>
      <c r="Q45" s="229">
        <v>8.4132308113773341E-2</v>
      </c>
      <c r="R45" s="229">
        <v>9.1291544813640879E-2</v>
      </c>
      <c r="S45" s="229">
        <v>0.13603838516125491</v>
      </c>
      <c r="T45" s="229">
        <v>0.31683005462235958</v>
      </c>
      <c r="U45" s="229">
        <v>9.1291544814688305E-2</v>
      </c>
      <c r="V45" s="229">
        <v>0.16646675211270709</v>
      </c>
      <c r="W45" s="229">
        <v>0.16289035574346339</v>
      </c>
      <c r="X45" s="229">
        <v>0.19690156302138229</v>
      </c>
      <c r="Y45" s="229">
        <v>0.116352095228623</v>
      </c>
      <c r="DA45" s="73" t="s">
        <v>2931</v>
      </c>
    </row>
    <row r="46" spans="1:105" ht="12" customHeight="1" x14ac:dyDescent="0.25">
      <c r="A46" s="60" t="s">
        <v>2932</v>
      </c>
      <c r="B46" s="329">
        <v>0.32222194511372199</v>
      </c>
      <c r="C46" s="329">
        <v>0.29912324588428202</v>
      </c>
      <c r="D46" s="329">
        <v>0.27921585512338581</v>
      </c>
      <c r="E46" s="329">
        <v>0.24906834401093711</v>
      </c>
      <c r="F46" s="329">
        <v>0.28758890557505351</v>
      </c>
      <c r="G46" s="329">
        <v>0.26298942984915291</v>
      </c>
      <c r="H46" s="329">
        <v>0.25458595619715813</v>
      </c>
      <c r="I46" s="329">
        <v>0.34466513460768039</v>
      </c>
      <c r="J46" s="329">
        <v>0.35260902344356571</v>
      </c>
      <c r="K46" s="329">
        <v>0.30252762515841408</v>
      </c>
      <c r="L46" s="329">
        <v>0.25637939619051242</v>
      </c>
      <c r="M46" s="329">
        <v>0.25978069963607131</v>
      </c>
      <c r="N46" s="329">
        <v>0.2469460775229648</v>
      </c>
      <c r="O46" s="329">
        <v>0.20873565783389261</v>
      </c>
      <c r="P46" s="329">
        <v>0.2258417067392981</v>
      </c>
      <c r="Q46" s="329">
        <v>0.23577715980083791</v>
      </c>
      <c r="R46" s="329">
        <v>0.23956238587534059</v>
      </c>
      <c r="S46" s="329">
        <v>0.29656055728180503</v>
      </c>
      <c r="T46" s="329">
        <v>0.30174971633058251</v>
      </c>
      <c r="U46" s="329">
        <v>0.32058491418007351</v>
      </c>
      <c r="V46" s="329">
        <v>0.2889161261209105</v>
      </c>
      <c r="W46" s="329">
        <v>0.3005837987747606</v>
      </c>
      <c r="X46" s="329">
        <v>0.2774569571471151</v>
      </c>
      <c r="Y46" s="329">
        <v>0.25741680767676489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2.9818418800823849</v>
      </c>
      <c r="C48" s="316">
        <v>2.7680865174131468</v>
      </c>
      <c r="D48" s="316">
        <v>2.5838635233118139</v>
      </c>
      <c r="E48" s="316">
        <v>2.3048784554772128</v>
      </c>
      <c r="F48" s="316">
        <v>2.6613477321915471</v>
      </c>
      <c r="G48" s="316">
        <v>2.4337041838240632</v>
      </c>
      <c r="H48" s="316">
        <v>2.3559384386485029</v>
      </c>
      <c r="I48" s="316">
        <v>3.1895311556594761</v>
      </c>
      <c r="J48" s="316">
        <v>3.2630439029467579</v>
      </c>
      <c r="K48" s="316">
        <v>2.7995906432159661</v>
      </c>
      <c r="L48" s="316">
        <v>2.3725349323470031</v>
      </c>
      <c r="M48" s="316">
        <v>2.4040105944322052</v>
      </c>
      <c r="N48" s="316">
        <v>2.2852390013975179</v>
      </c>
      <c r="O48" s="316">
        <v>1.931639777594842</v>
      </c>
      <c r="P48" s="316">
        <v>2.0899391541654659</v>
      </c>
      <c r="Q48" s="316">
        <v>2.181881836796955</v>
      </c>
      <c r="R48" s="316">
        <v>2.2169103188904038</v>
      </c>
      <c r="S48" s="316">
        <v>2.7443713970858261</v>
      </c>
      <c r="T48" s="316">
        <v>2.7923918749232119</v>
      </c>
      <c r="U48" s="316">
        <v>2.9666927958224019</v>
      </c>
      <c r="V48" s="316">
        <v>2.673629831122907</v>
      </c>
      <c r="W48" s="316">
        <v>2.7816024738616361</v>
      </c>
      <c r="X48" s="316">
        <v>2.5675866814394048</v>
      </c>
      <c r="Y48" s="316">
        <v>2.3821351382407849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1.0000000000000004</v>
      </c>
      <c r="D52" s="232">
        <f t="shared" si="1"/>
        <v>1</v>
      </c>
      <c r="E52" s="232">
        <f t="shared" si="1"/>
        <v>0.99999999999999989</v>
      </c>
      <c r="F52" s="232">
        <f t="shared" si="1"/>
        <v>1</v>
      </c>
      <c r="G52" s="232">
        <f t="shared" si="1"/>
        <v>0.99999999999999989</v>
      </c>
      <c r="H52" s="232">
        <f t="shared" si="1"/>
        <v>0.99999999999999978</v>
      </c>
      <c r="I52" s="232">
        <f t="shared" si="1"/>
        <v>1</v>
      </c>
      <c r="J52" s="232">
        <f t="shared" si="1"/>
        <v>1</v>
      </c>
      <c r="K52" s="232">
        <f t="shared" si="1"/>
        <v>1</v>
      </c>
      <c r="L52" s="232">
        <f t="shared" si="1"/>
        <v>0.99999999999999989</v>
      </c>
      <c r="M52" s="232">
        <f t="shared" si="1"/>
        <v>0.99999999999999967</v>
      </c>
      <c r="N52" s="232">
        <f t="shared" si="1"/>
        <v>1</v>
      </c>
      <c r="O52" s="232">
        <f t="shared" si="1"/>
        <v>0.99999999999999989</v>
      </c>
      <c r="P52" s="232">
        <f t="shared" si="1"/>
        <v>1.0000000000000004</v>
      </c>
      <c r="Q52" s="232">
        <f t="shared" si="1"/>
        <v>0.99999999999999978</v>
      </c>
      <c r="R52" s="232">
        <f t="shared" si="1"/>
        <v>0.99999999999999978</v>
      </c>
      <c r="S52" s="232">
        <f t="shared" si="1"/>
        <v>1</v>
      </c>
      <c r="T52" s="232">
        <f t="shared" si="1"/>
        <v>1.0000000000000004</v>
      </c>
      <c r="U52" s="232">
        <f t="shared" si="1"/>
        <v>1</v>
      </c>
      <c r="V52" s="232">
        <f t="shared" si="1"/>
        <v>1</v>
      </c>
      <c r="W52" s="232">
        <f t="shared" si="1"/>
        <v>1</v>
      </c>
      <c r="X52" s="232">
        <f t="shared" si="1"/>
        <v>0.99999999999999989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2.3173401112671257E-2</v>
      </c>
      <c r="C53" s="299">
        <f t="shared" si="2"/>
        <v>1.5937311803042878E-2</v>
      </c>
      <c r="D53" s="299">
        <f t="shared" si="2"/>
        <v>1.6241309675522484E-2</v>
      </c>
      <c r="E53" s="299">
        <f t="shared" si="2"/>
        <v>9.3204847950819538E-3</v>
      </c>
      <c r="F53" s="299">
        <f t="shared" si="2"/>
        <v>1.2535099960610838E-2</v>
      </c>
      <c r="G53" s="299">
        <f t="shared" si="2"/>
        <v>1.2313373671963876E-2</v>
      </c>
      <c r="H53" s="299">
        <f t="shared" si="2"/>
        <v>1.0918197117173647E-2</v>
      </c>
      <c r="I53" s="299">
        <f t="shared" si="2"/>
        <v>1.4728869812029248E-2</v>
      </c>
      <c r="J53" s="299">
        <f t="shared" si="2"/>
        <v>1.1699747655063517E-2</v>
      </c>
      <c r="K53" s="299">
        <f t="shared" si="2"/>
        <v>9.9939379754562917E-3</v>
      </c>
      <c r="L53" s="299">
        <f t="shared" si="2"/>
        <v>9.573970438192636E-3</v>
      </c>
      <c r="M53" s="299">
        <f t="shared" si="2"/>
        <v>9.3988291280602161E-3</v>
      </c>
      <c r="N53" s="299">
        <f t="shared" si="2"/>
        <v>9.282674740004283E-3</v>
      </c>
      <c r="O53" s="299">
        <f t="shared" si="2"/>
        <v>1.1872701064899464E-2</v>
      </c>
      <c r="P53" s="299">
        <f t="shared" si="2"/>
        <v>1.2130602035280094E-2</v>
      </c>
      <c r="Q53" s="299">
        <f t="shared" si="2"/>
        <v>9.6229922191440678E-3</v>
      </c>
      <c r="R53" s="299">
        <f t="shared" si="2"/>
        <v>1.3618048138328882E-2</v>
      </c>
      <c r="S53" s="299">
        <f t="shared" si="2"/>
        <v>1.4368669831766236E-2</v>
      </c>
      <c r="T53" s="299">
        <f t="shared" si="2"/>
        <v>1.244003181423687E-2</v>
      </c>
      <c r="U53" s="299">
        <f t="shared" si="2"/>
        <v>1.4628675801869762E-2</v>
      </c>
      <c r="V53" s="299">
        <f t="shared" si="2"/>
        <v>1.4179318328262074E-2</v>
      </c>
      <c r="W53" s="299">
        <f t="shared" si="2"/>
        <v>1.6535903524610096E-2</v>
      </c>
      <c r="X53" s="299">
        <f t="shared" si="2"/>
        <v>1.3592024026117295E-2</v>
      </c>
      <c r="Y53" s="299">
        <f t="shared" si="2"/>
        <v>9.6969309165305106E-3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2.5188479470294844E-2</v>
      </c>
      <c r="C54" s="233">
        <f t="shared" si="3"/>
        <v>1.7323165003307474E-2</v>
      </c>
      <c r="D54" s="233">
        <f t="shared" si="3"/>
        <v>1.7653597473394008E-2</v>
      </c>
      <c r="E54" s="233">
        <f t="shared" si="3"/>
        <v>1.0130961733784735E-2</v>
      </c>
      <c r="F54" s="233">
        <f t="shared" si="3"/>
        <v>1.3625108652837862E-2</v>
      </c>
      <c r="G54" s="233">
        <f t="shared" si="3"/>
        <v>1.3384101817352037E-2</v>
      </c>
      <c r="H54" s="233">
        <f t="shared" si="3"/>
        <v>1.1867605562145269E-2</v>
      </c>
      <c r="I54" s="233">
        <f t="shared" si="3"/>
        <v>1.6009641100031793E-2</v>
      </c>
      <c r="J54" s="233">
        <f t="shared" si="3"/>
        <v>1.271711701637339E-2</v>
      </c>
      <c r="K54" s="233">
        <f t="shared" si="3"/>
        <v>1.0862976060278579E-2</v>
      </c>
      <c r="L54" s="233">
        <f t="shared" si="3"/>
        <v>1.0406489606731127E-2</v>
      </c>
      <c r="M54" s="233">
        <f t="shared" si="3"/>
        <v>1.0216118617456761E-2</v>
      </c>
      <c r="N54" s="233">
        <f t="shared" si="3"/>
        <v>1.0089863847830744E-2</v>
      </c>
      <c r="O54" s="233">
        <f t="shared" si="3"/>
        <v>1.2905109853151592E-2</v>
      </c>
      <c r="P54" s="233">
        <f t="shared" si="3"/>
        <v>1.3185436994869668E-2</v>
      </c>
      <c r="Q54" s="233">
        <f t="shared" si="3"/>
        <v>1.0459774151243554E-2</v>
      </c>
      <c r="R54" s="233">
        <f t="shared" si="3"/>
        <v>1.4802226237313998E-2</v>
      </c>
      <c r="S54" s="233">
        <f t="shared" si="3"/>
        <v>1.5618119382354608E-2</v>
      </c>
      <c r="T54" s="233">
        <f t="shared" si="3"/>
        <v>1.3521773711127031E-2</v>
      </c>
      <c r="U54" s="233">
        <f t="shared" si="3"/>
        <v>1.590073456724974E-2</v>
      </c>
      <c r="V54" s="233">
        <f t="shared" si="3"/>
        <v>1.5412302530719643E-2</v>
      </c>
      <c r="W54" s="233">
        <f t="shared" si="3"/>
        <v>1.7973808178924022E-2</v>
      </c>
      <c r="X54" s="233">
        <f t="shared" si="3"/>
        <v>1.477393915882314E-2</v>
      </c>
      <c r="Y54" s="233">
        <f t="shared" si="3"/>
        <v>1.0540142300576644E-2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6.2467429086331204E-2</v>
      </c>
      <c r="C55" s="233">
        <f t="shared" si="4"/>
        <v>4.2961449208202544E-2</v>
      </c>
      <c r="D55" s="233">
        <f t="shared" si="4"/>
        <v>4.3780921734017146E-2</v>
      </c>
      <c r="E55" s="233">
        <f t="shared" si="4"/>
        <v>2.5124785099786141E-2</v>
      </c>
      <c r="F55" s="233">
        <f t="shared" si="4"/>
        <v>3.3790269459037896E-2</v>
      </c>
      <c r="G55" s="233">
        <f t="shared" si="4"/>
        <v>3.3192572507033051E-2</v>
      </c>
      <c r="H55" s="233">
        <f t="shared" si="4"/>
        <v>2.943166179412026E-2</v>
      </c>
      <c r="I55" s="233">
        <f t="shared" si="4"/>
        <v>3.9703909928078859E-2</v>
      </c>
      <c r="J55" s="233">
        <f t="shared" si="4"/>
        <v>3.1538450200606007E-2</v>
      </c>
      <c r="K55" s="233">
        <f t="shared" si="4"/>
        <v>2.6940180629490881E-2</v>
      </c>
      <c r="L55" s="233">
        <f t="shared" si="4"/>
        <v>2.5808094224693188E-2</v>
      </c>
      <c r="M55" s="233">
        <f t="shared" si="4"/>
        <v>2.5335974171292758E-2</v>
      </c>
      <c r="N55" s="233">
        <f t="shared" si="4"/>
        <v>2.5022862342620241E-2</v>
      </c>
      <c r="O55" s="233">
        <f t="shared" si="4"/>
        <v>3.2004672435815937E-2</v>
      </c>
      <c r="P55" s="233">
        <f t="shared" si="4"/>
        <v>3.2699883747276767E-2</v>
      </c>
      <c r="Q55" s="233">
        <f t="shared" si="4"/>
        <v>2.5940239895084007E-2</v>
      </c>
      <c r="R55" s="233">
        <f t="shared" si="4"/>
        <v>3.6709521068538725E-2</v>
      </c>
      <c r="S55" s="233">
        <f t="shared" si="4"/>
        <v>3.8732936068239424E-2</v>
      </c>
      <c r="T55" s="233">
        <f t="shared" si="4"/>
        <v>3.3533998803595033E-2</v>
      </c>
      <c r="U55" s="233">
        <f t="shared" si="4"/>
        <v>3.9433821726779346E-2</v>
      </c>
      <c r="V55" s="233">
        <f t="shared" si="4"/>
        <v>3.8222510276184708E-2</v>
      </c>
      <c r="W55" s="233">
        <f t="shared" si="4"/>
        <v>4.457504428373156E-2</v>
      </c>
      <c r="X55" s="233">
        <f t="shared" si="4"/>
        <v>3.6639369113881388E-2</v>
      </c>
      <c r="Y55" s="233">
        <f t="shared" si="4"/>
        <v>2.6139552905430082E-2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0.19143244397424083</v>
      </c>
      <c r="C56" s="233">
        <f t="shared" si="5"/>
        <v>0.13165605402513678</v>
      </c>
      <c r="D56" s="233">
        <f t="shared" si="5"/>
        <v>0.13416734079779449</v>
      </c>
      <c r="E56" s="233">
        <f t="shared" si="5"/>
        <v>7.699530917676399E-2</v>
      </c>
      <c r="F56" s="233">
        <f t="shared" si="5"/>
        <v>0.10355082576156777</v>
      </c>
      <c r="G56" s="233">
        <f t="shared" si="5"/>
        <v>0.10171917381187548</v>
      </c>
      <c r="H56" s="233">
        <f t="shared" si="5"/>
        <v>9.019380227230403E-2</v>
      </c>
      <c r="I56" s="233">
        <f t="shared" si="5"/>
        <v>0.12167327236024167</v>
      </c>
      <c r="J56" s="233">
        <f t="shared" si="5"/>
        <v>9.6650089324437763E-2</v>
      </c>
      <c r="K56" s="233">
        <f t="shared" si="5"/>
        <v>8.2558618058117164E-2</v>
      </c>
      <c r="L56" s="233">
        <f t="shared" si="5"/>
        <v>7.9089321011156566E-2</v>
      </c>
      <c r="M56" s="233">
        <f t="shared" si="5"/>
        <v>7.7642501492671337E-2</v>
      </c>
      <c r="N56" s="233">
        <f t="shared" si="5"/>
        <v>7.6682965243513632E-2</v>
      </c>
      <c r="O56" s="233">
        <f t="shared" si="5"/>
        <v>9.8078834883952082E-2</v>
      </c>
      <c r="P56" s="233">
        <f t="shared" si="5"/>
        <v>0.10020932116100946</v>
      </c>
      <c r="Q56" s="233">
        <f t="shared" si="5"/>
        <v>7.9494283549450984E-2</v>
      </c>
      <c r="R56" s="233">
        <f t="shared" si="5"/>
        <v>0.1124969194035864</v>
      </c>
      <c r="S56" s="233">
        <f t="shared" si="5"/>
        <v>0.11869770730589498</v>
      </c>
      <c r="T56" s="233">
        <f t="shared" si="5"/>
        <v>0.10276548020456543</v>
      </c>
      <c r="U56" s="233">
        <f t="shared" si="5"/>
        <v>0.12084558271109802</v>
      </c>
      <c r="V56" s="233">
        <f t="shared" si="5"/>
        <v>0.11713349923346932</v>
      </c>
      <c r="W56" s="233">
        <f t="shared" si="5"/>
        <v>0.13660094215982257</v>
      </c>
      <c r="X56" s="233">
        <f t="shared" si="5"/>
        <v>0.11228193760705592</v>
      </c>
      <c r="Y56" s="233">
        <f t="shared" si="5"/>
        <v>8.0105081484382487E-2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3.4758724012811784E-2</v>
      </c>
      <c r="C57" s="300">
        <f t="shared" si="6"/>
        <v>2.5734405065590212E-2</v>
      </c>
      <c r="D57" s="300">
        <f t="shared" si="6"/>
        <v>2.50323506281637E-2</v>
      </c>
      <c r="E57" s="300">
        <f t="shared" si="6"/>
        <v>1.8551927310628342E-2</v>
      </c>
      <c r="F57" s="300">
        <f t="shared" si="6"/>
        <v>2.105996261055423E-2</v>
      </c>
      <c r="G57" s="300">
        <f t="shared" si="6"/>
        <v>2.0852979373992095E-2</v>
      </c>
      <c r="H57" s="300">
        <f t="shared" si="6"/>
        <v>1.9839941746145402E-2</v>
      </c>
      <c r="I57" s="300">
        <f t="shared" si="6"/>
        <v>2.4048978530463946E-2</v>
      </c>
      <c r="J57" s="300">
        <f t="shared" si="6"/>
        <v>2.0120305780904603E-2</v>
      </c>
      <c r="K57" s="300">
        <f t="shared" si="6"/>
        <v>1.7619227138195009E-2</v>
      </c>
      <c r="L57" s="300">
        <f t="shared" si="6"/>
        <v>1.7120022385685919E-2</v>
      </c>
      <c r="M57" s="300">
        <f t="shared" si="6"/>
        <v>1.6589066981121479E-2</v>
      </c>
      <c r="N57" s="300">
        <f t="shared" si="6"/>
        <v>1.6670720950830158E-2</v>
      </c>
      <c r="O57" s="300">
        <f t="shared" si="6"/>
        <v>2.0327585230452205E-2</v>
      </c>
      <c r="P57" s="300">
        <f t="shared" si="6"/>
        <v>2.0691526535732415E-2</v>
      </c>
      <c r="Q57" s="300">
        <f t="shared" si="6"/>
        <v>1.7126167584604224E-2</v>
      </c>
      <c r="R57" s="300">
        <f t="shared" si="6"/>
        <v>2.2797364161433627E-2</v>
      </c>
      <c r="S57" s="300">
        <f t="shared" si="6"/>
        <v>2.3986925578929143E-2</v>
      </c>
      <c r="T57" s="300">
        <f t="shared" si="6"/>
        <v>2.1154339073991443E-2</v>
      </c>
      <c r="U57" s="300">
        <f t="shared" si="6"/>
        <v>2.4301009457011719E-2</v>
      </c>
      <c r="V57" s="300">
        <f t="shared" si="6"/>
        <v>2.3471547818512132E-2</v>
      </c>
      <c r="W57" s="300">
        <f t="shared" si="6"/>
        <v>2.6789245042927096E-2</v>
      </c>
      <c r="X57" s="300">
        <f t="shared" si="6"/>
        <v>2.3011781071890992E-2</v>
      </c>
      <c r="Y57" s="300">
        <f t="shared" si="6"/>
        <v>1.7848763066435513E-2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0.37567149737501715</v>
      </c>
      <c r="C58" s="301">
        <f t="shared" si="7"/>
        <v>0.52592661971215082</v>
      </c>
      <c r="D58" s="301">
        <f t="shared" si="7"/>
        <v>0.51889625937404438</v>
      </c>
      <c r="E58" s="301">
        <f t="shared" si="7"/>
        <v>0.66157324270613349</v>
      </c>
      <c r="F58" s="301">
        <f t="shared" si="7"/>
        <v>0.59528382465510732</v>
      </c>
      <c r="G58" s="301">
        <f t="shared" si="7"/>
        <v>0.60109165613787141</v>
      </c>
      <c r="H58" s="301">
        <f t="shared" si="7"/>
        <v>0.62719757105035667</v>
      </c>
      <c r="I58" s="301">
        <f t="shared" si="7"/>
        <v>0.55217541042803486</v>
      </c>
      <c r="J58" s="301">
        <f t="shared" si="7"/>
        <v>0.6165932862170056</v>
      </c>
      <c r="K58" s="301">
        <f t="shared" si="7"/>
        <v>0.659132905687283</v>
      </c>
      <c r="L58" s="301">
        <f t="shared" si="7"/>
        <v>0.66726877643741689</v>
      </c>
      <c r="M58" s="301">
        <f t="shared" si="7"/>
        <v>0.67561320616253084</v>
      </c>
      <c r="N58" s="301">
        <f t="shared" si="7"/>
        <v>0.6744278294278262</v>
      </c>
      <c r="O58" s="301">
        <f t="shared" si="7"/>
        <v>0.61613772354682939</v>
      </c>
      <c r="P58" s="301">
        <f t="shared" si="7"/>
        <v>0.61034492773131521</v>
      </c>
      <c r="Q58" s="301">
        <f t="shared" si="7"/>
        <v>0.66698434931258066</v>
      </c>
      <c r="R58" s="301">
        <f t="shared" si="7"/>
        <v>0.57769747268153027</v>
      </c>
      <c r="S58" s="301">
        <f t="shared" si="7"/>
        <v>0.56218146817205183</v>
      </c>
      <c r="T58" s="301">
        <f t="shared" si="7"/>
        <v>0.60424657057096942</v>
      </c>
      <c r="U58" s="301">
        <f t="shared" si="7"/>
        <v>0.55528424722393843</v>
      </c>
      <c r="V58" s="301">
        <f t="shared" si="7"/>
        <v>0.56357980787958062</v>
      </c>
      <c r="W58" s="301">
        <f t="shared" si="7"/>
        <v>0.51385921761551456</v>
      </c>
      <c r="X58" s="301">
        <f t="shared" si="7"/>
        <v>0.5773711765886349</v>
      </c>
      <c r="Y58" s="301">
        <f t="shared" si="7"/>
        <v>0.66207686356694084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0.11788208392097989</v>
      </c>
      <c r="C59" s="301">
        <f t="shared" si="8"/>
        <v>8.1072412215478992E-2</v>
      </c>
      <c r="D59" s="301">
        <f t="shared" si="8"/>
        <v>8.2618836175483948E-2</v>
      </c>
      <c r="E59" s="301">
        <f t="shared" si="8"/>
        <v>4.7412900914112557E-2</v>
      </c>
      <c r="F59" s="301">
        <f t="shared" si="8"/>
        <v>6.3765508495281245E-2</v>
      </c>
      <c r="G59" s="301">
        <f t="shared" si="8"/>
        <v>6.2637596505207532E-2</v>
      </c>
      <c r="H59" s="301">
        <f t="shared" si="8"/>
        <v>5.5540394030839879E-2</v>
      </c>
      <c r="I59" s="301">
        <f t="shared" si="8"/>
        <v>7.4925120348148827E-2</v>
      </c>
      <c r="J59" s="301">
        <f t="shared" si="8"/>
        <v>5.9516107636627479E-2</v>
      </c>
      <c r="K59" s="301">
        <f t="shared" si="8"/>
        <v>5.0838727962103758E-2</v>
      </c>
      <c r="L59" s="301">
        <f t="shared" si="8"/>
        <v>4.8702371359501694E-2</v>
      </c>
      <c r="M59" s="301">
        <f t="shared" si="8"/>
        <v>4.7811435129697634E-2</v>
      </c>
      <c r="N59" s="301">
        <f t="shared" si="8"/>
        <v>4.72205628078479E-2</v>
      </c>
      <c r="O59" s="301">
        <f t="shared" si="8"/>
        <v>6.0395914112749464E-2</v>
      </c>
      <c r="P59" s="301">
        <f t="shared" si="8"/>
        <v>6.1707845135990057E-2</v>
      </c>
      <c r="Q59" s="301">
        <f t="shared" si="8"/>
        <v>4.8951743027819836E-2</v>
      </c>
      <c r="R59" s="301">
        <f t="shared" si="8"/>
        <v>6.9274418790629538E-2</v>
      </c>
      <c r="S59" s="301">
        <f t="shared" si="8"/>
        <v>7.3092798709419565E-2</v>
      </c>
      <c r="T59" s="301">
        <f t="shared" si="8"/>
        <v>6.3281900968074525E-2</v>
      </c>
      <c r="U59" s="301">
        <f t="shared" si="8"/>
        <v>7.4415437774728796E-2</v>
      </c>
      <c r="V59" s="301">
        <f t="shared" si="8"/>
        <v>7.2129575843767946E-2</v>
      </c>
      <c r="W59" s="301">
        <f t="shared" si="8"/>
        <v>8.411742227736442E-2</v>
      </c>
      <c r="X59" s="301">
        <f t="shared" si="8"/>
        <v>6.9142035263292323E-2</v>
      </c>
      <c r="Y59" s="301">
        <f t="shared" si="8"/>
        <v>4.9327865966698713E-2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7.6188265440409561E-2</v>
      </c>
      <c r="C60" s="301">
        <f t="shared" si="9"/>
        <v>9.5265155390847692E-2</v>
      </c>
      <c r="D60" s="301">
        <f t="shared" si="9"/>
        <v>9.6262827734064568E-2</v>
      </c>
      <c r="E60" s="301">
        <f t="shared" si="9"/>
        <v>0.11338962030993113</v>
      </c>
      <c r="F60" s="301">
        <f t="shared" si="9"/>
        <v>0.10595469821565819</v>
      </c>
      <c r="G60" s="301">
        <f t="shared" si="9"/>
        <v>0.10526595488759417</v>
      </c>
      <c r="H60" s="301">
        <f t="shared" si="9"/>
        <v>0.11108169767807773</v>
      </c>
      <c r="I60" s="301">
        <f t="shared" si="9"/>
        <v>9.7473509997093019E-2</v>
      </c>
      <c r="J60" s="301">
        <f t="shared" si="9"/>
        <v>0.10409121582117387</v>
      </c>
      <c r="K60" s="301">
        <f t="shared" si="9"/>
        <v>0.10184303430434817</v>
      </c>
      <c r="L60" s="301">
        <f t="shared" si="9"/>
        <v>0.10351029260834599</v>
      </c>
      <c r="M60" s="301">
        <f t="shared" si="9"/>
        <v>9.9576883642790659E-2</v>
      </c>
      <c r="N60" s="301">
        <f t="shared" si="9"/>
        <v>0.10325388062039652</v>
      </c>
      <c r="O60" s="301">
        <f t="shared" si="9"/>
        <v>0.10050790423972379</v>
      </c>
      <c r="P60" s="301">
        <f t="shared" si="9"/>
        <v>0.10022324307831711</v>
      </c>
      <c r="Q60" s="301">
        <f t="shared" si="9"/>
        <v>0.10270255026182937</v>
      </c>
      <c r="R60" s="301">
        <f t="shared" si="9"/>
        <v>9.7812108878596787E-2</v>
      </c>
      <c r="S60" s="301">
        <f t="shared" si="9"/>
        <v>9.5509344245620353E-2</v>
      </c>
      <c r="T60" s="301">
        <f t="shared" si="9"/>
        <v>9.9003707284332831E-2</v>
      </c>
      <c r="U60" s="301">
        <f t="shared" si="9"/>
        <v>9.633233166319248E-2</v>
      </c>
      <c r="V60" s="301">
        <f t="shared" si="9"/>
        <v>9.8821259041791842E-2</v>
      </c>
      <c r="W60" s="301">
        <f t="shared" si="9"/>
        <v>9.3016568562000398E-2</v>
      </c>
      <c r="X60" s="301">
        <f t="shared" si="9"/>
        <v>9.8500523980004223E-2</v>
      </c>
      <c r="Y60" s="301">
        <f t="shared" si="9"/>
        <v>0.1052494090531907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3.5677948742204313E-2</v>
      </c>
      <c r="C61" s="302">
        <f t="shared" si="10"/>
        <v>4.5728086319555022E-2</v>
      </c>
      <c r="D61" s="302">
        <f t="shared" si="10"/>
        <v>4.7163148418986507E-2</v>
      </c>
      <c r="E61" s="302">
        <f t="shared" si="10"/>
        <v>5.5740058015838485E-2</v>
      </c>
      <c r="F61" s="302">
        <f t="shared" si="10"/>
        <v>5.2277896455950518E-2</v>
      </c>
      <c r="G61" s="302">
        <f t="shared" si="10"/>
        <v>5.1215035962904366E-2</v>
      </c>
      <c r="H61" s="302">
        <f t="shared" si="10"/>
        <v>5.5522413608714447E-2</v>
      </c>
      <c r="I61" s="302">
        <f t="shared" si="10"/>
        <v>4.6335311795725573E-2</v>
      </c>
      <c r="J61" s="302">
        <f t="shared" si="10"/>
        <v>4.9051230442215724E-2</v>
      </c>
      <c r="K61" s="302">
        <f t="shared" si="10"/>
        <v>4.409836952422936E-2</v>
      </c>
      <c r="L61" s="302">
        <f t="shared" si="10"/>
        <v>4.5289097037908649E-2</v>
      </c>
      <c r="M61" s="302">
        <f t="shared" si="10"/>
        <v>4.0755814747288684E-2</v>
      </c>
      <c r="N61" s="302">
        <f t="shared" si="10"/>
        <v>4.4579346608797123E-2</v>
      </c>
      <c r="O61" s="302">
        <f t="shared" si="10"/>
        <v>4.5429629012754408E-2</v>
      </c>
      <c r="P61" s="302">
        <f t="shared" si="10"/>
        <v>4.5502138783315098E-2</v>
      </c>
      <c r="Q61" s="302">
        <f t="shared" si="10"/>
        <v>4.4483083660296366E-2</v>
      </c>
      <c r="R61" s="302">
        <f t="shared" si="10"/>
        <v>4.5089213641059486E-2</v>
      </c>
      <c r="S61" s="302">
        <f t="shared" si="10"/>
        <v>4.3717116665319154E-2</v>
      </c>
      <c r="T61" s="302">
        <f t="shared" si="10"/>
        <v>4.46421250613174E-2</v>
      </c>
      <c r="U61" s="302">
        <f t="shared" si="10"/>
        <v>4.4985834501456309E-2</v>
      </c>
      <c r="V61" s="302">
        <f t="shared" si="10"/>
        <v>4.6998072088359572E-2</v>
      </c>
      <c r="W61" s="302">
        <f t="shared" si="10"/>
        <v>4.419687954252903E-2</v>
      </c>
      <c r="X61" s="302">
        <f t="shared" si="10"/>
        <v>4.5815378363713216E-2</v>
      </c>
      <c r="Y61" s="302">
        <f t="shared" si="10"/>
        <v>4.7395373824345374E-2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3.0434924910087324E-2</v>
      </c>
      <c r="C62" s="302">
        <f t="shared" si="11"/>
        <v>4.2607803069969676E-2</v>
      </c>
      <c r="D62" s="302">
        <f t="shared" si="11"/>
        <v>4.2038240325720462E-2</v>
      </c>
      <c r="E62" s="302">
        <f t="shared" si="11"/>
        <v>5.3597177600578763E-2</v>
      </c>
      <c r="F62" s="302">
        <f t="shared" si="11"/>
        <v>4.8226758298572529E-2</v>
      </c>
      <c r="G62" s="302">
        <f t="shared" si="11"/>
        <v>4.8697278197748974E-2</v>
      </c>
      <c r="H62" s="302">
        <f t="shared" si="11"/>
        <v>5.0812241844505182E-2</v>
      </c>
      <c r="I62" s="302">
        <f t="shared" si="11"/>
        <v>4.4734341761354719E-2</v>
      </c>
      <c r="J62" s="302">
        <f t="shared" si="11"/>
        <v>4.9953138572408795E-2</v>
      </c>
      <c r="K62" s="302">
        <f t="shared" si="11"/>
        <v>5.3399474356007379E-2</v>
      </c>
      <c r="L62" s="302">
        <f t="shared" si="11"/>
        <v>5.4058599727744891E-2</v>
      </c>
      <c r="M62" s="302">
        <f t="shared" si="11"/>
        <v>5.4734621448519288E-2</v>
      </c>
      <c r="N62" s="302">
        <f t="shared" si="11"/>
        <v>5.4638588472467095E-2</v>
      </c>
      <c r="O62" s="302">
        <f t="shared" si="11"/>
        <v>4.9916231285708747E-2</v>
      </c>
      <c r="P62" s="302">
        <f t="shared" si="11"/>
        <v>4.9446929497054148E-2</v>
      </c>
      <c r="Q62" s="302">
        <f t="shared" si="11"/>
        <v>5.4035556941035581E-2</v>
      </c>
      <c r="R62" s="302">
        <f t="shared" si="11"/>
        <v>4.6802004742611709E-2</v>
      </c>
      <c r="S62" s="302">
        <f t="shared" si="11"/>
        <v>4.554497982735934E-2</v>
      </c>
      <c r="T62" s="302">
        <f t="shared" si="11"/>
        <v>4.8952872738564614E-2</v>
      </c>
      <c r="U62" s="302">
        <f t="shared" si="11"/>
        <v>4.4986203334836265E-2</v>
      </c>
      <c r="V62" s="302">
        <f t="shared" si="11"/>
        <v>4.5658265941144423E-2</v>
      </c>
      <c r="W62" s="302">
        <f t="shared" si="11"/>
        <v>4.1630165747901758E-2</v>
      </c>
      <c r="X62" s="302">
        <f t="shared" si="11"/>
        <v>4.6775569952761734E-2</v>
      </c>
      <c r="Y62" s="302">
        <f t="shared" si="11"/>
        <v>5.3637978308614678E-2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1.0075391788117938E-2</v>
      </c>
      <c r="C63" s="302">
        <f t="shared" si="12"/>
        <v>6.9292660013229894E-3</v>
      </c>
      <c r="D63" s="302">
        <f t="shared" si="12"/>
        <v>7.0614389893576051E-3</v>
      </c>
      <c r="E63" s="302">
        <f t="shared" si="12"/>
        <v>4.0523846935138939E-3</v>
      </c>
      <c r="F63" s="302">
        <f t="shared" si="12"/>
        <v>5.4500434611351473E-3</v>
      </c>
      <c r="G63" s="302">
        <f t="shared" si="12"/>
        <v>5.3536407269408146E-3</v>
      </c>
      <c r="H63" s="302">
        <f t="shared" si="12"/>
        <v>4.7470422248581078E-3</v>
      </c>
      <c r="I63" s="302">
        <f t="shared" si="12"/>
        <v>6.403856440012721E-3</v>
      </c>
      <c r="J63" s="302">
        <f t="shared" si="12"/>
        <v>5.0868468065493567E-3</v>
      </c>
      <c r="K63" s="302">
        <f t="shared" si="12"/>
        <v>4.3451904241114305E-3</v>
      </c>
      <c r="L63" s="302">
        <f t="shared" si="12"/>
        <v>4.1625958426924521E-3</v>
      </c>
      <c r="M63" s="302">
        <f t="shared" si="12"/>
        <v>4.0864474469827035E-3</v>
      </c>
      <c r="N63" s="302">
        <f t="shared" si="12"/>
        <v>4.0359455391322961E-3</v>
      </c>
      <c r="O63" s="302">
        <f t="shared" si="12"/>
        <v>5.1620439412606396E-3</v>
      </c>
      <c r="P63" s="302">
        <f t="shared" si="12"/>
        <v>5.2741747979478662E-3</v>
      </c>
      <c r="Q63" s="302">
        <f t="shared" si="12"/>
        <v>4.1839096604974211E-3</v>
      </c>
      <c r="R63" s="302">
        <f t="shared" si="12"/>
        <v>5.9208904949255995E-3</v>
      </c>
      <c r="S63" s="302">
        <f t="shared" si="12"/>
        <v>6.2472477529418426E-3</v>
      </c>
      <c r="T63" s="302">
        <f t="shared" si="12"/>
        <v>5.4087094844508131E-3</v>
      </c>
      <c r="U63" s="302">
        <f t="shared" si="12"/>
        <v>6.360293826899897E-3</v>
      </c>
      <c r="V63" s="302">
        <f t="shared" si="12"/>
        <v>6.1649210122878568E-3</v>
      </c>
      <c r="W63" s="302">
        <f t="shared" si="12"/>
        <v>7.1895232715696086E-3</v>
      </c>
      <c r="X63" s="302">
        <f t="shared" si="12"/>
        <v>5.9095756635292587E-3</v>
      </c>
      <c r="Y63" s="302">
        <f t="shared" si="12"/>
        <v>4.2160569202306566E-3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9.3237675607243442E-2</v>
      </c>
      <c r="C65" s="235">
        <f t="shared" si="14"/>
        <v>6.4123427576242967E-2</v>
      </c>
      <c r="D65" s="235">
        <f t="shared" si="14"/>
        <v>6.5346556407515313E-2</v>
      </c>
      <c r="E65" s="235">
        <f t="shared" si="14"/>
        <v>3.7500767953777589E-2</v>
      </c>
      <c r="F65" s="235">
        <f t="shared" si="14"/>
        <v>5.0434702189344691E-2</v>
      </c>
      <c r="G65" s="235">
        <f t="shared" si="14"/>
        <v>4.9542591287110346E-2</v>
      </c>
      <c r="H65" s="235">
        <f t="shared" si="14"/>
        <v>4.3929128748836963E-2</v>
      </c>
      <c r="I65" s="235">
        <f t="shared" si="14"/>
        <v>5.9261287495877751E-2</v>
      </c>
      <c r="J65" s="235">
        <f t="shared" si="14"/>
        <v>4.7073680347807755E-2</v>
      </c>
      <c r="K65" s="235">
        <f t="shared" si="14"/>
        <v>4.021039218472721E-2</v>
      </c>
      <c r="L65" s="235">
        <f t="shared" si="14"/>
        <v>3.8520661928275975E-2</v>
      </c>
      <c r="M65" s="235">
        <f t="shared" si="14"/>
        <v>3.7815984674377953E-2</v>
      </c>
      <c r="N65" s="235">
        <f t="shared" si="14"/>
        <v>3.7348640019130297E-2</v>
      </c>
      <c r="O65" s="235">
        <f t="shared" si="14"/>
        <v>4.7769554632425951E-2</v>
      </c>
      <c r="P65" s="235">
        <f t="shared" si="14"/>
        <v>4.8807213580209584E-2</v>
      </c>
      <c r="Q65" s="235">
        <f t="shared" si="14"/>
        <v>3.8717899998243148E-2</v>
      </c>
      <c r="R65" s="235">
        <f t="shared" si="14"/>
        <v>5.4791920640041548E-2</v>
      </c>
      <c r="S65" s="235">
        <f t="shared" si="14"/>
        <v>5.7812030705723862E-2</v>
      </c>
      <c r="T65" s="235">
        <f t="shared" si="14"/>
        <v>5.0052197569107851E-2</v>
      </c>
      <c r="U65" s="235">
        <f t="shared" si="14"/>
        <v>5.8858159074131673E-2</v>
      </c>
      <c r="V65" s="235">
        <f t="shared" si="14"/>
        <v>5.7050179047711848E-2</v>
      </c>
      <c r="W65" s="235">
        <f t="shared" si="14"/>
        <v>6.65318483551052E-2</v>
      </c>
      <c r="X65" s="235">
        <f t="shared" si="14"/>
        <v>5.4687213190299795E-2</v>
      </c>
      <c r="Y65" s="235">
        <f t="shared" si="14"/>
        <v>3.901539073981454E-2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124.16635121602805</v>
      </c>
      <c r="C69" s="322">
        <f t="shared" si="15"/>
        <v>118.81908485023365</v>
      </c>
      <c r="D69" s="322">
        <f t="shared" si="15"/>
        <v>124.76757653104984</v>
      </c>
      <c r="E69" s="322">
        <f t="shared" si="15"/>
        <v>137.51505167952959</v>
      </c>
      <c r="F69" s="322">
        <f t="shared" si="15"/>
        <v>149.60895259320569</v>
      </c>
      <c r="G69" s="322">
        <f t="shared" si="15"/>
        <v>145.53955666894089</v>
      </c>
      <c r="H69" s="322">
        <f t="shared" si="15"/>
        <v>135.158731004245</v>
      </c>
      <c r="I69" s="322">
        <f t="shared" si="15"/>
        <v>138.86565895518805</v>
      </c>
      <c r="J69" s="322">
        <f t="shared" si="15"/>
        <v>151.50062581690798</v>
      </c>
      <c r="K69" s="322">
        <f t="shared" si="15"/>
        <v>169.74113620264802</v>
      </c>
      <c r="L69" s="322">
        <f t="shared" si="15"/>
        <v>172.65246391315122</v>
      </c>
      <c r="M69" s="322">
        <f t="shared" si="15"/>
        <v>177.03919286140339</v>
      </c>
      <c r="N69" s="322">
        <f t="shared" si="15"/>
        <v>192.15121550228395</v>
      </c>
      <c r="O69" s="322">
        <f t="shared" si="15"/>
        <v>200.40871792545511</v>
      </c>
      <c r="P69" s="322">
        <f t="shared" si="15"/>
        <v>192.49793257338942</v>
      </c>
      <c r="Q69" s="322">
        <f t="shared" si="15"/>
        <v>189.328265607296</v>
      </c>
      <c r="R69" s="322">
        <f t="shared" si="15"/>
        <v>198.98309626481162</v>
      </c>
      <c r="S69" s="322">
        <f t="shared" si="15"/>
        <v>195.81649866469542</v>
      </c>
      <c r="T69" s="322">
        <f t="shared" si="15"/>
        <v>195.66354361426693</v>
      </c>
      <c r="U69" s="322">
        <f t="shared" si="15"/>
        <v>186.79312230126797</v>
      </c>
      <c r="V69" s="322">
        <f t="shared" si="15"/>
        <v>191.12818539845685</v>
      </c>
      <c r="W69" s="322">
        <f t="shared" si="15"/>
        <v>167.87837833336218</v>
      </c>
      <c r="X69" s="322">
        <f t="shared" si="15"/>
        <v>155.97334992040177</v>
      </c>
      <c r="Y69" s="322">
        <f t="shared" si="15"/>
        <v>162.40565192708954</v>
      </c>
      <c r="DA69" s="95"/>
    </row>
    <row r="70" spans="1:105" ht="12" customHeight="1" x14ac:dyDescent="0.25">
      <c r="A70" s="55" t="s">
        <v>91</v>
      </c>
      <c r="B70" s="334">
        <f>IF(B$6=0,0,B$6/WWP!B$5*1000)</f>
        <v>2.8773566614258343</v>
      </c>
      <c r="C70" s="334">
        <f>IF(C$6=0,0,C$6/WWP!C$5*1000)</f>
        <v>1.8936568034103816</v>
      </c>
      <c r="D70" s="334">
        <f>IF(D$6=0,0,D$6/WWP!D$5*1000)</f>
        <v>2.0263888479052312</v>
      </c>
      <c r="E70" s="334">
        <f>IF(E$6=0,0,E$6/WWP!E$5*1000)</f>
        <v>1.2817069482739647</v>
      </c>
      <c r="F70" s="334">
        <f>IF(F$6=0,0,F$6/WWP!F$5*1000)</f>
        <v>1.8753631757581215</v>
      </c>
      <c r="G70" s="334">
        <f>IF(G$6=0,0,G$6/WWP!G$5*1000)</f>
        <v>1.7920829453166311</v>
      </c>
      <c r="H70" s="334">
        <f>IF(H$6=0,0,H$6/WWP!H$5*1000)</f>
        <v>1.4756896672113962</v>
      </c>
      <c r="I70" s="334">
        <f>IF(I$6=0,0,I$6/WWP!I$5*1000)</f>
        <v>2.0453342121126186</v>
      </c>
      <c r="J70" s="334">
        <f>IF(J$6=0,0,J$6/WWP!J$5*1000)</f>
        <v>1.772519091642025</v>
      </c>
      <c r="K70" s="334">
        <f>IF(K$6=0,0,K$6/WWP!K$5*1000)</f>
        <v>1.6963823870927426</v>
      </c>
      <c r="L70" s="334">
        <f>IF(L$6=0,0,L$6/WWP!L$5*1000)</f>
        <v>1.6529695855856308</v>
      </c>
      <c r="M70" s="334">
        <f>IF(M$6=0,0,M$6/WWP!M$5*1000)</f>
        <v>1.6639611226740292</v>
      </c>
      <c r="N70" s="334">
        <f>IF(N$6=0,0,N$6/WWP!N$5*1000)</f>
        <v>1.7836772344041705</v>
      </c>
      <c r="O70" s="334">
        <f>IF(O$6=0,0,O$6/WWP!O$5*1000)</f>
        <v>2.3793927987286869</v>
      </c>
      <c r="P70" s="334">
        <f>IF(P$6=0,0,P$6/WWP!P$5*1000)</f>
        <v>2.3351158126619671</v>
      </c>
      <c r="Q70" s="334">
        <f>IF(Q$6=0,0,Q$6/WWP!Q$5*1000)</f>
        <v>1.8219044268030506</v>
      </c>
      <c r="R70" s="334">
        <f>IF(R$6=0,0,R$6/WWP!R$5*1000)</f>
        <v>2.7097613836479351</v>
      </c>
      <c r="S70" s="334">
        <f>IF(S$6=0,0,S$6/WWP!S$5*1000)</f>
        <v>2.8136226169255028</v>
      </c>
      <c r="T70" s="334">
        <f>IF(T$6=0,0,T$6/WWP!T$5*1000)</f>
        <v>2.4340607074478027</v>
      </c>
      <c r="U70" s="334">
        <f>IF(U$6=0,0,U$6/WWP!U$5*1000)</f>
        <v>2.7325360281642577</v>
      </c>
      <c r="V70" s="334">
        <f>IF(V$6=0,0,V$6/WWP!V$5*1000)</f>
        <v>2.7100673822678103</v>
      </c>
      <c r="W70" s="334">
        <f>IF(W$6=0,0,W$6/WWP!W$5*1000)</f>
        <v>2.7760206679884711</v>
      </c>
      <c r="X70" s="334">
        <f>IF(X$6=0,0,X$6/WWP!X$5*1000)</f>
        <v>2.1199935195521009</v>
      </c>
      <c r="Y70" s="334">
        <f>IF(Y$6=0,0,Y$6/WWP!Y$5*1000)</f>
        <v>1.5748363871910871</v>
      </c>
      <c r="DA70" s="67"/>
    </row>
    <row r="71" spans="1:105" ht="12" customHeight="1" x14ac:dyDescent="0.25">
      <c r="A71" s="173" t="s">
        <v>92</v>
      </c>
      <c r="B71" s="335">
        <f>IF(B$7=0,0,B$7/WWP!B$5*1000)</f>
        <v>3.1275615885063419</v>
      </c>
      <c r="C71" s="335">
        <f>IF(C$7=0,0,C$7/WWP!C$5*1000)</f>
        <v>2.0583226124025882</v>
      </c>
      <c r="D71" s="335">
        <f>IF(D$7=0,0,D$7/WWP!D$5*1000)</f>
        <v>2.2025965738100344</v>
      </c>
      <c r="E71" s="335">
        <f>IF(E$7=0,0,E$7/WWP!E$5*1000)</f>
        <v>1.3931597263847444</v>
      </c>
      <c r="F71" s="335">
        <f>IF(F$7=0,0,F$7/WWP!F$5*1000)</f>
        <v>2.0384382345196963</v>
      </c>
      <c r="G71" s="335">
        <f>IF(G$7=0,0,G$7/WWP!G$5*1000)</f>
        <v>1.9479162449093814</v>
      </c>
      <c r="H71" s="335">
        <f>IF(H$7=0,0,H$7/WWP!H$5*1000)</f>
        <v>1.6040105078384741</v>
      </c>
      <c r="I71" s="335">
        <f>IF(I$7=0,0,I$7/WWP!I$5*1000)</f>
        <v>2.2231893609919773</v>
      </c>
      <c r="J71" s="335">
        <f>IF(J$7=0,0,J$7/WWP!J$5*1000)</f>
        <v>1.9266511865674187</v>
      </c>
      <c r="K71" s="335">
        <f>IF(K$7=0,0,K$7/WWP!K$5*1000)</f>
        <v>1.8438938990138507</v>
      </c>
      <c r="L71" s="335">
        <f>IF(L$7=0,0,L$7/WWP!L$5*1000)</f>
        <v>1.7967060712887293</v>
      </c>
      <c r="M71" s="335">
        <f>IF(M$7=0,0,M$7/WWP!M$5*1000)</f>
        <v>1.808653394210902</v>
      </c>
      <c r="N71" s="335">
        <f>IF(N$7=0,0,N$7/WWP!N$5*1000)</f>
        <v>1.9387796026132293</v>
      </c>
      <c r="O71" s="335">
        <f>IF(O$7=0,0,O$7/WWP!O$5*1000)</f>
        <v>2.5862965203572692</v>
      </c>
      <c r="P71" s="335">
        <f>IF(P$7=0,0,P$7/WWP!P$5*1000)</f>
        <v>2.538169361589095</v>
      </c>
      <c r="Q71" s="335">
        <f>IF(Q$7=0,0,Q$7/WWP!Q$5*1000)</f>
        <v>1.9803308986989683</v>
      </c>
      <c r="R71" s="335">
        <f>IF(R$7=0,0,R$7/WWP!R$5*1000)</f>
        <v>2.9453928083129726</v>
      </c>
      <c r="S71" s="335">
        <f>IF(S$7=0,0,S$7/WWP!S$5*1000)</f>
        <v>3.0582854531798951</v>
      </c>
      <c r="T71" s="335">
        <f>IF(T$7=0,0,T$7/WWP!T$5*1000)</f>
        <v>2.6457181602693507</v>
      </c>
      <c r="U71" s="335">
        <f>IF(U$7=0,0,U$7/WWP!U$5*1000)</f>
        <v>2.9701478567002795</v>
      </c>
      <c r="V71" s="335">
        <f>IF(V$7=0,0,V$7/WWP!V$5*1000)</f>
        <v>2.9457254155084893</v>
      </c>
      <c r="W71" s="335">
        <f>IF(W$7=0,0,W$7/WWP!W$5*1000)</f>
        <v>3.0174137695526864</v>
      </c>
      <c r="X71" s="335">
        <f>IF(X$7=0,0,X$7/WWP!X$5*1000)</f>
        <v>2.3043407821218485</v>
      </c>
      <c r="Y71" s="335">
        <f>IF(Y$7=0,0,Y$7/WWP!Y$5*1000)</f>
        <v>1.7117786817294431</v>
      </c>
      <c r="DA71" s="177"/>
    </row>
    <row r="72" spans="1:105" ht="12" customHeight="1" x14ac:dyDescent="0.25">
      <c r="A72" s="173" t="s">
        <v>93</v>
      </c>
      <c r="B72" s="335">
        <f>IF(B$8=0,0,B$8/WWP!B$5*1000)</f>
        <v>7.7563527394957266</v>
      </c>
      <c r="C72" s="335">
        <f>IF(C$8=0,0,C$8/WWP!C$5*1000)</f>
        <v>5.1046400787584201</v>
      </c>
      <c r="D72" s="335">
        <f>IF(D$8=0,0,D$8/WWP!D$5*1000)</f>
        <v>5.4624395030488868</v>
      </c>
      <c r="E72" s="335">
        <f>IF(E$8=0,0,E$8/WWP!E$5*1000)</f>
        <v>3.4550361214341661</v>
      </c>
      <c r="F72" s="335">
        <f>IF(F$8=0,0,F$8/WWP!F$5*1000)</f>
        <v>5.0553268216088467</v>
      </c>
      <c r="G72" s="335">
        <f>IF(G$8=0,0,G$8/WWP!G$5*1000)</f>
        <v>4.8308322873752658</v>
      </c>
      <c r="H72" s="335">
        <f>IF(H$8=0,0,H$8/WWP!H$5*1000)</f>
        <v>3.9779460594394149</v>
      </c>
      <c r="I72" s="335">
        <f>IF(I$8=0,0,I$8/WWP!I$5*1000)</f>
        <v>5.5135096152601051</v>
      </c>
      <c r="J72" s="335">
        <f>IF(J$8=0,0,J$8/WWP!J$5*1000)</f>
        <v>4.7780949426871979</v>
      </c>
      <c r="K72" s="335">
        <f>IF(K$8=0,0,K$8/WWP!K$5*1000)</f>
        <v>4.5728568695543501</v>
      </c>
      <c r="L72" s="335">
        <f>IF(L$8=0,0,L$8/WWP!L$5*1000)</f>
        <v>4.4558310567960477</v>
      </c>
      <c r="M72" s="335">
        <f>IF(M$8=0,0,M$8/WWP!M$5*1000)</f>
        <v>4.4854604176430346</v>
      </c>
      <c r="N72" s="335">
        <f>IF(N$8=0,0,N$8/WWP!N$5*1000)</f>
        <v>4.8081734144808079</v>
      </c>
      <c r="O72" s="335">
        <f>IF(O$8=0,0,O$8/WWP!O$5*1000)</f>
        <v>6.414015370486025</v>
      </c>
      <c r="P72" s="335">
        <f>IF(P$8=0,0,P$8/WWP!P$5*1000)</f>
        <v>6.294660016740953</v>
      </c>
      <c r="Q72" s="335">
        <f>IF(Q$8=0,0,Q$8/WWP!Q$5*1000)</f>
        <v>4.9112206287734406</v>
      </c>
      <c r="R72" s="335">
        <f>IF(R$8=0,0,R$8/WWP!R$5*1000)</f>
        <v>7.3045741646161737</v>
      </c>
      <c r="S72" s="335">
        <f>IF(S$8=0,0,S$8/WWP!S$5*1000)</f>
        <v>7.5845479238861389</v>
      </c>
      <c r="T72" s="335">
        <f>IF(T$8=0,0,T$8/WWP!T$5*1000)</f>
        <v>6.5613810374679886</v>
      </c>
      <c r="U72" s="335">
        <f>IF(U$8=0,0,U$8/WWP!U$5*1000)</f>
        <v>7.3659666846166916</v>
      </c>
      <c r="V72" s="335">
        <f>IF(V$8=0,0,V$8/WWP!V$5*1000)</f>
        <v>7.3053990304610528</v>
      </c>
      <c r="W72" s="335">
        <f>IF(W$8=0,0,W$8/WWP!W$5*1000)</f>
        <v>7.4831861484906588</v>
      </c>
      <c r="X72" s="335">
        <f>IF(X$8=0,0,X$8/WWP!X$5*1000)</f>
        <v>5.7147651396621839</v>
      </c>
      <c r="Y72" s="335">
        <f>IF(Y$8=0,0,Y$8/WWP!Y$5*1000)</f>
        <v>4.245211130689019</v>
      </c>
      <c r="DA72" s="177"/>
    </row>
    <row r="73" spans="1:105" ht="12" customHeight="1" x14ac:dyDescent="0.25">
      <c r="A73" s="173" t="s">
        <v>94</v>
      </c>
      <c r="B73" s="335">
        <f>IF(B$9=0,0,B$9/WWP!B$5*1000)</f>
        <v>23.769468072648202</v>
      </c>
      <c r="C73" s="335">
        <f>IF(C$9=0,0,C$9/WWP!C$5*1000)</f>
        <v>15.64325185425967</v>
      </c>
      <c r="D73" s="335">
        <f>IF(D$9=0,0,D$9/WWP!D$5*1000)</f>
        <v>16.739733960956265</v>
      </c>
      <c r="E73" s="335">
        <f>IF(E$9=0,0,E$9/WWP!E$5*1000)</f>
        <v>10.588013920524061</v>
      </c>
      <c r="F73" s="335">
        <f>IF(F$9=0,0,F$9/WWP!F$5*1000)</f>
        <v>15.492130582349695</v>
      </c>
      <c r="G73" s="335">
        <f>IF(G$9=0,0,G$9/WWP!G$5*1000)</f>
        <v>14.804163461311299</v>
      </c>
      <c r="H73" s="335">
        <f>IF(H$9=0,0,H$9/WWP!H$5*1000)</f>
        <v>12.190479859572402</v>
      </c>
      <c r="I73" s="335">
        <f>IF(I$9=0,0,I$9/WWP!I$5*1000)</f>
        <v>16.896239143539031</v>
      </c>
      <c r="J73" s="335">
        <f>IF(J$9=0,0,J$9/WWP!J$5*1000)</f>
        <v>14.642549017912382</v>
      </c>
      <c r="K73" s="335">
        <f>IF(K$9=0,0,K$9/WWP!K$5*1000)</f>
        <v>14.013593632505261</v>
      </c>
      <c r="L73" s="335">
        <f>IF(L$9=0,0,L$9/WWP!L$5*1000)</f>
        <v>13.654966141794343</v>
      </c>
      <c r="M73" s="335">
        <f>IF(M$9=0,0,M$9/WWP!M$5*1000)</f>
        <v>13.745765796002848</v>
      </c>
      <c r="N73" s="335">
        <f>IF(N$9=0,0,N$9/WWP!N$5*1000)</f>
        <v>14.734724979860539</v>
      </c>
      <c r="O73" s="335">
        <f>IF(O$9=0,0,O$9/WWP!O$5*1000)</f>
        <v>19.655853554715243</v>
      </c>
      <c r="P73" s="335">
        <f>IF(P$9=0,0,P$9/WWP!P$5*1000)</f>
        <v>19.290087148077117</v>
      </c>
      <c r="Q73" s="335">
        <f>IF(Q$9=0,0,Q$9/WWP!Q$5*1000)</f>
        <v>15.050514830112157</v>
      </c>
      <c r="R73" s="335">
        <f>IF(R$9=0,0,R$9/WWP!R$5*1000)</f>
        <v>22.384985343178592</v>
      </c>
      <c r="S73" s="335">
        <f>IF(S$9=0,0,S$9/WWP!S$5*1000)</f>
        <v>23.242969444167194</v>
      </c>
      <c r="T73" s="335">
        <f>IF(T$9=0,0,T$9/WWP!T$5*1000)</f>
        <v>20.107458018047065</v>
      </c>
      <c r="U73" s="335">
        <f>IF(U$9=0,0,U$9/WWP!U$5*1000)</f>
        <v>22.573123710922125</v>
      </c>
      <c r="V73" s="335">
        <f>IF(V$9=0,0,V$9/WWP!V$5*1000)</f>
        <v>22.387513157864525</v>
      </c>
      <c r="W73" s="335">
        <f>IF(W$9=0,0,W$9/WWP!W$5*1000)</f>
        <v>22.932344648600417</v>
      </c>
      <c r="X73" s="335">
        <f>IF(X$9=0,0,X$9/WWP!X$5*1000)</f>
        <v>17.512989944126055</v>
      </c>
      <c r="Y73" s="335">
        <f>IF(Y$9=0,0,Y$9/WWP!Y$5*1000)</f>
        <v>13.009517981143766</v>
      </c>
      <c r="DA73" s="177"/>
    </row>
    <row r="74" spans="1:105" ht="12" customHeight="1" x14ac:dyDescent="0.25">
      <c r="A74" s="56" t="s">
        <v>95</v>
      </c>
      <c r="B74" s="336">
        <f>IF(B$10=0,0,B$10/WWP!B$5*1000)</f>
        <v>4.315863933595776</v>
      </c>
      <c r="C74" s="336">
        <f>IF(C$10=0,0,C$10/WWP!C$5*1000)</f>
        <v>3.0577384590586454</v>
      </c>
      <c r="D74" s="336">
        <f>IF(D$10=0,0,D$10/WWP!D$5*1000)</f>
        <v>3.1232257227514872</v>
      </c>
      <c r="E74" s="336">
        <f>IF(E$10=0,0,E$10/WWP!E$5*1000)</f>
        <v>2.5511692428759329</v>
      </c>
      <c r="F74" s="336">
        <f>IF(F$10=0,0,F$10/WWP!F$5*1000)</f>
        <v>3.1507589478170921</v>
      </c>
      <c r="G74" s="336">
        <f>IF(G$10=0,0,G$10/WWP!G$5*1000)</f>
        <v>3.034933373317378</v>
      </c>
      <c r="H74" s="336">
        <f>IF(H$10=0,0,H$10/WWP!H$5*1000)</f>
        <v>2.6815413496071576</v>
      </c>
      <c r="I74" s="336">
        <f>IF(I$10=0,0,I$10/WWP!I$5*1000)</f>
        <v>3.3395772508320465</v>
      </c>
      <c r="J74" s="336">
        <f>IF(J$10=0,0,J$10/WWP!J$5*1000)</f>
        <v>3.0482389174345998</v>
      </c>
      <c r="K74" s="336">
        <f>IF(K$10=0,0,K$10/WWP!K$5*1000)</f>
        <v>2.9907076334497509</v>
      </c>
      <c r="L74" s="336">
        <f>IF(L$10=0,0,L$10/WWP!L$5*1000)</f>
        <v>2.9558140471369798</v>
      </c>
      <c r="M74" s="336">
        <f>IF(M$10=0,0,M$10/WWP!M$5*1000)</f>
        <v>2.9369150286615056</v>
      </c>
      <c r="N74" s="336">
        <f>IF(N$10=0,0,N$10/WWP!N$5*1000)</f>
        <v>3.2032992940014053</v>
      </c>
      <c r="O74" s="336">
        <f>IF(O$10=0,0,O$10/WWP!O$5*1000)</f>
        <v>4.073825294555343</v>
      </c>
      <c r="P74" s="336">
        <f>IF(P$10=0,0,P$10/WWP!P$5*1000)</f>
        <v>3.9830760799159153</v>
      </c>
      <c r="Q74" s="336">
        <f>IF(Q$10=0,0,Q$10/WWP!Q$5*1000)</f>
        <v>3.2424676052930113</v>
      </c>
      <c r="R74" s="336">
        <f>IF(R$10=0,0,R$10/WWP!R$5*1000)</f>
        <v>4.5362901075185151</v>
      </c>
      <c r="S74" s="336">
        <f>IF(S$10=0,0,S$10/WWP!S$5*1000)</f>
        <v>4.6970357805965275</v>
      </c>
      <c r="T74" s="336">
        <f>IF(T$10=0,0,T$10/WWP!T$5*1000)</f>
        <v>4.1391329460349136</v>
      </c>
      <c r="U74" s="336">
        <f>IF(U$10=0,0,U$10/WWP!U$5*1000)</f>
        <v>4.5392614315478594</v>
      </c>
      <c r="V74" s="336">
        <f>IF(V$10=0,0,V$10/WWP!V$5*1000)</f>
        <v>4.4860743430453311</v>
      </c>
      <c r="W74" s="336">
        <f>IF(W$10=0,0,W$10/WWP!W$5*1000)</f>
        <v>4.4973350145816617</v>
      </c>
      <c r="X74" s="336">
        <f>IF(X$10=0,0,X$10/WWP!X$5*1000)</f>
        <v>3.5892245814177324</v>
      </c>
      <c r="Y74" s="336">
        <f>IF(Y$10=0,0,Y$10/WWP!Y$5*1000)</f>
        <v>2.8987400018966167</v>
      </c>
      <c r="DA74" s="68"/>
    </row>
    <row r="75" spans="1:105" ht="12" customHeight="1" x14ac:dyDescent="0.25">
      <c r="A75" s="174" t="s">
        <v>2898</v>
      </c>
      <c r="B75" s="349">
        <f>IF(B$16=0,0,B$16/WWP!B$5*1000)</f>
        <v>46.645759084917536</v>
      </c>
      <c r="C75" s="349">
        <f>IF(C$16=0,0,C$16/WWP!C$5*1000)</f>
        <v>62.490119652574599</v>
      </c>
      <c r="D75" s="349">
        <f>IF(D$16=0,0,D$16/WWP!D$5*1000)</f>
        <v>64.74142875312657</v>
      </c>
      <c r="E75" s="349">
        <f>IF(E$16=0,0,E$16/WWP!E$5*1000)</f>
        <v>90.976278660527925</v>
      </c>
      <c r="F75" s="349">
        <f>IF(F$16=0,0,F$16/WWP!F$5*1000)</f>
        <v>89.059789502328115</v>
      </c>
      <c r="G75" s="349">
        <f>IF(G$16=0,0,G$16/WWP!G$5*1000)</f>
        <v>87.482613151705266</v>
      </c>
      <c r="H75" s="349">
        <f>IF(H$16=0,0,H$16/WWP!H$5*1000)</f>
        <v>84.771227792111006</v>
      </c>
      <c r="I75" s="349">
        <f>IF(I$16=0,0,I$16/WWP!I$5*1000)</f>
        <v>76.678202227940488</v>
      </c>
      <c r="J75" s="349">
        <f>IF(J$16=0,0,J$16/WWP!J$5*1000)</f>
        <v>93.414268736380237</v>
      </c>
      <c r="K75" s="349">
        <f>IF(K$16=0,0,K$16/WWP!K$5*1000)</f>
        <v>111.88196831991225</v>
      </c>
      <c r="L75" s="349">
        <f>IF(L$16=0,0,L$16/WWP!L$5*1000)</f>
        <v>115.20559834423371</v>
      </c>
      <c r="M75" s="349">
        <f>IF(M$16=0,0,M$16/WWP!M$5*1000)</f>
        <v>119.61001670551944</v>
      </c>
      <c r="N75" s="349">
        <f>IF(N$16=0,0,N$16/WWP!N$5*1000)</f>
        <v>129.59212719312384</v>
      </c>
      <c r="O75" s="349">
        <f>IF(O$16=0,0,O$16/WWP!O$5*1000)</f>
        <v>123.47937124152858</v>
      </c>
      <c r="P75" s="349">
        <f>IF(P$16=0,0,P$16/WWP!P$5*1000)</f>
        <v>117.4901367449329</v>
      </c>
      <c r="Q75" s="349">
        <f>IF(Q$16=0,0,Q$16/WWP!Q$5*1000)</f>
        <v>126.27899004256177</v>
      </c>
      <c r="R75" s="349">
        <f>IF(R$16=0,0,R$16/WWP!R$5*1000)</f>
        <v>114.95203181852735</v>
      </c>
      <c r="S75" s="349">
        <f>IF(S$16=0,0,S$16/WWP!S$5*1000)</f>
        <v>110.0844067116291</v>
      </c>
      <c r="T75" s="349">
        <f>IF(T$16=0,0,T$16/WWP!T$5*1000)</f>
        <v>118.22902521468404</v>
      </c>
      <c r="U75" s="349">
        <f>IF(U$16=0,0,U$16/WWP!U$5*1000)</f>
        <v>103.72327830366865</v>
      </c>
      <c r="V75" s="349">
        <f>IF(V$16=0,0,V$16/WWP!V$5*1000)</f>
        <v>107.71598600723517</v>
      </c>
      <c r="W75" s="349">
        <f>IF(W$16=0,0,W$16/WWP!W$5*1000)</f>
        <v>86.265852144942841</v>
      </c>
      <c r="X75" s="349">
        <f>IF(X$16=0,0,X$16/WWP!X$5*1000)</f>
        <v>90.054516560013241</v>
      </c>
      <c r="Y75" s="349">
        <f>IF(Y$16=0,0,Y$16/WWP!Y$5*1000)</f>
        <v>107.52502465343173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14.636988234209683</v>
      </c>
      <c r="C76" s="349">
        <f>IF(C$27=0,0,C$27/WWP!C$5*1000)</f>
        <v>9.6329498260441149</v>
      </c>
      <c r="D76" s="349">
        <f>IF(D$27=0,0,D$27/WWP!D$5*1000)</f>
        <v>10.308151965430961</v>
      </c>
      <c r="E76" s="349">
        <f>IF(E$27=0,0,E$27/WWP!E$5*1000)</f>
        <v>6.5199875194806038</v>
      </c>
      <c r="F76" s="349">
        <f>IF(F$27=0,0,F$27/WWP!F$5*1000)</f>
        <v>9.539890937552185</v>
      </c>
      <c r="G76" s="349">
        <f>IF(G$27=0,0,G$27/WWP!G$5*1000)</f>
        <v>9.1162480261759065</v>
      </c>
      <c r="H76" s="349">
        <f>IF(H$27=0,0,H$27/WWP!H$5*1000)</f>
        <v>7.5067691766840623</v>
      </c>
      <c r="I76" s="349">
        <f>IF(I$27=0,0,I$27/WWP!I$5*1000)</f>
        <v>10.404526209442457</v>
      </c>
      <c r="J76" s="349">
        <f>IF(J$27=0,0,J$27/WWP!J$5*1000)</f>
        <v>9.0167275531355227</v>
      </c>
      <c r="K76" s="349">
        <f>IF(K$27=0,0,K$27/WWP!K$5*1000)</f>
        <v>8.6294234473848217</v>
      </c>
      <c r="L76" s="349">
        <f>IF(L$27=0,0,L$27/WWP!L$5*1000)</f>
        <v>8.4085844136312566</v>
      </c>
      <c r="M76" s="349">
        <f>IF(M$27=0,0,M$27/WWP!M$5*1000)</f>
        <v>8.4644978849070203</v>
      </c>
      <c r="N76" s="349">
        <f>IF(N$27=0,0,N$27/WWP!N$5*1000)</f>
        <v>9.0734885402299152</v>
      </c>
      <c r="O76" s="349">
        <f>IF(O$27=0,0,O$27/WWP!O$5*1000)</f>
        <v>12.103867715272022</v>
      </c>
      <c r="P76" s="349">
        <f>IF(P$27=0,0,P$27/WWP!P$5*1000)</f>
        <v>11.878632612236967</v>
      </c>
      <c r="Q76" s="349">
        <f>IF(Q$27=0,0,Q$27/WWP!Q$5*1000)</f>
        <v>9.2679486059111742</v>
      </c>
      <c r="R76" s="349">
        <f>IF(R$27=0,0,R$27/WWP!R$5*1000)</f>
        <v>13.784438342904716</v>
      </c>
      <c r="S76" s="349">
        <f>IF(S$27=0,0,S$27/WWP!S$5*1000)</f>
        <v>14.312775920881908</v>
      </c>
      <c r="T76" s="349">
        <f>IF(T$27=0,0,T$27/WWP!T$5*1000)</f>
        <v>12.381960990060566</v>
      </c>
      <c r="U76" s="349">
        <f>IF(U$27=0,0,U$27/WWP!U$5*1000)</f>
        <v>13.90029196935731</v>
      </c>
      <c r="V76" s="349">
        <f>IF(V$27=0,0,V$27/WWP!V$5*1000)</f>
        <v>13.785994944579734</v>
      </c>
      <c r="W76" s="349">
        <f>IF(W$27=0,0,W$27/WWP!W$5*1000)</f>
        <v>14.121496441506572</v>
      </c>
      <c r="X76" s="349">
        <f>IF(X$27=0,0,X$27/WWP!X$5*1000)</f>
        <v>10.784314860330255</v>
      </c>
      <c r="Y76" s="349">
        <f>IF(Y$27=0,0,Y$27/WWP!Y$5*1000)</f>
        <v>8.0111242304937953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9.4600189252138644</v>
      </c>
      <c r="C77" s="349">
        <f>IF(C$28=0,0,C$28/WWP!C$5*1000)</f>
        <v>11.319318581655823</v>
      </c>
      <c r="D77" s="349">
        <f>IF(D$28=0,0,D$28/WWP!D$5*1000)</f>
        <v>12.010479726405167</v>
      </c>
      <c r="E77" s="349">
        <f>IF(E$28=0,0,E$28/WWP!E$5*1000)</f>
        <v>15.592779496842418</v>
      </c>
      <c r="F77" s="349">
        <f>IF(F$28=0,0,F$28/WWP!F$5*1000)</f>
        <v>15.851771422373821</v>
      </c>
      <c r="G77" s="349">
        <f>IF(G$28=0,0,G$28/WWP!G$5*1000)</f>
        <v>15.320360406673187</v>
      </c>
      <c r="H77" s="349">
        <f>IF(H$28=0,0,H$28/WWP!H$5*1000)</f>
        <v>15.013661295966175</v>
      </c>
      <c r="I77" s="349">
        <f>IF(I$28=0,0,I$28/WWP!I$5*1000)</f>
        <v>13.535723196421435</v>
      </c>
      <c r="J77" s="349">
        <f>IF(J$28=0,0,J$28/WWP!J$5*1000)</f>
        <v>15.769884338950678</v>
      </c>
      <c r="K77" s="349">
        <f>IF(K$28=0,0,K$28/WWP!K$5*1000)</f>
        <v>17.286952357145314</v>
      </c>
      <c r="L77" s="349">
        <f>IF(L$28=0,0,L$28/WWP!L$5*1000)</f>
        <v>17.871307059202184</v>
      </c>
      <c r="M77" s="349">
        <f>IF(M$28=0,0,M$28/WWP!M$5*1000)</f>
        <v>17.629011107773547</v>
      </c>
      <c r="N77" s="349">
        <f>IF(N$28=0,0,N$28/WWP!N$5*1000)</f>
        <v>19.840358666536911</v>
      </c>
      <c r="O77" s="349">
        <f>IF(O$28=0,0,O$28/WWP!O$5*1000)</f>
        <v>20.142660230057462</v>
      </c>
      <c r="P77" s="349">
        <f>IF(P$28=0,0,P$28/WWP!P$5*1000)</f>
        <v>19.292767088376298</v>
      </c>
      <c r="Q77" s="349">
        <f>IF(Q$28=0,0,Q$28/WWP!Q$5*1000)</f>
        <v>19.444495714518297</v>
      </c>
      <c r="R77" s="349">
        <f>IF(R$28=0,0,R$28/WWP!R$5*1000)</f>
        <v>19.462956276854065</v>
      </c>
      <c r="S77" s="349">
        <f>IF(S$28=0,0,S$28/WWP!S$5*1000)</f>
        <v>18.702305379938455</v>
      </c>
      <c r="T77" s="349">
        <f>IF(T$28=0,0,T$28/WWP!T$5*1000)</f>
        <v>19.371416198202166</v>
      </c>
      <c r="U77" s="349">
        <f>IF(U$28=0,0,U$28/WWP!U$5*1000)</f>
        <v>17.99421700992902</v>
      </c>
      <c r="V77" s="349">
        <f>IF(V$28=0,0,V$28/WWP!V$5*1000)</f>
        <v>18.887527919448519</v>
      </c>
      <c r="W77" s="349">
        <f>IF(W$28=0,0,W$28/WWP!W$5*1000)</f>
        <v>15.615470688322626</v>
      </c>
      <c r="X77" s="349">
        <f>IF(X$28=0,0,X$28/WWP!X$5*1000)</f>
        <v>15.363456694076126</v>
      </c>
      <c r="Y77" s="349">
        <f>IF(Y$28=0,0,Y$28/WWP!Y$5*1000)</f>
        <v>17.093098892224354</v>
      </c>
      <c r="DA77" s="178"/>
    </row>
    <row r="78" spans="1:105" ht="12" customHeight="1" x14ac:dyDescent="0.25">
      <c r="A78" s="41" t="s">
        <v>2936</v>
      </c>
      <c r="B78" s="337">
        <f>IF(B$48=0,0,B$48/WWP!B$5*1000)</f>
        <v>11.576981976015082</v>
      </c>
      <c r="C78" s="337">
        <f>IF(C$48=0,0,C$48/WWP!C$5*1000)</f>
        <v>7.6190869820694234</v>
      </c>
      <c r="D78" s="337">
        <f>IF(D$48=0,0,D$48/WWP!D$5*1000)</f>
        <v>8.153131477615231</v>
      </c>
      <c r="E78" s="337">
        <f>IF(E$48=0,0,E$48/WWP!E$5*1000)</f>
        <v>5.1569200431857727</v>
      </c>
      <c r="F78" s="337">
        <f>IF(F$48=0,0,F$48/WWP!F$5*1000)</f>
        <v>7.5454829688981162</v>
      </c>
      <c r="G78" s="337">
        <f>IF(G$48=0,0,G$48/WWP!G$5*1000)</f>
        <v>7.2104067721565732</v>
      </c>
      <c r="H78" s="337">
        <f>IF(H$48=0,0,H$48/WWP!H$5*1000)</f>
        <v>5.9374052958149006</v>
      </c>
      <c r="I78" s="337">
        <f>IF(I$48=0,0,I$48/WWP!I$5*1000)</f>
        <v>8.2293577386479111</v>
      </c>
      <c r="J78" s="337">
        <f>IF(J$48=0,0,J$48/WWP!J$5*1000)</f>
        <v>7.13169203219796</v>
      </c>
      <c r="K78" s="337">
        <f>IF(K$48=0,0,K$48/WWP!K$5*1000)</f>
        <v>6.8253576565896736</v>
      </c>
      <c r="L78" s="337">
        <f>IF(L$48=0,0,L$48/WWP!L$5*1000)</f>
        <v>6.6506871934823666</v>
      </c>
      <c r="M78" s="337">
        <f>IF(M$48=0,0,M$48/WWP!M$5*1000)</f>
        <v>6.6949114040110764</v>
      </c>
      <c r="N78" s="337">
        <f>IF(N$48=0,0,N$48/WWP!N$5*1000)</f>
        <v>7.1765865770331327</v>
      </c>
      <c r="O78" s="337">
        <f>IF(O$48=0,0,O$48/WWP!O$5*1000)</f>
        <v>9.5734351997544724</v>
      </c>
      <c r="P78" s="337">
        <f>IF(P$48=0,0,P$48/WWP!P$5*1000)</f>
        <v>9.3952877088581968</v>
      </c>
      <c r="Q78" s="337">
        <f>IF(Q$48=0,0,Q$48/WWP!Q$5*1000)</f>
        <v>7.3303928546241037</v>
      </c>
      <c r="R78" s="337">
        <f>IF(R$48=0,0,R$48/WWP!R$5*1000)</f>
        <v>10.902666019251308</v>
      </c>
      <c r="S78" s="337">
        <f>IF(S$48=0,0,S$48/WWP!S$5*1000)</f>
        <v>11.32054943349071</v>
      </c>
      <c r="T78" s="337">
        <f>IF(T$48=0,0,T$48/WWP!T$5*1000)</f>
        <v>9.7933903420530335</v>
      </c>
      <c r="U78" s="337">
        <f>IF(U$48=0,0,U$48/WWP!U$5*1000)</f>
        <v>10.994299306361762</v>
      </c>
      <c r="V78" s="337">
        <f>IF(V$48=0,0,V$48/WWP!V$5*1000)</f>
        <v>10.903897198046227</v>
      </c>
      <c r="W78" s="337">
        <f>IF(W$48=0,0,W$48/WWP!W$5*1000)</f>
        <v>11.169258809376229</v>
      </c>
      <c r="X78" s="337">
        <f>IF(X$48=0,0,X$48/WWP!X$5*1000)</f>
        <v>8.5297478391022423</v>
      </c>
      <c r="Y78" s="337">
        <f>IF(Y$48=0,0,Y$48/WWP!Y$5*1000)</f>
        <v>6.3363199682897111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SK: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15.056472016977381</v>
      </c>
      <c r="C5" s="223">
        <v>19.01724882341567</v>
      </c>
      <c r="D5" s="223">
        <v>17.511498254430052</v>
      </c>
      <c r="E5" s="223">
        <v>25.871143756407591</v>
      </c>
      <c r="F5" s="223">
        <v>22.722253292324911</v>
      </c>
      <c r="G5" s="223">
        <v>21.058981782204249</v>
      </c>
      <c r="H5" s="223">
        <v>22.805608714767679</v>
      </c>
      <c r="I5" s="223">
        <v>23.3222166620758</v>
      </c>
      <c r="J5" s="223">
        <v>29.394898357328469</v>
      </c>
      <c r="K5" s="223">
        <v>29.097422649367509</v>
      </c>
      <c r="L5" s="223">
        <v>25.76005172726375</v>
      </c>
      <c r="M5" s="223">
        <v>26.575670275328889</v>
      </c>
      <c r="N5" s="223">
        <v>25.402924855032492</v>
      </c>
      <c r="O5" s="223">
        <v>17.16828025223549</v>
      </c>
      <c r="P5" s="223">
        <v>18.110087558436511</v>
      </c>
      <c r="Q5" s="223">
        <v>23.44495005312633</v>
      </c>
      <c r="R5" s="223">
        <v>17.3926508408397</v>
      </c>
      <c r="S5" s="223">
        <v>20.522494749101721</v>
      </c>
      <c r="T5" s="223">
        <v>23.929583700722539</v>
      </c>
      <c r="U5" s="223">
        <v>21.840657293260431</v>
      </c>
      <c r="V5" s="223">
        <v>20.370007721083692</v>
      </c>
      <c r="W5" s="223">
        <v>18.503619439905229</v>
      </c>
      <c r="X5" s="223">
        <v>20.274373297293319</v>
      </c>
      <c r="Y5" s="223">
        <v>25.4830849414708</v>
      </c>
      <c r="DA5" s="89" t="s">
        <v>2938</v>
      </c>
    </row>
    <row r="6" spans="1:105" ht="12" customHeight="1" x14ac:dyDescent="0.25">
      <c r="A6" s="55" t="s">
        <v>91</v>
      </c>
      <c r="B6" s="259">
        <v>0.34256073216289162</v>
      </c>
      <c r="C6" s="259">
        <v>0.31800403315452719</v>
      </c>
      <c r="D6" s="259">
        <v>0.29684007937075052</v>
      </c>
      <c r="E6" s="259">
        <v>0.26478964445724867</v>
      </c>
      <c r="F6" s="259">
        <v>0.30574164034962142</v>
      </c>
      <c r="G6" s="259">
        <v>0.27958943519018159</v>
      </c>
      <c r="H6" s="259">
        <v>0.27065553068556159</v>
      </c>
      <c r="I6" s="259">
        <v>0.36642054538078839</v>
      </c>
      <c r="J6" s="259">
        <v>0.37486585587905741</v>
      </c>
      <c r="K6" s="259">
        <v>0.32162329830512171</v>
      </c>
      <c r="L6" s="259">
        <v>0.27256217337868038</v>
      </c>
      <c r="M6" s="259">
        <v>0.27617816855308619</v>
      </c>
      <c r="N6" s="259">
        <v>0.26253341960047188</v>
      </c>
      <c r="O6" s="259">
        <v>0.22191114187100089</v>
      </c>
      <c r="P6" s="259">
        <v>0.24009693190271919</v>
      </c>
      <c r="Q6" s="259">
        <v>0.25065951501272388</v>
      </c>
      <c r="R6" s="259">
        <v>0.2546836661766867</v>
      </c>
      <c r="S6" s="259">
        <v>0.31527958655092853</v>
      </c>
      <c r="T6" s="259">
        <v>0.32079628753922262</v>
      </c>
      <c r="U6" s="259">
        <v>0.34082037113625202</v>
      </c>
      <c r="V6" s="259">
        <v>0.30715263562422918</v>
      </c>
      <c r="W6" s="259">
        <v>0.31955677676839989</v>
      </c>
      <c r="X6" s="259">
        <v>0.29497015900161361</v>
      </c>
      <c r="Y6" s="259">
        <v>0.27366506672183699</v>
      </c>
      <c r="DA6" s="67" t="s">
        <v>2939</v>
      </c>
    </row>
    <row r="7" spans="1:105" ht="12" customHeight="1" x14ac:dyDescent="0.25">
      <c r="A7" s="173" t="s">
        <v>92</v>
      </c>
      <c r="B7" s="224">
        <v>9.6599392413976373E-2</v>
      </c>
      <c r="C7" s="224">
        <v>8.9674599286278051E-2</v>
      </c>
      <c r="D7" s="224">
        <v>8.3706533233633848E-2</v>
      </c>
      <c r="E7" s="224">
        <v>7.4668566389915855E-2</v>
      </c>
      <c r="F7" s="224">
        <v>8.6216702384270705E-2</v>
      </c>
      <c r="G7" s="224">
        <v>7.8841989256070569E-2</v>
      </c>
      <c r="H7" s="224">
        <v>7.63226994893135E-2</v>
      </c>
      <c r="I7" s="224">
        <v>0.1033276693107686</v>
      </c>
      <c r="J7" s="224">
        <v>0.1057091794673157</v>
      </c>
      <c r="K7" s="224">
        <v>9.0695203172558456E-2</v>
      </c>
      <c r="L7" s="224">
        <v>7.6860357511419355E-2</v>
      </c>
      <c r="M7" s="224">
        <v>7.7880039290512987E-2</v>
      </c>
      <c r="N7" s="224">
        <v>7.4032328987754109E-2</v>
      </c>
      <c r="O7" s="224">
        <v>6.257717088378098E-2</v>
      </c>
      <c r="P7" s="224">
        <v>6.770541852775433E-2</v>
      </c>
      <c r="Q7" s="224">
        <v>7.0683982662371525E-2</v>
      </c>
      <c r="R7" s="224">
        <v>7.1818761172933399E-2</v>
      </c>
      <c r="S7" s="224">
        <v>8.8906327088497952E-2</v>
      </c>
      <c r="T7" s="224">
        <v>9.0461992737137967E-2</v>
      </c>
      <c r="U7" s="224">
        <v>9.6108624494685449E-2</v>
      </c>
      <c r="V7" s="224">
        <v>8.6614591790232467E-2</v>
      </c>
      <c r="W7" s="224">
        <v>9.0112460592586388E-2</v>
      </c>
      <c r="X7" s="224">
        <v>8.3179230613801544E-2</v>
      </c>
      <c r="Y7" s="224">
        <v>7.7171364631744191E-2</v>
      </c>
      <c r="DA7" s="177" t="s">
        <v>2940</v>
      </c>
    </row>
    <row r="8" spans="1:105" ht="12" customHeight="1" x14ac:dyDescent="0.25">
      <c r="A8" s="173" t="s">
        <v>93</v>
      </c>
      <c r="B8" s="224">
        <v>1.3104667936790491</v>
      </c>
      <c r="C8" s="224">
        <v>1.2165250905257221</v>
      </c>
      <c r="D8" s="224">
        <v>1.135562341288576</v>
      </c>
      <c r="E8" s="224">
        <v>1.012953335837409</v>
      </c>
      <c r="F8" s="224">
        <v>1.169615281335342</v>
      </c>
      <c r="G8" s="224">
        <v>1.0695699660811959</v>
      </c>
      <c r="H8" s="224">
        <v>1.0353932958093759</v>
      </c>
      <c r="I8" s="224">
        <v>1.4017425587908849</v>
      </c>
      <c r="J8" s="224">
        <v>1.4340501116747559</v>
      </c>
      <c r="K8" s="224">
        <v>1.2303705968901779</v>
      </c>
      <c r="L8" s="224">
        <v>1.0426871613991859</v>
      </c>
      <c r="M8" s="224">
        <v>1.056520158462928</v>
      </c>
      <c r="N8" s="224">
        <v>1.0043221429531251</v>
      </c>
      <c r="O8" s="224">
        <v>0.84892153497343914</v>
      </c>
      <c r="P8" s="224">
        <v>0.91849131258021355</v>
      </c>
      <c r="Q8" s="224">
        <v>0.95889849624583778</v>
      </c>
      <c r="R8" s="224">
        <v>0.97429289489690762</v>
      </c>
      <c r="S8" s="224">
        <v>1.2061027143747101</v>
      </c>
      <c r="T8" s="224">
        <v>1.2272068654844119</v>
      </c>
      <c r="U8" s="224">
        <v>1.3038090389503489</v>
      </c>
      <c r="V8" s="224">
        <v>1.1750130466943101</v>
      </c>
      <c r="W8" s="224">
        <v>1.2224651144514931</v>
      </c>
      <c r="X8" s="224">
        <v>1.1284089570255691</v>
      </c>
      <c r="Y8" s="224">
        <v>1.0469062821782991</v>
      </c>
      <c r="DA8" s="177" t="s">
        <v>2941</v>
      </c>
    </row>
    <row r="9" spans="1:105" ht="12" customHeight="1" x14ac:dyDescent="0.25">
      <c r="A9" s="173" t="s">
        <v>94</v>
      </c>
      <c r="B9" s="224">
        <v>2.989609540427574</v>
      </c>
      <c r="C9" s="224">
        <v>2.7752973477448899</v>
      </c>
      <c r="D9" s="224">
        <v>2.5905944550763289</v>
      </c>
      <c r="E9" s="224">
        <v>2.3108826346721871</v>
      </c>
      <c r="F9" s="224">
        <v>2.668280509339183</v>
      </c>
      <c r="G9" s="224">
        <v>2.440043952410345</v>
      </c>
      <c r="H9" s="224">
        <v>2.362075628453177</v>
      </c>
      <c r="I9" s="224">
        <v>3.197839843938036</v>
      </c>
      <c r="J9" s="224">
        <v>3.2715440910012741</v>
      </c>
      <c r="K9" s="224">
        <v>2.8068835413965578</v>
      </c>
      <c r="L9" s="224">
        <v>2.3787153558076368</v>
      </c>
      <c r="M9" s="224">
        <v>2.4102730115940649</v>
      </c>
      <c r="N9" s="224">
        <v>2.2911920200632641</v>
      </c>
      <c r="O9" s="224">
        <v>1.9366716747594219</v>
      </c>
      <c r="P9" s="224">
        <v>2.0953834192018199</v>
      </c>
      <c r="Q9" s="224">
        <v>2.1875656113574991</v>
      </c>
      <c r="R9" s="224">
        <v>2.222685342203313</v>
      </c>
      <c r="S9" s="224">
        <v>2.7515204498293668</v>
      </c>
      <c r="T9" s="224">
        <v>2.799666020403544</v>
      </c>
      <c r="U9" s="224">
        <v>2.9744209929948919</v>
      </c>
      <c r="V9" s="224">
        <v>2.6805946029827599</v>
      </c>
      <c r="W9" s="224">
        <v>2.788848513088805</v>
      </c>
      <c r="X9" s="224">
        <v>2.5742752122369188</v>
      </c>
      <c r="Y9" s="224">
        <v>2.388340570116227</v>
      </c>
      <c r="DA9" s="177" t="s">
        <v>2942</v>
      </c>
    </row>
    <row r="10" spans="1:105" ht="12" customHeight="1" x14ac:dyDescent="0.25">
      <c r="A10" s="56" t="s">
        <v>95</v>
      </c>
      <c r="B10" s="260">
        <v>0.89463644572967205</v>
      </c>
      <c r="C10" s="260">
        <v>0.87961079676290899</v>
      </c>
      <c r="D10" s="260">
        <v>0.77119130275036329</v>
      </c>
      <c r="E10" s="260">
        <v>0.81729687975954035</v>
      </c>
      <c r="F10" s="260">
        <v>0.83324842874493532</v>
      </c>
      <c r="G10" s="260">
        <v>0.78059683323030038</v>
      </c>
      <c r="H10" s="260">
        <v>0.79374726726935751</v>
      </c>
      <c r="I10" s="260">
        <v>1.0210761654910869</v>
      </c>
      <c r="J10" s="260">
        <v>1.0755417779678851</v>
      </c>
      <c r="K10" s="260">
        <v>0.95565488383703057</v>
      </c>
      <c r="L10" s="260">
        <v>0.81395774853195602</v>
      </c>
      <c r="M10" s="260">
        <v>0.8271013691016218</v>
      </c>
      <c r="N10" s="260">
        <v>0.78414449136487807</v>
      </c>
      <c r="O10" s="260">
        <v>0.64544037235326779</v>
      </c>
      <c r="P10" s="260">
        <v>0.69642158345136718</v>
      </c>
      <c r="Q10" s="260">
        <v>0.74801931639579466</v>
      </c>
      <c r="R10" s="260">
        <v>0.72997147568442444</v>
      </c>
      <c r="S10" s="260">
        <v>0.90653669413291316</v>
      </c>
      <c r="T10" s="260">
        <v>0.93177325009973266</v>
      </c>
      <c r="U10" s="260">
        <v>0.97350201155007121</v>
      </c>
      <c r="V10" s="260">
        <v>0.86544012543770321</v>
      </c>
      <c r="W10" s="260">
        <v>0.89282533360657701</v>
      </c>
      <c r="X10" s="260">
        <v>0.85525495404844565</v>
      </c>
      <c r="Y10" s="260">
        <v>0.83853835583375425</v>
      </c>
      <c r="DA10" s="68" t="s">
        <v>2943</v>
      </c>
    </row>
    <row r="11" spans="1:105" ht="12" customHeight="1" x14ac:dyDescent="0.25">
      <c r="A11" s="37" t="s">
        <v>159</v>
      </c>
      <c r="B11" s="226">
        <v>9.7900589599868738E-3</v>
      </c>
      <c r="C11" s="226">
        <v>1.1169216823910399E-2</v>
      </c>
      <c r="D11" s="226">
        <v>3.059971339900007E-2</v>
      </c>
      <c r="E11" s="226">
        <v>2.925568828596806E-2</v>
      </c>
      <c r="F11" s="226">
        <v>5.469074767293397E-2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2.922197294160666E-2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1.40487220806177E-2</v>
      </c>
      <c r="W11" s="226">
        <v>9.760911009929308E-3</v>
      </c>
      <c r="X11" s="226">
        <v>1.4998109847543141E-2</v>
      </c>
      <c r="Y11" s="226">
        <v>2.795052831040893E-2</v>
      </c>
      <c r="DA11" s="69" t="s">
        <v>2944</v>
      </c>
    </row>
    <row r="12" spans="1:105" ht="12" customHeight="1" x14ac:dyDescent="0.25">
      <c r="A12" s="37" t="s">
        <v>35</v>
      </c>
      <c r="B12" s="226">
        <v>2.4097080011177888E-2</v>
      </c>
      <c r="C12" s="226">
        <v>8.0661905649479157E-2</v>
      </c>
      <c r="D12" s="226">
        <v>9.0712706594701875E-2</v>
      </c>
      <c r="E12" s="226">
        <v>0.40285650494129938</v>
      </c>
      <c r="F12" s="226">
        <v>0.20276890991617411</v>
      </c>
      <c r="G12" s="226">
        <v>0.21434775412197449</v>
      </c>
      <c r="H12" s="226">
        <v>0.29201962466331682</v>
      </c>
      <c r="I12" s="226">
        <v>0.12960096118957179</v>
      </c>
      <c r="J12" s="226">
        <v>0.2400182776950209</v>
      </c>
      <c r="K12" s="226">
        <v>0.17186306273010449</v>
      </c>
      <c r="L12" s="226">
        <v>0.1781833286004105</v>
      </c>
      <c r="M12" s="226">
        <v>0.12523611521887251</v>
      </c>
      <c r="N12" s="226">
        <v>0.14014339598916789</v>
      </c>
      <c r="O12" s="226">
        <v>9.4476027276946581E-2</v>
      </c>
      <c r="P12" s="226">
        <v>9.900450591750759E-2</v>
      </c>
      <c r="Q12" s="226">
        <v>0.1508295239509741</v>
      </c>
      <c r="R12" s="226">
        <v>8.2917243442778912E-2</v>
      </c>
      <c r="S12" s="226">
        <v>8.0394321172750832E-2</v>
      </c>
      <c r="T12" s="226">
        <v>0.11510330945617631</v>
      </c>
      <c r="U12" s="226">
        <v>9.9922200747104811E-2</v>
      </c>
      <c r="V12" s="226">
        <v>0.1056537861501311</v>
      </c>
      <c r="W12" s="226">
        <v>6.8451451785380771E-2</v>
      </c>
      <c r="X12" s="226">
        <v>8.7129111729968206E-2</v>
      </c>
      <c r="Y12" s="226">
        <v>0.1737894586429298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1.359049341903803E-2</v>
      </c>
      <c r="V14" s="226">
        <v>1.6197421165274919E-2</v>
      </c>
      <c r="W14" s="226">
        <v>1.8614507486708471E-2</v>
      </c>
      <c r="X14" s="226">
        <v>2.8909470225356431E-2</v>
      </c>
      <c r="Y14" s="226">
        <v>4.4869883950796982E-2</v>
      </c>
      <c r="DA14" s="69" t="s">
        <v>2947</v>
      </c>
    </row>
    <row r="15" spans="1:105" ht="12" customHeight="1" x14ac:dyDescent="0.25">
      <c r="A15" s="37" t="s">
        <v>40</v>
      </c>
      <c r="B15" s="226">
        <v>0.86074930675850725</v>
      </c>
      <c r="C15" s="226">
        <v>0.78777967428951945</v>
      </c>
      <c r="D15" s="226">
        <v>0.64987888275666139</v>
      </c>
      <c r="E15" s="226">
        <v>0.38518468653227278</v>
      </c>
      <c r="F15" s="226">
        <v>0.57578877115582716</v>
      </c>
      <c r="G15" s="226">
        <v>0.56624907910832578</v>
      </c>
      <c r="H15" s="226">
        <v>0.50172764260604075</v>
      </c>
      <c r="I15" s="226">
        <v>0.89147520430151561</v>
      </c>
      <c r="J15" s="226">
        <v>0.83552350027286393</v>
      </c>
      <c r="K15" s="226">
        <v>0.78379182110692613</v>
      </c>
      <c r="L15" s="226">
        <v>0.6357744199315456</v>
      </c>
      <c r="M15" s="226">
        <v>0.70186525388274923</v>
      </c>
      <c r="N15" s="226">
        <v>0.6147791224341036</v>
      </c>
      <c r="O15" s="226">
        <v>0.55096434507632119</v>
      </c>
      <c r="P15" s="226">
        <v>0.59741707753385953</v>
      </c>
      <c r="Q15" s="226">
        <v>0.59718979244482051</v>
      </c>
      <c r="R15" s="226">
        <v>0.64705423224164549</v>
      </c>
      <c r="S15" s="226">
        <v>0.82614237296016235</v>
      </c>
      <c r="T15" s="226">
        <v>0.81666994064355636</v>
      </c>
      <c r="U15" s="226">
        <v>0.85998931738392836</v>
      </c>
      <c r="V15" s="226">
        <v>0.72954019604167952</v>
      </c>
      <c r="W15" s="226">
        <v>0.79599846332455848</v>
      </c>
      <c r="X15" s="226">
        <v>0.72421826224557784</v>
      </c>
      <c r="Y15" s="226">
        <v>0.59192848492961847</v>
      </c>
      <c r="DA15" s="69" t="s">
        <v>2948</v>
      </c>
    </row>
    <row r="16" spans="1:105" ht="12" customHeight="1" x14ac:dyDescent="0.25">
      <c r="A16" s="57" t="s">
        <v>2898</v>
      </c>
      <c r="B16" s="261">
        <v>5.5395324128624379</v>
      </c>
      <c r="C16" s="261">
        <v>9.6045583317323437</v>
      </c>
      <c r="D16" s="261">
        <v>8.7745760338587662</v>
      </c>
      <c r="E16" s="261">
        <v>16.894498745919648</v>
      </c>
      <c r="F16" s="261">
        <v>13.196541791578809</v>
      </c>
      <c r="G16" s="261">
        <v>12.3047852899881</v>
      </c>
      <c r="H16" s="261">
        <v>14.0425241217196</v>
      </c>
      <c r="I16" s="261">
        <v>12.312645659351601</v>
      </c>
      <c r="J16" s="261">
        <v>17.564304240346189</v>
      </c>
      <c r="K16" s="261">
        <v>18.676573471066629</v>
      </c>
      <c r="L16" s="261">
        <v>16.812141525568649</v>
      </c>
      <c r="M16" s="261">
        <v>17.556731201255008</v>
      </c>
      <c r="N16" s="261">
        <v>16.754400082951889</v>
      </c>
      <c r="O16" s="261">
        <v>10.22278345467651</v>
      </c>
      <c r="P16" s="261">
        <v>10.632401388890621</v>
      </c>
      <c r="Q16" s="261">
        <v>15.24690756631145</v>
      </c>
      <c r="R16" s="261">
        <v>9.634329233467863</v>
      </c>
      <c r="S16" s="261">
        <v>11.02237416106744</v>
      </c>
      <c r="T16" s="261">
        <v>13.9856706396679</v>
      </c>
      <c r="U16" s="261">
        <v>11.58661032864784</v>
      </c>
      <c r="V16" s="261">
        <v>11.063477813686969</v>
      </c>
      <c r="W16" s="261">
        <v>9.0984922872063656</v>
      </c>
      <c r="X16" s="261">
        <v>11.2693828713805</v>
      </c>
      <c r="Y16" s="261">
        <v>16.479029059534401</v>
      </c>
      <c r="DA16" s="70" t="s">
        <v>2949</v>
      </c>
    </row>
    <row r="17" spans="1:105" ht="12" customHeight="1" x14ac:dyDescent="0.25">
      <c r="A17" s="46" t="s">
        <v>28</v>
      </c>
      <c r="B17" s="229">
        <v>0.44013320551162322</v>
      </c>
      <c r="C17" s="229">
        <v>0.24053247350967399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0.37290440924166129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2952</v>
      </c>
    </row>
    <row r="20" spans="1:105" ht="12" customHeight="1" x14ac:dyDescent="0.25">
      <c r="A20" s="46" t="s">
        <v>159</v>
      </c>
      <c r="B20" s="229">
        <v>1.139541903318336</v>
      </c>
      <c r="C20" s="229">
        <v>0.31965036087673288</v>
      </c>
      <c r="D20" s="229">
        <v>1.0437372933450519</v>
      </c>
      <c r="E20" s="229">
        <v>0.29883082684314283</v>
      </c>
      <c r="F20" s="229">
        <v>0.97400808849421672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0.18519578508195231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0.289050103985246</v>
      </c>
      <c r="W20" s="229">
        <v>0.31380353429437741</v>
      </c>
      <c r="X20" s="229">
        <v>0.263023280025449</v>
      </c>
      <c r="Y20" s="229">
        <v>0.21495948691351799</v>
      </c>
      <c r="DA20" s="73" t="s">
        <v>2953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1.1532361661380821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2.68014135169908</v>
      </c>
      <c r="C23" s="229">
        <v>2.2058157976825501</v>
      </c>
      <c r="D23" s="229">
        <v>2.956584223133718</v>
      </c>
      <c r="E23" s="229">
        <v>3.9320021305579518</v>
      </c>
      <c r="F23" s="229">
        <v>3.4506297047908649</v>
      </c>
      <c r="G23" s="229">
        <v>3.2328185153086548</v>
      </c>
      <c r="H23" s="229">
        <v>3.444448541464272</v>
      </c>
      <c r="I23" s="229">
        <v>2.799464290865989</v>
      </c>
      <c r="J23" s="229">
        <v>2.8558017018618451</v>
      </c>
      <c r="K23" s="229">
        <v>1.2162322944957831</v>
      </c>
      <c r="L23" s="229">
        <v>1.174874455859517</v>
      </c>
      <c r="M23" s="229">
        <v>0.72212808111447013</v>
      </c>
      <c r="N23" s="229">
        <v>0.84867710958252252</v>
      </c>
      <c r="O23" s="229">
        <v>1.054779807136391</v>
      </c>
      <c r="P23" s="229">
        <v>1.172656311639668</v>
      </c>
      <c r="Q23" s="229">
        <v>0.98712126165813519</v>
      </c>
      <c r="R23" s="229">
        <v>1.3511274895439129</v>
      </c>
      <c r="S23" s="229">
        <v>1.497404684134982</v>
      </c>
      <c r="T23" s="229">
        <v>1.433290189703194</v>
      </c>
      <c r="U23" s="229">
        <v>2.0414611409496888</v>
      </c>
      <c r="V23" s="229">
        <v>2.077158614231486</v>
      </c>
      <c r="W23" s="229">
        <v>2.1028022266926931</v>
      </c>
      <c r="X23" s="229">
        <v>1.4600550579913949</v>
      </c>
      <c r="Y23" s="229">
        <v>1.277139430203063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0</v>
      </c>
      <c r="C25" s="229">
        <v>5.8420586442971523</v>
      </c>
      <c r="D25" s="229">
        <v>4.7742545173799957</v>
      </c>
      <c r="E25" s="229">
        <v>12.663665788518561</v>
      </c>
      <c r="F25" s="229">
        <v>8.771903998293725</v>
      </c>
      <c r="G25" s="229">
        <v>9.0719667746794439</v>
      </c>
      <c r="H25" s="229">
        <v>9.071935004875586</v>
      </c>
      <c r="I25" s="229">
        <v>9.513181368485613</v>
      </c>
      <c r="J25" s="229">
        <v>14.44628330590894</v>
      </c>
      <c r="K25" s="229">
        <v>16.484835785597291</v>
      </c>
      <c r="L25" s="229">
        <v>14.30509971854179</v>
      </c>
      <c r="M25" s="229">
        <v>15.019913108590011</v>
      </c>
      <c r="N25" s="229">
        <v>14.975785295332161</v>
      </c>
      <c r="O25" s="229">
        <v>8.5071688880237328</v>
      </c>
      <c r="P25" s="229">
        <v>9.4072936783385543</v>
      </c>
      <c r="Q25" s="229">
        <v>13.76676581208463</v>
      </c>
      <c r="R25" s="229">
        <v>7.7482276846064364</v>
      </c>
      <c r="S25" s="229">
        <v>8.7277761850314377</v>
      </c>
      <c r="T25" s="229">
        <v>10.6957368716233</v>
      </c>
      <c r="U25" s="229">
        <v>9.0101751283745006</v>
      </c>
      <c r="V25" s="229">
        <v>7.721763704462429</v>
      </c>
      <c r="W25" s="229">
        <v>5.7273390375811806</v>
      </c>
      <c r="X25" s="229">
        <v>8.3924492812639802</v>
      </c>
      <c r="Y25" s="229">
        <v>14.305099718564</v>
      </c>
      <c r="DA25" s="73" t="s">
        <v>2958</v>
      </c>
    </row>
    <row r="26" spans="1:105" ht="12" customHeight="1" x14ac:dyDescent="0.25">
      <c r="A26" s="46" t="s">
        <v>39</v>
      </c>
      <c r="B26" s="229">
        <v>1.2797159523333981</v>
      </c>
      <c r="C26" s="229">
        <v>0.99650105536623379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0.26221923257540591</v>
      </c>
      <c r="K26" s="229">
        <v>0.97550539097355737</v>
      </c>
      <c r="L26" s="229">
        <v>1.332167351167346</v>
      </c>
      <c r="M26" s="229">
        <v>1.8146900115505331</v>
      </c>
      <c r="N26" s="229">
        <v>0.7447418929552464</v>
      </c>
      <c r="O26" s="229">
        <v>0.66083475951638182</v>
      </c>
      <c r="P26" s="229">
        <v>5.2451398912399798E-2</v>
      </c>
      <c r="Q26" s="229">
        <v>0.49302049256868252</v>
      </c>
      <c r="R26" s="229">
        <v>0.53497405931751441</v>
      </c>
      <c r="S26" s="229">
        <v>0.79719329190102206</v>
      </c>
      <c r="T26" s="229">
        <v>1.8566435783414119</v>
      </c>
      <c r="U26" s="229">
        <v>0.53497405932365227</v>
      </c>
      <c r="V26" s="229">
        <v>0.97550539100780598</v>
      </c>
      <c r="W26" s="229">
        <v>0.9545474886381129</v>
      </c>
      <c r="X26" s="229">
        <v>1.1538552520996741</v>
      </c>
      <c r="Y26" s="229">
        <v>0.68183042385381698</v>
      </c>
      <c r="DA26" s="73" t="s">
        <v>2959</v>
      </c>
    </row>
    <row r="27" spans="1:105" ht="12" customHeight="1" x14ac:dyDescent="0.25">
      <c r="A27" s="57" t="s">
        <v>2910</v>
      </c>
      <c r="B27" s="261">
        <v>1.612126455174391</v>
      </c>
      <c r="C27" s="261">
        <v>1.4965600740740781</v>
      </c>
      <c r="D27" s="261">
        <v>1.3969603050769399</v>
      </c>
      <c r="E27" s="261">
        <v>1.246127622948821</v>
      </c>
      <c r="F27" s="261">
        <v>1.438851977411298</v>
      </c>
      <c r="G27" s="261">
        <v>1.315776978322865</v>
      </c>
      <c r="H27" s="261">
        <v>1.273733093990405</v>
      </c>
      <c r="I27" s="261">
        <v>1.7244132192212429</v>
      </c>
      <c r="J27" s="261">
        <v>1.7641577293128059</v>
      </c>
      <c r="K27" s="261">
        <v>1.513592712522521</v>
      </c>
      <c r="L27" s="261">
        <v>1.282705952924744</v>
      </c>
      <c r="M27" s="261">
        <v>1.2997232025249419</v>
      </c>
      <c r="N27" s="261">
        <v>1.235509593971984</v>
      </c>
      <c r="O27" s="261">
        <v>1.0443369274972369</v>
      </c>
      <c r="P27" s="261">
        <v>1.1299211479455951</v>
      </c>
      <c r="Q27" s="261">
        <v>1.179629763288347</v>
      </c>
      <c r="R27" s="261">
        <v>1.1985678374513851</v>
      </c>
      <c r="S27" s="261">
        <v>1.48373854482979</v>
      </c>
      <c r="T27" s="261">
        <v>1.50970071379283</v>
      </c>
      <c r="U27" s="261">
        <v>1.6039361350671051</v>
      </c>
      <c r="V27" s="261">
        <v>1.4454922680130819</v>
      </c>
      <c r="W27" s="261">
        <v>1.50386744711191</v>
      </c>
      <c r="X27" s="261">
        <v>1.388160265220878</v>
      </c>
      <c r="Y27" s="261">
        <v>1.2878962837735619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0.78332874148912157</v>
      </c>
      <c r="C28" s="261">
        <f t="shared" si="0"/>
        <v>1.2560474891894675</v>
      </c>
      <c r="D28" s="261">
        <f t="shared" si="0"/>
        <v>1.1730031775314724</v>
      </c>
      <c r="E28" s="261">
        <f t="shared" si="0"/>
        <v>2.1000451987963356</v>
      </c>
      <c r="F28" s="261">
        <f t="shared" si="0"/>
        <v>1.6960368273816127</v>
      </c>
      <c r="G28" s="261">
        <f t="shared" si="0"/>
        <v>1.5756263248790581</v>
      </c>
      <c r="H28" s="261">
        <f t="shared" si="0"/>
        <v>1.775802627742485</v>
      </c>
      <c r="I28" s="261">
        <f t="shared" si="0"/>
        <v>1.6035253664786597</v>
      </c>
      <c r="J28" s="261">
        <f t="shared" si="0"/>
        <v>2.1768249530264092</v>
      </c>
      <c r="K28" s="261">
        <f t="shared" si="0"/>
        <v>2.1053407836044915</v>
      </c>
      <c r="L28" s="261">
        <f t="shared" si="0"/>
        <v>1.8967871755238244</v>
      </c>
      <c r="M28" s="261">
        <f t="shared" si="0"/>
        <v>1.8719259505700701</v>
      </c>
      <c r="N28" s="261">
        <f t="shared" si="0"/>
        <v>1.8567075774423019</v>
      </c>
      <c r="O28" s="261">
        <f t="shared" si="0"/>
        <v>1.2219619426080754</v>
      </c>
      <c r="P28" s="261">
        <f t="shared" si="0"/>
        <v>1.2870163257139136</v>
      </c>
      <c r="Q28" s="261">
        <f t="shared" si="0"/>
        <v>1.7140664741273364</v>
      </c>
      <c r="R28" s="261">
        <f t="shared" si="0"/>
        <v>1.2003069378427962</v>
      </c>
      <c r="S28" s="261">
        <f t="shared" si="0"/>
        <v>1.3788964499035081</v>
      </c>
      <c r="T28" s="261">
        <f t="shared" si="0"/>
        <v>1.671211166922649</v>
      </c>
      <c r="U28" s="261">
        <f t="shared" si="0"/>
        <v>1.4813960160976252</v>
      </c>
      <c r="V28" s="261">
        <f t="shared" si="0"/>
        <v>1.4123750850402845</v>
      </c>
      <c r="W28" s="261">
        <f t="shared" si="0"/>
        <v>1.1997374687740283</v>
      </c>
      <c r="X28" s="261">
        <f t="shared" si="0"/>
        <v>1.3997979773884224</v>
      </c>
      <c r="Y28" s="261">
        <f t="shared" si="0"/>
        <v>1.903114234033064</v>
      </c>
      <c r="DA28" s="70"/>
    </row>
    <row r="29" spans="1:105" ht="12" customHeight="1" x14ac:dyDescent="0.25">
      <c r="A29" s="60" t="s">
        <v>2913</v>
      </c>
      <c r="B29" s="329">
        <v>0.35837704065509007</v>
      </c>
      <c r="C29" s="329">
        <v>0.62954253051140996</v>
      </c>
      <c r="D29" s="329">
        <v>0.59811335813203326</v>
      </c>
      <c r="E29" s="329">
        <v>1.115755846164854</v>
      </c>
      <c r="F29" s="329">
        <v>0.88766150086080609</v>
      </c>
      <c r="G29" s="329">
        <v>0.82407189068255093</v>
      </c>
      <c r="H29" s="329">
        <v>0.93746215172577807</v>
      </c>
      <c r="I29" s="329">
        <v>0.8168576938578388</v>
      </c>
      <c r="J29" s="329">
        <v>1.113712815818396</v>
      </c>
      <c r="K29" s="329">
        <v>1.0056741909671481</v>
      </c>
      <c r="L29" s="329">
        <v>0.91367361633037403</v>
      </c>
      <c r="M29" s="329">
        <v>0.84865093011760362</v>
      </c>
      <c r="N29" s="329">
        <v>0.88060466118740344</v>
      </c>
      <c r="O29" s="329">
        <v>0.60171756059631265</v>
      </c>
      <c r="P29" s="329">
        <v>0.63820468326650037</v>
      </c>
      <c r="Q29" s="329">
        <v>0.821093978203148</v>
      </c>
      <c r="R29" s="329">
        <v>0.59756177688265288</v>
      </c>
      <c r="S29" s="329">
        <v>0.67975861170837648</v>
      </c>
      <c r="T29" s="329">
        <v>0.81578670507513773</v>
      </c>
      <c r="U29" s="329">
        <v>0.74271164250439581</v>
      </c>
      <c r="V29" s="329">
        <v>0.71434815873641377</v>
      </c>
      <c r="W29" s="329">
        <v>0.59892568970786242</v>
      </c>
      <c r="X29" s="329">
        <v>0.6959337356502282</v>
      </c>
      <c r="Y29" s="329">
        <v>0.93688062996902022</v>
      </c>
      <c r="DA29" s="72" t="s">
        <v>2961</v>
      </c>
    </row>
    <row r="30" spans="1:105" ht="12" customHeight="1" x14ac:dyDescent="0.25">
      <c r="A30" s="59" t="s">
        <v>28</v>
      </c>
      <c r="B30" s="230">
        <v>3.7489098660224172E-2</v>
      </c>
      <c r="C30" s="230">
        <v>5.5256135358385347E-2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7.0014866346157195E-2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2963</v>
      </c>
    </row>
    <row r="32" spans="1:105" ht="12" customHeight="1" x14ac:dyDescent="0.25">
      <c r="A32" s="59" t="s">
        <v>159</v>
      </c>
      <c r="B32" s="295">
        <v>9.4311000909866702E-2</v>
      </c>
      <c r="C32" s="295">
        <v>7.1349868780639286E-2</v>
      </c>
      <c r="D32" s="295">
        <v>0.1536180299965014</v>
      </c>
      <c r="E32" s="295">
        <v>7.7265920733282159E-2</v>
      </c>
      <c r="F32" s="295">
        <v>0.19218542424249049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0.1550091225529738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8.5648669511679321E-2</v>
      </c>
      <c r="W32" s="295">
        <v>7.634595177285812E-2</v>
      </c>
      <c r="X32" s="295">
        <v>0.10433422751730451</v>
      </c>
      <c r="Y32" s="295">
        <v>0.1325361716904363</v>
      </c>
      <c r="DA32" s="122" t="s">
        <v>2964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0.21917562133013219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0.22657694108499921</v>
      </c>
      <c r="C34" s="295">
        <v>0.50293652637238528</v>
      </c>
      <c r="D34" s="295">
        <v>0.44449532813553189</v>
      </c>
      <c r="E34" s="295">
        <v>1.038489925431572</v>
      </c>
      <c r="F34" s="295">
        <v>0.69547607661831556</v>
      </c>
      <c r="G34" s="295">
        <v>0.82407189068255093</v>
      </c>
      <c r="H34" s="295">
        <v>0.64827166404948866</v>
      </c>
      <c r="I34" s="295">
        <v>0.8168576938578388</v>
      </c>
      <c r="J34" s="295">
        <v>1.113712815818396</v>
      </c>
      <c r="K34" s="295">
        <v>1.0056741909671481</v>
      </c>
      <c r="L34" s="295">
        <v>0.91367361633037403</v>
      </c>
      <c r="M34" s="295">
        <v>0.84865093011760362</v>
      </c>
      <c r="N34" s="295">
        <v>0.7255955386344296</v>
      </c>
      <c r="O34" s="295">
        <v>0.60171756059631265</v>
      </c>
      <c r="P34" s="295">
        <v>0.63820468326650037</v>
      </c>
      <c r="Q34" s="295">
        <v>0.821093978203148</v>
      </c>
      <c r="R34" s="295">
        <v>0.59756177688265288</v>
      </c>
      <c r="S34" s="295">
        <v>0.67975861170837648</v>
      </c>
      <c r="T34" s="295">
        <v>0.81578670507513773</v>
      </c>
      <c r="U34" s="295">
        <v>0.74271164250439581</v>
      </c>
      <c r="V34" s="295">
        <v>0.62869948922473451</v>
      </c>
      <c r="W34" s="295">
        <v>0.52257973793500434</v>
      </c>
      <c r="X34" s="295">
        <v>0.59159950813292372</v>
      </c>
      <c r="Y34" s="295">
        <v>0.80434445827858392</v>
      </c>
      <c r="DA34" s="122" t="s">
        <v>2966</v>
      </c>
    </row>
    <row r="35" spans="1:105" ht="12" customHeight="1" x14ac:dyDescent="0.25">
      <c r="A35" s="60" t="s">
        <v>2920</v>
      </c>
      <c r="B35" s="329">
        <v>0.28803755279319082</v>
      </c>
      <c r="C35" s="329">
        <v>0.49940559443393878</v>
      </c>
      <c r="D35" s="329">
        <v>0.45624923174417831</v>
      </c>
      <c r="E35" s="329">
        <v>0.87845863364626398</v>
      </c>
      <c r="F35" s="329">
        <v>0.68617697662595512</v>
      </c>
      <c r="G35" s="329">
        <v>0.63980855754979005</v>
      </c>
      <c r="H35" s="329">
        <v>0.73016528862034646</v>
      </c>
      <c r="I35" s="329">
        <v>0.64021727102716919</v>
      </c>
      <c r="J35" s="329">
        <v>0.91328632686710021</v>
      </c>
      <c r="K35" s="329">
        <v>0.97112068604875101</v>
      </c>
      <c r="L35" s="329">
        <v>0.87417632776974763</v>
      </c>
      <c r="M35" s="329">
        <v>0.91289255362335786</v>
      </c>
      <c r="N35" s="329">
        <v>0.87117396176003503</v>
      </c>
      <c r="O35" s="329">
        <v>0.53155127717687811</v>
      </c>
      <c r="P35" s="329">
        <v>0.55285006894444333</v>
      </c>
      <c r="Q35" s="329">
        <v>0.79278928540378835</v>
      </c>
      <c r="R35" s="329">
        <v>0.50095358387442546</v>
      </c>
      <c r="S35" s="329">
        <v>0.57312737659101876</v>
      </c>
      <c r="T35" s="329">
        <v>0.72720909365343589</v>
      </c>
      <c r="U35" s="329">
        <v>0.60246581037830094</v>
      </c>
      <c r="V35" s="329">
        <v>0.5752646319817265</v>
      </c>
      <c r="W35" s="329">
        <v>0.47309181663591848</v>
      </c>
      <c r="X35" s="329">
        <v>0.58597102098814791</v>
      </c>
      <c r="Y35" s="329">
        <v>0.85685556992047074</v>
      </c>
      <c r="DA35" s="72" t="s">
        <v>2967</v>
      </c>
    </row>
    <row r="36" spans="1:105" ht="12" customHeight="1" x14ac:dyDescent="0.25">
      <c r="A36" s="64" t="s">
        <v>28</v>
      </c>
      <c r="B36" s="229">
        <v>2.2885485988714021E-2</v>
      </c>
      <c r="C36" s="229">
        <v>1.250690128216423E-2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1.9389808644202249E-2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2970</v>
      </c>
    </row>
    <row r="39" spans="1:105" ht="12" customHeight="1" x14ac:dyDescent="0.25">
      <c r="A39" s="64" t="s">
        <v>159</v>
      </c>
      <c r="B39" s="229">
        <v>5.9252448884490223E-2</v>
      </c>
      <c r="C39" s="229">
        <v>1.6620772446896571E-2</v>
      </c>
      <c r="D39" s="229">
        <v>5.4270922765257468E-2</v>
      </c>
      <c r="E39" s="229">
        <v>1.5538224826197459E-2</v>
      </c>
      <c r="F39" s="229">
        <v>5.0645232359183737E-2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9.6295746187457041E-3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1.502965925304626E-2</v>
      </c>
      <c r="W39" s="229">
        <v>1.6316756603162629E-2</v>
      </c>
      <c r="X39" s="229">
        <v>1.367634960132327E-2</v>
      </c>
      <c r="Y39" s="229">
        <v>1.1177189687794541E-2</v>
      </c>
      <c r="DA39" s="73" t="s">
        <v>2971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5.9964505725379487E-2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0.13935857732157081</v>
      </c>
      <c r="C42" s="229">
        <v>0.1146952011331827</v>
      </c>
      <c r="D42" s="229">
        <v>0.15373270174952239</v>
      </c>
      <c r="E42" s="229">
        <v>0.2044512400782752</v>
      </c>
      <c r="F42" s="229">
        <v>0.17942144962554141</v>
      </c>
      <c r="G42" s="229">
        <v>0.1680959807387167</v>
      </c>
      <c r="H42" s="229">
        <v>0.179100049365499</v>
      </c>
      <c r="I42" s="229">
        <v>0.14556297957579781</v>
      </c>
      <c r="J42" s="229">
        <v>0.14849234053707169</v>
      </c>
      <c r="K42" s="229">
        <v>6.3240098193340435E-2</v>
      </c>
      <c r="L42" s="229">
        <v>6.108962596179511E-2</v>
      </c>
      <c r="M42" s="229">
        <v>3.754829645991279E-2</v>
      </c>
      <c r="N42" s="229">
        <v>4.412843170447911E-2</v>
      </c>
      <c r="O42" s="229">
        <v>5.4845097336699088E-2</v>
      </c>
      <c r="P42" s="229">
        <v>6.09742897230642E-2</v>
      </c>
      <c r="Q42" s="229">
        <v>5.1327074440063757E-2</v>
      </c>
      <c r="R42" s="229">
        <v>7.025420678037661E-2</v>
      </c>
      <c r="S42" s="229">
        <v>7.7860142086691245E-2</v>
      </c>
      <c r="T42" s="229">
        <v>7.4526398243650496E-2</v>
      </c>
      <c r="U42" s="229">
        <v>0.106149296968857</v>
      </c>
      <c r="V42" s="229">
        <v>0.10800544873017071</v>
      </c>
      <c r="W42" s="229">
        <v>0.10933883263834181</v>
      </c>
      <c r="X42" s="229">
        <v>7.5918083784593471E-2</v>
      </c>
      <c r="Y42" s="229">
        <v>6.6407069881426015E-2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</v>
      </c>
      <c r="C44" s="229">
        <v>0.30376792656189938</v>
      </c>
      <c r="D44" s="229">
        <v>0.2482456072293984</v>
      </c>
      <c r="E44" s="229">
        <v>0.65846916874179129</v>
      </c>
      <c r="F44" s="229">
        <v>0.45611029464122999</v>
      </c>
      <c r="G44" s="229">
        <v>0.47171257681107331</v>
      </c>
      <c r="H44" s="229">
        <v>0.47171092488526578</v>
      </c>
      <c r="I44" s="229">
        <v>0.49465429145137141</v>
      </c>
      <c r="J44" s="229">
        <v>0.75115944456420092</v>
      </c>
      <c r="K44" s="229">
        <v>0.85715750066845497</v>
      </c>
      <c r="L44" s="229">
        <v>0.74381836016051128</v>
      </c>
      <c r="M44" s="229">
        <v>0.78098631662832163</v>
      </c>
      <c r="N44" s="229">
        <v>0.77869181478347438</v>
      </c>
      <c r="O44" s="229">
        <v>0.44234493547056292</v>
      </c>
      <c r="P44" s="229">
        <v>0.48914847816827439</v>
      </c>
      <c r="Q44" s="229">
        <v>0.71582675916518601</v>
      </c>
      <c r="R44" s="229">
        <v>0.40288247715212178</v>
      </c>
      <c r="S44" s="229">
        <v>0.4538157927961517</v>
      </c>
      <c r="T44" s="229">
        <v>0.55614330672908707</v>
      </c>
      <c r="U44" s="229">
        <v>0.46849961346719782</v>
      </c>
      <c r="V44" s="229">
        <v>0.40150643680977299</v>
      </c>
      <c r="W44" s="229">
        <v>0.29780288252692982</v>
      </c>
      <c r="X44" s="229">
        <v>0.43637989143331679</v>
      </c>
      <c r="Y44" s="229">
        <v>0.74381836016166636</v>
      </c>
      <c r="DA44" s="73" t="s">
        <v>2976</v>
      </c>
    </row>
    <row r="45" spans="1:105" ht="12" customHeight="1" x14ac:dyDescent="0.25">
      <c r="A45" s="64" t="s">
        <v>39</v>
      </c>
      <c r="B45" s="229">
        <v>6.6541040598415799E-2</v>
      </c>
      <c r="C45" s="229">
        <v>5.1814793009795843E-2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1.363454176582757E-2</v>
      </c>
      <c r="K45" s="229">
        <v>5.0723087186955673E-2</v>
      </c>
      <c r="L45" s="229">
        <v>6.9268341647441223E-2</v>
      </c>
      <c r="M45" s="229">
        <v>9.4357940535123447E-2</v>
      </c>
      <c r="N45" s="229">
        <v>3.8724140653335813E-2</v>
      </c>
      <c r="O45" s="229">
        <v>3.4361244369616108E-2</v>
      </c>
      <c r="P45" s="229">
        <v>2.727301053104648E-3</v>
      </c>
      <c r="Q45" s="229">
        <v>2.5635451798538531E-2</v>
      </c>
      <c r="R45" s="229">
        <v>2.781689994192706E-2</v>
      </c>
      <c r="S45" s="229">
        <v>4.1451441708175878E-2</v>
      </c>
      <c r="T45" s="229">
        <v>9.6539388680698279E-2</v>
      </c>
      <c r="U45" s="229">
        <v>2.7816899942246221E-2</v>
      </c>
      <c r="V45" s="229">
        <v>5.0723087188736478E-2</v>
      </c>
      <c r="W45" s="229">
        <v>4.9633344867484191E-2</v>
      </c>
      <c r="X45" s="229">
        <v>5.9996696168914322E-2</v>
      </c>
      <c r="Y45" s="229">
        <v>3.5452950189583887E-2</v>
      </c>
      <c r="DA45" s="73" t="s">
        <v>2977</v>
      </c>
    </row>
    <row r="46" spans="1:105" ht="12" customHeight="1" x14ac:dyDescent="0.25">
      <c r="A46" s="60" t="s">
        <v>2932</v>
      </c>
      <c r="B46" s="329">
        <v>0.13691414804084071</v>
      </c>
      <c r="C46" s="329">
        <v>0.12709936424411869</v>
      </c>
      <c r="D46" s="329">
        <v>0.1186405876552608</v>
      </c>
      <c r="E46" s="329">
        <v>0.1058307189852175</v>
      </c>
      <c r="F46" s="329">
        <v>0.1221983498948515</v>
      </c>
      <c r="G46" s="329">
        <v>0.11174587664671699</v>
      </c>
      <c r="H46" s="329">
        <v>0.10817518739636051</v>
      </c>
      <c r="I46" s="329">
        <v>0.14645040159365191</v>
      </c>
      <c r="J46" s="329">
        <v>0.14982581034091311</v>
      </c>
      <c r="K46" s="329">
        <v>0.12854590658859241</v>
      </c>
      <c r="L46" s="329">
        <v>0.10893723142370269</v>
      </c>
      <c r="M46" s="329">
        <v>0.1103824668291085</v>
      </c>
      <c r="N46" s="329">
        <v>0.10492895449486341</v>
      </c>
      <c r="O46" s="329">
        <v>8.8693104834884753E-2</v>
      </c>
      <c r="P46" s="329">
        <v>9.5961573502969952E-2</v>
      </c>
      <c r="Q46" s="329">
        <v>0.1001832105204002</v>
      </c>
      <c r="R46" s="329">
        <v>0.1017915770857179</v>
      </c>
      <c r="S46" s="329">
        <v>0.12601046160411289</v>
      </c>
      <c r="T46" s="329">
        <v>0.1282153681940755</v>
      </c>
      <c r="U46" s="329">
        <v>0.13621856321492851</v>
      </c>
      <c r="V46" s="329">
        <v>0.12276229432214419</v>
      </c>
      <c r="W46" s="329">
        <v>0.1277199624302475</v>
      </c>
      <c r="X46" s="329">
        <v>0.1178932207500462</v>
      </c>
      <c r="Y46" s="329">
        <v>0.109378034143573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1.4876115030382731</v>
      </c>
      <c r="C48" s="316">
        <v>1.3809710609454511</v>
      </c>
      <c r="D48" s="316">
        <v>1.2890640262432209</v>
      </c>
      <c r="E48" s="316">
        <v>1.149881127626478</v>
      </c>
      <c r="F48" s="316">
        <v>1.327720133799845</v>
      </c>
      <c r="G48" s="316">
        <v>1.214151012846133</v>
      </c>
      <c r="H48" s="316">
        <v>1.175354449608411</v>
      </c>
      <c r="I48" s="316">
        <v>1.591225634112732</v>
      </c>
      <c r="J48" s="316">
        <v>1.627900418652777</v>
      </c>
      <c r="K48" s="316">
        <v>1.39668815857242</v>
      </c>
      <c r="L48" s="316">
        <v>1.183634276617652</v>
      </c>
      <c r="M48" s="316">
        <v>1.199337173976649</v>
      </c>
      <c r="N48" s="316">
        <v>1.1400831976968271</v>
      </c>
      <c r="O48" s="316">
        <v>0.96367603261276413</v>
      </c>
      <c r="P48" s="316">
        <v>1.0426500302225039</v>
      </c>
      <c r="Q48" s="316">
        <v>1.0885193277249661</v>
      </c>
      <c r="R48" s="316">
        <v>1.1059946919433881</v>
      </c>
      <c r="S48" s="316">
        <v>1.3691398213245609</v>
      </c>
      <c r="T48" s="316">
        <v>1.3930967640750991</v>
      </c>
      <c r="U48" s="316">
        <v>1.48005377432161</v>
      </c>
      <c r="V48" s="316">
        <v>1.3338475518141231</v>
      </c>
      <c r="W48" s="316">
        <v>1.3877140383050619</v>
      </c>
      <c r="X48" s="316">
        <v>1.280943670377181</v>
      </c>
      <c r="Y48" s="316">
        <v>1.1884237246479179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1.0000000000000004</v>
      </c>
      <c r="C52" s="232">
        <f t="shared" si="1"/>
        <v>0.99999999999999967</v>
      </c>
      <c r="D52" s="232">
        <f t="shared" si="1"/>
        <v>1.0000000000000002</v>
      </c>
      <c r="E52" s="232">
        <f t="shared" si="1"/>
        <v>0.99999999999999967</v>
      </c>
      <c r="F52" s="232">
        <f t="shared" si="1"/>
        <v>1.0000000000000004</v>
      </c>
      <c r="G52" s="232">
        <f t="shared" si="1"/>
        <v>0.99999999999999989</v>
      </c>
      <c r="H52" s="232">
        <f t="shared" si="1"/>
        <v>1.0000000000000004</v>
      </c>
      <c r="I52" s="232">
        <f t="shared" si="1"/>
        <v>1</v>
      </c>
      <c r="J52" s="232">
        <f t="shared" si="1"/>
        <v>1</v>
      </c>
      <c r="K52" s="232">
        <f t="shared" si="1"/>
        <v>1</v>
      </c>
      <c r="L52" s="232">
        <f t="shared" si="1"/>
        <v>1</v>
      </c>
      <c r="M52" s="232">
        <f t="shared" si="1"/>
        <v>0.99999999999999978</v>
      </c>
      <c r="N52" s="232">
        <f t="shared" si="1"/>
        <v>1.0000000000000002</v>
      </c>
      <c r="O52" s="232">
        <f t="shared" si="1"/>
        <v>1.0000000000000004</v>
      </c>
      <c r="P52" s="232">
        <f t="shared" si="1"/>
        <v>0.99999999999999978</v>
      </c>
      <c r="Q52" s="232">
        <f t="shared" si="1"/>
        <v>0.99999999999999989</v>
      </c>
      <c r="R52" s="232">
        <f t="shared" si="1"/>
        <v>1</v>
      </c>
      <c r="S52" s="232">
        <f t="shared" si="1"/>
        <v>0.99999999999999978</v>
      </c>
      <c r="T52" s="232">
        <f t="shared" si="1"/>
        <v>0.99999999999999944</v>
      </c>
      <c r="U52" s="232">
        <f t="shared" si="1"/>
        <v>0.99999999999999989</v>
      </c>
      <c r="V52" s="232">
        <f t="shared" si="1"/>
        <v>1</v>
      </c>
      <c r="W52" s="232">
        <f t="shared" si="1"/>
        <v>0.99999999999999967</v>
      </c>
      <c r="X52" s="232">
        <f t="shared" si="1"/>
        <v>1.0000000000000004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2.2751726418820218E-2</v>
      </c>
      <c r="C53" s="299">
        <f t="shared" si="2"/>
        <v>1.6721873710932009E-2</v>
      </c>
      <c r="D53" s="299">
        <f t="shared" si="2"/>
        <v>1.6951152611722187E-2</v>
      </c>
      <c r="E53" s="299">
        <f t="shared" si="2"/>
        <v>1.0234941560775307E-2</v>
      </c>
      <c r="F53" s="299">
        <f t="shared" si="2"/>
        <v>1.3455603914638799E-2</v>
      </c>
      <c r="G53" s="299">
        <f t="shared" si="2"/>
        <v>1.3276493520994768E-2</v>
      </c>
      <c r="H53" s="299">
        <f t="shared" si="2"/>
        <v>1.1867937140844642E-2</v>
      </c>
      <c r="I53" s="299">
        <f t="shared" si="2"/>
        <v>1.5711222937767489E-2</v>
      </c>
      <c r="J53" s="299">
        <f t="shared" si="2"/>
        <v>1.2752752240274348E-2</v>
      </c>
      <c r="K53" s="299">
        <f t="shared" si="2"/>
        <v>1.1053326000064574E-2</v>
      </c>
      <c r="L53" s="299">
        <f t="shared" si="2"/>
        <v>1.0580808465155677E-2</v>
      </c>
      <c r="M53" s="299">
        <f t="shared" si="2"/>
        <v>1.039214310276388E-2</v>
      </c>
      <c r="N53" s="299">
        <f t="shared" si="2"/>
        <v>1.0334771334351376E-2</v>
      </c>
      <c r="O53" s="299">
        <f t="shared" si="2"/>
        <v>1.2925647683442593E-2</v>
      </c>
      <c r="P53" s="299">
        <f t="shared" si="2"/>
        <v>1.3257635068189994E-2</v>
      </c>
      <c r="Q53" s="299">
        <f t="shared" si="2"/>
        <v>1.0691407507575346E-2</v>
      </c>
      <c r="R53" s="299">
        <f t="shared" si="2"/>
        <v>1.4643177081360349E-2</v>
      </c>
      <c r="S53" s="299">
        <f t="shared" si="2"/>
        <v>1.5362634533734182E-2</v>
      </c>
      <c r="T53" s="299">
        <f t="shared" si="2"/>
        <v>1.3405844896897908E-2</v>
      </c>
      <c r="U53" s="299">
        <f t="shared" si="2"/>
        <v>1.5604858707316562E-2</v>
      </c>
      <c r="V53" s="299">
        <f t="shared" si="2"/>
        <v>1.507867055476445E-2</v>
      </c>
      <c r="W53" s="299">
        <f t="shared" si="2"/>
        <v>1.7269960496444178E-2</v>
      </c>
      <c r="X53" s="299">
        <f t="shared" si="2"/>
        <v>1.4548916243985351E-2</v>
      </c>
      <c r="Y53" s="299">
        <f t="shared" si="2"/>
        <v>1.0739087019895243E-2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6.4158052633480674E-3</v>
      </c>
      <c r="C54" s="233">
        <f t="shared" si="3"/>
        <v>4.7154349253643348E-3</v>
      </c>
      <c r="D54" s="233">
        <f t="shared" si="3"/>
        <v>4.7800897454595469E-3</v>
      </c>
      <c r="E54" s="233">
        <f t="shared" si="3"/>
        <v>2.8861718327169994E-3</v>
      </c>
      <c r="F54" s="233">
        <f t="shared" si="3"/>
        <v>3.7943729116598156E-3</v>
      </c>
      <c r="G54" s="233">
        <f t="shared" si="3"/>
        <v>3.743865210173431E-3</v>
      </c>
      <c r="H54" s="233">
        <f t="shared" si="3"/>
        <v>3.3466635529833962E-3</v>
      </c>
      <c r="I54" s="233">
        <f t="shared" si="3"/>
        <v>4.430439473568114E-3</v>
      </c>
      <c r="J54" s="233">
        <f t="shared" si="3"/>
        <v>3.5961743491098432E-3</v>
      </c>
      <c r="K54" s="233">
        <f t="shared" si="3"/>
        <v>3.1169497128822128E-3</v>
      </c>
      <c r="L54" s="233">
        <f t="shared" si="3"/>
        <v>2.9837035393089841E-3</v>
      </c>
      <c r="M54" s="233">
        <f t="shared" si="3"/>
        <v>2.9305014128961299E-3</v>
      </c>
      <c r="N54" s="233">
        <f t="shared" si="3"/>
        <v>2.9143230321010774E-3</v>
      </c>
      <c r="O54" s="233">
        <f t="shared" si="3"/>
        <v>3.644929484165007E-3</v>
      </c>
      <c r="P54" s="233">
        <f t="shared" si="3"/>
        <v>3.7385472769961309E-3</v>
      </c>
      <c r="Q54" s="233">
        <f t="shared" si="3"/>
        <v>3.0148915865549466E-3</v>
      </c>
      <c r="R54" s="233">
        <f t="shared" si="3"/>
        <v>4.1292590663808242E-3</v>
      </c>
      <c r="S54" s="233">
        <f t="shared" si="3"/>
        <v>4.3321403257949144E-3</v>
      </c>
      <c r="T54" s="233">
        <f t="shared" si="3"/>
        <v>3.780341265795047E-3</v>
      </c>
      <c r="U54" s="233">
        <f t="shared" si="3"/>
        <v>4.4004456094983253E-3</v>
      </c>
      <c r="V54" s="233">
        <f t="shared" si="3"/>
        <v>4.2520647501072496E-3</v>
      </c>
      <c r="W54" s="233">
        <f t="shared" si="3"/>
        <v>4.8699910244721246E-3</v>
      </c>
      <c r="X54" s="233">
        <f t="shared" si="3"/>
        <v>4.1026782625584873E-3</v>
      </c>
      <c r="Y54" s="233">
        <f t="shared" si="3"/>
        <v>3.0283368284880078E-3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8.7036776756294079E-2</v>
      </c>
      <c r="C55" s="233">
        <f t="shared" si="4"/>
        <v>6.3969562675534428E-2</v>
      </c>
      <c r="D55" s="233">
        <f t="shared" si="4"/>
        <v>6.4846669587583797E-2</v>
      </c>
      <c r="E55" s="233">
        <f t="shared" si="4"/>
        <v>3.9153790237299715E-2</v>
      </c>
      <c r="F55" s="233">
        <f t="shared" si="4"/>
        <v>5.1474440773460299E-2</v>
      </c>
      <c r="G55" s="233">
        <f t="shared" si="4"/>
        <v>5.0789253589887659E-2</v>
      </c>
      <c r="H55" s="233">
        <f t="shared" si="4"/>
        <v>4.5400818226742232E-2</v>
      </c>
      <c r="I55" s="233">
        <f t="shared" si="4"/>
        <v>6.0103316039862333E-2</v>
      </c>
      <c r="J55" s="233">
        <f t="shared" si="4"/>
        <v>4.878568023070682E-2</v>
      </c>
      <c r="K55" s="233">
        <f t="shared" si="4"/>
        <v>4.2284521612670135E-2</v>
      </c>
      <c r="L55" s="233">
        <f t="shared" si="4"/>
        <v>4.0476904799676069E-2</v>
      </c>
      <c r="M55" s="233">
        <f t="shared" si="4"/>
        <v>3.9755165063277149E-2</v>
      </c>
      <c r="N55" s="233">
        <f t="shared" si="4"/>
        <v>3.9535689243837685E-2</v>
      </c>
      <c r="O55" s="233">
        <f t="shared" si="4"/>
        <v>4.9447092108302497E-2</v>
      </c>
      <c r="P55" s="233">
        <f t="shared" si="4"/>
        <v>5.0717110539442868E-2</v>
      </c>
      <c r="Q55" s="233">
        <f t="shared" si="4"/>
        <v>4.0900001666583669E-2</v>
      </c>
      <c r="R55" s="233">
        <f t="shared" si="4"/>
        <v>5.6017504393819577E-2</v>
      </c>
      <c r="S55" s="233">
        <f t="shared" si="4"/>
        <v>5.8769790374900779E-2</v>
      </c>
      <c r="T55" s="233">
        <f t="shared" si="4"/>
        <v>5.1284087547555507E-2</v>
      </c>
      <c r="U55" s="233">
        <f t="shared" si="4"/>
        <v>5.9696419454952805E-2</v>
      </c>
      <c r="V55" s="233">
        <f t="shared" si="4"/>
        <v>5.7683485582488474E-2</v>
      </c>
      <c r="W55" s="233">
        <f t="shared" si="4"/>
        <v>6.6066269813953443E-2</v>
      </c>
      <c r="X55" s="233">
        <f t="shared" si="4"/>
        <v>5.5656909364306444E-2</v>
      </c>
      <c r="Y55" s="233">
        <f t="shared" si="4"/>
        <v>4.1082399740173491E-2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0.19855976466841296</v>
      </c>
      <c r="C56" s="233">
        <f t="shared" si="5"/>
        <v>0.14593579615615615</v>
      </c>
      <c r="D56" s="233">
        <f t="shared" si="5"/>
        <v>0.14793676802731379</v>
      </c>
      <c r="E56" s="233">
        <f t="shared" si="5"/>
        <v>8.9322785897312462E-2</v>
      </c>
      <c r="F56" s="233">
        <f t="shared" si="5"/>
        <v>0.11743027749102994</v>
      </c>
      <c r="G56" s="233">
        <f t="shared" si="5"/>
        <v>0.11586713819527057</v>
      </c>
      <c r="H56" s="233">
        <f t="shared" si="5"/>
        <v>0.10357432936765351</v>
      </c>
      <c r="I56" s="233">
        <f t="shared" si="5"/>
        <v>0.1371156048446302</v>
      </c>
      <c r="J56" s="233">
        <f t="shared" si="5"/>
        <v>0.11129632262142666</v>
      </c>
      <c r="K56" s="233">
        <f t="shared" si="5"/>
        <v>9.646502287231172E-2</v>
      </c>
      <c r="L56" s="233">
        <f t="shared" si="5"/>
        <v>9.2341249194389935E-2</v>
      </c>
      <c r="M56" s="233">
        <f t="shared" si="5"/>
        <v>9.0694721398301079E-2</v>
      </c>
      <c r="N56" s="233">
        <f t="shared" si="5"/>
        <v>9.0194024236912362E-2</v>
      </c>
      <c r="O56" s="233">
        <f t="shared" si="5"/>
        <v>0.11280522255612917</v>
      </c>
      <c r="P56" s="233">
        <f t="shared" si="5"/>
        <v>0.1157025559617294</v>
      </c>
      <c r="Q56" s="233">
        <f t="shared" si="5"/>
        <v>9.3306473522036457E-2</v>
      </c>
      <c r="R56" s="233">
        <f t="shared" si="5"/>
        <v>0.12779451289760982</v>
      </c>
      <c r="S56" s="233">
        <f t="shared" si="5"/>
        <v>0.13407339036838112</v>
      </c>
      <c r="T56" s="233">
        <f t="shared" si="5"/>
        <v>0.1169960186277294</v>
      </c>
      <c r="U56" s="233">
        <f t="shared" si="5"/>
        <v>0.13618733873511837</v>
      </c>
      <c r="V56" s="233">
        <f t="shared" si="5"/>
        <v>0.13159516872486249</v>
      </c>
      <c r="W56" s="233">
        <f t="shared" si="5"/>
        <v>0.15071908078018106</v>
      </c>
      <c r="X56" s="233">
        <f t="shared" si="5"/>
        <v>0.12697187599779428</v>
      </c>
      <c r="Y56" s="233">
        <f t="shared" si="5"/>
        <v>9.3722584043562027E-2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5.9418730013305748E-2</v>
      </c>
      <c r="C57" s="300">
        <f t="shared" si="6"/>
        <v>4.6253314815961004E-2</v>
      </c>
      <c r="D57" s="300">
        <f t="shared" si="6"/>
        <v>4.4039138830126522E-2</v>
      </c>
      <c r="E57" s="300">
        <f t="shared" si="6"/>
        <v>3.1591060969506528E-2</v>
      </c>
      <c r="F57" s="300">
        <f t="shared" si="6"/>
        <v>3.6671029850124451E-2</v>
      </c>
      <c r="G57" s="300">
        <f t="shared" si="6"/>
        <v>3.7067168835766717E-2</v>
      </c>
      <c r="H57" s="300">
        <f t="shared" si="6"/>
        <v>3.4804914755700848E-2</v>
      </c>
      <c r="I57" s="300">
        <f t="shared" si="6"/>
        <v>4.3781265746984349E-2</v>
      </c>
      <c r="J57" s="300">
        <f t="shared" si="6"/>
        <v>3.6589402858055495E-2</v>
      </c>
      <c r="K57" s="300">
        <f t="shared" si="6"/>
        <v>3.2843282903539349E-2</v>
      </c>
      <c r="L57" s="300">
        <f t="shared" si="6"/>
        <v>3.1597675235662856E-2</v>
      </c>
      <c r="M57" s="300">
        <f t="shared" si="6"/>
        <v>3.1122502670024789E-2</v>
      </c>
      <c r="N57" s="300">
        <f t="shared" si="6"/>
        <v>3.0868275832006555E-2</v>
      </c>
      <c r="O57" s="300">
        <f t="shared" si="6"/>
        <v>3.7594934546179994E-2</v>
      </c>
      <c r="P57" s="300">
        <f t="shared" si="6"/>
        <v>3.8454898752101396E-2</v>
      </c>
      <c r="Q57" s="300">
        <f t="shared" si="6"/>
        <v>3.1905349113595063E-2</v>
      </c>
      <c r="R57" s="300">
        <f t="shared" si="6"/>
        <v>4.1970110385380573E-2</v>
      </c>
      <c r="S57" s="300">
        <f t="shared" si="6"/>
        <v>4.4172831091726442E-2</v>
      </c>
      <c r="T57" s="300">
        <f t="shared" si="6"/>
        <v>3.8938130380914163E-2</v>
      </c>
      <c r="U57" s="300">
        <f t="shared" si="6"/>
        <v>4.4572926468219136E-2</v>
      </c>
      <c r="V57" s="300">
        <f t="shared" si="6"/>
        <v>4.2485998890513015E-2</v>
      </c>
      <c r="W57" s="300">
        <f t="shared" si="6"/>
        <v>4.8251388681346E-2</v>
      </c>
      <c r="X57" s="300">
        <f t="shared" si="6"/>
        <v>4.2184039008624961E-2</v>
      </c>
      <c r="Y57" s="300">
        <f t="shared" si="6"/>
        <v>3.2905684604501287E-2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0.36791702642001195</v>
      </c>
      <c r="C58" s="301">
        <f t="shared" si="7"/>
        <v>0.50504457405565339</v>
      </c>
      <c r="D58" s="301">
        <f t="shared" si="7"/>
        <v>0.50107511683867356</v>
      </c>
      <c r="E58" s="301">
        <f t="shared" si="7"/>
        <v>0.65302481038300952</v>
      </c>
      <c r="F58" s="301">
        <f t="shared" si="7"/>
        <v>0.5807761062163812</v>
      </c>
      <c r="G58" s="301">
        <f t="shared" si="7"/>
        <v>0.58430105582721836</v>
      </c>
      <c r="H58" s="301">
        <f t="shared" si="7"/>
        <v>0.61574870889661548</v>
      </c>
      <c r="I58" s="301">
        <f t="shared" si="7"/>
        <v>0.52793633803141726</v>
      </c>
      <c r="J58" s="301">
        <f t="shared" si="7"/>
        <v>0.59752900067324832</v>
      </c>
      <c r="K58" s="301">
        <f t="shared" si="7"/>
        <v>0.64186349753807492</v>
      </c>
      <c r="L58" s="301">
        <f t="shared" si="7"/>
        <v>0.65264393501877671</v>
      </c>
      <c r="M58" s="301">
        <f t="shared" si="7"/>
        <v>0.66063173644781137</v>
      </c>
      <c r="N58" s="301">
        <f t="shared" si="7"/>
        <v>0.65954610260687085</v>
      </c>
      <c r="O58" s="301">
        <f t="shared" si="7"/>
        <v>0.59544597970698876</v>
      </c>
      <c r="P58" s="301">
        <f t="shared" si="7"/>
        <v>0.58709828732647729</v>
      </c>
      <c r="Q58" s="301">
        <f t="shared" si="7"/>
        <v>0.65032800376037947</v>
      </c>
      <c r="R58" s="301">
        <f t="shared" si="7"/>
        <v>0.55393104372827895</v>
      </c>
      <c r="S58" s="301">
        <f t="shared" si="7"/>
        <v>0.53708743970076511</v>
      </c>
      <c r="T58" s="301">
        <f t="shared" si="7"/>
        <v>0.58445106336077257</v>
      </c>
      <c r="U58" s="301">
        <f t="shared" si="7"/>
        <v>0.53050648490433594</v>
      </c>
      <c r="V58" s="301">
        <f t="shared" si="7"/>
        <v>0.5431258527327838</v>
      </c>
      <c r="W58" s="301">
        <f t="shared" si="7"/>
        <v>0.49171419228307289</v>
      </c>
      <c r="X58" s="301">
        <f t="shared" si="7"/>
        <v>0.55584370999447819</v>
      </c>
      <c r="Y58" s="301">
        <f t="shared" si="7"/>
        <v>0.64666538990013211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0.10707199225400141</v>
      </c>
      <c r="C59" s="301">
        <f t="shared" si="8"/>
        <v>7.8694877895870236E-2</v>
      </c>
      <c r="D59" s="301">
        <f t="shared" si="8"/>
        <v>7.9773888263589179E-2</v>
      </c>
      <c r="E59" s="301">
        <f t="shared" si="8"/>
        <v>4.8166700115072743E-2</v>
      </c>
      <c r="F59" s="301">
        <f t="shared" si="8"/>
        <v>6.3323472320296295E-2</v>
      </c>
      <c r="G59" s="301">
        <f t="shared" si="8"/>
        <v>6.2480560168144191E-2</v>
      </c>
      <c r="H59" s="301">
        <f t="shared" si="8"/>
        <v>5.585174725748953E-2</v>
      </c>
      <c r="I59" s="301">
        <f t="shared" si="8"/>
        <v>7.393865018093701E-2</v>
      </c>
      <c r="J59" s="301">
        <f t="shared" si="8"/>
        <v>6.0015779196357796E-2</v>
      </c>
      <c r="K59" s="301">
        <f t="shared" si="8"/>
        <v>5.2018102454013122E-2</v>
      </c>
      <c r="L59" s="301">
        <f t="shared" si="8"/>
        <v>4.9794385760769347E-2</v>
      </c>
      <c r="M59" s="301">
        <f t="shared" si="8"/>
        <v>4.8906506931323562E-2</v>
      </c>
      <c r="N59" s="301">
        <f t="shared" si="8"/>
        <v>4.8636509418608198E-2</v>
      </c>
      <c r="O59" s="301">
        <f t="shared" si="8"/>
        <v>6.0829443144793334E-2</v>
      </c>
      <c r="P59" s="301">
        <f t="shared" si="8"/>
        <v>6.2391810326683145E-2</v>
      </c>
      <c r="Q59" s="301">
        <f t="shared" si="8"/>
        <v>5.0314876364219253E-2</v>
      </c>
      <c r="R59" s="301">
        <f t="shared" si="8"/>
        <v>6.8912315231271518E-2</v>
      </c>
      <c r="S59" s="301">
        <f t="shared" si="8"/>
        <v>7.2298156874652575E-2</v>
      </c>
      <c r="T59" s="301">
        <f t="shared" si="8"/>
        <v>6.3089301204485457E-2</v>
      </c>
      <c r="U59" s="301">
        <f t="shared" si="8"/>
        <v>7.3438089043320415E-2</v>
      </c>
      <c r="V59" s="301">
        <f t="shared" si="8"/>
        <v>7.0961792838053039E-2</v>
      </c>
      <c r="W59" s="301">
        <f t="shared" si="8"/>
        <v>8.1274231346794956E-2</v>
      </c>
      <c r="X59" s="301">
        <f t="shared" si="8"/>
        <v>6.8468713921046379E-2</v>
      </c>
      <c r="Y59" s="301">
        <f t="shared" si="8"/>
        <v>5.0539261111108971E-2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5.2026048373473917E-2</v>
      </c>
      <c r="C60" s="301">
        <f t="shared" si="9"/>
        <v>6.6047802226940094E-2</v>
      </c>
      <c r="D60" s="301">
        <f t="shared" si="9"/>
        <v>6.6984741139138479E-2</v>
      </c>
      <c r="E60" s="301">
        <f t="shared" si="9"/>
        <v>8.1173264644560233E-2</v>
      </c>
      <c r="F60" s="301">
        <f t="shared" si="9"/>
        <v>7.4642105497279065E-2</v>
      </c>
      <c r="G60" s="301">
        <f t="shared" si="9"/>
        <v>7.48196822227431E-2</v>
      </c>
      <c r="H60" s="301">
        <f t="shared" si="9"/>
        <v>7.7866925191633726E-2</v>
      </c>
      <c r="I60" s="301">
        <f t="shared" si="9"/>
        <v>6.8755272696104763E-2</v>
      </c>
      <c r="J60" s="301">
        <f t="shared" si="9"/>
        <v>7.4054515398033455E-2</v>
      </c>
      <c r="K60" s="301">
        <f t="shared" si="9"/>
        <v>7.2354888918323326E-2</v>
      </c>
      <c r="L60" s="301">
        <f t="shared" si="9"/>
        <v>7.3632894669862614E-2</v>
      </c>
      <c r="M60" s="301">
        <f t="shared" si="9"/>
        <v>7.0437581862529478E-2</v>
      </c>
      <c r="N60" s="301">
        <f t="shared" si="9"/>
        <v>7.309030704291028E-2</v>
      </c>
      <c r="O60" s="301">
        <f t="shared" si="9"/>
        <v>7.117555891767105E-2</v>
      </c>
      <c r="P60" s="301">
        <f t="shared" si="9"/>
        <v>7.1066267435817121E-2</v>
      </c>
      <c r="Q60" s="301">
        <f t="shared" si="9"/>
        <v>7.3110263414648199E-2</v>
      </c>
      <c r="R60" s="301">
        <f t="shared" si="9"/>
        <v>6.9012305762175957E-2</v>
      </c>
      <c r="S60" s="301">
        <f t="shared" si="9"/>
        <v>6.7189514080098031E-2</v>
      </c>
      <c r="T60" s="301">
        <f t="shared" si="9"/>
        <v>6.9838706256815819E-2</v>
      </c>
      <c r="U60" s="301">
        <f t="shared" si="9"/>
        <v>6.782744659222105E-2</v>
      </c>
      <c r="V60" s="301">
        <f t="shared" si="9"/>
        <v>6.933601127595182E-2</v>
      </c>
      <c r="W60" s="301">
        <f t="shared" si="9"/>
        <v>6.4837988733526017E-2</v>
      </c>
      <c r="X60" s="301">
        <f t="shared" si="9"/>
        <v>6.9042724865645985E-2</v>
      </c>
      <c r="Y60" s="301">
        <f t="shared" si="9"/>
        <v>7.4681469625993507E-2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2.3802192190241593E-2</v>
      </c>
      <c r="C61" s="302">
        <f t="shared" si="10"/>
        <v>3.310376471155297E-2</v>
      </c>
      <c r="D61" s="302">
        <f t="shared" si="10"/>
        <v>3.4155464566301329E-2</v>
      </c>
      <c r="E61" s="302">
        <f t="shared" si="10"/>
        <v>4.3127426319855347E-2</v>
      </c>
      <c r="F61" s="302">
        <f t="shared" si="10"/>
        <v>3.9065733905916764E-2</v>
      </c>
      <c r="G61" s="302">
        <f t="shared" si="10"/>
        <v>3.9131611357341473E-2</v>
      </c>
      <c r="H61" s="302">
        <f t="shared" si="10"/>
        <v>4.1106648958627805E-2</v>
      </c>
      <c r="I61" s="302">
        <f t="shared" si="10"/>
        <v>3.5024873737071874E-2</v>
      </c>
      <c r="J61" s="302">
        <f t="shared" si="10"/>
        <v>3.7887962811775984E-2</v>
      </c>
      <c r="K61" s="302">
        <f t="shared" si="10"/>
        <v>3.4562311689451591E-2</v>
      </c>
      <c r="L61" s="302">
        <f t="shared" si="10"/>
        <v>3.5468625063487982E-2</v>
      </c>
      <c r="M61" s="302">
        <f t="shared" si="10"/>
        <v>3.1933378211176693E-2</v>
      </c>
      <c r="N61" s="302">
        <f t="shared" si="10"/>
        <v>3.4665483058064064E-2</v>
      </c>
      <c r="O61" s="302">
        <f t="shared" si="10"/>
        <v>3.5048214017706442E-2</v>
      </c>
      <c r="P61" s="302">
        <f t="shared" si="10"/>
        <v>3.5240287006188177E-2</v>
      </c>
      <c r="Q61" s="302">
        <f t="shared" si="10"/>
        <v>3.5022210597273465E-2</v>
      </c>
      <c r="R61" s="302">
        <f t="shared" si="10"/>
        <v>3.435714212577174E-2</v>
      </c>
      <c r="S61" s="302">
        <f t="shared" si="10"/>
        <v>3.3122611067454642E-2</v>
      </c>
      <c r="T61" s="302">
        <f t="shared" si="10"/>
        <v>3.4091136531159361E-2</v>
      </c>
      <c r="U61" s="302">
        <f t="shared" si="10"/>
        <v>3.4005919901210165E-2</v>
      </c>
      <c r="V61" s="302">
        <f t="shared" si="10"/>
        <v>3.5068624838911461E-2</v>
      </c>
      <c r="W61" s="302">
        <f t="shared" si="10"/>
        <v>3.236802894985015E-2</v>
      </c>
      <c r="X61" s="302">
        <f t="shared" si="10"/>
        <v>3.4325782871085696E-2</v>
      </c>
      <c r="Y61" s="302">
        <f t="shared" si="10"/>
        <v>3.6764804266078255E-2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1.9130481062788505E-2</v>
      </c>
      <c r="C62" s="302">
        <f t="shared" si="11"/>
        <v>2.6260664677165486E-2</v>
      </c>
      <c r="D62" s="302">
        <f t="shared" si="11"/>
        <v>2.6054265895195834E-2</v>
      </c>
      <c r="E62" s="302">
        <f t="shared" si="11"/>
        <v>3.395515257916238E-2</v>
      </c>
      <c r="F62" s="302">
        <f t="shared" si="11"/>
        <v>3.0198456455801017E-2</v>
      </c>
      <c r="G62" s="302">
        <f t="shared" si="11"/>
        <v>3.038174229726795E-2</v>
      </c>
      <c r="H62" s="302">
        <f t="shared" si="11"/>
        <v>3.2016917318568698E-2</v>
      </c>
      <c r="I62" s="302">
        <f t="shared" si="11"/>
        <v>2.7450961471780895E-2</v>
      </c>
      <c r="J62" s="302">
        <f t="shared" si="11"/>
        <v>3.1069552129933051E-2</v>
      </c>
      <c r="K62" s="302">
        <f t="shared" si="11"/>
        <v>3.3374800845801383E-2</v>
      </c>
      <c r="L62" s="302">
        <f t="shared" si="11"/>
        <v>3.3935348306950129E-2</v>
      </c>
      <c r="M62" s="302">
        <f t="shared" si="11"/>
        <v>3.435068783461042E-2</v>
      </c>
      <c r="N62" s="302">
        <f t="shared" si="11"/>
        <v>3.4294238428511099E-2</v>
      </c>
      <c r="O62" s="302">
        <f t="shared" si="11"/>
        <v>3.0961241858086779E-2</v>
      </c>
      <c r="P62" s="302">
        <f t="shared" si="11"/>
        <v>3.052718917898883E-2</v>
      </c>
      <c r="Q62" s="302">
        <f t="shared" si="11"/>
        <v>3.3814927462303197E-2</v>
      </c>
      <c r="R62" s="302">
        <f t="shared" si="11"/>
        <v>2.8802601078964679E-2</v>
      </c>
      <c r="S62" s="302">
        <f t="shared" si="11"/>
        <v>2.7926788804080692E-2</v>
      </c>
      <c r="T62" s="302">
        <f t="shared" si="11"/>
        <v>3.0389542197989772E-2</v>
      </c>
      <c r="U62" s="302">
        <f t="shared" si="11"/>
        <v>2.7584600696253278E-2</v>
      </c>
      <c r="V62" s="302">
        <f t="shared" si="11"/>
        <v>2.8240766516072886E-2</v>
      </c>
      <c r="W62" s="302">
        <f t="shared" si="11"/>
        <v>2.5567528459628844E-2</v>
      </c>
      <c r="X62" s="302">
        <f t="shared" si="11"/>
        <v>2.8902053464033659E-2</v>
      </c>
      <c r="Y62" s="302">
        <f t="shared" si="11"/>
        <v>3.3624483530486395E-2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9.0933751204438206E-3</v>
      </c>
      <c r="C63" s="302">
        <f t="shared" si="12"/>
        <v>6.6833728382216379E-3</v>
      </c>
      <c r="D63" s="302">
        <f t="shared" si="12"/>
        <v>6.7750106776413117E-3</v>
      </c>
      <c r="E63" s="302">
        <f t="shared" si="12"/>
        <v>4.0906857455425046E-3</v>
      </c>
      <c r="F63" s="302">
        <f t="shared" si="12"/>
        <v>5.3779151355612901E-3</v>
      </c>
      <c r="G63" s="302">
        <f t="shared" si="12"/>
        <v>5.3063285681336737E-3</v>
      </c>
      <c r="H63" s="302">
        <f t="shared" si="12"/>
        <v>4.7433589144372235E-3</v>
      </c>
      <c r="I63" s="302">
        <f t="shared" si="12"/>
        <v>6.2794374872519971E-3</v>
      </c>
      <c r="J63" s="302">
        <f t="shared" si="12"/>
        <v>5.0970004563244183E-3</v>
      </c>
      <c r="K63" s="302">
        <f t="shared" si="12"/>
        <v>4.4177763830703619E-3</v>
      </c>
      <c r="L63" s="302">
        <f t="shared" si="12"/>
        <v>4.2289212994245052E-3</v>
      </c>
      <c r="M63" s="302">
        <f t="shared" si="12"/>
        <v>4.1535158167423664E-3</v>
      </c>
      <c r="N63" s="302">
        <f t="shared" si="12"/>
        <v>4.1305855563351108E-3</v>
      </c>
      <c r="O63" s="302">
        <f t="shared" si="12"/>
        <v>5.166103041877825E-3</v>
      </c>
      <c r="P63" s="302">
        <f t="shared" si="12"/>
        <v>5.2987912506401239E-3</v>
      </c>
      <c r="Q63" s="302">
        <f t="shared" si="12"/>
        <v>4.2731253550715503E-3</v>
      </c>
      <c r="R63" s="302">
        <f t="shared" si="12"/>
        <v>5.852562557439548E-3</v>
      </c>
      <c r="S63" s="302">
        <f t="shared" si="12"/>
        <v>6.1401142085627004E-3</v>
      </c>
      <c r="T63" s="302">
        <f t="shared" si="12"/>
        <v>5.3580275276666894E-3</v>
      </c>
      <c r="U63" s="302">
        <f t="shared" si="12"/>
        <v>6.2369259947576165E-3</v>
      </c>
      <c r="V63" s="302">
        <f t="shared" si="12"/>
        <v>6.026619920967472E-3</v>
      </c>
      <c r="W63" s="302">
        <f t="shared" si="12"/>
        <v>6.9024313240470345E-3</v>
      </c>
      <c r="X63" s="302">
        <f t="shared" si="12"/>
        <v>5.8148885305266251E-3</v>
      </c>
      <c r="Y63" s="302">
        <f t="shared" si="12"/>
        <v>4.2921818294288537E-3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9.8802129832332011E-2</v>
      </c>
      <c r="C65" s="235">
        <f t="shared" si="14"/>
        <v>7.2616763537588086E-2</v>
      </c>
      <c r="D65" s="235">
        <f t="shared" si="14"/>
        <v>7.3612434956392955E-2</v>
      </c>
      <c r="E65" s="235">
        <f t="shared" si="14"/>
        <v>4.4446474359746198E-2</v>
      </c>
      <c r="F65" s="235">
        <f t="shared" si="14"/>
        <v>5.8432591025130431E-2</v>
      </c>
      <c r="G65" s="235">
        <f t="shared" si="14"/>
        <v>5.7654782429801196E-2</v>
      </c>
      <c r="H65" s="235">
        <f t="shared" si="14"/>
        <v>5.1537955610336986E-2</v>
      </c>
      <c r="I65" s="235">
        <f t="shared" si="14"/>
        <v>6.8227890048728521E-2</v>
      </c>
      <c r="J65" s="235">
        <f t="shared" si="14"/>
        <v>5.5380372432787262E-2</v>
      </c>
      <c r="K65" s="235">
        <f t="shared" si="14"/>
        <v>4.8000407988120553E-2</v>
      </c>
      <c r="L65" s="235">
        <f t="shared" si="14"/>
        <v>4.5948443316397733E-2</v>
      </c>
      <c r="M65" s="235">
        <f t="shared" si="14"/>
        <v>4.5129141111072371E-2</v>
      </c>
      <c r="N65" s="235">
        <f t="shared" si="14"/>
        <v>4.4879997252401778E-2</v>
      </c>
      <c r="O65" s="235">
        <f t="shared" si="14"/>
        <v>5.6131191852327983E-2</v>
      </c>
      <c r="P65" s="235">
        <f t="shared" si="14"/>
        <v>5.7572887312562417E-2</v>
      </c>
      <c r="Q65" s="235">
        <f t="shared" si="14"/>
        <v>4.6428733064407382E-2</v>
      </c>
      <c r="R65" s="235">
        <f t="shared" si="14"/>
        <v>6.3589771453722327E-2</v>
      </c>
      <c r="S65" s="235">
        <f t="shared" si="14"/>
        <v>6.6714102649946538E-2</v>
      </c>
      <c r="T65" s="235">
        <f t="shared" si="14"/>
        <v>5.8216506459033611E-2</v>
      </c>
      <c r="U65" s="235">
        <f t="shared" si="14"/>
        <v>6.7765990485017302E-2</v>
      </c>
      <c r="V65" s="235">
        <f t="shared" si="14"/>
        <v>6.5480954650475792E-2</v>
      </c>
      <c r="W65" s="235">
        <f t="shared" si="14"/>
        <v>7.4996896840209201E-2</v>
      </c>
      <c r="X65" s="235">
        <f t="shared" si="14"/>
        <v>6.3180432341560483E-2</v>
      </c>
      <c r="Y65" s="235">
        <f t="shared" si="14"/>
        <v>4.6635787126145564E-2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0.47079305683025996</v>
      </c>
      <c r="C69" s="322">
        <f>IF(C$5=0,0,C$5/WWP_fec!C$5)</f>
        <v>0.4405394014805929</v>
      </c>
      <c r="D69" s="322">
        <f>IF(D$5=0,0,D$5/WWP_fec!D$5)</f>
        <v>0.4428701818571732</v>
      </c>
      <c r="E69" s="322">
        <f>IF(E$5=0,0,E$5/WWP_fec!E$5)</f>
        <v>0.42092794802361533</v>
      </c>
      <c r="F69" s="322">
        <f>IF(F$5=0,0,F$5/WWP_fec!F$5)</f>
        <v>0.43060516444635072</v>
      </c>
      <c r="G69" s="322">
        <f>IF(G$5=0,0,G$5/WWP_fec!G$5)</f>
        <v>0.4286948817744527</v>
      </c>
      <c r="H69" s="322">
        <f>IF(H$5=0,0,H$5/WWP_fec!H$5)</f>
        <v>0.42523629013045572</v>
      </c>
      <c r="I69" s="322">
        <f>IF(I$5=0,0,I$5/WWP_fec!I$5)</f>
        <v>0.43332531309500771</v>
      </c>
      <c r="J69" s="322">
        <f>IF(J$5=0,0,J$5/WWP_fec!J$5)</f>
        <v>0.42405989324249599</v>
      </c>
      <c r="K69" s="322">
        <f>IF(K$5=0,0,K$5/WWP_fec!K$5)</f>
        <v>0.41792494882458936</v>
      </c>
      <c r="L69" s="322">
        <f>IF(L$5=0,0,L$5/WWP_fec!L$5)</f>
        <v>0.4182422059679487</v>
      </c>
      <c r="M69" s="322">
        <f>IF(M$5=0,0,M$5/WWP_fec!M$5)</f>
        <v>0.41804522083669227</v>
      </c>
      <c r="N69" s="322">
        <f>IF(N$5=0,0,N$5/WWP_fec!N$5)</f>
        <v>0.41517088377338979</v>
      </c>
      <c r="O69" s="322">
        <f>IF(O$5=0,0,O$5/WWP_fec!O$5)</f>
        <v>0.42457248549474724</v>
      </c>
      <c r="P69" s="322">
        <f>IF(P$5=0,0,P$5/WWP_fec!P$5)</f>
        <v>0.42293236607352741</v>
      </c>
      <c r="Q69" s="322">
        <f>IF(Q$5=0,0,Q$5/WWP_fec!Q$5)</f>
        <v>0.41603500992213654</v>
      </c>
      <c r="R69" s="322">
        <f>IF(R$5=0,0,R$5/WWP_fec!R$5)</f>
        <v>0.42986707061213897</v>
      </c>
      <c r="S69" s="322">
        <f>IF(S$5=0,0,S$5/WWP_fec!S$5)</f>
        <v>0.43232016550419583</v>
      </c>
      <c r="T69" s="322">
        <f>IF(T$5=0,0,T$5/WWP_fec!T$5)</f>
        <v>0.42892556087529937</v>
      </c>
      <c r="U69" s="322">
        <f>IF(U$5=0,0,U$5/WWP_fec!U$5)</f>
        <v>0.43331108736992124</v>
      </c>
      <c r="V69" s="322">
        <f>IF(V$5=0,0,V$5/WWP_fec!V$5)</f>
        <v>0.43465724916863968</v>
      </c>
      <c r="W69" s="322">
        <f>IF(W$5=0,0,W$5/WWP_fec!W$5)</f>
        <v>0.44257941749932028</v>
      </c>
      <c r="X69" s="322">
        <f>IF(X$5=0,0,X$5/WWP_fec!X$5)</f>
        <v>0.43182533342447066</v>
      </c>
      <c r="Y69" s="322">
        <f>IF(Y$5=0,0,Y$5/WWP_fec!Y$5)</f>
        <v>0.41737032475059804</v>
      </c>
      <c r="DA69" s="95"/>
    </row>
    <row r="70" spans="1:105" ht="12" customHeight="1" x14ac:dyDescent="0.25">
      <c r="A70" s="55" t="s">
        <v>91</v>
      </c>
      <c r="B70" s="334">
        <f>IF(B$6=0,0,B$6/WWP_fec!B$6)</f>
        <v>0.46222627299301211</v>
      </c>
      <c r="C70" s="334">
        <f>IF(C$6=0,0,C$6/WWP_fec!C$6)</f>
        <v>0.46222627299301194</v>
      </c>
      <c r="D70" s="334">
        <f>IF(D$6=0,0,D$6/WWP_fec!D$6)</f>
        <v>0.462226272993012</v>
      </c>
      <c r="E70" s="334">
        <f>IF(E$6=0,0,E$6/WWP_fec!E$6)</f>
        <v>0.462226272993012</v>
      </c>
      <c r="F70" s="334">
        <f>IF(F$6=0,0,F$6/WWP_fec!F$6)</f>
        <v>0.46222627299301211</v>
      </c>
      <c r="G70" s="334">
        <f>IF(G$6=0,0,G$6/WWP_fec!G$6)</f>
        <v>0.46222627299301194</v>
      </c>
      <c r="H70" s="334">
        <f>IF(H$6=0,0,H$6/WWP_fec!H$6)</f>
        <v>0.46222627299301206</v>
      </c>
      <c r="I70" s="334">
        <f>IF(I$6=0,0,I$6/WWP_fec!I$6)</f>
        <v>0.46222627299301194</v>
      </c>
      <c r="J70" s="334">
        <f>IF(J$6=0,0,J$6/WWP_fec!J$6)</f>
        <v>0.46222627299301206</v>
      </c>
      <c r="K70" s="334">
        <f>IF(K$6=0,0,K$6/WWP_fec!K$6)</f>
        <v>0.462226272993012</v>
      </c>
      <c r="L70" s="334">
        <f>IF(L$6=0,0,L$6/WWP_fec!L$6)</f>
        <v>0.46222627299301194</v>
      </c>
      <c r="M70" s="334">
        <f>IF(M$6=0,0,M$6/WWP_fec!M$6)</f>
        <v>0.462226272993012</v>
      </c>
      <c r="N70" s="334">
        <f>IF(N$6=0,0,N$6/WWP_fec!N$6)</f>
        <v>0.46222627299301194</v>
      </c>
      <c r="O70" s="334">
        <f>IF(O$6=0,0,O$6/WWP_fec!O$6)</f>
        <v>0.46222627299301206</v>
      </c>
      <c r="P70" s="334">
        <f>IF(P$6=0,0,P$6/WWP_fec!P$6)</f>
        <v>0.46222627299301206</v>
      </c>
      <c r="Q70" s="334">
        <f>IF(Q$6=0,0,Q$6/WWP_fec!Q$6)</f>
        <v>0.46222627299301189</v>
      </c>
      <c r="R70" s="334">
        <f>IF(R$6=0,0,R$6/WWP_fec!R$6)</f>
        <v>0.46222627299301194</v>
      </c>
      <c r="S70" s="334">
        <f>IF(S$6=0,0,S$6/WWP_fec!S$6)</f>
        <v>0.462226272993012</v>
      </c>
      <c r="T70" s="334">
        <f>IF(T$6=0,0,T$6/WWP_fec!T$6)</f>
        <v>0.462226272993012</v>
      </c>
      <c r="U70" s="334">
        <f>IF(U$6=0,0,U$6/WWP_fec!U$6)</f>
        <v>0.46222627299301206</v>
      </c>
      <c r="V70" s="334">
        <f>IF(V$6=0,0,V$6/WWP_fec!V$6)</f>
        <v>0.46222627299301194</v>
      </c>
      <c r="W70" s="334">
        <f>IF(W$6=0,0,W$6/WWP_fec!W$6)</f>
        <v>0.46222627299301206</v>
      </c>
      <c r="X70" s="334">
        <f>IF(X$6=0,0,X$6/WWP_fec!X$6)</f>
        <v>0.462226272993012</v>
      </c>
      <c r="Y70" s="334">
        <f>IF(Y$6=0,0,Y$6/WWP_fec!Y$6)</f>
        <v>0.46222627299301194</v>
      </c>
      <c r="DA70" s="67"/>
    </row>
    <row r="71" spans="1:105" ht="12" customHeight="1" x14ac:dyDescent="0.25">
      <c r="A71" s="173" t="s">
        <v>92</v>
      </c>
      <c r="B71" s="335">
        <f>IF(B$7=0,0,B$7/WWP_fec!B$7)</f>
        <v>0.11991659026188733</v>
      </c>
      <c r="C71" s="335">
        <f>IF(C$7=0,0,C$7/WWP_fec!C$7)</f>
        <v>0.11991659026188732</v>
      </c>
      <c r="D71" s="335">
        <f>IF(D$7=0,0,D$7/WWP_fec!D$7)</f>
        <v>0.11991659026188732</v>
      </c>
      <c r="E71" s="335">
        <f>IF(E$7=0,0,E$7/WWP_fec!E$7)</f>
        <v>0.11991659026188733</v>
      </c>
      <c r="F71" s="335">
        <f>IF(F$7=0,0,F$7/WWP_fec!F$7)</f>
        <v>0.11991659026188733</v>
      </c>
      <c r="G71" s="335">
        <f>IF(G$7=0,0,G$7/WWP_fec!G$7)</f>
        <v>0.11991659026188732</v>
      </c>
      <c r="H71" s="335">
        <f>IF(H$7=0,0,H$7/WWP_fec!H$7)</f>
        <v>0.11991659026188732</v>
      </c>
      <c r="I71" s="335">
        <f>IF(I$7=0,0,I$7/WWP_fec!I$7)</f>
        <v>0.11991659026188735</v>
      </c>
      <c r="J71" s="335">
        <f>IF(J$7=0,0,J$7/WWP_fec!J$7)</f>
        <v>0.11991659026188729</v>
      </c>
      <c r="K71" s="335">
        <f>IF(K$7=0,0,K$7/WWP_fec!K$7)</f>
        <v>0.11991659026188732</v>
      </c>
      <c r="L71" s="335">
        <f>IF(L$7=0,0,L$7/WWP_fec!L$7)</f>
        <v>0.11991659026188733</v>
      </c>
      <c r="M71" s="335">
        <f>IF(M$7=0,0,M$7/WWP_fec!M$7)</f>
        <v>0.11991659026188733</v>
      </c>
      <c r="N71" s="335">
        <f>IF(N$7=0,0,N$7/WWP_fec!N$7)</f>
        <v>0.11991659026188733</v>
      </c>
      <c r="O71" s="335">
        <f>IF(O$7=0,0,O$7/WWP_fec!O$7)</f>
        <v>0.11991659026188729</v>
      </c>
      <c r="P71" s="335">
        <f>IF(P$7=0,0,P$7/WWP_fec!P$7)</f>
        <v>0.11991659026188732</v>
      </c>
      <c r="Q71" s="335">
        <f>IF(Q$7=0,0,Q$7/WWP_fec!Q$7)</f>
        <v>0.11991659026188731</v>
      </c>
      <c r="R71" s="335">
        <f>IF(R$7=0,0,R$7/WWP_fec!R$7)</f>
        <v>0.11991659026188732</v>
      </c>
      <c r="S71" s="335">
        <f>IF(S$7=0,0,S$7/WWP_fec!S$7)</f>
        <v>0.11991659026188732</v>
      </c>
      <c r="T71" s="335">
        <f>IF(T$7=0,0,T$7/WWP_fec!T$7)</f>
        <v>0.11991659026188732</v>
      </c>
      <c r="U71" s="335">
        <f>IF(U$7=0,0,U$7/WWP_fec!U$7)</f>
        <v>0.11991659026188732</v>
      </c>
      <c r="V71" s="335">
        <f>IF(V$7=0,0,V$7/WWP_fec!V$7)</f>
        <v>0.11991659026188732</v>
      </c>
      <c r="W71" s="335">
        <f>IF(W$7=0,0,W$7/WWP_fec!W$7)</f>
        <v>0.11991659026188732</v>
      </c>
      <c r="X71" s="335">
        <f>IF(X$7=0,0,X$7/WWP_fec!X$7)</f>
        <v>0.11991659026188732</v>
      </c>
      <c r="Y71" s="335">
        <f>IF(Y$7=0,0,Y$7/WWP_fec!Y$7)</f>
        <v>0.11991659026188732</v>
      </c>
      <c r="DA71" s="177"/>
    </row>
    <row r="72" spans="1:105" ht="12" customHeight="1" x14ac:dyDescent="0.25">
      <c r="A72" s="173" t="s">
        <v>93</v>
      </c>
      <c r="B72" s="335">
        <f>IF(B$8=0,0,B$8/WWP_fec!B$8)</f>
        <v>0.65596280789975436</v>
      </c>
      <c r="C72" s="335">
        <f>IF(C$8=0,0,C$8/WWP_fec!C$8)</f>
        <v>0.65596280789975414</v>
      </c>
      <c r="D72" s="335">
        <f>IF(D$8=0,0,D$8/WWP_fec!D$8)</f>
        <v>0.65596280789975414</v>
      </c>
      <c r="E72" s="335">
        <f>IF(E$8=0,0,E$8/WWP_fec!E$8)</f>
        <v>0.65596280789975447</v>
      </c>
      <c r="F72" s="335">
        <f>IF(F$8=0,0,F$8/WWP_fec!F$8)</f>
        <v>0.65596280789975436</v>
      </c>
      <c r="G72" s="335">
        <f>IF(G$8=0,0,G$8/WWP_fec!G$8)</f>
        <v>0.65596280789975425</v>
      </c>
      <c r="H72" s="335">
        <f>IF(H$8=0,0,H$8/WWP_fec!H$8)</f>
        <v>0.65596280789975403</v>
      </c>
      <c r="I72" s="335">
        <f>IF(I$8=0,0,I$8/WWP_fec!I$8)</f>
        <v>0.65596280789975436</v>
      </c>
      <c r="J72" s="335">
        <f>IF(J$8=0,0,J$8/WWP_fec!J$8)</f>
        <v>0.65596280789975425</v>
      </c>
      <c r="K72" s="335">
        <f>IF(K$8=0,0,K$8/WWP_fec!K$8)</f>
        <v>0.65596280789975425</v>
      </c>
      <c r="L72" s="335">
        <f>IF(L$8=0,0,L$8/WWP_fec!L$8)</f>
        <v>0.65596280789975403</v>
      </c>
      <c r="M72" s="335">
        <f>IF(M$8=0,0,M$8/WWP_fec!M$8)</f>
        <v>0.65596280789975425</v>
      </c>
      <c r="N72" s="335">
        <f>IF(N$8=0,0,N$8/WWP_fec!N$8)</f>
        <v>0.65596280789975414</v>
      </c>
      <c r="O72" s="335">
        <f>IF(O$8=0,0,O$8/WWP_fec!O$8)</f>
        <v>0.65596280789975447</v>
      </c>
      <c r="P72" s="335">
        <f>IF(P$8=0,0,P$8/WWP_fec!P$8)</f>
        <v>0.65596280789975425</v>
      </c>
      <c r="Q72" s="335">
        <f>IF(Q$8=0,0,Q$8/WWP_fec!Q$8)</f>
        <v>0.65596280789975447</v>
      </c>
      <c r="R72" s="335">
        <f>IF(R$8=0,0,R$8/WWP_fec!R$8)</f>
        <v>0.65596280789975414</v>
      </c>
      <c r="S72" s="335">
        <f>IF(S$8=0,0,S$8/WWP_fec!S$8)</f>
        <v>0.65596280789975425</v>
      </c>
      <c r="T72" s="335">
        <f>IF(T$8=0,0,T$8/WWP_fec!T$8)</f>
        <v>0.65596280789975436</v>
      </c>
      <c r="U72" s="335">
        <f>IF(U$8=0,0,U$8/WWP_fec!U$8)</f>
        <v>0.65596280789975436</v>
      </c>
      <c r="V72" s="335">
        <f>IF(V$8=0,0,V$8/WWP_fec!V$8)</f>
        <v>0.65596280789975414</v>
      </c>
      <c r="W72" s="335">
        <f>IF(W$8=0,0,W$8/WWP_fec!W$8)</f>
        <v>0.65596280789975436</v>
      </c>
      <c r="X72" s="335">
        <f>IF(X$8=0,0,X$8/WWP_fec!X$8)</f>
        <v>0.65596280789975436</v>
      </c>
      <c r="Y72" s="335">
        <f>IF(Y$8=0,0,Y$8/WWP_fec!Y$8)</f>
        <v>0.65596280789975425</v>
      </c>
      <c r="DA72" s="177"/>
    </row>
    <row r="73" spans="1:105" ht="12" customHeight="1" x14ac:dyDescent="0.25">
      <c r="A73" s="173" t="s">
        <v>94</v>
      </c>
      <c r="B73" s="335">
        <f>IF(B$9=0,0,B$9/WWP_fec!B$9)</f>
        <v>0.48832139751774756</v>
      </c>
      <c r="C73" s="335">
        <f>IF(C$9=0,0,C$9/WWP_fec!C$9)</f>
        <v>0.48832139751774739</v>
      </c>
      <c r="D73" s="335">
        <f>IF(D$9=0,0,D$9/WWP_fec!D$9)</f>
        <v>0.4883213975177475</v>
      </c>
      <c r="E73" s="335">
        <f>IF(E$9=0,0,E$9/WWP_fec!E$9)</f>
        <v>0.48832139751774767</v>
      </c>
      <c r="F73" s="335">
        <f>IF(F$9=0,0,F$9/WWP_fec!F$9)</f>
        <v>0.48832139751774756</v>
      </c>
      <c r="G73" s="335">
        <f>IF(G$9=0,0,G$9/WWP_fec!G$9)</f>
        <v>0.48832139751774745</v>
      </c>
      <c r="H73" s="335">
        <f>IF(H$9=0,0,H$9/WWP_fec!H$9)</f>
        <v>0.48832139751774745</v>
      </c>
      <c r="I73" s="335">
        <f>IF(I$9=0,0,I$9/WWP_fec!I$9)</f>
        <v>0.48832139751774761</v>
      </c>
      <c r="J73" s="335">
        <f>IF(J$9=0,0,J$9/WWP_fec!J$9)</f>
        <v>0.48832139751774761</v>
      </c>
      <c r="K73" s="335">
        <f>IF(K$9=0,0,K$9/WWP_fec!K$9)</f>
        <v>0.48832139751774745</v>
      </c>
      <c r="L73" s="335">
        <f>IF(L$9=0,0,L$9/WWP_fec!L$9)</f>
        <v>0.48832139751774734</v>
      </c>
      <c r="M73" s="335">
        <f>IF(M$9=0,0,M$9/WWP_fec!M$9)</f>
        <v>0.48832139751774734</v>
      </c>
      <c r="N73" s="335">
        <f>IF(N$9=0,0,N$9/WWP_fec!N$9)</f>
        <v>0.48832139751774761</v>
      </c>
      <c r="O73" s="335">
        <f>IF(O$9=0,0,O$9/WWP_fec!O$9)</f>
        <v>0.4883213975177475</v>
      </c>
      <c r="P73" s="335">
        <f>IF(P$9=0,0,P$9/WWP_fec!P$9)</f>
        <v>0.48832139751774756</v>
      </c>
      <c r="Q73" s="335">
        <f>IF(Q$9=0,0,Q$9/WWP_fec!Q$9)</f>
        <v>0.48832139751774767</v>
      </c>
      <c r="R73" s="335">
        <f>IF(R$9=0,0,R$9/WWP_fec!R$9)</f>
        <v>0.48832139751774767</v>
      </c>
      <c r="S73" s="335">
        <f>IF(S$9=0,0,S$9/WWP_fec!S$9)</f>
        <v>0.4883213975177475</v>
      </c>
      <c r="T73" s="335">
        <f>IF(T$9=0,0,T$9/WWP_fec!T$9)</f>
        <v>0.4883213975177475</v>
      </c>
      <c r="U73" s="335">
        <f>IF(U$9=0,0,U$9/WWP_fec!U$9)</f>
        <v>0.48832139751774756</v>
      </c>
      <c r="V73" s="335">
        <f>IF(V$9=0,0,V$9/WWP_fec!V$9)</f>
        <v>0.48832139751774745</v>
      </c>
      <c r="W73" s="335">
        <f>IF(W$9=0,0,W$9/WWP_fec!W$9)</f>
        <v>0.48832139751774745</v>
      </c>
      <c r="X73" s="335">
        <f>IF(X$9=0,0,X$9/WWP_fec!X$9)</f>
        <v>0.48832139751774734</v>
      </c>
      <c r="Y73" s="335">
        <f>IF(Y$9=0,0,Y$9/WWP_fec!Y$9)</f>
        <v>0.48832139751774756</v>
      </c>
      <c r="DA73" s="177"/>
    </row>
    <row r="74" spans="1:105" ht="12" customHeight="1" x14ac:dyDescent="0.25">
      <c r="A74" s="56" t="s">
        <v>95</v>
      </c>
      <c r="B74" s="336">
        <f>IF(B$10=0,0,B$10/WWP_fec!B$10)</f>
        <v>0.804803005013221</v>
      </c>
      <c r="C74" s="336">
        <f>IF(C$10=0,0,C$10/WWP_fec!C$10)</f>
        <v>0.79179633543432659</v>
      </c>
      <c r="D74" s="336">
        <f>IF(D$10=0,0,D$10/WWP_fec!D$10)</f>
        <v>0.77913663451917536</v>
      </c>
      <c r="E74" s="336">
        <f>IF(E$10=0,0,E$10/WWP_fec!E$10)</f>
        <v>0.71677514940268094</v>
      </c>
      <c r="F74" s="336">
        <f>IF(F$10=0,0,F$10/WWP_fec!F$10)</f>
        <v>0.74979880691318634</v>
      </c>
      <c r="G74" s="336">
        <f>IF(G$10=0,0,G$10/WWP_fec!G$10)</f>
        <v>0.76202566917518666</v>
      </c>
      <c r="H74" s="336">
        <f>IF(H$10=0,0,H$10/WWP_fec!H$10)</f>
        <v>0.74598569987719143</v>
      </c>
      <c r="I74" s="336">
        <f>IF(I$10=0,0,I$10/WWP_fec!I$10)</f>
        <v>0.78887054032152015</v>
      </c>
      <c r="J74" s="336">
        <f>IF(J$10=0,0,J$10/WWP_fec!J$10)</f>
        <v>0.77116612633787185</v>
      </c>
      <c r="K74" s="336">
        <f>IF(K$10=0,0,K$10/WWP_fec!K$10)</f>
        <v>0.77903685666994293</v>
      </c>
      <c r="L74" s="336">
        <f>IF(L$10=0,0,L$10/WWP_fec!L$10)</f>
        <v>0.77193131505902368</v>
      </c>
      <c r="M74" s="336">
        <f>IF(M$10=0,0,M$10/WWP_fec!M$10)</f>
        <v>0.78428844229077277</v>
      </c>
      <c r="N74" s="336">
        <f>IF(N$10=0,0,N$10/WWP_fec!N$10)</f>
        <v>0.76874955771464393</v>
      </c>
      <c r="O74" s="336">
        <f>IF(O$10=0,0,O$10/WWP_fec!O$10)</f>
        <v>0.78522729686416837</v>
      </c>
      <c r="P74" s="336">
        <f>IF(P$10=0,0,P$10/WWP_fec!P$10)</f>
        <v>0.78601360263381315</v>
      </c>
      <c r="Q74" s="336">
        <f>IF(Q$10=0,0,Q$10/WWP_fec!Q$10)</f>
        <v>0.7750561921965744</v>
      </c>
      <c r="R74" s="336">
        <f>IF(R$10=0,0,R$10/WWP_fec!R$10)</f>
        <v>0.79138834984934947</v>
      </c>
      <c r="S74" s="336">
        <f>IF(S$10=0,0,S$10/WWP_fec!S$10)</f>
        <v>0.79613394328197218</v>
      </c>
      <c r="T74" s="336">
        <f>IF(T$10=0,0,T$10/WWP_fec!T$10)</f>
        <v>0.78950986625732755</v>
      </c>
      <c r="U74" s="336">
        <f>IF(U$10=0,0,U$10/WWP_fec!U$10)</f>
        <v>0.7947794625309611</v>
      </c>
      <c r="V74" s="336">
        <f>IF(V$10=0,0,V$10/WWP_fec!V$10)</f>
        <v>0.78677586790281318</v>
      </c>
      <c r="W74" s="336">
        <f>IF(W$10=0,0,W$10/WWP_fec!W$10)</f>
        <v>0.79715092612367522</v>
      </c>
      <c r="X74" s="336">
        <f>IF(X$10=0,0,X$10/WWP_fec!X$10)</f>
        <v>0.79160046991501465</v>
      </c>
      <c r="Y74" s="336">
        <f>IF(Y$10=0,0,Y$10/WWP_fec!Y$10)</f>
        <v>0.76945703287125178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0.46107512211730528</v>
      </c>
      <c r="C75" s="349">
        <f>IF(C$16=0,0,C$16/WWP_fec!C$16)</f>
        <v>0.42304767630372553</v>
      </c>
      <c r="D75" s="349">
        <f>IF(D$16=0,0,D$16/WWP_fec!D$16)</f>
        <v>0.42766010374818253</v>
      </c>
      <c r="E75" s="349">
        <f>IF(E$16=0,0,E$16/WWP_fec!E$16)</f>
        <v>0.41548898247254085</v>
      </c>
      <c r="F75" s="349">
        <f>IF(F$16=0,0,F$16/WWP_fec!F$16)</f>
        <v>0.42011084522363634</v>
      </c>
      <c r="G75" s="349">
        <f>IF(G$16=0,0,G$16/WWP_fec!G$16)</f>
        <v>0.41671992863445029</v>
      </c>
      <c r="H75" s="349">
        <f>IF(H$16=0,0,H$16/WWP_fec!H$16)</f>
        <v>0.41747402845536857</v>
      </c>
      <c r="I75" s="349">
        <f>IF(I$16=0,0,I$16/WWP_fec!I$16)</f>
        <v>0.41430345258286561</v>
      </c>
      <c r="J75" s="349">
        <f>IF(J$16=0,0,J$16/WWP_fec!J$16)</f>
        <v>0.41094849700587699</v>
      </c>
      <c r="K75" s="349">
        <f>IF(K$16=0,0,K$16/WWP_fec!K$16)</f>
        <v>0.40697523526194573</v>
      </c>
      <c r="L75" s="349">
        <f>IF(L$16=0,0,L$16/WWP_fec!L$16)</f>
        <v>0.40907539620124417</v>
      </c>
      <c r="M75" s="349">
        <f>IF(M$16=0,0,M$16/WWP_fec!M$16)</f>
        <v>0.408775224693601</v>
      </c>
      <c r="N75" s="349">
        <f>IF(N$16=0,0,N$16/WWP_fec!N$16)</f>
        <v>0.40600984473149276</v>
      </c>
      <c r="O75" s="349">
        <f>IF(O$16=0,0,O$16/WWP_fec!O$16)</f>
        <v>0.41031407414358118</v>
      </c>
      <c r="P75" s="349">
        <f>IF(P$16=0,0,P$16/WWP_fec!P$16)</f>
        <v>0.40682384090526935</v>
      </c>
      <c r="Q75" s="349">
        <f>IF(Q$16=0,0,Q$16/WWP_fec!Q$16)</f>
        <v>0.40564552642943019</v>
      </c>
      <c r="R75" s="349">
        <f>IF(R$16=0,0,R$16/WWP_fec!R$16)</f>
        <v>0.41218237286606157</v>
      </c>
      <c r="S75" s="349">
        <f>IF(S$16=0,0,S$16/WWP_fec!S$16)</f>
        <v>0.41302274081826951</v>
      </c>
      <c r="T75" s="349">
        <f>IF(T$16=0,0,T$16/WWP_fec!T$16)</f>
        <v>0.41487368297234078</v>
      </c>
      <c r="U75" s="349">
        <f>IF(U$16=0,0,U$16/WWP_fec!U$16)</f>
        <v>0.41397598253491852</v>
      </c>
      <c r="V75" s="349">
        <f>IF(V$16=0,0,V$16/WWP_fec!V$16)</f>
        <v>0.41888226973462656</v>
      </c>
      <c r="W75" s="349">
        <f>IF(W$16=0,0,W$16/WWP_fec!W$16)</f>
        <v>0.42350623154457673</v>
      </c>
      <c r="X75" s="349">
        <f>IF(X$16=0,0,X$16/WWP_fec!X$16)</f>
        <v>0.41572458954125258</v>
      </c>
      <c r="Y75" s="349">
        <f>IF(Y$16=0,0,Y$16/WWP_fec!Y$16)</f>
        <v>0.40765499995500371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0.42762011713296333</v>
      </c>
      <c r="C76" s="349">
        <f>IF(C$27=0,0,C$27/WWP_fec!C$27)</f>
        <v>0.42762011713296333</v>
      </c>
      <c r="D76" s="349">
        <f>IF(D$27=0,0,D$27/WWP_fec!D$27)</f>
        <v>0.42762011713296333</v>
      </c>
      <c r="E76" s="349">
        <f>IF(E$27=0,0,E$27/WWP_fec!E$27)</f>
        <v>0.42762011713296355</v>
      </c>
      <c r="F76" s="349">
        <f>IF(F$27=0,0,F$27/WWP_fec!F$27)</f>
        <v>0.42762011713296322</v>
      </c>
      <c r="G76" s="349">
        <f>IF(G$27=0,0,G$27/WWP_fec!G$27)</f>
        <v>0.42762011713296355</v>
      </c>
      <c r="H76" s="349">
        <f>IF(H$27=0,0,H$27/WWP_fec!H$27)</f>
        <v>0.42762011713296361</v>
      </c>
      <c r="I76" s="349">
        <f>IF(I$27=0,0,I$27/WWP_fec!I$27)</f>
        <v>0.42762011713296338</v>
      </c>
      <c r="J76" s="349">
        <f>IF(J$27=0,0,J$27/WWP_fec!J$27)</f>
        <v>0.42762011713296338</v>
      </c>
      <c r="K76" s="349">
        <f>IF(K$27=0,0,K$27/WWP_fec!K$27)</f>
        <v>0.42762011713296361</v>
      </c>
      <c r="L76" s="349">
        <f>IF(L$27=0,0,L$27/WWP_fec!L$27)</f>
        <v>0.42762011713296322</v>
      </c>
      <c r="M76" s="349">
        <f>IF(M$27=0,0,M$27/WWP_fec!M$27)</f>
        <v>0.42762011713296327</v>
      </c>
      <c r="N76" s="349">
        <f>IF(N$27=0,0,N$27/WWP_fec!N$27)</f>
        <v>0.42762011713296311</v>
      </c>
      <c r="O76" s="349">
        <f>IF(O$27=0,0,O$27/WWP_fec!O$27)</f>
        <v>0.42762011713296338</v>
      </c>
      <c r="P76" s="349">
        <f>IF(P$27=0,0,P$27/WWP_fec!P$27)</f>
        <v>0.42762011713296355</v>
      </c>
      <c r="Q76" s="349">
        <f>IF(Q$27=0,0,Q$27/WWP_fec!Q$27)</f>
        <v>0.42762011713296322</v>
      </c>
      <c r="R76" s="349">
        <f>IF(R$27=0,0,R$27/WWP_fec!R$27)</f>
        <v>0.42762011713296355</v>
      </c>
      <c r="S76" s="349">
        <f>IF(S$27=0,0,S$27/WWP_fec!S$27)</f>
        <v>0.4276201171329635</v>
      </c>
      <c r="T76" s="349">
        <f>IF(T$27=0,0,T$27/WWP_fec!T$27)</f>
        <v>0.4276201171329635</v>
      </c>
      <c r="U76" s="349">
        <f>IF(U$27=0,0,U$27/WWP_fec!U$27)</f>
        <v>0.42762011713296327</v>
      </c>
      <c r="V76" s="349">
        <f>IF(V$27=0,0,V$27/WWP_fec!V$27)</f>
        <v>0.42762011713296338</v>
      </c>
      <c r="W76" s="349">
        <f>IF(W$27=0,0,W$27/WWP_fec!W$27)</f>
        <v>0.42762011713296327</v>
      </c>
      <c r="X76" s="349">
        <f>IF(X$27=0,0,X$27/WWP_fec!X$27)</f>
        <v>0.42762011713296333</v>
      </c>
      <c r="Y76" s="349">
        <f>IF(Y$27=0,0,Y$27/WWP_fec!Y$27)</f>
        <v>0.42762011713296344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0.3214865466087331</v>
      </c>
      <c r="C77" s="349">
        <f>IF(C$28=0,0,C$28/WWP_fec!C$28)</f>
        <v>0.3054281404653032</v>
      </c>
      <c r="D77" s="349">
        <f>IF(D$28=0,0,D$28/WWP_fec!D$28)</f>
        <v>0.30817237752354298</v>
      </c>
      <c r="E77" s="349">
        <f>IF(E$28=0,0,E$28/WWP_fec!E$28)</f>
        <v>0.30133354029954396</v>
      </c>
      <c r="F77" s="349">
        <f>IF(F$28=0,0,F$28/WWP_fec!F$28)</f>
        <v>0.30334922994030872</v>
      </c>
      <c r="G77" s="349">
        <f>IF(G$28=0,0,G$28/WWP_fec!G$28)</f>
        <v>0.30470264445072798</v>
      </c>
      <c r="H77" s="349">
        <f>IF(H$28=0,0,H$28/WWP_fec!H$28)</f>
        <v>0.29808549098985149</v>
      </c>
      <c r="I77" s="349">
        <f>IF(I$28=0,0,I$28/WWP_fec!I$28)</f>
        <v>0.30565637852644034</v>
      </c>
      <c r="J77" s="349">
        <f>IF(J$28=0,0,J$28/WWP_fec!J$28)</f>
        <v>0.30169260341588633</v>
      </c>
      <c r="K77" s="349">
        <f>IF(K$28=0,0,K$28/WWP_fec!K$28)</f>
        <v>0.29691685302730692</v>
      </c>
      <c r="L77" s="349">
        <f>IF(L$28=0,0,L$28/WWP_fec!L$28)</f>
        <v>0.29752001972454917</v>
      </c>
      <c r="M77" s="349">
        <f>IF(M$28=0,0,M$28/WWP_fec!M$28)</f>
        <v>0.2957121511309278</v>
      </c>
      <c r="N77" s="349">
        <f>IF(N$28=0,0,N$28/WWP_fec!N$28)</f>
        <v>0.29388694340539107</v>
      </c>
      <c r="O77" s="349">
        <f>IF(O$28=0,0,O$28/WWP_fec!O$28)</f>
        <v>0.30066475054615527</v>
      </c>
      <c r="P77" s="349">
        <f>IF(P$28=0,0,P$28/WWP_fec!P$28)</f>
        <v>0.29989275652512537</v>
      </c>
      <c r="Q77" s="349">
        <f>IF(Q$28=0,0,Q$28/WWP_fec!Q$28)</f>
        <v>0.29616040777546115</v>
      </c>
      <c r="R77" s="349">
        <f>IF(R$28=0,0,R$28/WWP_fec!R$28)</f>
        <v>0.30329698494689494</v>
      </c>
      <c r="S77" s="349">
        <f>IF(S$28=0,0,S$28/WWP_fec!S$28)</f>
        <v>0.30413130858226439</v>
      </c>
      <c r="T77" s="349">
        <f>IF(T$28=0,0,T$28/WWP_fec!T$28)</f>
        <v>0.30257055087825413</v>
      </c>
      <c r="U77" s="349">
        <f>IF(U$28=0,0,U$28/WWP_fec!U$28)</f>
        <v>0.30509367030747692</v>
      </c>
      <c r="V77" s="349">
        <f>IF(V$28=0,0,V$28/WWP_fec!V$28)</f>
        <v>0.30496879134868943</v>
      </c>
      <c r="W77" s="349">
        <f>IF(W$28=0,0,W$28/WWP_fec!W$28)</f>
        <v>0.30850374002330655</v>
      </c>
      <c r="X77" s="349">
        <f>IF(X$28=0,0,X$28/WWP_fec!X$28)</f>
        <v>0.30268263031467674</v>
      </c>
      <c r="Y77" s="349">
        <f>IF(Y$28=0,0,Y$28/WWP_fec!Y$28)</f>
        <v>0.29615205929470156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0.49889013665512405</v>
      </c>
      <c r="C78" s="337">
        <f>IF(C$48=0,0,C$48/WWP_fec!C$48)</f>
        <v>0.49889013665512399</v>
      </c>
      <c r="D78" s="337">
        <f>IF(D$48=0,0,D$48/WWP_fec!D$48)</f>
        <v>0.49889013665512394</v>
      </c>
      <c r="E78" s="337">
        <f>IF(E$48=0,0,E$48/WWP_fec!E$48)</f>
        <v>0.49889013665512405</v>
      </c>
      <c r="F78" s="337">
        <f>IF(F$48=0,0,F$48/WWP_fec!F$48)</f>
        <v>0.49889013665512388</v>
      </c>
      <c r="G78" s="337">
        <f>IF(G$48=0,0,G$48/WWP_fec!G$48)</f>
        <v>0.49889013665512366</v>
      </c>
      <c r="H78" s="337">
        <f>IF(H$48=0,0,H$48/WWP_fec!H$48)</f>
        <v>0.49889013665512394</v>
      </c>
      <c r="I78" s="337">
        <f>IF(I$48=0,0,I$48/WWP_fec!I$48)</f>
        <v>0.49889013665512411</v>
      </c>
      <c r="J78" s="337">
        <f>IF(J$48=0,0,J$48/WWP_fec!J$48)</f>
        <v>0.49889013665512394</v>
      </c>
      <c r="K78" s="337">
        <f>IF(K$48=0,0,K$48/WWP_fec!K$48)</f>
        <v>0.49889013665512405</v>
      </c>
      <c r="L78" s="337">
        <f>IF(L$48=0,0,L$48/WWP_fec!L$48)</f>
        <v>0.49889013665512411</v>
      </c>
      <c r="M78" s="337">
        <f>IF(M$48=0,0,M$48/WWP_fec!M$48)</f>
        <v>0.49889013665512411</v>
      </c>
      <c r="N78" s="337">
        <f>IF(N$48=0,0,N$48/WWP_fec!N$48)</f>
        <v>0.49889013665512411</v>
      </c>
      <c r="O78" s="337">
        <f>IF(O$48=0,0,O$48/WWP_fec!O$48)</f>
        <v>0.49889013665512405</v>
      </c>
      <c r="P78" s="337">
        <f>IF(P$48=0,0,P$48/WWP_fec!P$48)</f>
        <v>0.49889013665512416</v>
      </c>
      <c r="Q78" s="337">
        <f>IF(Q$48=0,0,Q$48/WWP_fec!Q$48)</f>
        <v>0.49889013665512411</v>
      </c>
      <c r="R78" s="337">
        <f>IF(R$48=0,0,R$48/WWP_fec!R$48)</f>
        <v>0.49889013665512399</v>
      </c>
      <c r="S78" s="337">
        <f>IF(S$48=0,0,S$48/WWP_fec!S$48)</f>
        <v>0.49889013665512383</v>
      </c>
      <c r="T78" s="337">
        <f>IF(T$48=0,0,T$48/WWP_fec!T$48)</f>
        <v>0.49889013665512399</v>
      </c>
      <c r="U78" s="337">
        <f>IF(U$48=0,0,U$48/WWP_fec!U$48)</f>
        <v>0.49889013665512399</v>
      </c>
      <c r="V78" s="337">
        <f>IF(V$48=0,0,V$48/WWP_fec!V$48)</f>
        <v>0.49889013665512394</v>
      </c>
      <c r="W78" s="337">
        <f>IF(W$48=0,0,W$48/WWP_fec!W$48)</f>
        <v>0.49889013665512377</v>
      </c>
      <c r="X78" s="337">
        <f>IF(X$48=0,0,X$48/WWP_fec!X$48)</f>
        <v>0.49889013665512399</v>
      </c>
      <c r="Y78" s="337">
        <f>IF(Y$48=0,0,Y$48/WWP_fec!Y$48)</f>
        <v>0.49889013665512399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SK: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31.540696468780059</v>
      </c>
      <c r="C5" s="223">
        <v>22.686335573739331</v>
      </c>
      <c r="D5" s="223">
        <v>28.89648108058773</v>
      </c>
      <c r="E5" s="223">
        <v>33.126751439691468</v>
      </c>
      <c r="F5" s="223">
        <v>33.886635480835437</v>
      </c>
      <c r="G5" s="223">
        <v>23.98275000046532</v>
      </c>
      <c r="H5" s="223">
        <v>41.260569839466903</v>
      </c>
      <c r="I5" s="223">
        <v>21.306780000294651</v>
      </c>
      <c r="J5" s="223">
        <v>24.1342200003782</v>
      </c>
      <c r="K5" s="223">
        <v>14.339159999880851</v>
      </c>
      <c r="L5" s="223">
        <v>13.480829999873979</v>
      </c>
      <c r="M5" s="223">
        <v>10.400939999890911</v>
      </c>
      <c r="N5" s="223">
        <v>13.381232399864659</v>
      </c>
      <c r="O5" s="223">
        <v>10.299960000180279</v>
      </c>
      <c r="P5" s="223">
        <v>11.208780000185589</v>
      </c>
      <c r="Q5" s="223">
        <v>11.71367999989031</v>
      </c>
      <c r="R5" s="223">
        <v>11.814660000207169</v>
      </c>
      <c r="S5" s="223">
        <v>13.177890000351869</v>
      </c>
      <c r="T5" s="223">
        <v>13.935038040187241</v>
      </c>
      <c r="U5" s="223">
        <v>16.611411960475529</v>
      </c>
      <c r="V5" s="223">
        <v>19.124223120418321</v>
      </c>
      <c r="W5" s="223">
        <v>18.434161440483141</v>
      </c>
      <c r="X5" s="223">
        <v>15.49034172026434</v>
      </c>
      <c r="Y5" s="223">
        <v>16.346004119856548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0.1383018728760573</v>
      </c>
      <c r="C10" s="260">
        <v>0.34906785598188439</v>
      </c>
      <c r="D10" s="260">
        <v>0.48765981168461781</v>
      </c>
      <c r="E10" s="260">
        <v>1.603530381380688</v>
      </c>
      <c r="F10" s="260">
        <v>1.0177917070309259</v>
      </c>
      <c r="G10" s="260">
        <v>0.77112887308497147</v>
      </c>
      <c r="H10" s="260">
        <v>1.0505580756268551</v>
      </c>
      <c r="I10" s="260">
        <v>0.46624721384285328</v>
      </c>
      <c r="J10" s="260">
        <v>0.86348011789027013</v>
      </c>
      <c r="K10" s="260">
        <v>0.61828765330837965</v>
      </c>
      <c r="L10" s="260">
        <v>0.64102518801281638</v>
      </c>
      <c r="M10" s="260">
        <v>0.45054441924926292</v>
      </c>
      <c r="N10" s="260">
        <v>0.65822650948262118</v>
      </c>
      <c r="O10" s="260">
        <v>0.33988316204218189</v>
      </c>
      <c r="P10" s="260">
        <v>0.35617463495818941</v>
      </c>
      <c r="Q10" s="260">
        <v>0.54261823879932858</v>
      </c>
      <c r="R10" s="260">
        <v>0.29829974546389398</v>
      </c>
      <c r="S10" s="260">
        <v>0.28922338161330452</v>
      </c>
      <c r="T10" s="260">
        <v>0.41409104412068343</v>
      </c>
      <c r="U10" s="260">
        <v>0.35947609702706901</v>
      </c>
      <c r="V10" s="260">
        <v>0.45415780359811009</v>
      </c>
      <c r="W10" s="260">
        <v>0.29771571769697008</v>
      </c>
      <c r="X10" s="260">
        <v>0.39251915659852232</v>
      </c>
      <c r="Y10" s="260">
        <v>0.77256743777283432</v>
      </c>
      <c r="DA10" s="68" t="s">
        <v>2986</v>
      </c>
    </row>
    <row r="11" spans="1:105" ht="12" customHeight="1" x14ac:dyDescent="0.25">
      <c r="A11" s="37" t="s">
        <v>159</v>
      </c>
      <c r="B11" s="226">
        <v>5.1611185447235697E-2</v>
      </c>
      <c r="C11" s="226">
        <v>5.8881823199969499E-2</v>
      </c>
      <c r="D11" s="226">
        <v>0.1613154210125588</v>
      </c>
      <c r="E11" s="226">
        <v>0.15422999592595341</v>
      </c>
      <c r="F11" s="226">
        <v>0.28831841891170329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0.15405225553671101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7.4061985077197856E-2</v>
      </c>
      <c r="W11" s="226">
        <v>5.1457523425180861E-2</v>
      </c>
      <c r="X11" s="226">
        <v>7.9066962912407099E-2</v>
      </c>
      <c r="Y11" s="226">
        <v>0.1473494598829935</v>
      </c>
      <c r="DA11" s="69" t="s">
        <v>2987</v>
      </c>
    </row>
    <row r="12" spans="1:105" ht="12" customHeight="1" x14ac:dyDescent="0.25">
      <c r="A12" s="37" t="s">
        <v>35</v>
      </c>
      <c r="B12" s="226">
        <v>8.6690687428821564E-2</v>
      </c>
      <c r="C12" s="226">
        <v>0.29018603278191502</v>
      </c>
      <c r="D12" s="226">
        <v>0.326344390672059</v>
      </c>
      <c r="E12" s="226">
        <v>1.4493003854547351</v>
      </c>
      <c r="F12" s="226">
        <v>0.72947328811922263</v>
      </c>
      <c r="G12" s="226">
        <v>0.77112887308497147</v>
      </c>
      <c r="H12" s="226">
        <v>1.0505580756268551</v>
      </c>
      <c r="I12" s="226">
        <v>0.46624721384285328</v>
      </c>
      <c r="J12" s="226">
        <v>0.86348011789027013</v>
      </c>
      <c r="K12" s="226">
        <v>0.61828765330837965</v>
      </c>
      <c r="L12" s="226">
        <v>0.64102518801281638</v>
      </c>
      <c r="M12" s="226">
        <v>0.45054441924926292</v>
      </c>
      <c r="N12" s="226">
        <v>0.5041742539459102</v>
      </c>
      <c r="O12" s="226">
        <v>0.33988316204218189</v>
      </c>
      <c r="P12" s="226">
        <v>0.35617463495818941</v>
      </c>
      <c r="Q12" s="226">
        <v>0.54261823879932858</v>
      </c>
      <c r="R12" s="226">
        <v>0.29829974546389398</v>
      </c>
      <c r="S12" s="226">
        <v>0.28922338161330452</v>
      </c>
      <c r="T12" s="226">
        <v>0.41409104412068343</v>
      </c>
      <c r="U12" s="226">
        <v>0.35947609702706901</v>
      </c>
      <c r="V12" s="226">
        <v>0.38009581852091218</v>
      </c>
      <c r="W12" s="226">
        <v>0.2462581942717893</v>
      </c>
      <c r="X12" s="226">
        <v>0.31345219368611521</v>
      </c>
      <c r="Y12" s="226">
        <v>0.62521797788984079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26.09348976938039</v>
      </c>
      <c r="C16" s="261">
        <v>15.82805248971929</v>
      </c>
      <c r="D16" s="261">
        <v>21.87378842403362</v>
      </c>
      <c r="E16" s="261">
        <v>21.538996570698441</v>
      </c>
      <c r="F16" s="261">
        <v>23.968796844414658</v>
      </c>
      <c r="G16" s="261">
        <v>16.005684885185051</v>
      </c>
      <c r="H16" s="261">
        <v>30.02550023590911</v>
      </c>
      <c r="I16" s="261">
        <v>13.86014806421975</v>
      </c>
      <c r="J16" s="261">
        <v>14.139074593307869</v>
      </c>
      <c r="K16" s="261">
        <v>6.0215662465130668</v>
      </c>
      <c r="L16" s="261">
        <v>5.8168035821043569</v>
      </c>
      <c r="M16" s="261">
        <v>3.5752562224972402</v>
      </c>
      <c r="N16" s="261">
        <v>5.4856757182780873</v>
      </c>
      <c r="O16" s="261">
        <v>5.222214960826367</v>
      </c>
      <c r="P16" s="261">
        <v>5.80582154978653</v>
      </c>
      <c r="Q16" s="261">
        <v>4.8872374934594616</v>
      </c>
      <c r="R16" s="261">
        <v>6.6894323745501998</v>
      </c>
      <c r="S16" s="261">
        <v>7.4136507837886807</v>
      </c>
      <c r="T16" s="261">
        <v>7.0962199136087714</v>
      </c>
      <c r="U16" s="261">
        <v>10.10727437146944</v>
      </c>
      <c r="V16" s="261">
        <v>12.28786093320339</v>
      </c>
      <c r="W16" s="261">
        <v>12.58642634713401</v>
      </c>
      <c r="X16" s="261">
        <v>9.0521494225118406</v>
      </c>
      <c r="Y16" s="261">
        <v>7.8133304631563796</v>
      </c>
      <c r="DA16" s="70" t="s">
        <v>2992</v>
      </c>
    </row>
    <row r="17" spans="1:105" ht="12" customHeight="1" x14ac:dyDescent="0.25">
      <c r="A17" s="46" t="s">
        <v>28</v>
      </c>
      <c r="B17" s="229">
        <v>4.9242017544736516</v>
      </c>
      <c r="C17" s="229">
        <v>2.691072641718566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2.1443845880706669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2995</v>
      </c>
    </row>
    <row r="20" spans="1:105" ht="12" customHeight="1" x14ac:dyDescent="0.25">
      <c r="A20" s="46" t="s">
        <v>159</v>
      </c>
      <c r="B20" s="229">
        <v>7.8999078378528713</v>
      </c>
      <c r="C20" s="229">
        <v>2.215985549903182</v>
      </c>
      <c r="D20" s="229">
        <v>7.2357395549433559</v>
      </c>
      <c r="E20" s="229">
        <v>2.071653516466359</v>
      </c>
      <c r="F20" s="229">
        <v>6.7523397867344963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1.283875239555387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2.003848366923402</v>
      </c>
      <c r="W20" s="229">
        <v>2.1754522522596158</v>
      </c>
      <c r="X20" s="229">
        <v>1.82341664256497</v>
      </c>
      <c r="Y20" s="229">
        <v>1.4902129799210591</v>
      </c>
      <c r="DA20" s="73" t="s">
        <v>2996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9.2404117895037334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13.26938017705387</v>
      </c>
      <c r="C23" s="229">
        <v>10.920994298097551</v>
      </c>
      <c r="D23" s="229">
        <v>14.638048869090269</v>
      </c>
      <c r="E23" s="229">
        <v>19.467343054232089</v>
      </c>
      <c r="F23" s="229">
        <v>17.084068112332201</v>
      </c>
      <c r="G23" s="229">
        <v>16.005684885185051</v>
      </c>
      <c r="H23" s="229">
        <v>17.05346517190705</v>
      </c>
      <c r="I23" s="229">
        <v>13.86014806421975</v>
      </c>
      <c r="J23" s="229">
        <v>14.139074593307869</v>
      </c>
      <c r="K23" s="229">
        <v>6.0215662465130668</v>
      </c>
      <c r="L23" s="229">
        <v>5.8168035821043569</v>
      </c>
      <c r="M23" s="229">
        <v>3.5752562224972402</v>
      </c>
      <c r="N23" s="229">
        <v>4.2018004787227001</v>
      </c>
      <c r="O23" s="229">
        <v>5.222214960826367</v>
      </c>
      <c r="P23" s="229">
        <v>5.80582154978653</v>
      </c>
      <c r="Q23" s="229">
        <v>4.8872374934594616</v>
      </c>
      <c r="R23" s="229">
        <v>6.6894323745501998</v>
      </c>
      <c r="S23" s="229">
        <v>7.4136507837886807</v>
      </c>
      <c r="T23" s="229">
        <v>7.0962199136087714</v>
      </c>
      <c r="U23" s="229">
        <v>10.10727437146944</v>
      </c>
      <c r="V23" s="229">
        <v>10.284012566279991</v>
      </c>
      <c r="W23" s="229">
        <v>10.410974094874391</v>
      </c>
      <c r="X23" s="229">
        <v>7.2287327799468706</v>
      </c>
      <c r="Y23" s="229">
        <v>6.3231174832353219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0.1323889453479688</v>
      </c>
      <c r="G25" s="229">
        <v>0</v>
      </c>
      <c r="H25" s="229">
        <v>1.58723868642766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5.3089048265235963</v>
      </c>
      <c r="C28" s="261">
        <f t="shared" si="0"/>
        <v>6.5092152280381486</v>
      </c>
      <c r="D28" s="261">
        <f t="shared" si="0"/>
        <v>6.5350328448694901</v>
      </c>
      <c r="E28" s="261">
        <f t="shared" si="0"/>
        <v>9.9842244876123463</v>
      </c>
      <c r="F28" s="261">
        <f t="shared" si="0"/>
        <v>8.9000469293898483</v>
      </c>
      <c r="G28" s="261">
        <f t="shared" si="0"/>
        <v>7.2059362421952908</v>
      </c>
      <c r="H28" s="261">
        <f t="shared" si="0"/>
        <v>10.18451152793094</v>
      </c>
      <c r="I28" s="261">
        <f t="shared" si="0"/>
        <v>6.9803847222320474</v>
      </c>
      <c r="J28" s="261">
        <f t="shared" si="0"/>
        <v>9.1316652891800612</v>
      </c>
      <c r="K28" s="261">
        <f t="shared" si="0"/>
        <v>7.6993061000594007</v>
      </c>
      <c r="L28" s="261">
        <f t="shared" si="0"/>
        <v>7.0230012297568098</v>
      </c>
      <c r="M28" s="261">
        <f t="shared" si="0"/>
        <v>6.3751393581444038</v>
      </c>
      <c r="N28" s="261">
        <f t="shared" si="0"/>
        <v>7.237330172103948</v>
      </c>
      <c r="O28" s="261">
        <f t="shared" si="0"/>
        <v>4.7378618773117278</v>
      </c>
      <c r="P28" s="261">
        <f t="shared" si="0"/>
        <v>5.0467838154408744</v>
      </c>
      <c r="Q28" s="261">
        <f t="shared" si="0"/>
        <v>6.2838242676315232</v>
      </c>
      <c r="R28" s="261">
        <f t="shared" si="0"/>
        <v>4.8269278801930726</v>
      </c>
      <c r="S28" s="261">
        <f t="shared" si="0"/>
        <v>5.4750158349498825</v>
      </c>
      <c r="T28" s="261">
        <f t="shared" si="0"/>
        <v>6.4247270824577889</v>
      </c>
      <c r="U28" s="261">
        <f t="shared" si="0"/>
        <v>6.1446614919790123</v>
      </c>
      <c r="V28" s="261">
        <f t="shared" si="0"/>
        <v>6.3822043836168172</v>
      </c>
      <c r="W28" s="261">
        <f t="shared" si="0"/>
        <v>5.5500193756521599</v>
      </c>
      <c r="X28" s="261">
        <f t="shared" si="0"/>
        <v>6.0456731411539799</v>
      </c>
      <c r="Y28" s="261">
        <f t="shared" si="0"/>
        <v>7.7601062189273327</v>
      </c>
      <c r="DA28" s="70"/>
    </row>
    <row r="29" spans="1:105" ht="12" customHeight="1" x14ac:dyDescent="0.25">
      <c r="A29" s="60" t="s">
        <v>2913</v>
      </c>
      <c r="B29" s="329">
        <v>3.1949477993806679</v>
      </c>
      <c r="C29" s="329">
        <v>5.2269098299348666</v>
      </c>
      <c r="D29" s="329">
        <v>4.7629337826932803</v>
      </c>
      <c r="E29" s="329">
        <v>8.239248497023846</v>
      </c>
      <c r="F29" s="329">
        <v>6.9582213257916061</v>
      </c>
      <c r="G29" s="329">
        <v>5.9092400035428199</v>
      </c>
      <c r="H29" s="329">
        <v>7.752003734678075</v>
      </c>
      <c r="I29" s="329">
        <v>5.8575085697297924</v>
      </c>
      <c r="J29" s="329">
        <v>7.9861919792475904</v>
      </c>
      <c r="K29" s="329">
        <v>7.2114705367166891</v>
      </c>
      <c r="L29" s="329">
        <v>6.5517544583751963</v>
      </c>
      <c r="M29" s="329">
        <v>6.0854909407735143</v>
      </c>
      <c r="N29" s="329">
        <v>6.7929096351894387</v>
      </c>
      <c r="O29" s="329">
        <v>4.3147855425148292</v>
      </c>
      <c r="P29" s="329">
        <v>4.5764267504418026</v>
      </c>
      <c r="Q29" s="329">
        <v>5.8878860418929904</v>
      </c>
      <c r="R29" s="329">
        <v>4.2849853228440793</v>
      </c>
      <c r="S29" s="329">
        <v>4.8744009187509629</v>
      </c>
      <c r="T29" s="329">
        <v>5.8498287424845739</v>
      </c>
      <c r="U29" s="329">
        <v>5.3258233882347614</v>
      </c>
      <c r="V29" s="329">
        <v>5.3867066484391284</v>
      </c>
      <c r="W29" s="329">
        <v>4.5303334440922036</v>
      </c>
      <c r="X29" s="329">
        <v>5.3123157002139862</v>
      </c>
      <c r="Y29" s="329">
        <v>7.127111361437577</v>
      </c>
      <c r="DA29" s="72" t="s">
        <v>3004</v>
      </c>
    </row>
    <row r="30" spans="1:105" ht="12" customHeight="1" x14ac:dyDescent="0.25">
      <c r="A30" s="59" t="s">
        <v>28</v>
      </c>
      <c r="B30" s="230">
        <v>0.60293075775642413</v>
      </c>
      <c r="C30" s="230">
        <v>0.88867496826939218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0.58453915357611008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3006</v>
      </c>
    </row>
    <row r="32" spans="1:105" ht="12" customHeight="1" x14ac:dyDescent="0.25">
      <c r="A32" s="59" t="s">
        <v>159</v>
      </c>
      <c r="B32" s="295">
        <v>0.96728315702240619</v>
      </c>
      <c r="C32" s="295">
        <v>0.731786596064541</v>
      </c>
      <c r="D32" s="295">
        <v>1.5755546181997211</v>
      </c>
      <c r="E32" s="295">
        <v>0.79246347738965794</v>
      </c>
      <c r="F32" s="295">
        <v>1.9711138902303631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1.589822099052999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0.8784395737587658</v>
      </c>
      <c r="W32" s="295">
        <v>0.78302798766081871</v>
      </c>
      <c r="X32" s="295">
        <v>1.070084507690493</v>
      </c>
      <c r="Y32" s="295">
        <v>1.3593324780309559</v>
      </c>
      <c r="DA32" s="122" t="s">
        <v>3007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2.5188497045629861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1.624733884601838</v>
      </c>
      <c r="C34" s="295">
        <v>3.6064482656009331</v>
      </c>
      <c r="D34" s="295">
        <v>3.1873791644935601</v>
      </c>
      <c r="E34" s="295">
        <v>7.4467850196341887</v>
      </c>
      <c r="F34" s="295">
        <v>4.987107435561243</v>
      </c>
      <c r="G34" s="295">
        <v>5.9092400035428199</v>
      </c>
      <c r="H34" s="295">
        <v>4.6486148765389794</v>
      </c>
      <c r="I34" s="295">
        <v>5.8575085697297924</v>
      </c>
      <c r="J34" s="295">
        <v>7.9861919792475904</v>
      </c>
      <c r="K34" s="295">
        <v>7.2114705367166891</v>
      </c>
      <c r="L34" s="295">
        <v>6.5517544583751963</v>
      </c>
      <c r="M34" s="295">
        <v>6.0854909407735143</v>
      </c>
      <c r="N34" s="295">
        <v>5.2030875361364393</v>
      </c>
      <c r="O34" s="295">
        <v>4.3147855425148292</v>
      </c>
      <c r="P34" s="295">
        <v>4.5764267504418026</v>
      </c>
      <c r="Q34" s="295">
        <v>5.8878860418929904</v>
      </c>
      <c r="R34" s="295">
        <v>4.2849853228440793</v>
      </c>
      <c r="S34" s="295">
        <v>4.8744009187509629</v>
      </c>
      <c r="T34" s="295">
        <v>5.8498287424845739</v>
      </c>
      <c r="U34" s="295">
        <v>5.3258233882347614</v>
      </c>
      <c r="V34" s="295">
        <v>4.5082670746803624</v>
      </c>
      <c r="W34" s="295">
        <v>3.747305456431385</v>
      </c>
      <c r="X34" s="295">
        <v>4.2422311925234926</v>
      </c>
      <c r="Y34" s="295">
        <v>5.7677788834066206</v>
      </c>
      <c r="DA34" s="122" t="s">
        <v>3009</v>
      </c>
    </row>
    <row r="35" spans="1:105" ht="12" customHeight="1" x14ac:dyDescent="0.25">
      <c r="A35" s="60" t="s">
        <v>2920</v>
      </c>
      <c r="B35" s="329">
        <v>2.1139570271429289</v>
      </c>
      <c r="C35" s="329">
        <v>1.2823053981032819</v>
      </c>
      <c r="D35" s="329">
        <v>1.77209906217621</v>
      </c>
      <c r="E35" s="329">
        <v>1.7449759905885001</v>
      </c>
      <c r="F35" s="329">
        <v>1.941825603598242</v>
      </c>
      <c r="G35" s="329">
        <v>1.296696238652471</v>
      </c>
      <c r="H35" s="329">
        <v>2.4325077932528649</v>
      </c>
      <c r="I35" s="329">
        <v>1.122876152502255</v>
      </c>
      <c r="J35" s="329">
        <v>1.145473309932471</v>
      </c>
      <c r="K35" s="329">
        <v>0.48783556334271161</v>
      </c>
      <c r="L35" s="329">
        <v>0.47124677138161308</v>
      </c>
      <c r="M35" s="329">
        <v>0.28964841737088942</v>
      </c>
      <c r="N35" s="329">
        <v>0.44442053691450972</v>
      </c>
      <c r="O35" s="329">
        <v>0.42307633479689871</v>
      </c>
      <c r="P35" s="329">
        <v>0.47035706499907221</v>
      </c>
      <c r="Q35" s="329">
        <v>0.39593822573853271</v>
      </c>
      <c r="R35" s="329">
        <v>0.54194255734899333</v>
      </c>
      <c r="S35" s="329">
        <v>0.60061491619891927</v>
      </c>
      <c r="T35" s="329">
        <v>0.57489833997321471</v>
      </c>
      <c r="U35" s="329">
        <v>0.81883810374425126</v>
      </c>
      <c r="V35" s="329">
        <v>0.99549773517768858</v>
      </c>
      <c r="W35" s="329">
        <v>1.019685931559956</v>
      </c>
      <c r="X35" s="329">
        <v>0.73335744093999378</v>
      </c>
      <c r="Y35" s="329">
        <v>0.6329948574897557</v>
      </c>
      <c r="DA35" s="72" t="s">
        <v>3010</v>
      </c>
    </row>
    <row r="36" spans="1:105" ht="12" customHeight="1" x14ac:dyDescent="0.25">
      <c r="A36" s="64" t="s">
        <v>28</v>
      </c>
      <c r="B36" s="229">
        <v>0.39893287536243183</v>
      </c>
      <c r="C36" s="229">
        <v>0.21801652334708521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0.17372673831341739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3013</v>
      </c>
    </row>
    <row r="39" spans="1:105" ht="12" customHeight="1" x14ac:dyDescent="0.25">
      <c r="A39" s="64" t="s">
        <v>159</v>
      </c>
      <c r="B39" s="229">
        <v>0.64000890012064993</v>
      </c>
      <c r="C39" s="229">
        <v>0.17952747090050331</v>
      </c>
      <c r="D39" s="229">
        <v>0.58620148603878264</v>
      </c>
      <c r="E39" s="229">
        <v>0.1678344501883548</v>
      </c>
      <c r="F39" s="229">
        <v>0.5470389843590141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0.104012805823227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0.1623412343088517</v>
      </c>
      <c r="W39" s="229">
        <v>0.17624367673789029</v>
      </c>
      <c r="X39" s="229">
        <v>0.14772360688537811</v>
      </c>
      <c r="Y39" s="229">
        <v>0.1207292021376308</v>
      </c>
      <c r="DA39" s="73" t="s">
        <v>3014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0.74860946576175913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1.075015251659847</v>
      </c>
      <c r="C42" s="229">
        <v>0.88476140385569346</v>
      </c>
      <c r="D42" s="229">
        <v>1.185897576137428</v>
      </c>
      <c r="E42" s="229">
        <v>1.577141540400145</v>
      </c>
      <c r="F42" s="229">
        <v>1.384061164583378</v>
      </c>
      <c r="G42" s="229">
        <v>1.296696238652471</v>
      </c>
      <c r="H42" s="229">
        <v>1.38158187562913</v>
      </c>
      <c r="I42" s="229">
        <v>1.122876152502255</v>
      </c>
      <c r="J42" s="229">
        <v>1.145473309932471</v>
      </c>
      <c r="K42" s="229">
        <v>0.48783556334271161</v>
      </c>
      <c r="L42" s="229">
        <v>0.47124677138161308</v>
      </c>
      <c r="M42" s="229">
        <v>0.28964841737088942</v>
      </c>
      <c r="N42" s="229">
        <v>0.34040773109128269</v>
      </c>
      <c r="O42" s="229">
        <v>0.42307633479689871</v>
      </c>
      <c r="P42" s="229">
        <v>0.47035706499907221</v>
      </c>
      <c r="Q42" s="229">
        <v>0.39593822573853271</v>
      </c>
      <c r="R42" s="229">
        <v>0.54194255734899333</v>
      </c>
      <c r="S42" s="229">
        <v>0.60061491619891927</v>
      </c>
      <c r="T42" s="229">
        <v>0.57489833997321471</v>
      </c>
      <c r="U42" s="229">
        <v>0.81883810374425126</v>
      </c>
      <c r="V42" s="229">
        <v>0.83315650086883697</v>
      </c>
      <c r="W42" s="229">
        <v>0.84344225482206614</v>
      </c>
      <c r="X42" s="229">
        <v>0.58563383405461567</v>
      </c>
      <c r="Y42" s="229">
        <v>0.51226565535212498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1.072545465585017E-2</v>
      </c>
      <c r="G44" s="229">
        <v>0</v>
      </c>
      <c r="H44" s="229">
        <v>0.12858971354855839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0.99999999999999956</v>
      </c>
      <c r="C52" s="232">
        <f t="shared" si="1"/>
        <v>0.99999999999999956</v>
      </c>
      <c r="D52" s="232">
        <f t="shared" si="1"/>
        <v>0.99999999999999989</v>
      </c>
      <c r="E52" s="232">
        <f t="shared" si="1"/>
        <v>1.0000000000000002</v>
      </c>
      <c r="F52" s="232">
        <f t="shared" si="1"/>
        <v>0.99999999999999978</v>
      </c>
      <c r="G52" s="232">
        <f t="shared" si="1"/>
        <v>0.99999999999999978</v>
      </c>
      <c r="H52" s="232">
        <f t="shared" si="1"/>
        <v>1</v>
      </c>
      <c r="I52" s="232">
        <f t="shared" si="1"/>
        <v>1</v>
      </c>
      <c r="J52" s="232">
        <f t="shared" si="1"/>
        <v>1</v>
      </c>
      <c r="K52" s="232">
        <f t="shared" si="1"/>
        <v>0.99999999999999978</v>
      </c>
      <c r="L52" s="232">
        <f t="shared" si="1"/>
        <v>1.0000000000000002</v>
      </c>
      <c r="M52" s="232">
        <f t="shared" si="1"/>
        <v>0.99999999999999956</v>
      </c>
      <c r="N52" s="232">
        <f t="shared" si="1"/>
        <v>0.99999999999999989</v>
      </c>
      <c r="O52" s="232">
        <f t="shared" si="1"/>
        <v>0.99999999999999967</v>
      </c>
      <c r="P52" s="232">
        <f t="shared" si="1"/>
        <v>1.0000000000000004</v>
      </c>
      <c r="Q52" s="232">
        <f t="shared" si="1"/>
        <v>1.0000000000000002</v>
      </c>
      <c r="R52" s="232">
        <f t="shared" si="1"/>
        <v>0.99999999999999967</v>
      </c>
      <c r="S52" s="232">
        <f t="shared" si="1"/>
        <v>0.99999999999999978</v>
      </c>
      <c r="T52" s="232">
        <f t="shared" si="1"/>
        <v>1.0000000000000002</v>
      </c>
      <c r="U52" s="232">
        <f t="shared" si="1"/>
        <v>0.99999999999999967</v>
      </c>
      <c r="V52" s="232">
        <f t="shared" si="1"/>
        <v>0.99999999999999967</v>
      </c>
      <c r="W52" s="232">
        <f t="shared" si="1"/>
        <v>1</v>
      </c>
      <c r="X52" s="232">
        <f t="shared" si="1"/>
        <v>1.0000000000000002</v>
      </c>
      <c r="Y52" s="232">
        <f t="shared" si="1"/>
        <v>0.99999999999999978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4.3848706071837286E-3</v>
      </c>
      <c r="C57" s="300">
        <f t="shared" si="6"/>
        <v>1.538670072331776E-2</v>
      </c>
      <c r="D57" s="300">
        <f t="shared" si="6"/>
        <v>1.6876096792706748E-2</v>
      </c>
      <c r="E57" s="300">
        <f t="shared" si="6"/>
        <v>4.8405904946640398E-2</v>
      </c>
      <c r="F57" s="300">
        <f t="shared" si="6"/>
        <v>3.003519507289348E-2</v>
      </c>
      <c r="G57" s="300">
        <f t="shared" si="6"/>
        <v>3.2153480025018388E-2</v>
      </c>
      <c r="H57" s="300">
        <f t="shared" si="6"/>
        <v>2.5461550330358417E-2</v>
      </c>
      <c r="I57" s="300">
        <f t="shared" si="6"/>
        <v>2.1882575116296574E-2</v>
      </c>
      <c r="J57" s="300">
        <f t="shared" si="6"/>
        <v>3.5778248390738912E-2</v>
      </c>
      <c r="K57" s="300">
        <f t="shared" si="6"/>
        <v>4.3118819604043561E-2</v>
      </c>
      <c r="L57" s="300">
        <f t="shared" si="6"/>
        <v>4.7550869495335879E-2</v>
      </c>
      <c r="M57" s="300">
        <f t="shared" si="6"/>
        <v>4.3317663524064978E-2</v>
      </c>
      <c r="N57" s="300">
        <f t="shared" si="6"/>
        <v>4.9190275589958261E-2</v>
      </c>
      <c r="O57" s="300">
        <f t="shared" si="6"/>
        <v>3.2998493395725123E-2</v>
      </c>
      <c r="P57" s="300">
        <f t="shared" si="6"/>
        <v>3.1776396267238008E-2</v>
      </c>
      <c r="Q57" s="300">
        <f t="shared" si="6"/>
        <v>4.6323464428293229E-2</v>
      </c>
      <c r="R57" s="300">
        <f t="shared" si="6"/>
        <v>2.5248271677616056E-2</v>
      </c>
      <c r="S57" s="300">
        <f t="shared" si="6"/>
        <v>2.1947624513907905E-2</v>
      </c>
      <c r="T57" s="300">
        <f t="shared" si="6"/>
        <v>2.9715817274878382E-2</v>
      </c>
      <c r="U57" s="300">
        <f t="shared" si="6"/>
        <v>2.1640309558416275E-2</v>
      </c>
      <c r="V57" s="300">
        <f t="shared" si="6"/>
        <v>2.3747777922190225E-2</v>
      </c>
      <c r="W57" s="300">
        <f t="shared" si="6"/>
        <v>1.6150217554412784E-2</v>
      </c>
      <c r="X57" s="300">
        <f t="shared" si="6"/>
        <v>2.5339606038841087E-2</v>
      </c>
      <c r="Y57" s="300">
        <f t="shared" si="6"/>
        <v>4.7263382053987536E-2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0.82729592845892042</v>
      </c>
      <c r="C58" s="301">
        <f t="shared" si="7"/>
        <v>0.69769101485217921</v>
      </c>
      <c r="D58" s="301">
        <f t="shared" si="7"/>
        <v>0.7569706623803456</v>
      </c>
      <c r="E58" s="301">
        <f t="shared" si="7"/>
        <v>0.65019948031762231</v>
      </c>
      <c r="F58" s="301">
        <f t="shared" si="7"/>
        <v>0.70732300519979907</v>
      </c>
      <c r="G58" s="301">
        <f t="shared" si="7"/>
        <v>0.66738321855810967</v>
      </c>
      <c r="H58" s="301">
        <f t="shared" si="7"/>
        <v>0.727704448889818</v>
      </c>
      <c r="I58" s="301">
        <f t="shared" si="7"/>
        <v>0.6505041148417583</v>
      </c>
      <c r="J58" s="301">
        <f t="shared" si="7"/>
        <v>0.58585173223275089</v>
      </c>
      <c r="K58" s="301">
        <f t="shared" si="7"/>
        <v>0.4199385631071208</v>
      </c>
      <c r="L58" s="301">
        <f t="shared" si="7"/>
        <v>0.43148705103163032</v>
      </c>
      <c r="M58" s="301">
        <f t="shared" si="7"/>
        <v>0.34374356765203329</v>
      </c>
      <c r="N58" s="301">
        <f t="shared" si="7"/>
        <v>0.40995295159312611</v>
      </c>
      <c r="O58" s="301">
        <f t="shared" si="7"/>
        <v>0.50701313021943417</v>
      </c>
      <c r="P58" s="301">
        <f t="shared" si="7"/>
        <v>0.51797087191383895</v>
      </c>
      <c r="Q58" s="301">
        <f t="shared" si="7"/>
        <v>0.41722477423877269</v>
      </c>
      <c r="R58" s="301">
        <f t="shared" si="7"/>
        <v>0.56619762011203889</v>
      </c>
      <c r="S58" s="301">
        <f t="shared" si="7"/>
        <v>0.56258253662693536</v>
      </c>
      <c r="T58" s="301">
        <f t="shared" si="7"/>
        <v>0.50923577626009997</v>
      </c>
      <c r="U58" s="301">
        <f t="shared" si="7"/>
        <v>0.60845365797430406</v>
      </c>
      <c r="V58" s="301">
        <f t="shared" si="7"/>
        <v>0.64252863271000193</v>
      </c>
      <c r="W58" s="301">
        <f t="shared" si="7"/>
        <v>0.68277726588056464</v>
      </c>
      <c r="X58" s="301">
        <f t="shared" si="7"/>
        <v>0.58437377212084951</v>
      </c>
      <c r="Y58" s="301">
        <f t="shared" si="7"/>
        <v>0.47799635959133413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0.16831920093389541</v>
      </c>
      <c r="C60" s="301">
        <f t="shared" si="9"/>
        <v>0.28692228442450263</v>
      </c>
      <c r="D60" s="301">
        <f t="shared" si="9"/>
        <v>0.22615324082694754</v>
      </c>
      <c r="E60" s="301">
        <f t="shared" si="9"/>
        <v>0.30139461473573748</v>
      </c>
      <c r="F60" s="301">
        <f t="shared" si="9"/>
        <v>0.26264179972730733</v>
      </c>
      <c r="G60" s="301">
        <f t="shared" si="9"/>
        <v>0.30046330141687166</v>
      </c>
      <c r="H60" s="301">
        <f t="shared" si="9"/>
        <v>0.24683400077982362</v>
      </c>
      <c r="I60" s="301">
        <f t="shared" si="9"/>
        <v>0.32761331004194516</v>
      </c>
      <c r="J60" s="301">
        <f t="shared" si="9"/>
        <v>0.37837001937651027</v>
      </c>
      <c r="K60" s="301">
        <f t="shared" si="9"/>
        <v>0.53694261728883541</v>
      </c>
      <c r="L60" s="301">
        <f t="shared" si="9"/>
        <v>0.52096207947303408</v>
      </c>
      <c r="M60" s="301">
        <f t="shared" si="9"/>
        <v>0.61293876882390141</v>
      </c>
      <c r="N60" s="301">
        <f t="shared" si="9"/>
        <v>0.54085677281691547</v>
      </c>
      <c r="O60" s="301">
        <f t="shared" si="9"/>
        <v>0.45998837638484047</v>
      </c>
      <c r="P60" s="301">
        <f t="shared" si="9"/>
        <v>0.45025273181892339</v>
      </c>
      <c r="Q60" s="301">
        <f t="shared" si="9"/>
        <v>0.53645176133293437</v>
      </c>
      <c r="R60" s="301">
        <f t="shared" si="9"/>
        <v>0.40855410821034482</v>
      </c>
      <c r="S60" s="301">
        <f t="shared" si="9"/>
        <v>0.41546983885915661</v>
      </c>
      <c r="T60" s="301">
        <f t="shared" si="9"/>
        <v>0.46104840646502188</v>
      </c>
      <c r="U60" s="301">
        <f t="shared" si="9"/>
        <v>0.36990603246727927</v>
      </c>
      <c r="V60" s="301">
        <f t="shared" si="9"/>
        <v>0.33372358936780766</v>
      </c>
      <c r="W60" s="301">
        <f t="shared" si="9"/>
        <v>0.30107251656502254</v>
      </c>
      <c r="X60" s="301">
        <f t="shared" si="9"/>
        <v>0.39028662184030966</v>
      </c>
      <c r="Y60" s="301">
        <f t="shared" si="9"/>
        <v>0.47474025835467826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0.10129604470031676</v>
      </c>
      <c r="C61" s="302">
        <f t="shared" si="10"/>
        <v>0.23039903526708383</v>
      </c>
      <c r="D61" s="302">
        <f t="shared" si="10"/>
        <v>0.1648274670334498</v>
      </c>
      <c r="E61" s="302">
        <f t="shared" si="10"/>
        <v>0.24871887942358961</v>
      </c>
      <c r="F61" s="302">
        <f t="shared" si="10"/>
        <v>0.20533821747298647</v>
      </c>
      <c r="G61" s="302">
        <f t="shared" si="10"/>
        <v>0.24639543019162385</v>
      </c>
      <c r="H61" s="302">
        <f t="shared" si="10"/>
        <v>0.18787922136894639</v>
      </c>
      <c r="I61" s="302">
        <f t="shared" si="10"/>
        <v>0.27491289484609072</v>
      </c>
      <c r="J61" s="302">
        <f t="shared" si="10"/>
        <v>0.33090739949840686</v>
      </c>
      <c r="K61" s="302">
        <f t="shared" si="10"/>
        <v>0.50292140800274299</v>
      </c>
      <c r="L61" s="302">
        <f t="shared" si="10"/>
        <v>0.48600527255639625</v>
      </c>
      <c r="M61" s="302">
        <f t="shared" si="10"/>
        <v>0.58509047651821289</v>
      </c>
      <c r="N61" s="302">
        <f t="shared" si="10"/>
        <v>0.50764454515102386</v>
      </c>
      <c r="O61" s="302">
        <f t="shared" si="10"/>
        <v>0.41891284455855243</v>
      </c>
      <c r="P61" s="302">
        <f t="shared" si="10"/>
        <v>0.40828946150839152</v>
      </c>
      <c r="Q61" s="302">
        <f t="shared" si="10"/>
        <v>0.50265040891915491</v>
      </c>
      <c r="R61" s="302">
        <f t="shared" si="10"/>
        <v>0.36268376091812565</v>
      </c>
      <c r="S61" s="302">
        <f t="shared" si="10"/>
        <v>0.36989236657923302</v>
      </c>
      <c r="T61" s="302">
        <f t="shared" si="10"/>
        <v>0.41979280756997284</v>
      </c>
      <c r="U61" s="302">
        <f t="shared" si="10"/>
        <v>0.32061232367885367</v>
      </c>
      <c r="V61" s="302">
        <f t="shared" si="10"/>
        <v>0.28166930570308574</v>
      </c>
      <c r="W61" s="302">
        <f t="shared" si="10"/>
        <v>0.24575750075309463</v>
      </c>
      <c r="X61" s="302">
        <f t="shared" si="10"/>
        <v>0.34294373850155013</v>
      </c>
      <c r="Y61" s="302">
        <f t="shared" si="10"/>
        <v>0.43601551236487296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6.7023156233578671E-2</v>
      </c>
      <c r="C62" s="302">
        <f t="shared" si="11"/>
        <v>5.6523249157418805E-2</v>
      </c>
      <c r="D62" s="302">
        <f t="shared" si="11"/>
        <v>6.1325773793497733E-2</v>
      </c>
      <c r="E62" s="302">
        <f t="shared" si="11"/>
        <v>5.2675735312147837E-2</v>
      </c>
      <c r="F62" s="302">
        <f t="shared" si="11"/>
        <v>5.7303582254320883E-2</v>
      </c>
      <c r="G62" s="302">
        <f t="shared" si="11"/>
        <v>5.4067871225247817E-2</v>
      </c>
      <c r="H62" s="302">
        <f t="shared" si="11"/>
        <v>5.895477941087722E-2</v>
      </c>
      <c r="I62" s="302">
        <f t="shared" si="11"/>
        <v>5.270041519585441E-2</v>
      </c>
      <c r="J62" s="302">
        <f t="shared" si="11"/>
        <v>4.74626198781034E-2</v>
      </c>
      <c r="K62" s="302">
        <f t="shared" si="11"/>
        <v>3.4021209286092438E-2</v>
      </c>
      <c r="L62" s="302">
        <f t="shared" si="11"/>
        <v>3.49568069166378E-2</v>
      </c>
      <c r="M62" s="302">
        <f t="shared" si="11"/>
        <v>2.7848292305688464E-2</v>
      </c>
      <c r="N62" s="302">
        <f t="shared" si="11"/>
        <v>3.3212227665891575E-2</v>
      </c>
      <c r="O62" s="302">
        <f t="shared" si="11"/>
        <v>4.107553182628803E-2</v>
      </c>
      <c r="P62" s="302">
        <f t="shared" si="11"/>
        <v>4.1963270310531944E-2</v>
      </c>
      <c r="Q62" s="302">
        <f t="shared" si="11"/>
        <v>3.3801352413779476E-2</v>
      </c>
      <c r="R62" s="302">
        <f t="shared" si="11"/>
        <v>4.5870347292219192E-2</v>
      </c>
      <c r="S62" s="302">
        <f t="shared" si="11"/>
        <v>4.5577472279923564E-2</v>
      </c>
      <c r="T62" s="302">
        <f t="shared" si="11"/>
        <v>4.1255598895049012E-2</v>
      </c>
      <c r="U62" s="302">
        <f t="shared" si="11"/>
        <v>4.9293708788425636E-2</v>
      </c>
      <c r="V62" s="302">
        <f t="shared" si="11"/>
        <v>5.2054283664721916E-2</v>
      </c>
      <c r="W62" s="302">
        <f t="shared" si="11"/>
        <v>5.5315015811927874E-2</v>
      </c>
      <c r="X62" s="302">
        <f t="shared" si="11"/>
        <v>4.7342883338759502E-2</v>
      </c>
      <c r="Y62" s="302">
        <f t="shared" si="11"/>
        <v>3.8724745989805298E-2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0.98622976805912776</v>
      </c>
      <c r="C69" s="322">
        <f>IF(C$5=0,0,C$5/WWP_fec!C$5)</f>
        <v>0.52553472840599635</v>
      </c>
      <c r="D69" s="322">
        <f>IF(D$5=0,0,D$5/WWP_fec!D$5)</f>
        <v>0.7307992523115362</v>
      </c>
      <c r="E69" s="322">
        <f>IF(E$5=0,0,E$5/WWP_fec!E$5)</f>
        <v>0.53897792998595684</v>
      </c>
      <c r="F69" s="322">
        <f>IF(F$5=0,0,F$5/WWP_fec!F$5)</f>
        <v>0.64217927931854668</v>
      </c>
      <c r="G69" s="322">
        <f>IF(G$5=0,0,G$5/WWP_fec!G$5)</f>
        <v>0.4882136412105102</v>
      </c>
      <c r="H69" s="322">
        <f>IF(H$5=0,0,H$5/WWP_fec!H$5)</f>
        <v>0.76934985014637947</v>
      </c>
      <c r="I69" s="322">
        <f>IF(I$5=0,0,I$5/WWP_fec!I$5)</f>
        <v>0.39587862716700978</v>
      </c>
      <c r="J69" s="322">
        <f>IF(J$5=0,0,J$5/WWP_fec!J$5)</f>
        <v>0.34816772054936379</v>
      </c>
      <c r="K69" s="322">
        <f>IF(K$5=0,0,K$5/WWP_fec!K$5)</f>
        <v>0.20595269833179078</v>
      </c>
      <c r="L69" s="322">
        <f>IF(L$5=0,0,L$5/WWP_fec!L$5)</f>
        <v>0.21887580572902418</v>
      </c>
      <c r="M69" s="322">
        <f>IF(M$5=0,0,M$5/WWP_fec!M$5)</f>
        <v>0.16361067149452252</v>
      </c>
      <c r="N69" s="322">
        <f>IF(N$5=0,0,N$5/WWP_fec!N$5)</f>
        <v>0.21869521376505377</v>
      </c>
      <c r="O69" s="322">
        <f>IF(O$5=0,0,O$5/WWP_fec!O$5)</f>
        <v>0.25471855966491447</v>
      </c>
      <c r="P69" s="322">
        <f>IF(P$5=0,0,P$5/WWP_fec!P$5)</f>
        <v>0.26176327590794862</v>
      </c>
      <c r="Q69" s="322">
        <f>IF(Q$5=0,0,Q$5/WWP_fec!Q$5)</f>
        <v>0.20786143557295633</v>
      </c>
      <c r="R69" s="322">
        <f>IF(R$5=0,0,R$5/WWP_fec!R$5)</f>
        <v>0.29200455589219848</v>
      </c>
      <c r="S69" s="322">
        <f>IF(S$5=0,0,S$5/WWP_fec!S$5)</f>
        <v>0.27760112284582605</v>
      </c>
      <c r="T69" s="322">
        <f>IF(T$5=0,0,T$5/WWP_fec!T$5)</f>
        <v>0.24977843668151528</v>
      </c>
      <c r="U69" s="322">
        <f>IF(U$5=0,0,U$5/WWP_fec!U$5)</f>
        <v>0.32956466843900756</v>
      </c>
      <c r="V69" s="322">
        <f>IF(V$5=0,0,V$5/WWP_fec!V$5)</f>
        <v>0.40807457355082927</v>
      </c>
      <c r="W69" s="322">
        <f>IF(W$5=0,0,W$5/WWP_fec!W$5)</f>
        <v>0.44091808410318484</v>
      </c>
      <c r="X69" s="322">
        <f>IF(X$5=0,0,X$5/WWP_fec!X$5)</f>
        <v>0.32992990116765541</v>
      </c>
      <c r="Y69" s="322">
        <f>IF(Y$5=0,0,Y$5/WWP_fec!Y$5)</f>
        <v>0.26772021768748139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0.12441451879240802</v>
      </c>
      <c r="C74" s="336">
        <f>IF(C$10=0,0,C$10/WWP_fec!C$10)</f>
        <v>0.31421925492675812</v>
      </c>
      <c r="D74" s="336">
        <f>IF(D$10=0,0,D$10/WWP_fec!D$10)</f>
        <v>0.49268401123190569</v>
      </c>
      <c r="E74" s="336">
        <f>IF(E$10=0,0,E$10/WWP_fec!E$10)</f>
        <v>1.406307496272396</v>
      </c>
      <c r="F74" s="336">
        <f>IF(F$10=0,0,F$10/WWP_fec!F$10)</f>
        <v>0.91586012201353584</v>
      </c>
      <c r="G74" s="336">
        <f>IF(G$10=0,0,G$10/WWP_fec!G$10)</f>
        <v>0.75278296108526066</v>
      </c>
      <c r="H74" s="336">
        <f>IF(H$10=0,0,H$10/WWP_fec!H$10)</f>
        <v>0.98734362135723297</v>
      </c>
      <c r="I74" s="336">
        <f>IF(I$10=0,0,I$10/WWP_fec!I$10)</f>
        <v>0.36021670462821676</v>
      </c>
      <c r="J74" s="336">
        <f>IF(J$10=0,0,J$10/WWP_fec!J$10)</f>
        <v>0.61911738932291982</v>
      </c>
      <c r="K74" s="336">
        <f>IF(K$10=0,0,K$10/WWP_fec!K$10)</f>
        <v>0.50401968126532937</v>
      </c>
      <c r="L74" s="336">
        <f>IF(L$10=0,0,L$10/WWP_fec!L$10)</f>
        <v>0.60792764398539823</v>
      </c>
      <c r="M74" s="336">
        <f>IF(M$10=0,0,M$10/WWP_fec!M$10)</f>
        <v>0.42722306352800887</v>
      </c>
      <c r="N74" s="336">
        <f>IF(N$10=0,0,N$10/WWP_fec!N$10)</f>
        <v>0.64530369544528465</v>
      </c>
      <c r="O74" s="336">
        <f>IF(O$10=0,0,O$10/WWP_fec!O$10)</f>
        <v>0.41349371376780658</v>
      </c>
      <c r="P74" s="336">
        <f>IF(P$10=0,0,P$10/WWP_fec!P$10)</f>
        <v>0.40199516304884869</v>
      </c>
      <c r="Q74" s="336">
        <f>IF(Q$10=0,0,Q$10/WWP_fec!Q$10)</f>
        <v>0.56223097019287549</v>
      </c>
      <c r="R74" s="336">
        <f>IF(R$10=0,0,R$10/WWP_fec!R$10)</f>
        <v>0.3233974904318157</v>
      </c>
      <c r="S74" s="336">
        <f>IF(S$10=0,0,S$10/WWP_fec!S$10)</f>
        <v>0.25400025479761418</v>
      </c>
      <c r="T74" s="336">
        <f>IF(T$10=0,0,T$10/WWP_fec!T$10)</f>
        <v>0.35086751506021979</v>
      </c>
      <c r="U74" s="336">
        <f>IF(U$10=0,0,U$10/WWP_fec!U$10)</f>
        <v>0.29348087194292005</v>
      </c>
      <c r="V74" s="336">
        <f>IF(V$10=0,0,V$10/WWP_fec!V$10)</f>
        <v>0.4128770894578303</v>
      </c>
      <c r="W74" s="336">
        <f>IF(W$10=0,0,W$10/WWP_fec!W$10)</f>
        <v>0.26581275323476783</v>
      </c>
      <c r="X74" s="336">
        <f>IF(X$10=0,0,X$10/WWP_fec!X$10)</f>
        <v>0.36330493888777282</v>
      </c>
      <c r="Y74" s="336">
        <f>IF(Y$10=0,0,Y$10/WWP_fec!Y$10)</f>
        <v>0.70892099833711797</v>
      </c>
      <c r="DA74" s="68"/>
    </row>
    <row r="75" spans="1:105" ht="12" customHeight="1" x14ac:dyDescent="0.25">
      <c r="A75" s="174" t="s">
        <v>2898</v>
      </c>
      <c r="B75" s="349">
        <f>IF(B$16=0,0,B$16/WWP_fec!B$16)</f>
        <v>2.1718546052638619</v>
      </c>
      <c r="C75" s="349">
        <f>IF(C$16=0,0,C$16/WWP_fec!C$16)</f>
        <v>0.6971711342588518</v>
      </c>
      <c r="D75" s="349">
        <f>IF(D$16=0,0,D$16/WWP_fec!D$16)</f>
        <v>1.0660967083413824</v>
      </c>
      <c r="E75" s="349">
        <f>IF(E$16=0,0,E$16/WWP_fec!E$16)</f>
        <v>0.52971182532423178</v>
      </c>
      <c r="F75" s="349">
        <f>IF(F$16=0,0,F$16/WWP_fec!F$16)</f>
        <v>0.76304471734605617</v>
      </c>
      <c r="G75" s="349">
        <f>IF(G$16=0,0,G$16/WWP_fec!G$16)</f>
        <v>0.54205641999514032</v>
      </c>
      <c r="H75" s="349">
        <f>IF(H$16=0,0,H$16/WWP_fec!H$16)</f>
        <v>0.89263628327936373</v>
      </c>
      <c r="I75" s="349">
        <f>IF(I$16=0,0,I$16/WWP_fec!I$16)</f>
        <v>0.46637476259658406</v>
      </c>
      <c r="J75" s="349">
        <f>IF(J$16=0,0,J$16/WWP_fec!J$16)</f>
        <v>0.33080908720693669</v>
      </c>
      <c r="K75" s="349">
        <f>IF(K$16=0,0,K$16/WWP_fec!K$16)</f>
        <v>0.13121402293715767</v>
      </c>
      <c r="L75" s="349">
        <f>IF(L$16=0,0,L$16/WWP_fec!L$16)</f>
        <v>0.14153528426793754</v>
      </c>
      <c r="M75" s="349">
        <f>IF(M$16=0,0,M$16/WWP_fec!M$16)</f>
        <v>8.3243067797497169E-2</v>
      </c>
      <c r="N75" s="349">
        <f>IF(N$16=0,0,N$16/WWP_fec!N$16)</f>
        <v>0.13293453275546935</v>
      </c>
      <c r="O75" s="349">
        <f>IF(O$16=0,0,O$16/WWP_fec!O$16)</f>
        <v>0.20960517320260835</v>
      </c>
      <c r="P75" s="349">
        <f>IF(P$16=0,0,P$16/WWP_fec!P$16)</f>
        <v>0.22214611131617407</v>
      </c>
      <c r="Q75" s="349">
        <f>IF(Q$16=0,0,Q$16/WWP_fec!Q$16)</f>
        <v>0.13002545055106002</v>
      </c>
      <c r="R75" s="349">
        <f>IF(R$16=0,0,R$16/WWP_fec!R$16)</f>
        <v>0.28619180873442918</v>
      </c>
      <c r="S75" s="349">
        <f>IF(S$16=0,0,S$16/WWP_fec!S$16)</f>
        <v>0.27779916753373751</v>
      </c>
      <c r="T75" s="349">
        <f>IF(T$16=0,0,T$16/WWP_fec!T$16)</f>
        <v>0.21050366239787591</v>
      </c>
      <c r="U75" s="349">
        <f>IF(U$16=0,0,U$16/WWP_fec!U$16)</f>
        <v>0.36112104575863091</v>
      </c>
      <c r="V75" s="349">
        <f>IF(V$16=0,0,V$16/WWP_fec!V$16)</f>
        <v>0.46523951731669433</v>
      </c>
      <c r="W75" s="349">
        <f>IF(W$16=0,0,W$16/WWP_fec!W$16)</f>
        <v>0.58585860410997526</v>
      </c>
      <c r="X75" s="349">
        <f>IF(X$16=0,0,X$16/WWP_fec!X$16)</f>
        <v>0.33393142695477779</v>
      </c>
      <c r="Y75" s="349">
        <f>IF(Y$16=0,0,Y$16/WWP_fec!Y$16)</f>
        <v>0.19328464183777805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2.1788316814584912</v>
      </c>
      <c r="C77" s="349">
        <f>IF(C$28=0,0,C$28/WWP_fec!C$28)</f>
        <v>1.5828203313164961</v>
      </c>
      <c r="D77" s="349">
        <f>IF(D$28=0,0,D$28/WWP_fec!D$28)</f>
        <v>1.7168893039455035</v>
      </c>
      <c r="E77" s="349">
        <f>IF(E$28=0,0,E$28/WWP_fec!E$28)</f>
        <v>1.4326271233219317</v>
      </c>
      <c r="F77" s="349">
        <f>IF(F$28=0,0,F$28/WWP_fec!F$28)</f>
        <v>1.5918418390897078</v>
      </c>
      <c r="G77" s="349">
        <f>IF(G$28=0,0,G$28/WWP_fec!G$28)</f>
        <v>1.3935206552916546</v>
      </c>
      <c r="H77" s="349">
        <f>IF(H$28=0,0,H$28/WWP_fec!H$28)</f>
        <v>1.7095678719399534</v>
      </c>
      <c r="I77" s="349">
        <f>IF(I$28=0,0,I$28/WWP_fec!I$28)</f>
        <v>1.3305677350175766</v>
      </c>
      <c r="J77" s="349">
        <f>IF(J$28=0,0,J$28/WWP_fec!J$28)</f>
        <v>1.2655844792595925</v>
      </c>
      <c r="K77" s="349">
        <f>IF(K$28=0,0,K$28/WWP_fec!K$28)</f>
        <v>1.0858354882622374</v>
      </c>
      <c r="L77" s="349">
        <f>IF(L$28=0,0,L$28/WWP_fec!L$28)</f>
        <v>1.101590885559282</v>
      </c>
      <c r="M77" s="349">
        <f>IF(M$28=0,0,M$28/WWP_fec!M$28)</f>
        <v>1.0070944167327824</v>
      </c>
      <c r="N77" s="349">
        <f>IF(N$28=0,0,N$28/WWP_fec!N$28)</f>
        <v>1.1455529500370871</v>
      </c>
      <c r="O77" s="349">
        <f>IF(O$28=0,0,O$28/WWP_fec!O$28)</f>
        <v>1.1657548486523999</v>
      </c>
      <c r="P77" s="349">
        <f>IF(P$28=0,0,P$28/WWP_fec!P$28)</f>
        <v>1.1759710267540016</v>
      </c>
      <c r="Q77" s="349">
        <f>IF(Q$28=0,0,Q$28/WWP_fec!Q$28)</f>
        <v>1.0857338298029375</v>
      </c>
      <c r="R77" s="349">
        <f>IF(R$28=0,0,R$28/WWP_fec!R$28)</f>
        <v>1.2196819217339261</v>
      </c>
      <c r="S77" s="349">
        <f>IF(S$28=0,0,S$28/WWP_fec!S$28)</f>
        <v>1.2075770667974728</v>
      </c>
      <c r="T77" s="349">
        <f>IF(T$28=0,0,T$28/WWP_fec!T$28)</f>
        <v>1.1631882619365392</v>
      </c>
      <c r="U77" s="349">
        <f>IF(U$28=0,0,U$28/WWP_fec!U$28)</f>
        <v>1.2654937012206395</v>
      </c>
      <c r="V77" s="349">
        <f>IF(V$28=0,0,V$28/WWP_fec!V$28)</f>
        <v>1.3780851684709607</v>
      </c>
      <c r="W77" s="349">
        <f>IF(W$28=0,0,W$28/WWP_fec!W$28)</f>
        <v>1.4271470043693391</v>
      </c>
      <c r="X77" s="349">
        <f>IF(X$28=0,0,X$28/WWP_fec!X$28)</f>
        <v>1.3072745338590426</v>
      </c>
      <c r="Y77" s="349">
        <f>IF(Y$28=0,0,Y$28/WWP_fec!Y$28)</f>
        <v>1.2075845979096502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SK: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4301.0503144902104</v>
      </c>
      <c r="C3" s="203">
        <v>4455.2735685458574</v>
      </c>
      <c r="D3" s="203">
        <v>5172.3637137180658</v>
      </c>
      <c r="E3" s="203">
        <v>5284.4786706349196</v>
      </c>
      <c r="F3" s="203">
        <v>5546.4230995536391</v>
      </c>
      <c r="G3" s="203">
        <v>6167.2750551664831</v>
      </c>
      <c r="H3" s="203">
        <v>7123.5707520156247</v>
      </c>
      <c r="I3" s="203">
        <v>7961.6700654098013</v>
      </c>
      <c r="J3" s="203">
        <v>9602.2112639203551</v>
      </c>
      <c r="K3" s="203">
        <v>9590.0812108018436</v>
      </c>
      <c r="L3" s="203">
        <v>9380.2308408225599</v>
      </c>
      <c r="M3" s="203">
        <v>9255.9882345779188</v>
      </c>
      <c r="N3" s="203">
        <v>9864.2437714480111</v>
      </c>
      <c r="O3" s="203">
        <v>9002.369943373571</v>
      </c>
      <c r="P3" s="203">
        <v>9481.1624358152767</v>
      </c>
      <c r="Q3" s="203">
        <v>10203.349830857371</v>
      </c>
      <c r="R3" s="203">
        <v>10378.680695271471</v>
      </c>
      <c r="S3" s="203">
        <v>10965.0228939971</v>
      </c>
      <c r="T3" s="203">
        <v>11117.30385139339</v>
      </c>
      <c r="U3" s="203">
        <v>10443.91386503767</v>
      </c>
      <c r="V3" s="203">
        <v>10434.758694624261</v>
      </c>
      <c r="W3" s="203">
        <v>11812.87195966714</v>
      </c>
      <c r="X3" s="203">
        <v>11511.773995469321</v>
      </c>
      <c r="Y3" s="203">
        <v>11792.8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9368.1386102907363</v>
      </c>
      <c r="C5" s="203">
        <v>7363.4419839048151</v>
      </c>
      <c r="D5" s="203">
        <v>7390.7796995884564</v>
      </c>
      <c r="E5" s="203">
        <v>7380.2632445254512</v>
      </c>
      <c r="F5" s="203">
        <v>6674.5833409479783</v>
      </c>
      <c r="G5" s="203">
        <v>7552.3520689619754</v>
      </c>
      <c r="H5" s="203">
        <v>7850.1287916969968</v>
      </c>
      <c r="I5" s="203">
        <v>8247.7457998570117</v>
      </c>
      <c r="J5" s="203">
        <v>8109.7195004369823</v>
      </c>
      <c r="K5" s="203">
        <v>8245.5462952282051</v>
      </c>
      <c r="L5" s="203">
        <v>8049.7703395928038</v>
      </c>
      <c r="M5" s="203">
        <v>9398.3882686015622</v>
      </c>
      <c r="N5" s="203">
        <v>6551.5876788282339</v>
      </c>
      <c r="O5" s="203">
        <v>5596.6624046000543</v>
      </c>
      <c r="P5" s="203">
        <v>6405.5852240509894</v>
      </c>
      <c r="Q5" s="203">
        <v>6574.9884943710949</v>
      </c>
      <c r="R5" s="203">
        <v>6847.8054849613436</v>
      </c>
      <c r="S5" s="203">
        <v>7187.2202602622983</v>
      </c>
      <c r="T5" s="203">
        <v>8376.8989702551298</v>
      </c>
      <c r="U5" s="203">
        <v>7456.4663412686996</v>
      </c>
      <c r="V5" s="203">
        <v>8730.6900516749338</v>
      </c>
      <c r="W5" s="203">
        <v>8352.6231361864375</v>
      </c>
      <c r="X5" s="203">
        <v>8728.8292042121557</v>
      </c>
      <c r="Y5" s="203">
        <v>8760.2911678826094</v>
      </c>
      <c r="DA5" s="112" t="s">
        <v>3025</v>
      </c>
    </row>
    <row r="6" spans="1:105" ht="12" customHeight="1" x14ac:dyDescent="0.25">
      <c r="A6" s="154" t="s">
        <v>2112</v>
      </c>
      <c r="B6" s="338">
        <v>11710.17326286342</v>
      </c>
      <c r="C6" s="338">
        <v>11434.675628478741</v>
      </c>
      <c r="D6" s="338">
        <v>11301.728169425211</v>
      </c>
      <c r="E6" s="338">
        <v>11380.95680154969</v>
      </c>
      <c r="F6" s="338">
        <v>10795.44813840652</v>
      </c>
      <c r="G6" s="338">
        <v>11061.34305651358</v>
      </c>
      <c r="H6" s="338">
        <v>10608.781852423939</v>
      </c>
      <c r="I6" s="338">
        <v>10023.27318928077</v>
      </c>
      <c r="J6" s="338">
        <v>9890.3257302272377</v>
      </c>
      <c r="K6" s="338">
        <v>10218.882522813479</v>
      </c>
      <c r="L6" s="338">
        <v>9633.3738596703115</v>
      </c>
      <c r="M6" s="338">
        <v>11025.510324684799</v>
      </c>
      <c r="N6" s="338">
        <v>10634.95132634686</v>
      </c>
      <c r="O6" s="338">
        <v>10049.44266320369</v>
      </c>
      <c r="P6" s="338">
        <v>10785.125211773169</v>
      </c>
      <c r="Q6" s="338">
        <v>10394.56621343523</v>
      </c>
      <c r="R6" s="338">
        <v>10074.95246839912</v>
      </c>
      <c r="S6" s="338">
        <v>10411.792639808011</v>
      </c>
      <c r="T6" s="338">
        <v>10411.132971080529</v>
      </c>
      <c r="U6" s="338">
        <v>9825.6243079373598</v>
      </c>
      <c r="V6" s="338">
        <v>10694.25431556038</v>
      </c>
      <c r="W6" s="338">
        <v>10303.695317222429</v>
      </c>
      <c r="X6" s="338">
        <v>9842.1910655826614</v>
      </c>
      <c r="Y6" s="338">
        <v>10037.800399115369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310.01102875849142</v>
      </c>
      <c r="D7" s="340">
        <v>0</v>
      </c>
      <c r="E7" s="340">
        <v>531.78983621412317</v>
      </c>
      <c r="F7" s="340">
        <v>0</v>
      </c>
      <c r="G7" s="340">
        <v>398.84237716059238</v>
      </c>
      <c r="H7" s="340">
        <v>0</v>
      </c>
      <c r="I7" s="340">
        <v>0</v>
      </c>
      <c r="J7" s="340">
        <v>0</v>
      </c>
      <c r="K7" s="340">
        <v>781.117996675884</v>
      </c>
      <c r="L7" s="340">
        <v>0</v>
      </c>
      <c r="M7" s="340">
        <v>1587.086129819719</v>
      </c>
      <c r="N7" s="340">
        <v>0</v>
      </c>
      <c r="O7" s="340">
        <v>0</v>
      </c>
      <c r="P7" s="340">
        <v>930.63221337471555</v>
      </c>
      <c r="Q7" s="340">
        <v>0</v>
      </c>
      <c r="R7" s="340">
        <v>265.89491810706159</v>
      </c>
      <c r="S7" s="340">
        <v>531.78983621412317</v>
      </c>
      <c r="T7" s="340">
        <v>389.89932961045821</v>
      </c>
      <c r="U7" s="340">
        <v>0</v>
      </c>
      <c r="V7" s="340">
        <v>1063.5796724282461</v>
      </c>
      <c r="W7" s="340">
        <v>0</v>
      </c>
      <c r="X7" s="340">
        <v>124.0044115033965</v>
      </c>
      <c r="Y7" s="340">
        <v>390.558998337942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585.50866314317136</v>
      </c>
      <c r="D8" s="342">
        <f t="shared" si="0"/>
        <v>132.94745905353011</v>
      </c>
      <c r="E8" s="342">
        <f t="shared" si="0"/>
        <v>452.56120408964307</v>
      </c>
      <c r="F8" s="342">
        <f t="shared" si="0"/>
        <v>585.50866314316954</v>
      </c>
      <c r="G8" s="342">
        <f t="shared" si="0"/>
        <v>132.94745905353193</v>
      </c>
      <c r="H8" s="342">
        <f t="shared" si="0"/>
        <v>452.56120408964125</v>
      </c>
      <c r="I8" s="342">
        <f t="shared" si="0"/>
        <v>585.50866314316954</v>
      </c>
      <c r="J8" s="342">
        <f t="shared" si="0"/>
        <v>132.94745905353193</v>
      </c>
      <c r="K8" s="342">
        <f t="shared" si="0"/>
        <v>452.56120408964307</v>
      </c>
      <c r="L8" s="342">
        <f t="shared" si="0"/>
        <v>585.50866314316772</v>
      </c>
      <c r="M8" s="342">
        <f t="shared" si="0"/>
        <v>194.94966480523181</v>
      </c>
      <c r="N8" s="342">
        <f t="shared" si="0"/>
        <v>390.55899833793956</v>
      </c>
      <c r="O8" s="342">
        <f t="shared" si="0"/>
        <v>585.50866314316954</v>
      </c>
      <c r="P8" s="342">
        <f t="shared" si="0"/>
        <v>194.94966480523726</v>
      </c>
      <c r="Q8" s="342">
        <f t="shared" si="0"/>
        <v>390.55899833793956</v>
      </c>
      <c r="R8" s="342">
        <f t="shared" si="0"/>
        <v>585.50866314317136</v>
      </c>
      <c r="S8" s="342">
        <f t="shared" si="0"/>
        <v>194.94966480523181</v>
      </c>
      <c r="T8" s="342">
        <f t="shared" si="0"/>
        <v>390.55899833793956</v>
      </c>
      <c r="U8" s="342">
        <f t="shared" si="0"/>
        <v>585.50866314316954</v>
      </c>
      <c r="V8" s="342">
        <f t="shared" si="0"/>
        <v>194.94966480522635</v>
      </c>
      <c r="W8" s="342">
        <f t="shared" si="0"/>
        <v>390.55899833795047</v>
      </c>
      <c r="X8" s="342">
        <f t="shared" si="0"/>
        <v>585.50866314316409</v>
      </c>
      <c r="Y8" s="342">
        <f t="shared" si="0"/>
        <v>194.94966480523362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2342.0346525726836</v>
      </c>
      <c r="C9" s="343">
        <f t="shared" si="1"/>
        <v>4071.2336445739256</v>
      </c>
      <c r="D9" s="343">
        <f t="shared" si="1"/>
        <v>3910.9484698367542</v>
      </c>
      <c r="E9" s="343">
        <f t="shared" si="1"/>
        <v>4000.6935570242385</v>
      </c>
      <c r="F9" s="343">
        <f t="shared" si="1"/>
        <v>4120.8647974585419</v>
      </c>
      <c r="G9" s="343">
        <f t="shared" si="1"/>
        <v>3508.990987551605</v>
      </c>
      <c r="H9" s="343">
        <f t="shared" si="1"/>
        <v>2758.6530607269424</v>
      </c>
      <c r="I9" s="343">
        <f t="shared" si="1"/>
        <v>1775.527389423758</v>
      </c>
      <c r="J9" s="343">
        <f t="shared" si="1"/>
        <v>1780.6062297902554</v>
      </c>
      <c r="K9" s="343">
        <f t="shared" si="1"/>
        <v>1973.3362275852742</v>
      </c>
      <c r="L9" s="343">
        <f t="shared" si="1"/>
        <v>1583.6035200775077</v>
      </c>
      <c r="M9" s="343">
        <f t="shared" si="1"/>
        <v>1627.1220560832371</v>
      </c>
      <c r="N9" s="343">
        <f t="shared" si="1"/>
        <v>4083.3636475186258</v>
      </c>
      <c r="O9" s="343">
        <f t="shared" si="1"/>
        <v>4452.780258603636</v>
      </c>
      <c r="P9" s="343">
        <f t="shared" si="1"/>
        <v>4379.5399877221798</v>
      </c>
      <c r="Q9" s="343">
        <f t="shared" si="1"/>
        <v>3819.5777190641347</v>
      </c>
      <c r="R9" s="343">
        <f t="shared" si="1"/>
        <v>3227.1469834377767</v>
      </c>
      <c r="S9" s="343">
        <f t="shared" si="1"/>
        <v>3224.5723795457125</v>
      </c>
      <c r="T9" s="343">
        <f t="shared" si="1"/>
        <v>2034.2340008253996</v>
      </c>
      <c r="U9" s="343">
        <f t="shared" si="1"/>
        <v>2369.1579666686603</v>
      </c>
      <c r="V9" s="343">
        <f t="shared" si="1"/>
        <v>1963.5642638854461</v>
      </c>
      <c r="W9" s="343">
        <f t="shared" si="1"/>
        <v>1951.0721810359919</v>
      </c>
      <c r="X9" s="343">
        <f t="shared" si="1"/>
        <v>1113.3618613705057</v>
      </c>
      <c r="Y9" s="343">
        <f t="shared" si="1"/>
        <v>1277.5092312327597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326.471969045572</v>
      </c>
      <c r="C12" s="210">
        <v>228.1345657781597</v>
      </c>
      <c r="D12" s="210">
        <v>247.80644883920891</v>
      </c>
      <c r="E12" s="210">
        <v>234.2416165090286</v>
      </c>
      <c r="F12" s="210">
        <v>216.71564918314729</v>
      </c>
      <c r="G12" s="210">
        <v>272.02158211521862</v>
      </c>
      <c r="H12" s="210">
        <v>230.46440240756669</v>
      </c>
      <c r="I12" s="210">
        <v>226.2193465176268</v>
      </c>
      <c r="J12" s="210">
        <v>211.25924333620009</v>
      </c>
      <c r="K12" s="210">
        <v>178.7894239036977</v>
      </c>
      <c r="L12" s="210">
        <v>193.07343078245921</v>
      </c>
      <c r="M12" s="210">
        <v>208.91143594153061</v>
      </c>
      <c r="N12" s="210">
        <v>179.09011177987949</v>
      </c>
      <c r="O12" s="210">
        <v>150.8862424763542</v>
      </c>
      <c r="P12" s="210">
        <v>176.43018056749759</v>
      </c>
      <c r="Q12" s="210">
        <v>172.5312123817715</v>
      </c>
      <c r="R12" s="210">
        <v>180.16079105760949</v>
      </c>
      <c r="S12" s="210">
        <v>188.1055889939806</v>
      </c>
      <c r="T12" s="210">
        <v>248.4301805674979</v>
      </c>
      <c r="U12" s="210">
        <v>241.61477592367481</v>
      </c>
      <c r="V12" s="210">
        <v>260.43275004221567</v>
      </c>
      <c r="W12" s="210">
        <v>243.73537399189439</v>
      </c>
      <c r="X12" s="210">
        <v>231.24463448098601</v>
      </c>
      <c r="Y12" s="210">
        <v>213.55818426958851</v>
      </c>
      <c r="DA12" s="109" t="s">
        <v>3029</v>
      </c>
    </row>
    <row r="13" spans="1:105" ht="12" customHeight="1" x14ac:dyDescent="0.25">
      <c r="A13" s="24" t="s">
        <v>28</v>
      </c>
      <c r="B13" s="213">
        <v>4.4411006018916588</v>
      </c>
      <c r="C13" s="213">
        <v>2.8823731728288911</v>
      </c>
      <c r="D13" s="213">
        <v>2.288306104901118</v>
      </c>
      <c r="E13" s="213">
        <v>2.8429062768701638</v>
      </c>
      <c r="F13" s="213">
        <v>0.56259673258813414</v>
      </c>
      <c r="G13" s="213">
        <v>0.88125537403267407</v>
      </c>
      <c r="H13" s="213">
        <v>0.52502149613069637</v>
      </c>
      <c r="I13" s="213">
        <v>0.4859845227858986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0.26861564918314701</v>
      </c>
      <c r="R13" s="213">
        <v>0.51203783319002572</v>
      </c>
      <c r="S13" s="213">
        <v>0.53293207222699912</v>
      </c>
      <c r="T13" s="213">
        <v>0.5460877042132416</v>
      </c>
      <c r="U13" s="213">
        <v>0.53413585554600163</v>
      </c>
      <c r="V13" s="213">
        <v>0.54875322441960439</v>
      </c>
      <c r="W13" s="213">
        <v>0</v>
      </c>
      <c r="X13" s="213">
        <v>0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28.377042132416168</v>
      </c>
      <c r="C14" s="204">
        <f t="shared" si="2"/>
        <v>41.692003439380912</v>
      </c>
      <c r="D14" s="204">
        <f t="shared" si="2"/>
        <v>53.822785898538257</v>
      </c>
      <c r="E14" s="204">
        <f t="shared" si="2"/>
        <v>43.013757523645744</v>
      </c>
      <c r="F14" s="204">
        <f t="shared" si="2"/>
        <v>26.927429062768688</v>
      </c>
      <c r="G14" s="204">
        <f t="shared" si="2"/>
        <v>29.170249355116077</v>
      </c>
      <c r="H14" s="204">
        <f t="shared" si="2"/>
        <v>27.486414445399824</v>
      </c>
      <c r="I14" s="204">
        <f t="shared" si="2"/>
        <v>28.597076526225283</v>
      </c>
      <c r="J14" s="204">
        <f t="shared" si="2"/>
        <v>18.572656921754088</v>
      </c>
      <c r="K14" s="204">
        <f t="shared" si="2"/>
        <v>25.939982803095436</v>
      </c>
      <c r="L14" s="204">
        <f t="shared" si="2"/>
        <v>16.719174548581261</v>
      </c>
      <c r="M14" s="204">
        <f t="shared" si="2"/>
        <v>21.83052450558899</v>
      </c>
      <c r="N14" s="204">
        <f t="shared" si="2"/>
        <v>17.410576096302655</v>
      </c>
      <c r="O14" s="204">
        <f t="shared" si="2"/>
        <v>13.225021496130697</v>
      </c>
      <c r="P14" s="204">
        <f t="shared" si="2"/>
        <v>16.169303525365432</v>
      </c>
      <c r="Q14" s="204">
        <f t="shared" si="2"/>
        <v>10.186586414445401</v>
      </c>
      <c r="R14" s="204">
        <f t="shared" si="2"/>
        <v>8.2337059329320699</v>
      </c>
      <c r="S14" s="204">
        <f t="shared" si="2"/>
        <v>10.339466895958726</v>
      </c>
      <c r="T14" s="204">
        <f t="shared" si="2"/>
        <v>10.15116079105761</v>
      </c>
      <c r="U14" s="204">
        <f t="shared" si="2"/>
        <v>6.1278589853826304</v>
      </c>
      <c r="V14" s="204">
        <f t="shared" si="2"/>
        <v>11.150730868443681</v>
      </c>
      <c r="W14" s="204">
        <f t="shared" si="2"/>
        <v>11.369131556319861</v>
      </c>
      <c r="X14" s="204">
        <f t="shared" si="2"/>
        <v>8.0458297506448826</v>
      </c>
      <c r="Y14" s="204">
        <f t="shared" si="2"/>
        <v>11.335081685296647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9.8903697334479794</v>
      </c>
      <c r="C16" s="204">
        <v>2.1974204643164228</v>
      </c>
      <c r="D16" s="204">
        <v>2.1974204643164228</v>
      </c>
      <c r="E16" s="204">
        <v>2.1974204643164228</v>
      </c>
      <c r="F16" s="204">
        <v>0</v>
      </c>
      <c r="G16" s="204">
        <v>2.1974204643164228</v>
      </c>
      <c r="H16" s="204">
        <v>4.3947549441100593</v>
      </c>
      <c r="I16" s="204">
        <v>5.4934651762682716</v>
      </c>
      <c r="J16" s="204">
        <v>1.098710232158211</v>
      </c>
      <c r="K16" s="204">
        <v>2.1974204643164228</v>
      </c>
      <c r="L16" s="204">
        <v>4.3947549441100593</v>
      </c>
      <c r="M16" s="204">
        <v>1.098710232158211</v>
      </c>
      <c r="N16" s="204">
        <v>1.098710232158211</v>
      </c>
      <c r="O16" s="204">
        <v>1.098710232158211</v>
      </c>
      <c r="P16" s="204">
        <v>1.098710232158211</v>
      </c>
      <c r="Q16" s="204">
        <v>1.098710232158211</v>
      </c>
      <c r="R16" s="204">
        <v>2.1974204643164219</v>
      </c>
      <c r="S16" s="204">
        <v>3.2961306964746342</v>
      </c>
      <c r="T16" s="204">
        <v>1.098710232158211</v>
      </c>
      <c r="U16" s="204">
        <v>1.098710232158211</v>
      </c>
      <c r="V16" s="204">
        <v>1.098710232158211</v>
      </c>
      <c r="W16" s="204">
        <v>1.098710232158211</v>
      </c>
      <c r="X16" s="204">
        <v>0</v>
      </c>
      <c r="Y16" s="204">
        <v>3.2961306964746342</v>
      </c>
      <c r="DA16" s="71" t="s">
        <v>3032</v>
      </c>
    </row>
    <row r="17" spans="1:105" ht="12" customHeight="1" x14ac:dyDescent="0.25">
      <c r="A17" s="18" t="s">
        <v>71</v>
      </c>
      <c r="B17" s="204">
        <v>18.486672398968189</v>
      </c>
      <c r="C17" s="204">
        <v>14.37850386930352</v>
      </c>
      <c r="D17" s="204">
        <v>16.432588134135852</v>
      </c>
      <c r="E17" s="204">
        <v>14.37850386930352</v>
      </c>
      <c r="F17" s="204">
        <v>15.40550300945829</v>
      </c>
      <c r="G17" s="204">
        <v>15.40550300945829</v>
      </c>
      <c r="H17" s="204">
        <v>15.40558899398108</v>
      </c>
      <c r="I17" s="204">
        <v>18.486672398968189</v>
      </c>
      <c r="J17" s="204">
        <v>15.4055030094583</v>
      </c>
      <c r="K17" s="204">
        <v>12.324505588993979</v>
      </c>
      <c r="L17" s="204">
        <v>12.324419604471201</v>
      </c>
      <c r="M17" s="204">
        <v>13.351504729148751</v>
      </c>
      <c r="N17" s="204">
        <v>13.12330180567497</v>
      </c>
      <c r="O17" s="204">
        <v>7.0270851246775594</v>
      </c>
      <c r="P17" s="204">
        <v>9.0104901117798786</v>
      </c>
      <c r="Q17" s="204">
        <v>8.0489251934651769</v>
      </c>
      <c r="R17" s="204">
        <v>6.036285468615648</v>
      </c>
      <c r="S17" s="204">
        <v>7.0433361994840924</v>
      </c>
      <c r="T17" s="204">
        <v>9.0524505588993982</v>
      </c>
      <c r="U17" s="204">
        <v>5.029148753224419</v>
      </c>
      <c r="V17" s="204">
        <v>10.052020636285469</v>
      </c>
      <c r="W17" s="204">
        <v>10.270421324161649</v>
      </c>
      <c r="X17" s="204">
        <v>8.0458297506448826</v>
      </c>
      <c r="Y17" s="204">
        <v>8.0389509888220125</v>
      </c>
      <c r="DA17" s="71" t="s">
        <v>3033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3.8597592433362</v>
      </c>
      <c r="F18" s="204">
        <v>0</v>
      </c>
      <c r="G18" s="204">
        <v>0.96491831470335332</v>
      </c>
      <c r="H18" s="204">
        <v>0.96491831470335332</v>
      </c>
      <c r="I18" s="204">
        <v>0</v>
      </c>
      <c r="J18" s="204">
        <v>0</v>
      </c>
      <c r="K18" s="204">
        <v>9.6673258813413572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3034</v>
      </c>
    </row>
    <row r="19" spans="1:105" ht="12" customHeight="1" x14ac:dyDescent="0.25">
      <c r="A19" s="18" t="s">
        <v>33</v>
      </c>
      <c r="B19" s="204">
        <v>0</v>
      </c>
      <c r="C19" s="204">
        <v>25.116079105760971</v>
      </c>
      <c r="D19" s="204">
        <v>35.192777300085979</v>
      </c>
      <c r="E19" s="204">
        <v>22.578073946689599</v>
      </c>
      <c r="F19" s="204">
        <v>11.5219260533104</v>
      </c>
      <c r="G19" s="204">
        <v>10.602407566638011</v>
      </c>
      <c r="H19" s="204">
        <v>6.7211521926053308</v>
      </c>
      <c r="I19" s="204">
        <v>4.6169389509888212</v>
      </c>
      <c r="J19" s="204">
        <v>2.068443680137575</v>
      </c>
      <c r="K19" s="204">
        <v>1.75073086844368</v>
      </c>
      <c r="L19" s="204">
        <v>0</v>
      </c>
      <c r="M19" s="204">
        <v>7.3803095442820288</v>
      </c>
      <c r="N19" s="204">
        <v>3.188564058469475</v>
      </c>
      <c r="O19" s="204">
        <v>5.0992261392949274</v>
      </c>
      <c r="P19" s="204">
        <v>6.0601031814273423</v>
      </c>
      <c r="Q19" s="204">
        <v>1.0389509888220121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124.74204643164229</v>
      </c>
      <c r="C20" s="204">
        <f t="shared" si="3"/>
        <v>126.54772141014617</v>
      </c>
      <c r="D20" s="204">
        <f t="shared" si="3"/>
        <v>130.97592433361996</v>
      </c>
      <c r="E20" s="204">
        <f t="shared" si="3"/>
        <v>121.60361134995699</v>
      </c>
      <c r="F20" s="204">
        <f t="shared" si="3"/>
        <v>126.16079105760963</v>
      </c>
      <c r="G20" s="204">
        <f t="shared" si="3"/>
        <v>152.19260533104045</v>
      </c>
      <c r="H20" s="204">
        <f t="shared" si="3"/>
        <v>128.56835769561476</v>
      </c>
      <c r="I20" s="204">
        <f t="shared" si="3"/>
        <v>119.58297506448837</v>
      </c>
      <c r="J20" s="204">
        <f t="shared" si="3"/>
        <v>102.6225279449699</v>
      </c>
      <c r="K20" s="204">
        <f t="shared" si="3"/>
        <v>60.382631126397236</v>
      </c>
      <c r="L20" s="204">
        <f t="shared" si="3"/>
        <v>79.449699054170253</v>
      </c>
      <c r="M20" s="204">
        <f t="shared" si="3"/>
        <v>86.822871883061055</v>
      </c>
      <c r="N20" s="204">
        <f t="shared" si="3"/>
        <v>72.828890799656065</v>
      </c>
      <c r="O20" s="204">
        <f t="shared" si="3"/>
        <v>60.920034393809111</v>
      </c>
      <c r="P20" s="204">
        <f t="shared" si="3"/>
        <v>71.453138435081669</v>
      </c>
      <c r="Q20" s="204">
        <f t="shared" si="3"/>
        <v>61.693895098882187</v>
      </c>
      <c r="R20" s="204">
        <f t="shared" si="3"/>
        <v>68.228718830610475</v>
      </c>
      <c r="S20" s="204">
        <f t="shared" si="3"/>
        <v>71.238177128116931</v>
      </c>
      <c r="T20" s="204">
        <f t="shared" si="3"/>
        <v>115.4104041272571</v>
      </c>
      <c r="U20" s="204">
        <f t="shared" si="3"/>
        <v>116.38108340498709</v>
      </c>
      <c r="V20" s="204">
        <f t="shared" si="3"/>
        <v>146.04643164230441</v>
      </c>
      <c r="W20" s="204">
        <f t="shared" si="3"/>
        <v>115.1325881341359</v>
      </c>
      <c r="X20" s="204">
        <f t="shared" si="3"/>
        <v>112.381513327601</v>
      </c>
      <c r="Y20" s="204">
        <f t="shared" si="3"/>
        <v>94.432502149613057</v>
      </c>
      <c r="DA20" s="71"/>
    </row>
    <row r="21" spans="1:105" ht="12" customHeight="1" x14ac:dyDescent="0.25">
      <c r="A21" s="18" t="s">
        <v>73</v>
      </c>
      <c r="B21" s="204">
        <v>88.134135855545992</v>
      </c>
      <c r="C21" s="204">
        <v>89.165950128976775</v>
      </c>
      <c r="D21" s="204">
        <v>87.639724849527084</v>
      </c>
      <c r="E21" s="204">
        <v>79.729148753224422</v>
      </c>
      <c r="F21" s="204">
        <v>79.514187446259669</v>
      </c>
      <c r="G21" s="204">
        <v>101.9776440240757</v>
      </c>
      <c r="H21" s="204">
        <v>85.748065348237304</v>
      </c>
      <c r="I21" s="204">
        <v>87.102321582115195</v>
      </c>
      <c r="J21" s="204">
        <v>88.177128116938945</v>
      </c>
      <c r="K21" s="204">
        <v>58.340498710232147</v>
      </c>
      <c r="L21" s="204">
        <v>77.149613069647472</v>
      </c>
      <c r="M21" s="204">
        <v>86.457437661220979</v>
      </c>
      <c r="N21" s="204">
        <v>72.828890799656065</v>
      </c>
      <c r="O21" s="204">
        <v>60.920034393809111</v>
      </c>
      <c r="P21" s="204">
        <v>71.453138435081669</v>
      </c>
      <c r="Q21" s="204">
        <v>61.693895098882187</v>
      </c>
      <c r="R21" s="204">
        <v>68.228718830610475</v>
      </c>
      <c r="S21" s="204">
        <v>71.238177128116931</v>
      </c>
      <c r="T21" s="204">
        <v>115.4104041272571</v>
      </c>
      <c r="U21" s="204">
        <v>116.38108340498709</v>
      </c>
      <c r="V21" s="204">
        <v>146.04643164230441</v>
      </c>
      <c r="W21" s="204">
        <v>115.1325881341359</v>
      </c>
      <c r="X21" s="204">
        <v>112.381513327601</v>
      </c>
      <c r="Y21" s="204">
        <v>94.432502149613057</v>
      </c>
      <c r="DA21" s="71" t="s">
        <v>3036</v>
      </c>
    </row>
    <row r="22" spans="1:105" ht="12" customHeight="1" x14ac:dyDescent="0.25">
      <c r="A22" s="18" t="s">
        <v>36</v>
      </c>
      <c r="B22" s="204">
        <v>36.607910576096302</v>
      </c>
      <c r="C22" s="204">
        <v>37.381771281169392</v>
      </c>
      <c r="D22" s="204">
        <v>43.336199484092859</v>
      </c>
      <c r="E22" s="204">
        <v>41.874462596732577</v>
      </c>
      <c r="F22" s="204">
        <v>46.646603611349953</v>
      </c>
      <c r="G22" s="204">
        <v>50.214961306964753</v>
      </c>
      <c r="H22" s="204">
        <v>42.820292347377467</v>
      </c>
      <c r="I22" s="204">
        <v>32.480653482373171</v>
      </c>
      <c r="J22" s="204">
        <v>14.445399828030951</v>
      </c>
      <c r="K22" s="204">
        <v>2.04213241616509</v>
      </c>
      <c r="L22" s="204">
        <v>2.3000859845227861</v>
      </c>
      <c r="M22" s="204">
        <v>0.36543422184006868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113.2846087704213</v>
      </c>
      <c r="C23" s="204">
        <f t="shared" si="4"/>
        <v>8.5029234737747217</v>
      </c>
      <c r="D23" s="204">
        <f t="shared" si="4"/>
        <v>3.845399828030954</v>
      </c>
      <c r="E23" s="204">
        <f t="shared" si="4"/>
        <v>7.9058469475494411</v>
      </c>
      <c r="F23" s="204">
        <f t="shared" si="4"/>
        <v>6.0189165950128984</v>
      </c>
      <c r="G23" s="204">
        <f t="shared" si="4"/>
        <v>9.1956147893379185</v>
      </c>
      <c r="H23" s="204">
        <f t="shared" si="4"/>
        <v>8.813413585554601</v>
      </c>
      <c r="I23" s="204">
        <f t="shared" si="4"/>
        <v>9.4822012037833172</v>
      </c>
      <c r="J23" s="204">
        <f t="shared" si="4"/>
        <v>8.0013757523645754</v>
      </c>
      <c r="K23" s="204">
        <f t="shared" si="4"/>
        <v>8.8612209802235586</v>
      </c>
      <c r="L23" s="204">
        <f t="shared" si="4"/>
        <v>9.3627687016337049</v>
      </c>
      <c r="M23" s="204">
        <f t="shared" si="4"/>
        <v>8.2641444539982807</v>
      </c>
      <c r="N23" s="204">
        <f t="shared" si="4"/>
        <v>9.2194325021496137</v>
      </c>
      <c r="O23" s="204">
        <f t="shared" si="4"/>
        <v>8.622355975924334</v>
      </c>
      <c r="P23" s="204">
        <f t="shared" si="4"/>
        <v>3.0811693895098879</v>
      </c>
      <c r="Q23" s="204">
        <f t="shared" si="4"/>
        <v>13.375322441960449</v>
      </c>
      <c r="R23" s="204">
        <f t="shared" si="4"/>
        <v>7.9536543422184014</v>
      </c>
      <c r="S23" s="204">
        <f t="shared" si="4"/>
        <v>5.5411865864144447</v>
      </c>
      <c r="T23" s="204">
        <f t="shared" si="4"/>
        <v>17.411865864144449</v>
      </c>
      <c r="U23" s="204">
        <f t="shared" si="4"/>
        <v>16.431628890141031</v>
      </c>
      <c r="V23" s="204">
        <f t="shared" si="4"/>
        <v>12.111683834132959</v>
      </c>
      <c r="W23" s="204">
        <f t="shared" si="4"/>
        <v>16.861083364206493</v>
      </c>
      <c r="X23" s="204">
        <f t="shared" si="4"/>
        <v>14.342656836962044</v>
      </c>
      <c r="Y23" s="204">
        <f t="shared" si="4"/>
        <v>18.22808968661343</v>
      </c>
      <c r="DA23" s="71"/>
    </row>
    <row r="24" spans="1:105" ht="12" customHeight="1" x14ac:dyDescent="0.25">
      <c r="A24" s="18" t="s">
        <v>38</v>
      </c>
      <c r="B24" s="204">
        <v>113.2846087704213</v>
      </c>
      <c r="C24" s="204">
        <v>8.5029234737747217</v>
      </c>
      <c r="D24" s="204">
        <v>3.845399828030954</v>
      </c>
      <c r="E24" s="204">
        <v>7.9058469475494411</v>
      </c>
      <c r="F24" s="204">
        <v>6.0189165950128984</v>
      </c>
      <c r="G24" s="204">
        <v>9.1956147893379185</v>
      </c>
      <c r="H24" s="204">
        <v>8.813413585554601</v>
      </c>
      <c r="I24" s="204">
        <v>9.4822012037833172</v>
      </c>
      <c r="J24" s="204">
        <v>8.0013757523645754</v>
      </c>
      <c r="K24" s="204">
        <v>8.8612209802235586</v>
      </c>
      <c r="L24" s="204">
        <v>9.3627687016337049</v>
      </c>
      <c r="M24" s="204">
        <v>8.2641444539982807</v>
      </c>
      <c r="N24" s="204">
        <v>9.2194325021496137</v>
      </c>
      <c r="O24" s="204">
        <v>8.622355975924334</v>
      </c>
      <c r="P24" s="204">
        <v>3.0811693895098879</v>
      </c>
      <c r="Q24" s="204">
        <v>13.375322441960449</v>
      </c>
      <c r="R24" s="204">
        <v>7.9536543422184014</v>
      </c>
      <c r="S24" s="204">
        <v>5.5411865864144447</v>
      </c>
      <c r="T24" s="204">
        <v>17.411865864144449</v>
      </c>
      <c r="U24" s="204">
        <v>16.360963026655199</v>
      </c>
      <c r="V24" s="204">
        <v>12.0140154772141</v>
      </c>
      <c r="W24" s="204">
        <v>16.74307824591574</v>
      </c>
      <c r="X24" s="204">
        <v>14.18744625967326</v>
      </c>
      <c r="Y24" s="204">
        <v>18.05674978503869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7.0665863485831149E-2</v>
      </c>
      <c r="V29" s="204">
        <v>9.7668356918858626E-2</v>
      </c>
      <c r="W29" s="204">
        <v>0.11800511829075359</v>
      </c>
      <c r="X29" s="204">
        <v>0.1552105772887834</v>
      </c>
      <c r="Y29" s="204">
        <v>0.17133990157473869</v>
      </c>
      <c r="DA29" s="71" t="s">
        <v>3043</v>
      </c>
    </row>
    <row r="30" spans="1:105" ht="12" customHeight="1" x14ac:dyDescent="0.25">
      <c r="A30" s="14" t="s">
        <v>39</v>
      </c>
      <c r="B30" s="204">
        <v>3.6065348237317281</v>
      </c>
      <c r="C30" s="204">
        <v>2.0779019776440242</v>
      </c>
      <c r="D30" s="204">
        <v>2.9617368873602752</v>
      </c>
      <c r="E30" s="204">
        <v>2.9855546001719691</v>
      </c>
      <c r="F30" s="204">
        <v>0.81203783319002576</v>
      </c>
      <c r="G30" s="204">
        <v>2.507910576096303</v>
      </c>
      <c r="H30" s="204">
        <v>1.528632846087705</v>
      </c>
      <c r="I30" s="204">
        <v>1.4331040412725711</v>
      </c>
      <c r="J30" s="204">
        <v>1.4092003439380909</v>
      </c>
      <c r="K30" s="204">
        <v>2.8661220980223558</v>
      </c>
      <c r="L30" s="204">
        <v>2.2451418744625959</v>
      </c>
      <c r="M30" s="204">
        <v>2.0540842648323299</v>
      </c>
      <c r="N30" s="204">
        <v>1.8152192605331039</v>
      </c>
      <c r="O30" s="204">
        <v>1.480825451418744</v>
      </c>
      <c r="P30" s="204">
        <v>0.85984522785898532</v>
      </c>
      <c r="Q30" s="204">
        <v>0.76431642304385194</v>
      </c>
      <c r="R30" s="204">
        <v>0.90765262252794487</v>
      </c>
      <c r="S30" s="204">
        <v>0.88374892519346515</v>
      </c>
      <c r="T30" s="204">
        <v>0.95537403267411869</v>
      </c>
      <c r="U30" s="204">
        <v>0.76431642304385194</v>
      </c>
      <c r="V30" s="204">
        <v>0.5493551160791057</v>
      </c>
      <c r="W30" s="204">
        <v>0.7165090283748925</v>
      </c>
      <c r="X30" s="204">
        <v>0.85984522785898532</v>
      </c>
      <c r="Y30" s="204">
        <v>0.74049871023215807</v>
      </c>
      <c r="DA30" s="71" t="s">
        <v>3044</v>
      </c>
    </row>
    <row r="31" spans="1:105" ht="12" customHeight="1" x14ac:dyDescent="0.25">
      <c r="A31" s="21" t="s">
        <v>40</v>
      </c>
      <c r="B31" s="207">
        <v>52.020636285468612</v>
      </c>
      <c r="C31" s="207">
        <v>46.4316423043852</v>
      </c>
      <c r="D31" s="207">
        <v>53.912295786758392</v>
      </c>
      <c r="E31" s="207">
        <v>55.889939810834043</v>
      </c>
      <c r="F31" s="207">
        <v>56.233877901977642</v>
      </c>
      <c r="G31" s="207">
        <v>78.073946689595871</v>
      </c>
      <c r="H31" s="207">
        <v>63.542562338779007</v>
      </c>
      <c r="I31" s="207">
        <v>66.638005159071369</v>
      </c>
      <c r="J31" s="207">
        <v>80.653482373172821</v>
      </c>
      <c r="K31" s="207">
        <v>80.739466895958728</v>
      </c>
      <c r="L31" s="207">
        <v>85.29664660361135</v>
      </c>
      <c r="M31" s="207">
        <v>89.939810834049865</v>
      </c>
      <c r="N31" s="207">
        <v>77.815993121238165</v>
      </c>
      <c r="O31" s="207">
        <v>66.638005159071355</v>
      </c>
      <c r="P31" s="207">
        <v>84.866723989681844</v>
      </c>
      <c r="Q31" s="207">
        <v>86.242476354256226</v>
      </c>
      <c r="R31" s="207">
        <v>94.325021496130688</v>
      </c>
      <c r="S31" s="207">
        <v>99.570077386070494</v>
      </c>
      <c r="T31" s="207">
        <v>103.9552880481513</v>
      </c>
      <c r="U31" s="207">
        <v>101.3757523645744</v>
      </c>
      <c r="V31" s="207">
        <v>90.025795356835758</v>
      </c>
      <c r="W31" s="207">
        <v>99.656061908856387</v>
      </c>
      <c r="X31" s="207">
        <v>95.614789337919177</v>
      </c>
      <c r="Y31" s="207">
        <v>88.82201203783319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513.32356762158395</v>
      </c>
      <c r="C33" s="203">
        <f>OIS_emi!C5</f>
        <v>418.99168271056999</v>
      </c>
      <c r="D33" s="203">
        <f>OIS_emi!D5</f>
        <v>470.90264244044869</v>
      </c>
      <c r="E33" s="203">
        <f>OIS_emi!E5</f>
        <v>412.14419010117001</v>
      </c>
      <c r="F33" s="203">
        <f>OIS_emi!F5</f>
        <v>359.09682108965558</v>
      </c>
      <c r="G33" s="203">
        <f>OIS_emi!G5</f>
        <v>431.79120134356958</v>
      </c>
      <c r="H33" s="203">
        <f>OIS_emi!H5</f>
        <v>366.4656091027561</v>
      </c>
      <c r="I33" s="203">
        <f>OIS_emi!I5</f>
        <v>353.08130936780168</v>
      </c>
      <c r="J33" s="203">
        <f>OIS_emi!J5</f>
        <v>290.88672768182789</v>
      </c>
      <c r="K33" s="203">
        <f>OIS_emi!K5</f>
        <v>221.5071522020942</v>
      </c>
      <c r="L33" s="203">
        <f>OIS_emi!L5</f>
        <v>235.33021584271731</v>
      </c>
      <c r="M33" s="203">
        <f>OIS_emi!M5</f>
        <v>270.54372348269851</v>
      </c>
      <c r="N33" s="203">
        <f>OIS_emi!N5</f>
        <v>224.40131244160281</v>
      </c>
      <c r="O33" s="203">
        <f>OIS_emi!O5</f>
        <v>183.38051772228599</v>
      </c>
      <c r="P33" s="203">
        <f>OIS_emi!P5</f>
        <v>217.22282460507611</v>
      </c>
      <c r="Q33" s="203">
        <f>OIS_emi!Q5</f>
        <v>177.05710306786611</v>
      </c>
      <c r="R33" s="203">
        <f>OIS_emi!R5</f>
        <v>186.99665129533511</v>
      </c>
      <c r="S33" s="203">
        <f>OIS_emi!S5</f>
        <v>200.13249729898121</v>
      </c>
      <c r="T33" s="203">
        <f>OIS_emi!T5</f>
        <v>304.33811597895487</v>
      </c>
      <c r="U33" s="203">
        <f>OIS_emi!U5</f>
        <v>294.094148325775</v>
      </c>
      <c r="V33" s="203">
        <f>OIS_emi!V5</f>
        <v>379.37343241111671</v>
      </c>
      <c r="W33" s="203">
        <f>OIS_emi!W5</f>
        <v>305.18862300306239</v>
      </c>
      <c r="X33" s="203">
        <f>OIS_emi!X5</f>
        <v>288.92264760032509</v>
      </c>
      <c r="Y33" s="203">
        <f>OIS_emi!Y5</f>
        <v>255.4507141221244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75.905173195879641</v>
      </c>
      <c r="C35" s="284">
        <f t="shared" si="5"/>
        <v>51.205512359282537</v>
      </c>
      <c r="D35" s="284">
        <f t="shared" si="5"/>
        <v>47.909710638093827</v>
      </c>
      <c r="E35" s="284">
        <f t="shared" si="5"/>
        <v>44.326343450050288</v>
      </c>
      <c r="F35" s="284">
        <f t="shared" si="5"/>
        <v>39.073046771456717</v>
      </c>
      <c r="G35" s="284">
        <f t="shared" si="5"/>
        <v>44.107256394757229</v>
      </c>
      <c r="H35" s="284">
        <f t="shared" si="5"/>
        <v>32.352370802572075</v>
      </c>
      <c r="I35" s="284">
        <f t="shared" si="5"/>
        <v>28.413554525508072</v>
      </c>
      <c r="J35" s="284">
        <f t="shared" si="5"/>
        <v>22.001103446868751</v>
      </c>
      <c r="K35" s="284">
        <f t="shared" si="5"/>
        <v>18.643160571186527</v>
      </c>
      <c r="L35" s="284">
        <f t="shared" si="5"/>
        <v>20.5830148595286</v>
      </c>
      <c r="M35" s="284">
        <f t="shared" si="5"/>
        <v>22.570408544934498</v>
      </c>
      <c r="N35" s="284">
        <f t="shared" si="5"/>
        <v>18.155483170261331</v>
      </c>
      <c r="O35" s="284">
        <f t="shared" si="5"/>
        <v>16.760724500931882</v>
      </c>
      <c r="P35" s="284">
        <f t="shared" si="5"/>
        <v>18.608496770504544</v>
      </c>
      <c r="Q35" s="284">
        <f t="shared" si="5"/>
        <v>16.909271488467038</v>
      </c>
      <c r="R35" s="284">
        <f t="shared" si="5"/>
        <v>17.358737237160671</v>
      </c>
      <c r="S35" s="284">
        <f t="shared" si="5"/>
        <v>17.15505665719683</v>
      </c>
      <c r="T35" s="284">
        <f t="shared" si="5"/>
        <v>22.346261637560698</v>
      </c>
      <c r="U35" s="284">
        <f t="shared" si="5"/>
        <v>23.134504846167971</v>
      </c>
      <c r="V35" s="284">
        <f t="shared" si="5"/>
        <v>24.958195744036171</v>
      </c>
      <c r="W35" s="284">
        <f t="shared" si="5"/>
        <v>20.633032748012813</v>
      </c>
      <c r="X35" s="284">
        <f t="shared" si="5"/>
        <v>20.087662819996012</v>
      </c>
      <c r="Y35" s="284">
        <f t="shared" si="5"/>
        <v>18.10920089118687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34.849182172320575</v>
      </c>
      <c r="C36" s="344">
        <f t="shared" si="6"/>
        <v>30.982055168876403</v>
      </c>
      <c r="D36" s="344">
        <f t="shared" si="6"/>
        <v>33.529134801975978</v>
      </c>
      <c r="E36" s="344">
        <f t="shared" si="6"/>
        <v>31.738924310428207</v>
      </c>
      <c r="F36" s="344">
        <f t="shared" si="6"/>
        <v>32.468790651487708</v>
      </c>
      <c r="G36" s="344">
        <f t="shared" si="6"/>
        <v>36.018127813870088</v>
      </c>
      <c r="H36" s="344">
        <f t="shared" si="6"/>
        <v>29.358040934478247</v>
      </c>
      <c r="I36" s="344">
        <f t="shared" si="6"/>
        <v>27.428021183866832</v>
      </c>
      <c r="J36" s="344">
        <f t="shared" si="6"/>
        <v>26.050129517403978</v>
      </c>
      <c r="K36" s="344">
        <f t="shared" si="6"/>
        <v>21.683150818905141</v>
      </c>
      <c r="L36" s="344">
        <f t="shared" si="6"/>
        <v>23.98496138862836</v>
      </c>
      <c r="M36" s="344">
        <f t="shared" si="6"/>
        <v>22.228432149315289</v>
      </c>
      <c r="N36" s="344">
        <f t="shared" si="6"/>
        <v>27.335375875166513</v>
      </c>
      <c r="O36" s="344">
        <f t="shared" si="6"/>
        <v>26.960040032490895</v>
      </c>
      <c r="P36" s="344">
        <f t="shared" si="6"/>
        <v>27.543179022122271</v>
      </c>
      <c r="Q36" s="344">
        <f t="shared" si="6"/>
        <v>26.240534493630971</v>
      </c>
      <c r="R36" s="344">
        <f t="shared" si="6"/>
        <v>26.309274037246769</v>
      </c>
      <c r="S36" s="344">
        <f t="shared" si="6"/>
        <v>26.172231013150508</v>
      </c>
      <c r="T36" s="344">
        <f t="shared" si="6"/>
        <v>29.656580728695555</v>
      </c>
      <c r="U36" s="344">
        <f t="shared" si="6"/>
        <v>32.40338853089554</v>
      </c>
      <c r="V36" s="344">
        <f t="shared" si="6"/>
        <v>29.829572290480421</v>
      </c>
      <c r="W36" s="344">
        <f t="shared" si="6"/>
        <v>29.180698089435989</v>
      </c>
      <c r="X36" s="344">
        <f t="shared" si="6"/>
        <v>26.49205627364061</v>
      </c>
      <c r="Y36" s="344">
        <f t="shared" si="6"/>
        <v>24.37797787504433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12.570748403529795</v>
      </c>
      <c r="C37" s="344">
        <f>IF(OIS_ued!C$5=0,"",OIS_ued!C$5/C$5*1000)</f>
        <v>11.761040938517393</v>
      </c>
      <c r="D37" s="344">
        <f>IF(OIS_ued!D$5=0,"",OIS_ued!D$5/D$5*1000)</f>
        <v>12.660721714660868</v>
      </c>
      <c r="E37" s="344">
        <f>IF(OIS_ued!E$5=0,"",OIS_ued!E$5/E$5*1000)</f>
        <v>12.069371417908526</v>
      </c>
      <c r="F37" s="344">
        <f>IF(OIS_ued!F$5=0,"",OIS_ued!F$5/F$5*1000)</f>
        <v>12.548780669534978</v>
      </c>
      <c r="G37" s="344">
        <f>IF(OIS_ued!G$5=0,"",OIS_ued!G$5/G$5*1000)</f>
        <v>13.990736592710519</v>
      </c>
      <c r="H37" s="344">
        <f>IF(OIS_ued!H$5=0,"",OIS_ued!H$5/H$5*1000)</f>
        <v>11.35940491696916</v>
      </c>
      <c r="I37" s="344">
        <f>IF(OIS_ued!I$5=0,"",OIS_ued!I$5/I$5*1000)</f>
        <v>10.655286424176172</v>
      </c>
      <c r="J37" s="344">
        <f>IF(OIS_ued!J$5=0,"",OIS_ued!J$5/J$5*1000)</f>
        <v>10.446949710604974</v>
      </c>
      <c r="K37" s="344">
        <f>IF(OIS_ued!K$5=0,"",OIS_ued!K$5/K$5*1000)</f>
        <v>8.6987767160015927</v>
      </c>
      <c r="L37" s="344">
        <f>IF(OIS_ued!L$5=0,"",OIS_ued!L$5/L$5*1000)</f>
        <v>9.6317742130986481</v>
      </c>
      <c r="M37" s="344">
        <f>IF(OIS_ued!M$5=0,"",OIS_ued!M$5/M$5*1000)</f>
        <v>8.8579612256981246</v>
      </c>
      <c r="N37" s="344">
        <f>IF(OIS_ued!N$5=0,"",OIS_ued!N$5/N$5*1000)</f>
        <v>11.015226327035929</v>
      </c>
      <c r="O37" s="344">
        <f>IF(OIS_ued!O$5=0,"",OIS_ued!O$5/O$5*1000)</f>
        <v>10.863289896157662</v>
      </c>
      <c r="P37" s="344">
        <f>IF(OIS_ued!P$5=0,"",OIS_ued!P$5/P$5*1000)</f>
        <v>11.357936509195442</v>
      </c>
      <c r="Q37" s="344">
        <f>IF(OIS_ued!Q$5=0,"",OIS_ued!Q$5/Q$5*1000)</f>
        <v>10.860770735523774</v>
      </c>
      <c r="R37" s="344">
        <f>IF(OIS_ued!R$5=0,"",OIS_ued!R$5/R$5*1000)</f>
        <v>11.04160415206392</v>
      </c>
      <c r="S37" s="344">
        <f>IF(OIS_ued!S$5=0,"",OIS_ued!S$5/S$5*1000)</f>
        <v>11.036530614584848</v>
      </c>
      <c r="T37" s="344">
        <f>IF(OIS_ued!T$5=0,"",OIS_ued!T$5/T$5*1000)</f>
        <v>12.175094568335384</v>
      </c>
      <c r="U37" s="344">
        <f>IF(OIS_ued!U$5=0,"",OIS_ued!U$5/U$5*1000)</f>
        <v>13.318590583546168</v>
      </c>
      <c r="V37" s="344">
        <f>IF(OIS_ued!V$5=0,"",OIS_ued!V$5/V$5*1000)</f>
        <v>11.893614395121837</v>
      </c>
      <c r="W37" s="344">
        <f>IF(OIS_ued!W$5=0,"",OIS_ued!W$5/W$5*1000)</f>
        <v>11.919028158374514</v>
      </c>
      <c r="X37" s="344">
        <f>IF(OIS_ued!X$5=0,"",OIS_ued!X$5/X$5*1000)</f>
        <v>10.794809050588048</v>
      </c>
      <c r="Y37" s="344">
        <f>IF(OIS_ued!Y$5=0,"",OIS_ued!Y$5/Y$5*1000)</f>
        <v>9.8828753799049096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1.5723358091730364</v>
      </c>
      <c r="C38" s="345">
        <f t="shared" si="7"/>
        <v>1.836598856825588</v>
      </c>
      <c r="D38" s="345">
        <f t="shared" si="7"/>
        <v>1.9002840509045729</v>
      </c>
      <c r="E38" s="345">
        <f t="shared" si="7"/>
        <v>1.7594832047501872</v>
      </c>
      <c r="F38" s="345">
        <f t="shared" si="7"/>
        <v>1.6569953413294181</v>
      </c>
      <c r="G38" s="345">
        <f t="shared" si="7"/>
        <v>1.5873417027648866</v>
      </c>
      <c r="H38" s="345">
        <f t="shared" si="7"/>
        <v>1.5901180628090101</v>
      </c>
      <c r="I38" s="345">
        <f t="shared" si="7"/>
        <v>1.5607918367861164</v>
      </c>
      <c r="J38" s="345">
        <f t="shared" si="7"/>
        <v>1.3769183449119329</v>
      </c>
      <c r="K38" s="345">
        <f t="shared" si="7"/>
        <v>1.2389276019000195</v>
      </c>
      <c r="L38" s="345">
        <f t="shared" si="7"/>
        <v>1.2188638016582918</v>
      </c>
      <c r="M38" s="345">
        <f t="shared" si="7"/>
        <v>1.2950163415583307</v>
      </c>
      <c r="N38" s="345">
        <f t="shared" si="7"/>
        <v>1.2530078305909795</v>
      </c>
      <c r="O38" s="345">
        <f t="shared" si="7"/>
        <v>1.2153561167183553</v>
      </c>
      <c r="P38" s="345">
        <f t="shared" si="7"/>
        <v>1.2312112582233192</v>
      </c>
      <c r="Q38" s="345">
        <f t="shared" si="7"/>
        <v>1.0262323009478416</v>
      </c>
      <c r="R38" s="345">
        <f t="shared" si="7"/>
        <v>1.0379431073631318</v>
      </c>
      <c r="S38" s="345">
        <f t="shared" si="7"/>
        <v>1.0639370067062996</v>
      </c>
      <c r="T38" s="345">
        <f t="shared" si="7"/>
        <v>1.2250448608286824</v>
      </c>
      <c r="U38" s="345">
        <f t="shared" si="7"/>
        <v>1.2172026615569167</v>
      </c>
      <c r="V38" s="345">
        <f t="shared" si="7"/>
        <v>1.4567040141826286</v>
      </c>
      <c r="W38" s="345">
        <f t="shared" si="7"/>
        <v>1.2521310222832558</v>
      </c>
      <c r="X38" s="345">
        <f t="shared" si="7"/>
        <v>1.249424222312417</v>
      </c>
      <c r="Y38" s="345">
        <f t="shared" si="7"/>
        <v>1.1961644785275576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SK: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326.471969045572</v>
      </c>
      <c r="C5" s="223">
        <v>228.1345657781597</v>
      </c>
      <c r="D5" s="223">
        <v>247.80644883920891</v>
      </c>
      <c r="E5" s="223">
        <v>234.2416165090286</v>
      </c>
      <c r="F5" s="223">
        <v>216.71564918314729</v>
      </c>
      <c r="G5" s="223">
        <v>272.02158211521862</v>
      </c>
      <c r="H5" s="223">
        <v>230.46440240756669</v>
      </c>
      <c r="I5" s="223">
        <v>226.2193465176268</v>
      </c>
      <c r="J5" s="223">
        <v>211.25924333620009</v>
      </c>
      <c r="K5" s="223">
        <v>178.7894239036977</v>
      </c>
      <c r="L5" s="223">
        <v>193.07343078245921</v>
      </c>
      <c r="M5" s="223">
        <v>208.91143594153061</v>
      </c>
      <c r="N5" s="223">
        <v>179.09011177987949</v>
      </c>
      <c r="O5" s="223">
        <v>150.8862424763542</v>
      </c>
      <c r="P5" s="223">
        <v>176.43018056749759</v>
      </c>
      <c r="Q5" s="223">
        <v>172.5312123817715</v>
      </c>
      <c r="R5" s="223">
        <v>180.16079105760949</v>
      </c>
      <c r="S5" s="223">
        <v>188.1055889939806</v>
      </c>
      <c r="T5" s="223">
        <v>248.4301805674979</v>
      </c>
      <c r="U5" s="223">
        <v>241.61477592367481</v>
      </c>
      <c r="V5" s="223">
        <v>260.43275004221567</v>
      </c>
      <c r="W5" s="223">
        <v>243.73537399189439</v>
      </c>
      <c r="X5" s="223">
        <v>231.24463448098601</v>
      </c>
      <c r="Y5" s="223">
        <v>213.55818426958851</v>
      </c>
      <c r="DA5" s="89" t="s">
        <v>3029</v>
      </c>
    </row>
    <row r="6" spans="1:105" ht="12" customHeight="1" x14ac:dyDescent="0.25">
      <c r="A6" s="55" t="s">
        <v>91</v>
      </c>
      <c r="B6" s="259">
        <v>3.4708041313341789</v>
      </c>
      <c r="C6" s="259">
        <v>3.165655634461356</v>
      </c>
      <c r="D6" s="259">
        <v>3.373706514878656</v>
      </c>
      <c r="E6" s="259">
        <v>3.0274605174781319</v>
      </c>
      <c r="F6" s="259">
        <v>2.9813503020060552</v>
      </c>
      <c r="G6" s="259">
        <v>3.7129039860792941</v>
      </c>
      <c r="H6" s="259">
        <v>3.2762069753852652</v>
      </c>
      <c r="I6" s="259">
        <v>3.4537137680377912</v>
      </c>
      <c r="J6" s="259">
        <v>4.0246766663840496</v>
      </c>
      <c r="K6" s="259">
        <v>4.1752663286991938</v>
      </c>
      <c r="L6" s="259">
        <v>4.1095673524492478</v>
      </c>
      <c r="M6" s="259">
        <v>4.6175852594344464</v>
      </c>
      <c r="N6" s="259">
        <v>3.1103758731753088</v>
      </c>
      <c r="O6" s="259">
        <v>2.6975119139864661</v>
      </c>
      <c r="P6" s="259">
        <v>3.2643494353478468</v>
      </c>
      <c r="Q6" s="259">
        <v>3.3941834261978072</v>
      </c>
      <c r="R6" s="259">
        <v>3.724113371946538</v>
      </c>
      <c r="S6" s="259">
        <v>3.881750450905987</v>
      </c>
      <c r="T6" s="259">
        <v>4.4691651855794854</v>
      </c>
      <c r="U6" s="259">
        <v>4.3002299221453759</v>
      </c>
      <c r="V6" s="259">
        <v>3.8611560488468082</v>
      </c>
      <c r="W6" s="259">
        <v>4.0574659517817047</v>
      </c>
      <c r="X6" s="259">
        <v>4.0667055214662584</v>
      </c>
      <c r="Y6" s="259">
        <v>3.841413384695787</v>
      </c>
      <c r="DA6" s="67" t="s">
        <v>3047</v>
      </c>
    </row>
    <row r="7" spans="1:105" ht="12" customHeight="1" x14ac:dyDescent="0.25">
      <c r="A7" s="173" t="s">
        <v>92</v>
      </c>
      <c r="B7" s="224">
        <v>1.683087881822626</v>
      </c>
      <c r="C7" s="224">
        <v>1.5221968275334079</v>
      </c>
      <c r="D7" s="224">
        <v>1.671869383716069</v>
      </c>
      <c r="E7" s="224">
        <v>1.5825495140328909</v>
      </c>
      <c r="F7" s="224">
        <v>1.571010218790585</v>
      </c>
      <c r="G7" s="224">
        <v>2.0439018335933441</v>
      </c>
      <c r="H7" s="224">
        <v>1.744592530137052</v>
      </c>
      <c r="I7" s="224">
        <v>1.8351439688247</v>
      </c>
      <c r="J7" s="224">
        <v>2.166427486669471</v>
      </c>
      <c r="K7" s="224">
        <v>2.208720458723028</v>
      </c>
      <c r="L7" s="224">
        <v>2.240703296023451</v>
      </c>
      <c r="M7" s="224">
        <v>2.4534943451932198</v>
      </c>
      <c r="N7" s="224">
        <v>1.842276548211877</v>
      </c>
      <c r="O7" s="224">
        <v>1.5878725564638689</v>
      </c>
      <c r="P7" s="224">
        <v>1.9665425771235019</v>
      </c>
      <c r="Q7" s="224">
        <v>2.0206871358314551</v>
      </c>
      <c r="R7" s="224">
        <v>2.213063285552674</v>
      </c>
      <c r="S7" s="224">
        <v>2.3204599387629878</v>
      </c>
      <c r="T7" s="224">
        <v>2.5593530939177751</v>
      </c>
      <c r="U7" s="224">
        <v>2.4775930258314811</v>
      </c>
      <c r="V7" s="224">
        <v>2.2221516075913468</v>
      </c>
      <c r="W7" s="224">
        <v>2.3832505251483389</v>
      </c>
      <c r="X7" s="224">
        <v>2.3426122895364898</v>
      </c>
      <c r="Y7" s="224">
        <v>2.1966583767681538</v>
      </c>
      <c r="DA7" s="177" t="s">
        <v>3048</v>
      </c>
    </row>
    <row r="8" spans="1:105" ht="12" customHeight="1" x14ac:dyDescent="0.25">
      <c r="A8" s="173" t="s">
        <v>93</v>
      </c>
      <c r="B8" s="224">
        <v>2.811414854598814</v>
      </c>
      <c r="C8" s="224">
        <v>2.5270470265855152</v>
      </c>
      <c r="D8" s="224">
        <v>2.8360417866519958</v>
      </c>
      <c r="E8" s="224">
        <v>2.7818582219688639</v>
      </c>
      <c r="F8" s="224">
        <v>2.7756664289827819</v>
      </c>
      <c r="G8" s="224">
        <v>3.7084237926671668</v>
      </c>
      <c r="H8" s="224">
        <v>3.102612815807944</v>
      </c>
      <c r="I8" s="224">
        <v>3.2592780386662659</v>
      </c>
      <c r="J8" s="224">
        <v>3.8784352452184261</v>
      </c>
      <c r="K8" s="224">
        <v>3.9119231746347372</v>
      </c>
      <c r="L8" s="224">
        <v>4.0425378782302408</v>
      </c>
      <c r="M8" s="224">
        <v>4.3574041575511471</v>
      </c>
      <c r="N8" s="224">
        <v>3.4811224673217862</v>
      </c>
      <c r="O8" s="224">
        <v>2.990641696072148</v>
      </c>
      <c r="P8" s="224">
        <v>3.748666273069218</v>
      </c>
      <c r="Q8" s="224">
        <v>3.8284501218033138</v>
      </c>
      <c r="R8" s="224">
        <v>4.1889488208504284</v>
      </c>
      <c r="S8" s="224">
        <v>4.4057695679442226</v>
      </c>
      <c r="T8" s="224">
        <v>4.7492443420128092</v>
      </c>
      <c r="U8" s="224">
        <v>4.6128680416261396</v>
      </c>
      <c r="V8" s="224">
        <v>4.1347674486349346</v>
      </c>
      <c r="W8" s="224">
        <v>4.4835481931089483</v>
      </c>
      <c r="X8" s="224">
        <v>4.3611137757917744</v>
      </c>
      <c r="Y8" s="224">
        <v>4.0729356964909122</v>
      </c>
      <c r="DA8" s="177" t="s">
        <v>3049</v>
      </c>
    </row>
    <row r="9" spans="1:105" ht="12" customHeight="1" x14ac:dyDescent="0.25">
      <c r="A9" s="173" t="s">
        <v>94</v>
      </c>
      <c r="B9" s="224">
        <v>1.2453092952978151</v>
      </c>
      <c r="C9" s="224">
        <v>1.137632955734458</v>
      </c>
      <c r="D9" s="224">
        <v>1.2054460399413089</v>
      </c>
      <c r="E9" s="224">
        <v>1.0702045759091801</v>
      </c>
      <c r="F9" s="224">
        <v>1.052144401566943</v>
      </c>
      <c r="G9" s="224">
        <v>1.298070677552307</v>
      </c>
      <c r="H9" s="224">
        <v>1.1536507670487659</v>
      </c>
      <c r="I9" s="224">
        <v>1.2167126679268669</v>
      </c>
      <c r="J9" s="224">
        <v>1.41394891153571</v>
      </c>
      <c r="K9" s="224">
        <v>1.472285487335651</v>
      </c>
      <c r="L9" s="224">
        <v>1.439768497457582</v>
      </c>
      <c r="M9" s="224">
        <v>1.626745063664685</v>
      </c>
      <c r="N9" s="224">
        <v>1.0691988867284301</v>
      </c>
      <c r="O9" s="224">
        <v>0.92865800336811211</v>
      </c>
      <c r="P9" s="224">
        <v>1.1174947958422139</v>
      </c>
      <c r="Q9" s="224">
        <v>1.1653137423162241</v>
      </c>
      <c r="R9" s="224">
        <v>1.2791540406826301</v>
      </c>
      <c r="S9" s="224">
        <v>1.331376758086509</v>
      </c>
      <c r="T9" s="224">
        <v>1.548577781127179</v>
      </c>
      <c r="U9" s="224">
        <v>1.487941956261732</v>
      </c>
      <c r="V9" s="224">
        <v>1.336361717848771</v>
      </c>
      <c r="W9" s="224">
        <v>1.3975636385377039</v>
      </c>
      <c r="X9" s="224">
        <v>1.407200042866203</v>
      </c>
      <c r="Y9" s="224">
        <v>1.3315085074875219</v>
      </c>
      <c r="DA9" s="177" t="s">
        <v>3050</v>
      </c>
    </row>
    <row r="10" spans="1:105" ht="12" customHeight="1" x14ac:dyDescent="0.25">
      <c r="A10" s="56" t="s">
        <v>95</v>
      </c>
      <c r="B10" s="260">
        <v>3.8006857307660291</v>
      </c>
      <c r="C10" s="260">
        <v>3.270919298056207</v>
      </c>
      <c r="D10" s="260">
        <v>3.6194736938570129</v>
      </c>
      <c r="E10" s="260">
        <v>3.3626132625608149</v>
      </c>
      <c r="F10" s="260">
        <v>3.149033455985105</v>
      </c>
      <c r="G10" s="260">
        <v>4.0919258256621758</v>
      </c>
      <c r="H10" s="260">
        <v>3.3880685439398301</v>
      </c>
      <c r="I10" s="260">
        <v>3.4907508437390451</v>
      </c>
      <c r="J10" s="260">
        <v>3.5312119923944252</v>
      </c>
      <c r="K10" s="260">
        <v>3.517449342288129</v>
      </c>
      <c r="L10" s="260">
        <v>3.5261815971433932</v>
      </c>
      <c r="M10" s="260">
        <v>3.9389210774459191</v>
      </c>
      <c r="N10" s="260">
        <v>2.9679518951302368</v>
      </c>
      <c r="O10" s="260">
        <v>2.5341252029535308</v>
      </c>
      <c r="P10" s="260">
        <v>2.992363564027662</v>
      </c>
      <c r="Q10" s="260">
        <v>2.9842803066972712</v>
      </c>
      <c r="R10" s="260">
        <v>3.263498821888656</v>
      </c>
      <c r="S10" s="260">
        <v>3.3675377162119351</v>
      </c>
      <c r="T10" s="260">
        <v>4.4426522098791423</v>
      </c>
      <c r="U10" s="260">
        <v>4.5400917454419663</v>
      </c>
      <c r="V10" s="260">
        <v>4.6728105249830731</v>
      </c>
      <c r="W10" s="260">
        <v>4.2390166430116594</v>
      </c>
      <c r="X10" s="260">
        <v>4.1956263148314701</v>
      </c>
      <c r="Y10" s="260">
        <v>3.719353670186099</v>
      </c>
      <c r="DA10" s="68" t="s">
        <v>3051</v>
      </c>
    </row>
    <row r="11" spans="1:105" ht="12" customHeight="1" x14ac:dyDescent="0.25">
      <c r="A11" s="37" t="s">
        <v>159</v>
      </c>
      <c r="B11" s="226">
        <v>0.16378266521238399</v>
      </c>
      <c r="C11" s="226">
        <v>0.1003257158663458</v>
      </c>
      <c r="D11" s="226">
        <v>0.134870215479033</v>
      </c>
      <c r="E11" s="226">
        <v>0.1448138341522637</v>
      </c>
      <c r="F11" s="226">
        <v>0.14471939895674429</v>
      </c>
      <c r="G11" s="226">
        <v>0.11597409848638671</v>
      </c>
      <c r="H11" s="226">
        <v>0.1204195490558564</v>
      </c>
      <c r="I11" s="226">
        <v>0.1868468315699516</v>
      </c>
      <c r="J11" s="226">
        <v>4.9578808765745691E-2</v>
      </c>
      <c r="K11" s="226">
        <v>1.7913878197410041E-2</v>
      </c>
      <c r="L11" s="226">
        <v>2.3198185271022059E-2</v>
      </c>
      <c r="M11" s="226">
        <v>2.47656229865061E-2</v>
      </c>
      <c r="N11" s="226">
        <v>6.0992347196997067E-2</v>
      </c>
      <c r="O11" s="226">
        <v>1.4935565862857001E-2</v>
      </c>
      <c r="P11" s="226">
        <v>3.1351512389158939E-2</v>
      </c>
      <c r="Q11" s="226">
        <v>1.8430875431997191E-2</v>
      </c>
      <c r="R11" s="226">
        <v>8.9682500234155253E-3</v>
      </c>
      <c r="S11" s="226">
        <v>1.341336160784997E-2</v>
      </c>
      <c r="T11" s="226">
        <v>1.107819115990032E-2</v>
      </c>
      <c r="U11" s="226">
        <v>0.1161660866970701</v>
      </c>
      <c r="V11" s="226">
        <v>1.4940546530791949E-2</v>
      </c>
      <c r="W11" s="226">
        <v>1.7747529316114851E-2</v>
      </c>
      <c r="X11" s="226">
        <v>1.027426317069588E-2</v>
      </c>
      <c r="Y11" s="226">
        <v>9.2508193319926178E-3</v>
      </c>
      <c r="DA11" s="69" t="s">
        <v>3052</v>
      </c>
    </row>
    <row r="12" spans="1:105" ht="12" customHeight="1" x14ac:dyDescent="0.25">
      <c r="A12" s="37" t="s">
        <v>35</v>
      </c>
      <c r="B12" s="226">
        <v>2.5294432723321689</v>
      </c>
      <c r="C12" s="226">
        <v>1.99112442045364</v>
      </c>
      <c r="D12" s="226">
        <v>2.3511698684683142</v>
      </c>
      <c r="E12" s="226">
        <v>2.2360677097704049</v>
      </c>
      <c r="F12" s="226">
        <v>1.9948314504975599</v>
      </c>
      <c r="G12" s="226">
        <v>2.6944747996232179</v>
      </c>
      <c r="H12" s="226">
        <v>2.0814631088014801</v>
      </c>
      <c r="I12" s="226">
        <v>2.0364711688121648</v>
      </c>
      <c r="J12" s="226">
        <v>1.564936102294427</v>
      </c>
      <c r="K12" s="226">
        <v>0.88684247020821694</v>
      </c>
      <c r="L12" s="226">
        <v>1.2255143613735271</v>
      </c>
      <c r="M12" s="226">
        <v>1.367151930239576</v>
      </c>
      <c r="N12" s="226">
        <v>1.351630526939033</v>
      </c>
      <c r="O12" s="226">
        <v>1.114327174343984</v>
      </c>
      <c r="P12" s="226">
        <v>1.1633280411986451</v>
      </c>
      <c r="Q12" s="226">
        <v>0.88831330448570678</v>
      </c>
      <c r="R12" s="226">
        <v>0.90473315392110343</v>
      </c>
      <c r="S12" s="226">
        <v>0.91102404583062679</v>
      </c>
      <c r="T12" s="226">
        <v>2.0041673889218918</v>
      </c>
      <c r="U12" s="226">
        <v>2.0420723006824248</v>
      </c>
      <c r="V12" s="226">
        <v>3.2576764655294288</v>
      </c>
      <c r="W12" s="226">
        <v>2.0953152677237989</v>
      </c>
      <c r="X12" s="226">
        <v>2.0603219379312749</v>
      </c>
      <c r="Y12" s="226">
        <v>1.690145933606757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7.0665863484988711E-2</v>
      </c>
      <c r="V14" s="226">
        <v>9.7668356917661486E-2</v>
      </c>
      <c r="W14" s="226">
        <v>0.11800511828954199</v>
      </c>
      <c r="X14" s="226">
        <v>0.155210577287059</v>
      </c>
      <c r="Y14" s="226">
        <v>0.17133990157285511</v>
      </c>
      <c r="DA14" s="69" t="s">
        <v>3055</v>
      </c>
    </row>
    <row r="15" spans="1:105" ht="12" customHeight="1" x14ac:dyDescent="0.25">
      <c r="A15" s="37" t="s">
        <v>40</v>
      </c>
      <c r="B15" s="226">
        <v>1.1074597932214749</v>
      </c>
      <c r="C15" s="226">
        <v>1.179469161736221</v>
      </c>
      <c r="D15" s="226">
        <v>1.133433609909666</v>
      </c>
      <c r="E15" s="226">
        <v>0.98173171863814646</v>
      </c>
      <c r="F15" s="226">
        <v>1.0094826065308009</v>
      </c>
      <c r="G15" s="226">
        <v>1.281476927552571</v>
      </c>
      <c r="H15" s="226">
        <v>1.186185886082493</v>
      </c>
      <c r="I15" s="226">
        <v>1.2674328433569291</v>
      </c>
      <c r="J15" s="226">
        <v>1.916697081334253</v>
      </c>
      <c r="K15" s="226">
        <v>2.6126929938825021</v>
      </c>
      <c r="L15" s="226">
        <v>2.2774690504988442</v>
      </c>
      <c r="M15" s="226">
        <v>2.547003524219837</v>
      </c>
      <c r="N15" s="226">
        <v>1.555329020994207</v>
      </c>
      <c r="O15" s="226">
        <v>1.4048624627466899</v>
      </c>
      <c r="P15" s="226">
        <v>1.7976840104398579</v>
      </c>
      <c r="Q15" s="226">
        <v>2.0775361267795671</v>
      </c>
      <c r="R15" s="226">
        <v>2.3497974179441372</v>
      </c>
      <c r="S15" s="226">
        <v>2.4431003087734582</v>
      </c>
      <c r="T15" s="226">
        <v>2.4274066297973489</v>
      </c>
      <c r="U15" s="226">
        <v>2.3111874945774828</v>
      </c>
      <c r="V15" s="226">
        <v>1.30252515600519</v>
      </c>
      <c r="W15" s="226">
        <v>2.0079487276822028</v>
      </c>
      <c r="X15" s="226">
        <v>1.9698195364424409</v>
      </c>
      <c r="Y15" s="226">
        <v>1.8486170156744941</v>
      </c>
      <c r="DA15" s="69" t="s">
        <v>3056</v>
      </c>
    </row>
    <row r="16" spans="1:105" ht="12" customHeight="1" x14ac:dyDescent="0.25">
      <c r="A16" s="57" t="s">
        <v>3057</v>
      </c>
      <c r="B16" s="261">
        <v>142.42971604291091</v>
      </c>
      <c r="C16" s="261">
        <v>75.701067601606951</v>
      </c>
      <c r="D16" s="261">
        <v>84.648189859031035</v>
      </c>
      <c r="E16" s="261">
        <v>76.643410444965056</v>
      </c>
      <c r="F16" s="261">
        <v>67.372391081666649</v>
      </c>
      <c r="G16" s="261">
        <v>79.344669914269232</v>
      </c>
      <c r="H16" s="261">
        <v>65.210462300280099</v>
      </c>
      <c r="I16" s="261">
        <v>57.59438420402126</v>
      </c>
      <c r="J16" s="261">
        <v>42.147392814674163</v>
      </c>
      <c r="K16" s="261">
        <v>32.854471153566912</v>
      </c>
      <c r="L16" s="261">
        <v>35.213593980085349</v>
      </c>
      <c r="M16" s="261">
        <v>39.433761716804263</v>
      </c>
      <c r="N16" s="261">
        <v>34.944715986433678</v>
      </c>
      <c r="O16" s="261">
        <v>30.58200092966284</v>
      </c>
      <c r="P16" s="261">
        <v>33.062613087508332</v>
      </c>
      <c r="Q16" s="261">
        <v>31.424016609648771</v>
      </c>
      <c r="R16" s="261">
        <v>29.994538904779379</v>
      </c>
      <c r="S16" s="261">
        <v>30.551573320848739</v>
      </c>
      <c r="T16" s="261">
        <v>44.228106211039957</v>
      </c>
      <c r="U16" s="261">
        <v>45.562196098292929</v>
      </c>
      <c r="V16" s="261">
        <v>55.548398113156424</v>
      </c>
      <c r="W16" s="261">
        <v>45.82927181039009</v>
      </c>
      <c r="X16" s="261">
        <v>45.133543965827911</v>
      </c>
      <c r="Y16" s="261">
        <v>41.752954321298532</v>
      </c>
      <c r="DA16" s="70" t="s">
        <v>3058</v>
      </c>
    </row>
    <row r="17" spans="1:105" ht="12" customHeight="1" x14ac:dyDescent="0.25">
      <c r="A17" s="46" t="s">
        <v>28</v>
      </c>
      <c r="B17" s="229">
        <v>0.73480995313794861</v>
      </c>
      <c r="C17" s="229">
        <v>0.46268354296166408</v>
      </c>
      <c r="D17" s="229">
        <v>0.39727292376083118</v>
      </c>
      <c r="E17" s="229">
        <v>0.49631289973411341</v>
      </c>
      <c r="F17" s="229">
        <v>0.1047793316709046</v>
      </c>
      <c r="G17" s="229">
        <v>0.16342475822807831</v>
      </c>
      <c r="H17" s="229">
        <v>9.7254720824953442E-2</v>
      </c>
      <c r="I17" s="229">
        <v>8.2327363131251191E-2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4.6597537214378641E-2</v>
      </c>
      <c r="R17" s="229">
        <v>9.277309912815479E-2</v>
      </c>
      <c r="S17" s="229">
        <v>9.5730879150618592E-2</v>
      </c>
      <c r="T17" s="229">
        <v>0.10157711992177861</v>
      </c>
      <c r="U17" s="229">
        <v>9.9008242227818066E-2</v>
      </c>
      <c r="V17" s="229">
        <v>0.1015979526010125</v>
      </c>
      <c r="W17" s="229">
        <v>0</v>
      </c>
      <c r="X17" s="229">
        <v>0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1.2790369816412579</v>
      </c>
      <c r="C19" s="229">
        <v>0.3036457161103957</v>
      </c>
      <c r="D19" s="229">
        <v>0.20606786596378759</v>
      </c>
      <c r="E19" s="229">
        <v>0.1756697587621133</v>
      </c>
      <c r="F19" s="229">
        <v>0</v>
      </c>
      <c r="G19" s="229">
        <v>0.28315450367350292</v>
      </c>
      <c r="H19" s="229">
        <v>0.65272141720160559</v>
      </c>
      <c r="I19" s="229">
        <v>0.84193473912513139</v>
      </c>
      <c r="J19" s="229">
        <v>0.1670034293667742</v>
      </c>
      <c r="K19" s="229">
        <v>0.3038818267571769</v>
      </c>
      <c r="L19" s="229">
        <v>0.67337104031149864</v>
      </c>
      <c r="M19" s="229">
        <v>0.17422864997048271</v>
      </c>
      <c r="N19" s="229">
        <v>0.15077159929733369</v>
      </c>
      <c r="O19" s="229">
        <v>0.14989903802383581</v>
      </c>
      <c r="P19" s="229">
        <v>0.15329972528507571</v>
      </c>
      <c r="Q19" s="229">
        <v>0.15986073295428499</v>
      </c>
      <c r="R19" s="229">
        <v>0.3617669654381136</v>
      </c>
      <c r="S19" s="229">
        <v>0.53552218653497574</v>
      </c>
      <c r="T19" s="229">
        <v>0.20436977458045749</v>
      </c>
      <c r="U19" s="229">
        <v>0.2036586154518768</v>
      </c>
      <c r="V19" s="229">
        <v>0.18042070966908699</v>
      </c>
      <c r="W19" s="229">
        <v>0.15240723813750309</v>
      </c>
      <c r="X19" s="229">
        <v>0</v>
      </c>
      <c r="Y19" s="229">
        <v>0.74123665143167616</v>
      </c>
      <c r="DA19" s="73" t="s">
        <v>3061</v>
      </c>
    </row>
    <row r="20" spans="1:105" ht="12" customHeight="1" x14ac:dyDescent="0.25">
      <c r="A20" s="46" t="s">
        <v>159</v>
      </c>
      <c r="B20" s="229">
        <v>0.52392652419224184</v>
      </c>
      <c r="C20" s="229">
        <v>0.35048832949142789</v>
      </c>
      <c r="D20" s="229">
        <v>0.44963947855517261</v>
      </c>
      <c r="E20" s="229">
        <v>0.4753513112969468</v>
      </c>
      <c r="F20" s="229">
        <v>0.85444886899832762</v>
      </c>
      <c r="G20" s="229">
        <v>0.63891387374024511</v>
      </c>
      <c r="H20" s="229">
        <v>0.61809075463882301</v>
      </c>
      <c r="I20" s="229">
        <v>1.1737369981876871</v>
      </c>
      <c r="J20" s="229">
        <v>0.58278837856567889</v>
      </c>
      <c r="K20" s="229">
        <v>0.50776427056335671</v>
      </c>
      <c r="L20" s="229">
        <v>0.53833480173860682</v>
      </c>
      <c r="M20" s="229">
        <v>0.54802726754882414</v>
      </c>
      <c r="N20" s="229">
        <v>1.030606110244221</v>
      </c>
      <c r="O20" s="229">
        <v>0.1956559708525144</v>
      </c>
      <c r="P20" s="229">
        <v>0.33534905733440429</v>
      </c>
      <c r="Q20" s="229">
        <v>0.30584766091848592</v>
      </c>
      <c r="R20" s="229">
        <v>0.2039050729820808</v>
      </c>
      <c r="S20" s="229">
        <v>0.20849187613283399</v>
      </c>
      <c r="T20" s="229">
        <v>0.13813357308557031</v>
      </c>
      <c r="U20" s="229">
        <v>0.91067800983189739</v>
      </c>
      <c r="V20" s="229">
        <v>0.16874225345073909</v>
      </c>
      <c r="W20" s="229">
        <v>0.1564081565455627</v>
      </c>
      <c r="X20" s="229">
        <v>0.17056707193982609</v>
      </c>
      <c r="Y20" s="229">
        <v>9.8407354972172775E-2</v>
      </c>
      <c r="DA20" s="73" t="s">
        <v>3062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0.49735061714254652</v>
      </c>
      <c r="F21" s="229">
        <v>0</v>
      </c>
      <c r="G21" s="229">
        <v>0.17880734085044159</v>
      </c>
      <c r="H21" s="229">
        <v>0.13970018790533459</v>
      </c>
      <c r="I21" s="229">
        <v>0</v>
      </c>
      <c r="J21" s="229">
        <v>0</v>
      </c>
      <c r="K21" s="229">
        <v>3.5067249798989999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3063</v>
      </c>
    </row>
    <row r="22" spans="1:105" ht="12" customHeight="1" x14ac:dyDescent="0.25">
      <c r="A22" s="46" t="s">
        <v>33</v>
      </c>
      <c r="B22" s="229">
        <v>0</v>
      </c>
      <c r="C22" s="229">
        <v>21.127884946375751</v>
      </c>
      <c r="D22" s="229">
        <v>30.012230705437759</v>
      </c>
      <c r="E22" s="229">
        <v>19.487801877117459</v>
      </c>
      <c r="F22" s="229">
        <v>9.6129084734817045</v>
      </c>
      <c r="G22" s="229">
        <v>8.8457409868510624</v>
      </c>
      <c r="H22" s="229">
        <v>5.6075538555789013</v>
      </c>
      <c r="I22" s="229">
        <v>3.8519785110817142</v>
      </c>
      <c r="J22" s="229">
        <v>1.725732285356959</v>
      </c>
      <c r="K22" s="229">
        <v>1.4606599211094791</v>
      </c>
      <c r="L22" s="229">
        <v>0</v>
      </c>
      <c r="M22" s="229">
        <v>6.1574983060133794</v>
      </c>
      <c r="N22" s="229">
        <v>2.6602648128523638</v>
      </c>
      <c r="O22" s="229">
        <v>4.2543576426251253</v>
      </c>
      <c r="P22" s="229">
        <v>5.0560311665340283</v>
      </c>
      <c r="Q22" s="229">
        <v>0.86681173945786683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3064</v>
      </c>
    </row>
    <row r="23" spans="1:105" ht="12" customHeight="1" x14ac:dyDescent="0.25">
      <c r="A23" s="46" t="s">
        <v>35</v>
      </c>
      <c r="B23" s="229">
        <v>11.698839697461461</v>
      </c>
      <c r="C23" s="229">
        <v>13.092242404056661</v>
      </c>
      <c r="D23" s="229">
        <v>11.25695570378898</v>
      </c>
      <c r="E23" s="229">
        <v>10.96919304848061</v>
      </c>
      <c r="F23" s="229">
        <v>11.94572877602114</v>
      </c>
      <c r="G23" s="229">
        <v>17.013196024496281</v>
      </c>
      <c r="H23" s="229">
        <v>13.34530169612801</v>
      </c>
      <c r="I23" s="229">
        <v>15.074453642423199</v>
      </c>
      <c r="J23" s="229">
        <v>19.40440420872142</v>
      </c>
      <c r="K23" s="229">
        <v>15.06895664212583</v>
      </c>
      <c r="L23" s="229">
        <v>21.982722008658541</v>
      </c>
      <c r="M23" s="229">
        <v>23.272432486530221</v>
      </c>
      <c r="N23" s="229">
        <v>21.453485187478041</v>
      </c>
      <c r="O23" s="229">
        <v>17.18087108658225</v>
      </c>
      <c r="P23" s="229">
        <v>23.937039016278479</v>
      </c>
      <c r="Q23" s="229">
        <v>17.967027552862291</v>
      </c>
      <c r="R23" s="229">
        <v>21.654075289088869</v>
      </c>
      <c r="S23" s="229">
        <v>24.1179281097215</v>
      </c>
      <c r="T23" s="229">
        <v>28.23044981659795</v>
      </c>
      <c r="U23" s="229">
        <v>29.799791004723961</v>
      </c>
      <c r="V23" s="229">
        <v>44.461491082945322</v>
      </c>
      <c r="W23" s="229">
        <v>30.62522111401216</v>
      </c>
      <c r="X23" s="229">
        <v>32.206976633323507</v>
      </c>
      <c r="Y23" s="229">
        <v>25.044494787045341</v>
      </c>
      <c r="DA23" s="73" t="s">
        <v>3065</v>
      </c>
    </row>
    <row r="24" spans="1:105" ht="12" customHeight="1" x14ac:dyDescent="0.25">
      <c r="A24" s="46" t="s">
        <v>36</v>
      </c>
      <c r="B24" s="229">
        <v>30.54250584038282</v>
      </c>
      <c r="C24" s="229">
        <v>31.188148946693339</v>
      </c>
      <c r="D24" s="229">
        <v>36.156013960115871</v>
      </c>
      <c r="E24" s="229">
        <v>34.936465870214157</v>
      </c>
      <c r="F24" s="229">
        <v>38.917931693013607</v>
      </c>
      <c r="G24" s="229">
        <v>41.895063795119633</v>
      </c>
      <c r="H24" s="229">
        <v>35.725585222386599</v>
      </c>
      <c r="I24" s="229">
        <v>27.099075939307529</v>
      </c>
      <c r="J24" s="229">
        <v>12.052004653307661</v>
      </c>
      <c r="K24" s="229">
        <v>1.7037804197411781</v>
      </c>
      <c r="L24" s="229">
        <v>1.9189947885370311</v>
      </c>
      <c r="M24" s="229">
        <v>0.30488702248036131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94.51893746851691</v>
      </c>
      <c r="C25" s="229">
        <v>7.0980717382375316</v>
      </c>
      <c r="D25" s="229">
        <v>3.2082723339767898</v>
      </c>
      <c r="E25" s="229">
        <v>6.6197104619747336</v>
      </c>
      <c r="F25" s="229">
        <v>5.124556105275107</v>
      </c>
      <c r="G25" s="229">
        <v>7.8184580551513108</v>
      </c>
      <c r="H25" s="229">
        <v>7.495621599501888</v>
      </c>
      <c r="I25" s="229">
        <v>8.0377729694736768</v>
      </c>
      <c r="J25" s="229">
        <v>6.8062595153975964</v>
      </c>
      <c r="K25" s="229">
        <v>7.436580995289499</v>
      </c>
      <c r="L25" s="229">
        <v>7.8550294663259423</v>
      </c>
      <c r="M25" s="229">
        <v>6.922603719389933</v>
      </c>
      <c r="N25" s="229">
        <v>7.8343690160005064</v>
      </c>
      <c r="O25" s="229">
        <v>7.3203917401102769</v>
      </c>
      <c r="P25" s="229">
        <v>2.721048894186088</v>
      </c>
      <c r="Q25" s="229">
        <v>11.31355496318043</v>
      </c>
      <c r="R25" s="229">
        <v>6.7743658556095099</v>
      </c>
      <c r="S25" s="229">
        <v>4.7101513440980298</v>
      </c>
      <c r="T25" s="229">
        <v>14.59820189415767</v>
      </c>
      <c r="U25" s="229">
        <v>13.78474380297215</v>
      </c>
      <c r="V25" s="229">
        <v>10.08679099839326</v>
      </c>
      <c r="W25" s="229">
        <v>14.17872627330431</v>
      </c>
      <c r="X25" s="229">
        <v>11.89615503267567</v>
      </c>
      <c r="Y25" s="229">
        <v>15.128316817593641</v>
      </c>
      <c r="DA25" s="73" t="s">
        <v>3067</v>
      </c>
    </row>
    <row r="26" spans="1:105" ht="12" customHeight="1" x14ac:dyDescent="0.25">
      <c r="A26" s="46" t="s">
        <v>39</v>
      </c>
      <c r="B26" s="229">
        <v>3.1316595775782701</v>
      </c>
      <c r="C26" s="229">
        <v>2.0779019776801801</v>
      </c>
      <c r="D26" s="229">
        <v>2.9617368874318268</v>
      </c>
      <c r="E26" s="229">
        <v>2.9855546002423838</v>
      </c>
      <c r="F26" s="229">
        <v>0.81203783320585776</v>
      </c>
      <c r="G26" s="229">
        <v>2.5079105761586828</v>
      </c>
      <c r="H26" s="229">
        <v>1.528632846113986</v>
      </c>
      <c r="I26" s="229">
        <v>1.4331040412910669</v>
      </c>
      <c r="J26" s="229">
        <v>1.409200343958076</v>
      </c>
      <c r="K26" s="229">
        <v>2.8661220980813948</v>
      </c>
      <c r="L26" s="229">
        <v>2.2451418745137328</v>
      </c>
      <c r="M26" s="229">
        <v>2.0540842648710642</v>
      </c>
      <c r="N26" s="229">
        <v>1.815219260561211</v>
      </c>
      <c r="O26" s="229">
        <v>1.480825451468831</v>
      </c>
      <c r="P26" s="229">
        <v>0.85984522789025286</v>
      </c>
      <c r="Q26" s="229">
        <v>0.76431642306104242</v>
      </c>
      <c r="R26" s="229">
        <v>0.90765262253265888</v>
      </c>
      <c r="S26" s="229">
        <v>0.88374892521077264</v>
      </c>
      <c r="T26" s="229">
        <v>0.95537403269652366</v>
      </c>
      <c r="U26" s="229">
        <v>0.76431642308523606</v>
      </c>
      <c r="V26" s="229">
        <v>0.54935511609700582</v>
      </c>
      <c r="W26" s="229">
        <v>0.71650902839055408</v>
      </c>
      <c r="X26" s="229">
        <v>0.85984522788890116</v>
      </c>
      <c r="Y26" s="229">
        <v>0.74049871025570646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86.696997287533307</v>
      </c>
      <c r="C27" s="261">
        <f t="shared" si="0"/>
        <v>80.692311136552078</v>
      </c>
      <c r="D27" s="261">
        <f t="shared" si="0"/>
        <v>78.560365124154586</v>
      </c>
      <c r="E27" s="261">
        <f t="shared" si="0"/>
        <v>74.883294037012945</v>
      </c>
      <c r="F27" s="261">
        <f t="shared" si="0"/>
        <v>68.005913517457813</v>
      </c>
      <c r="G27" s="261">
        <f t="shared" si="0"/>
        <v>83.912766967425313</v>
      </c>
      <c r="H27" s="261">
        <f t="shared" si="0"/>
        <v>76.069841571696458</v>
      </c>
      <c r="I27" s="261">
        <f t="shared" si="0"/>
        <v>77.015415438007068</v>
      </c>
      <c r="J27" s="261">
        <f t="shared" si="0"/>
        <v>67.187763263853896</v>
      </c>
      <c r="K27" s="261">
        <f t="shared" si="0"/>
        <v>49.408685433071959</v>
      </c>
      <c r="L27" s="261">
        <f t="shared" si="0"/>
        <v>56.271624981382807</v>
      </c>
      <c r="M27" s="261">
        <f t="shared" si="0"/>
        <v>60.843676413400324</v>
      </c>
      <c r="N27" s="261">
        <f t="shared" si="0"/>
        <v>50.393642048447234</v>
      </c>
      <c r="O27" s="261">
        <f t="shared" si="0"/>
        <v>41.159717511558014</v>
      </c>
      <c r="P27" s="261">
        <f t="shared" si="0"/>
        <v>44.469387117607553</v>
      </c>
      <c r="Q27" s="261">
        <f t="shared" si="0"/>
        <v>42.801507859438971</v>
      </c>
      <c r="R27" s="261">
        <f t="shared" si="0"/>
        <v>45.943236974363579</v>
      </c>
      <c r="S27" s="261">
        <f t="shared" si="0"/>
        <v>47.024390254059199</v>
      </c>
      <c r="T27" s="261">
        <f t="shared" si="0"/>
        <v>84.318104802503314</v>
      </c>
      <c r="U27" s="261">
        <f t="shared" si="0"/>
        <v>86.023406691879927</v>
      </c>
      <c r="V27" s="261">
        <f t="shared" si="0"/>
        <v>90.643712499091905</v>
      </c>
      <c r="W27" s="261">
        <f t="shared" si="0"/>
        <v>79.758496789658622</v>
      </c>
      <c r="X27" s="261">
        <f t="shared" si="0"/>
        <v>73.181456163877215</v>
      </c>
      <c r="Y27" s="261">
        <f t="shared" si="0"/>
        <v>66.403162960230787</v>
      </c>
      <c r="DA27" s="70"/>
    </row>
    <row r="28" spans="1:105" ht="12" customHeight="1" x14ac:dyDescent="0.25">
      <c r="A28" s="60" t="s">
        <v>3070</v>
      </c>
      <c r="B28" s="262">
        <v>84.909305022945091</v>
      </c>
      <c r="C28" s="262">
        <v>79.162528199272685</v>
      </c>
      <c r="D28" s="262">
        <v>76.542947308549572</v>
      </c>
      <c r="E28" s="262">
        <v>72.431310321543464</v>
      </c>
      <c r="F28" s="262">
        <v>65.493284450823495</v>
      </c>
      <c r="G28" s="262">
        <v>80.101916480806537</v>
      </c>
      <c r="H28" s="262">
        <v>73.166695923094821</v>
      </c>
      <c r="I28" s="262">
        <v>73.985951489058607</v>
      </c>
      <c r="J28" s="262">
        <v>63.439869659592198</v>
      </c>
      <c r="K28" s="262">
        <v>45.822918068276103</v>
      </c>
      <c r="L28" s="262">
        <v>52.221771096667943</v>
      </c>
      <c r="M28" s="262">
        <v>56.793911383073429</v>
      </c>
      <c r="N28" s="262">
        <v>46.186847942358717</v>
      </c>
      <c r="O28" s="262">
        <v>37.588260261183983</v>
      </c>
      <c r="P28" s="262">
        <v>39.796439106134223</v>
      </c>
      <c r="Q28" s="262">
        <v>38.130441830483207</v>
      </c>
      <c r="R28" s="262">
        <v>40.849660884271771</v>
      </c>
      <c r="S28" s="262">
        <v>41.608199084644767</v>
      </c>
      <c r="T28" s="262">
        <v>78.957816468903928</v>
      </c>
      <c r="U28" s="262">
        <v>80.748873377898136</v>
      </c>
      <c r="V28" s="262">
        <v>85.926978279323976</v>
      </c>
      <c r="W28" s="262">
        <v>74.426651331671906</v>
      </c>
      <c r="X28" s="262">
        <v>68.196748104892393</v>
      </c>
      <c r="Y28" s="262">
        <v>61.820758844969603</v>
      </c>
      <c r="DA28" s="72" t="s">
        <v>3071</v>
      </c>
    </row>
    <row r="29" spans="1:105" ht="12" customHeight="1" x14ac:dyDescent="0.25">
      <c r="A29" s="59" t="s">
        <v>28</v>
      </c>
      <c r="B29" s="230">
        <v>3.6369569079811419</v>
      </c>
      <c r="C29" s="230">
        <v>2.3825482210273639</v>
      </c>
      <c r="D29" s="230">
        <v>1.8910331811236429</v>
      </c>
      <c r="E29" s="230">
        <v>2.3465933771148162</v>
      </c>
      <c r="F29" s="230">
        <v>0.45781740091152701</v>
      </c>
      <c r="G29" s="230">
        <v>0.67808680341855931</v>
      </c>
      <c r="H29" s="230">
        <v>0.42776677529983098</v>
      </c>
      <c r="I29" s="230">
        <v>0.40365715965671312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0.2220181120040074</v>
      </c>
      <c r="R29" s="230">
        <v>0.41926473413834381</v>
      </c>
      <c r="S29" s="230">
        <v>0.43720119313185352</v>
      </c>
      <c r="T29" s="230">
        <v>0.44451058428523621</v>
      </c>
      <c r="U29" s="230">
        <v>0.43512761330941718</v>
      </c>
      <c r="V29" s="230">
        <v>0.44715527180823561</v>
      </c>
      <c r="W29" s="230">
        <v>0</v>
      </c>
      <c r="X29" s="230">
        <v>0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8.1884928778286366</v>
      </c>
      <c r="C30" s="230">
        <v>1.8937747482528271</v>
      </c>
      <c r="D30" s="230">
        <v>1.991352598405193</v>
      </c>
      <c r="E30" s="230">
        <v>2.021750705604513</v>
      </c>
      <c r="F30" s="230">
        <v>0</v>
      </c>
      <c r="G30" s="230">
        <v>1.9142659606968631</v>
      </c>
      <c r="H30" s="230">
        <v>3.7420335269871141</v>
      </c>
      <c r="I30" s="230">
        <v>4.6515304372133404</v>
      </c>
      <c r="J30" s="230">
        <v>0.93170680280650209</v>
      </c>
      <c r="K30" s="230">
        <v>1.893538637604024</v>
      </c>
      <c r="L30" s="230">
        <v>3.7213839038824301</v>
      </c>
      <c r="M30" s="230">
        <v>0.92448158220501331</v>
      </c>
      <c r="N30" s="230">
        <v>0.94793863287714697</v>
      </c>
      <c r="O30" s="230">
        <v>0.94881119416478454</v>
      </c>
      <c r="P30" s="230">
        <v>0.94541050691233353</v>
      </c>
      <c r="Q30" s="230">
        <v>0.93884949922829974</v>
      </c>
      <c r="R30" s="230">
        <v>1.83565349904827</v>
      </c>
      <c r="S30" s="230">
        <v>2.7606085100968372</v>
      </c>
      <c r="T30" s="230">
        <v>0.89434045756522551</v>
      </c>
      <c r="U30" s="230">
        <v>0.8950516166883018</v>
      </c>
      <c r="V30" s="230">
        <v>0.91828952253005902</v>
      </c>
      <c r="W30" s="230">
        <v>0.94630299405304996</v>
      </c>
      <c r="X30" s="230">
        <v>0</v>
      </c>
      <c r="Y30" s="230">
        <v>2.3976352762326618</v>
      </c>
      <c r="DA30" s="71" t="s">
        <v>3073</v>
      </c>
    </row>
    <row r="31" spans="1:105" ht="12" customHeight="1" x14ac:dyDescent="0.25">
      <c r="A31" s="59" t="s">
        <v>159</v>
      </c>
      <c r="B31" s="230">
        <v>3.75458264181656</v>
      </c>
      <c r="C31" s="230">
        <v>3.2976026273738999</v>
      </c>
      <c r="D31" s="230">
        <v>3.9618382739372429</v>
      </c>
      <c r="E31" s="230">
        <v>4.0028066039432337</v>
      </c>
      <c r="F31" s="230">
        <v>4.813199073196853</v>
      </c>
      <c r="G31" s="230">
        <v>3.1558257686049709</v>
      </c>
      <c r="H31" s="230">
        <v>3.324555245160925</v>
      </c>
      <c r="I31" s="230">
        <v>4.517172463576725</v>
      </c>
      <c r="J31" s="230">
        <v>2.061683009082516</v>
      </c>
      <c r="K31" s="230">
        <v>2.5477386769858019</v>
      </c>
      <c r="L31" s="230">
        <v>2.6270515151924898</v>
      </c>
      <c r="M31" s="230">
        <v>2.6223818804874508</v>
      </c>
      <c r="N31" s="230">
        <v>3.574718289203219</v>
      </c>
      <c r="O31" s="230">
        <v>1.0604870060916209</v>
      </c>
      <c r="P31" s="230">
        <v>1.843509337102375</v>
      </c>
      <c r="Q31" s="230">
        <v>1.555227153995324</v>
      </c>
      <c r="R31" s="230">
        <v>0.94502141351341118</v>
      </c>
      <c r="S31" s="230">
        <v>0.99656814012849082</v>
      </c>
      <c r="T31" s="230">
        <v>0.7593466448517654</v>
      </c>
      <c r="U31" s="230">
        <v>4.0023046566135996</v>
      </c>
      <c r="V31" s="230">
        <v>0.84913484990660959</v>
      </c>
      <c r="W31" s="230">
        <v>0.94314939222743688</v>
      </c>
      <c r="X31" s="230">
        <v>0.94466370792642906</v>
      </c>
      <c r="Y31" s="230">
        <v>0.49916377211230079</v>
      </c>
      <c r="DA31" s="71" t="s">
        <v>3074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2.8503408559373828</v>
      </c>
      <c r="F32" s="230">
        <v>0</v>
      </c>
      <c r="G32" s="230">
        <v>0.65554743095032153</v>
      </c>
      <c r="H32" s="230">
        <v>0.69648490004425279</v>
      </c>
      <c r="I32" s="230">
        <v>0</v>
      </c>
      <c r="J32" s="230">
        <v>0</v>
      </c>
      <c r="K32" s="230">
        <v>4.7722305713249664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3075</v>
      </c>
    </row>
    <row r="33" spans="1:105" ht="12" customHeight="1" x14ac:dyDescent="0.25">
      <c r="A33" s="59" t="s">
        <v>35</v>
      </c>
      <c r="B33" s="230">
        <v>69.329272595318756</v>
      </c>
      <c r="C33" s="230">
        <v>71.588602602618593</v>
      </c>
      <c r="D33" s="230">
        <v>68.698723255083493</v>
      </c>
      <c r="E33" s="230">
        <v>61.209818778943507</v>
      </c>
      <c r="F33" s="230">
        <v>60.222267976715123</v>
      </c>
      <c r="G33" s="230">
        <v>73.698190517135814</v>
      </c>
      <c r="H33" s="230">
        <v>64.975855475602714</v>
      </c>
      <c r="I33" s="230">
        <v>64.413591428611838</v>
      </c>
      <c r="J33" s="230">
        <v>60.446479847703188</v>
      </c>
      <c r="K33" s="230">
        <v>36.609410182361302</v>
      </c>
      <c r="L33" s="230">
        <v>45.873335677593012</v>
      </c>
      <c r="M33" s="230">
        <v>53.247047920380957</v>
      </c>
      <c r="N33" s="230">
        <v>41.664191020278338</v>
      </c>
      <c r="O33" s="230">
        <v>35.578962060927573</v>
      </c>
      <c r="P33" s="230">
        <v>37.007519262119509</v>
      </c>
      <c r="Q33" s="230">
        <v>35.414347065255569</v>
      </c>
      <c r="R33" s="230">
        <v>37.649721237571747</v>
      </c>
      <c r="S33" s="230">
        <v>37.413821241287593</v>
      </c>
      <c r="T33" s="230">
        <v>76.859618782201707</v>
      </c>
      <c r="U33" s="230">
        <v>75.416389491286822</v>
      </c>
      <c r="V33" s="230">
        <v>83.712398635079069</v>
      </c>
      <c r="W33" s="230">
        <v>72.537198945391424</v>
      </c>
      <c r="X33" s="230">
        <v>67.252084396965969</v>
      </c>
      <c r="Y33" s="230">
        <v>58.923959796624629</v>
      </c>
      <c r="DA33" s="71" t="s">
        <v>3076</v>
      </c>
    </row>
    <row r="34" spans="1:105" ht="12" customHeight="1" x14ac:dyDescent="0.25">
      <c r="A34" s="60" t="s">
        <v>3077</v>
      </c>
      <c r="B34" s="262">
        <v>1.7876922645882221</v>
      </c>
      <c r="C34" s="262">
        <v>1.5297829372793941</v>
      </c>
      <c r="D34" s="262">
        <v>2.0174178156050129</v>
      </c>
      <c r="E34" s="262">
        <v>2.4519837154694861</v>
      </c>
      <c r="F34" s="262">
        <v>2.5126290666343172</v>
      </c>
      <c r="G34" s="262">
        <v>3.8108504866187789</v>
      </c>
      <c r="H34" s="262">
        <v>2.9031456486016389</v>
      </c>
      <c r="I34" s="262">
        <v>3.0294639489484609</v>
      </c>
      <c r="J34" s="262">
        <v>3.747893604261701</v>
      </c>
      <c r="K34" s="262">
        <v>3.5857673647958559</v>
      </c>
      <c r="L34" s="262">
        <v>4.0498538847148664</v>
      </c>
      <c r="M34" s="262">
        <v>4.0497650303268928</v>
      </c>
      <c r="N34" s="262">
        <v>4.2067941060885143</v>
      </c>
      <c r="O34" s="262">
        <v>3.5714572503740318</v>
      </c>
      <c r="P34" s="262">
        <v>4.6729480114733279</v>
      </c>
      <c r="Q34" s="262">
        <v>4.6710660289557646</v>
      </c>
      <c r="R34" s="262">
        <v>5.0935760900918101</v>
      </c>
      <c r="S34" s="262">
        <v>5.4161911694144349</v>
      </c>
      <c r="T34" s="262">
        <v>5.3602883335993861</v>
      </c>
      <c r="U34" s="262">
        <v>5.2745333139817987</v>
      </c>
      <c r="V34" s="262">
        <v>4.7167342197679334</v>
      </c>
      <c r="W34" s="262">
        <v>5.3318454579867129</v>
      </c>
      <c r="X34" s="262">
        <v>4.9847080589848174</v>
      </c>
      <c r="Y34" s="262">
        <v>4.5824041152611779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27.604265098274119</v>
      </c>
      <c r="C35" s="261">
        <f t="shared" si="1"/>
        <v>12.971822483523514</v>
      </c>
      <c r="D35" s="261">
        <f t="shared" si="1"/>
        <v>16.458968297249143</v>
      </c>
      <c r="E35" s="261">
        <f t="shared" si="1"/>
        <v>15.356444616545986</v>
      </c>
      <c r="F35" s="261">
        <f t="shared" si="1"/>
        <v>14.272066021629795</v>
      </c>
      <c r="G35" s="261">
        <f t="shared" si="1"/>
        <v>17.941758933778715</v>
      </c>
      <c r="H35" s="261">
        <f t="shared" si="1"/>
        <v>13.49640651830798</v>
      </c>
      <c r="I35" s="261">
        <f t="shared" si="1"/>
        <v>12.170320555703645</v>
      </c>
      <c r="J35" s="261">
        <f t="shared" si="1"/>
        <v>9.5145267913803249</v>
      </c>
      <c r="K35" s="261">
        <f t="shared" si="1"/>
        <v>8.0789669250599161</v>
      </c>
      <c r="L35" s="261">
        <f t="shared" si="1"/>
        <v>8.7269075541726142</v>
      </c>
      <c r="M35" s="261">
        <f t="shared" si="1"/>
        <v>9.7802644874080027</v>
      </c>
      <c r="N35" s="261">
        <f t="shared" si="1"/>
        <v>9.1242628847829881</v>
      </c>
      <c r="O35" s="261">
        <f t="shared" si="1"/>
        <v>8.0555811033837621</v>
      </c>
      <c r="P35" s="261">
        <f t="shared" si="1"/>
        <v>9.3961773673526245</v>
      </c>
      <c r="Q35" s="261">
        <f t="shared" si="1"/>
        <v>8.5574673745018632</v>
      </c>
      <c r="R35" s="261">
        <f t="shared" si="1"/>
        <v>8.1832907897793259</v>
      </c>
      <c r="S35" s="261">
        <f t="shared" si="1"/>
        <v>8.559591213211343</v>
      </c>
      <c r="T35" s="261">
        <f t="shared" si="1"/>
        <v>9.8691700581341895</v>
      </c>
      <c r="U35" s="261">
        <f t="shared" si="1"/>
        <v>10.320926718175475</v>
      </c>
      <c r="V35" s="261">
        <f t="shared" si="1"/>
        <v>14.249143444109929</v>
      </c>
      <c r="W35" s="261">
        <f t="shared" si="1"/>
        <v>10.938472699960061</v>
      </c>
      <c r="X35" s="261">
        <f t="shared" si="1"/>
        <v>11.483370504559097</v>
      </c>
      <c r="Y35" s="261">
        <f t="shared" si="1"/>
        <v>10.397162577783838</v>
      </c>
      <c r="DA35" s="70"/>
    </row>
    <row r="36" spans="1:105" ht="12" customHeight="1" x14ac:dyDescent="0.25">
      <c r="A36" s="60" t="s">
        <v>3080</v>
      </c>
      <c r="B36" s="262">
        <v>3.689596232655044</v>
      </c>
      <c r="C36" s="262">
        <v>1.9120471503904211</v>
      </c>
      <c r="D36" s="262">
        <v>3.5749346047903341</v>
      </c>
      <c r="E36" s="262">
        <v>3.7469809564886609</v>
      </c>
      <c r="F36" s="262">
        <v>3.4586481840986441</v>
      </c>
      <c r="G36" s="262">
        <v>5.1169851316968344</v>
      </c>
      <c r="H36" s="262">
        <v>3.4537792084613459</v>
      </c>
      <c r="I36" s="262">
        <v>3.5160315234522681</v>
      </c>
      <c r="J36" s="262">
        <v>3.2664423017564341</v>
      </c>
      <c r="K36" s="262">
        <v>2.994964965331623</v>
      </c>
      <c r="L36" s="262">
        <v>3.276027686121203</v>
      </c>
      <c r="M36" s="262">
        <v>3.6157084500647509</v>
      </c>
      <c r="N36" s="262">
        <v>3.435145416056268</v>
      </c>
      <c r="O36" s="262">
        <v>2.9702774039531872</v>
      </c>
      <c r="P36" s="262">
        <v>3.6033130540233311</v>
      </c>
      <c r="Q36" s="262">
        <v>3.124477665100247</v>
      </c>
      <c r="R36" s="262">
        <v>3.0948763516445661</v>
      </c>
      <c r="S36" s="262">
        <v>3.281247499807507</v>
      </c>
      <c r="T36" s="262">
        <v>3.566068733753792</v>
      </c>
      <c r="U36" s="262">
        <v>3.802474469072175</v>
      </c>
      <c r="V36" s="262">
        <v>5.5842854288543204</v>
      </c>
      <c r="W36" s="262">
        <v>4.0664060012698897</v>
      </c>
      <c r="X36" s="262">
        <v>4.3531544502280077</v>
      </c>
      <c r="Y36" s="262">
        <v>3.809528199770682</v>
      </c>
      <c r="DA36" s="72" t="s">
        <v>3081</v>
      </c>
    </row>
    <row r="37" spans="1:105" ht="12" customHeight="1" x14ac:dyDescent="0.25">
      <c r="A37" s="59" t="s">
        <v>28</v>
      </c>
      <c r="B37" s="230">
        <v>6.5619242394005961E-2</v>
      </c>
      <c r="C37" s="230">
        <v>3.4694892681799733E-2</v>
      </c>
      <c r="D37" s="230">
        <v>0</v>
      </c>
      <c r="E37" s="230">
        <v>0</v>
      </c>
      <c r="F37" s="230">
        <v>0</v>
      </c>
      <c r="G37" s="230">
        <v>2.8934749019632281E-2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0.40018657418020942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8.0370093249766156E-2</v>
      </c>
      <c r="DA38" s="71" t="s">
        <v>3083</v>
      </c>
    </row>
    <row r="39" spans="1:105" ht="12" customHeight="1" x14ac:dyDescent="0.25">
      <c r="A39" s="59" t="s">
        <v>159</v>
      </c>
      <c r="B39" s="230">
        <v>0.23596240550738931</v>
      </c>
      <c r="C39" s="230">
        <v>0.2378629974206776</v>
      </c>
      <c r="D39" s="230">
        <v>0.21924210687500459</v>
      </c>
      <c r="E39" s="230">
        <v>0.21077526721484841</v>
      </c>
      <c r="F39" s="230">
        <v>0.21237039150050471</v>
      </c>
      <c r="G39" s="230">
        <v>0.19534837204804231</v>
      </c>
      <c r="H39" s="230">
        <v>0.20798828973989869</v>
      </c>
      <c r="I39" s="230">
        <v>0.48534083229042968</v>
      </c>
      <c r="J39" s="230">
        <v>8.1926392351815827E-2</v>
      </c>
      <c r="K39" s="230">
        <v>0</v>
      </c>
      <c r="L39" s="230">
        <v>0</v>
      </c>
      <c r="M39" s="230">
        <v>0</v>
      </c>
      <c r="N39" s="230">
        <v>6.8557394280169076E-2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3084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0.41329942411092058</v>
      </c>
      <c r="F40" s="230">
        <v>0</v>
      </c>
      <c r="G40" s="230">
        <v>9.5054377487796687E-2</v>
      </c>
      <c r="H40" s="230">
        <v>0.1009903105064167</v>
      </c>
      <c r="I40" s="230">
        <v>0</v>
      </c>
      <c r="J40" s="230">
        <v>0</v>
      </c>
      <c r="K40" s="230">
        <v>0.69197343284211998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2.9878280105734398</v>
      </c>
      <c r="C41" s="230">
        <v>1.639489260287943</v>
      </c>
      <c r="D41" s="230">
        <v>3.3556924979153302</v>
      </c>
      <c r="E41" s="230">
        <v>3.122906265162892</v>
      </c>
      <c r="F41" s="230">
        <v>3.2462777925981392</v>
      </c>
      <c r="G41" s="230">
        <v>4.797647633141362</v>
      </c>
      <c r="H41" s="230">
        <v>3.1448006082150308</v>
      </c>
      <c r="I41" s="230">
        <v>3.0306906911618379</v>
      </c>
      <c r="J41" s="230">
        <v>3.184515909404618</v>
      </c>
      <c r="K41" s="230">
        <v>2.3029915324895032</v>
      </c>
      <c r="L41" s="230">
        <v>3.276027686121203</v>
      </c>
      <c r="M41" s="230">
        <v>3.6157084500647509</v>
      </c>
      <c r="N41" s="230">
        <v>3.3665880217760979</v>
      </c>
      <c r="O41" s="230">
        <v>2.9702774039531872</v>
      </c>
      <c r="P41" s="230">
        <v>3.6033130540233311</v>
      </c>
      <c r="Q41" s="230">
        <v>3.124477665100247</v>
      </c>
      <c r="R41" s="230">
        <v>3.0948763516445661</v>
      </c>
      <c r="S41" s="230">
        <v>3.281247499807507</v>
      </c>
      <c r="T41" s="230">
        <v>3.566068733753792</v>
      </c>
      <c r="U41" s="230">
        <v>3.802474469072175</v>
      </c>
      <c r="V41" s="230">
        <v>5.5842854288543204</v>
      </c>
      <c r="W41" s="230">
        <v>4.0664060012698897</v>
      </c>
      <c r="X41" s="230">
        <v>4.3531544502280077</v>
      </c>
      <c r="Y41" s="230">
        <v>3.7291581065209169</v>
      </c>
      <c r="DA41" s="71" t="s">
        <v>3086</v>
      </c>
    </row>
    <row r="42" spans="1:105" ht="12" customHeight="1" x14ac:dyDescent="0.25">
      <c r="A42" s="60" t="s">
        <v>3087</v>
      </c>
      <c r="B42" s="262">
        <v>23.729515023929579</v>
      </c>
      <c r="C42" s="262">
        <v>10.90133352891487</v>
      </c>
      <c r="D42" s="262">
        <v>12.67508684727115</v>
      </c>
      <c r="E42" s="262">
        <v>11.355508203812271</v>
      </c>
      <c r="F42" s="262">
        <v>10.55318125562974</v>
      </c>
      <c r="G42" s="262">
        <v>12.43007857311065</v>
      </c>
      <c r="H42" s="262">
        <v>9.741944367670035</v>
      </c>
      <c r="I42" s="262">
        <v>8.3405231232531438</v>
      </c>
      <c r="J42" s="262">
        <v>5.8599097948967858</v>
      </c>
      <c r="K42" s="262">
        <v>4.7126189112315799</v>
      </c>
      <c r="L42" s="262">
        <v>5.0314307157059428</v>
      </c>
      <c r="M42" s="262">
        <v>5.7451160877736811</v>
      </c>
      <c r="N42" s="262">
        <v>5.2534137934532668</v>
      </c>
      <c r="O42" s="262">
        <v>4.7154027699275494</v>
      </c>
      <c r="P42" s="262">
        <v>5.3088804121409856</v>
      </c>
      <c r="Q42" s="262">
        <v>4.9492007278311974</v>
      </c>
      <c r="R42" s="262">
        <v>4.5608654859466791</v>
      </c>
      <c r="S42" s="262">
        <v>4.717381056571627</v>
      </c>
      <c r="T42" s="262">
        <v>5.7479286041147466</v>
      </c>
      <c r="U42" s="262">
        <v>5.9721612987266131</v>
      </c>
      <c r="V42" s="262">
        <v>8.1763391139225021</v>
      </c>
      <c r="W42" s="262">
        <v>6.3198398476844044</v>
      </c>
      <c r="X42" s="262">
        <v>6.6139427196505203</v>
      </c>
      <c r="Y42" s="262">
        <v>6.1130282375039631</v>
      </c>
      <c r="DA42" s="72" t="s">
        <v>3088</v>
      </c>
    </row>
    <row r="43" spans="1:105" ht="12" customHeight="1" x14ac:dyDescent="0.25">
      <c r="A43" s="64" t="s">
        <v>28</v>
      </c>
      <c r="B43" s="229">
        <v>3.454591780804549E-3</v>
      </c>
      <c r="C43" s="229">
        <v>2.275331348161208E-3</v>
      </c>
      <c r="D43" s="229">
        <v>0</v>
      </c>
      <c r="E43" s="229">
        <v>0</v>
      </c>
      <c r="F43" s="229">
        <v>0</v>
      </c>
      <c r="G43" s="229">
        <v>1.0052744059324079E-2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2.106822937165706E-2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7.1508709984410848E-2</v>
      </c>
      <c r="DA45" s="73" t="s">
        <v>3091</v>
      </c>
    </row>
    <row r="46" spans="1:105" ht="12" customHeight="1" x14ac:dyDescent="0.25">
      <c r="A46" s="64" t="s">
        <v>159</v>
      </c>
      <c r="B46" s="229">
        <v>1.24224809203094E-2</v>
      </c>
      <c r="C46" s="229">
        <v>1.5599331566250039E-2</v>
      </c>
      <c r="D46" s="229">
        <v>3.5980799933877518E-2</v>
      </c>
      <c r="E46" s="229">
        <v>4.6845641770265588E-2</v>
      </c>
      <c r="F46" s="229">
        <v>4.6547416191979649E-2</v>
      </c>
      <c r="G46" s="229">
        <v>6.7869508225979591E-2</v>
      </c>
      <c r="H46" s="229">
        <v>5.3138323692396801E-2</v>
      </c>
      <c r="I46" s="229">
        <v>0.17678384498898159</v>
      </c>
      <c r="J46" s="229">
        <v>5.5272961711934833E-2</v>
      </c>
      <c r="K46" s="229">
        <v>0</v>
      </c>
      <c r="L46" s="229">
        <v>0</v>
      </c>
      <c r="M46" s="229">
        <v>0</v>
      </c>
      <c r="N46" s="229">
        <v>6.9331456397888416E-2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3092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9.1857441442699403E-2</v>
      </c>
      <c r="F47" s="229">
        <v>0</v>
      </c>
      <c r="G47" s="229">
        <v>3.3024559084817003E-2</v>
      </c>
      <c r="H47" s="229">
        <v>2.5801720934369402E-2</v>
      </c>
      <c r="I47" s="229">
        <v>0</v>
      </c>
      <c r="J47" s="229">
        <v>0</v>
      </c>
      <c r="K47" s="229">
        <v>0.64766941749747664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3.709136841963482</v>
      </c>
      <c r="D48" s="229">
        <v>4.8180593692919622</v>
      </c>
      <c r="E48" s="229">
        <v>2.8740431200999321</v>
      </c>
      <c r="F48" s="229">
        <v>1.7754420056219451</v>
      </c>
      <c r="G48" s="229">
        <v>1.633751133929068</v>
      </c>
      <c r="H48" s="229">
        <v>1.03567891980315</v>
      </c>
      <c r="I48" s="229">
        <v>0.71143551113522074</v>
      </c>
      <c r="J48" s="229">
        <v>0.31873158871042212</v>
      </c>
      <c r="K48" s="229">
        <v>0.26977443788424299</v>
      </c>
      <c r="L48" s="229">
        <v>0</v>
      </c>
      <c r="M48" s="229">
        <v>1.1372501020060739</v>
      </c>
      <c r="N48" s="229">
        <v>0.49133370070519461</v>
      </c>
      <c r="O48" s="229">
        <v>0.78575233359312802</v>
      </c>
      <c r="P48" s="229">
        <v>0.93381624713908917</v>
      </c>
      <c r="Q48" s="229">
        <v>0.1600945205548514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0.15729724561293401</v>
      </c>
      <c r="C49" s="229">
        <v>0.10751960938803171</v>
      </c>
      <c r="D49" s="229">
        <v>0.55071766152996482</v>
      </c>
      <c r="E49" s="229">
        <v>0.69407834283904535</v>
      </c>
      <c r="F49" s="229">
        <v>0.71152029442149167</v>
      </c>
      <c r="G49" s="229">
        <v>1.6668374662613541</v>
      </c>
      <c r="H49" s="229">
        <v>0.80345596800837482</v>
      </c>
      <c r="I49" s="229">
        <v>1.1039193855325431</v>
      </c>
      <c r="J49" s="229">
        <v>2.1484850104920739</v>
      </c>
      <c r="K49" s="229">
        <v>2.1555411140898739</v>
      </c>
      <c r="L49" s="229">
        <v>3.27476334682652</v>
      </c>
      <c r="M49" s="229">
        <v>3.3038833300392541</v>
      </c>
      <c r="N49" s="229">
        <v>3.4045992134350902</v>
      </c>
      <c r="O49" s="229">
        <v>2.718785738932183</v>
      </c>
      <c r="P49" s="229">
        <v>4.0401416051587962</v>
      </c>
      <c r="Q49" s="229">
        <v>2.8716023420326811</v>
      </c>
      <c r="R49" s="229">
        <v>3.4640928117353238</v>
      </c>
      <c r="S49" s="229">
        <v>3.9444940527202879</v>
      </c>
      <c r="T49" s="229">
        <v>3.1311390808527149</v>
      </c>
      <c r="U49" s="229">
        <v>3.5762023120940438</v>
      </c>
      <c r="V49" s="229">
        <v>6.3839641614104083</v>
      </c>
      <c r="W49" s="229">
        <v>3.934917750533232</v>
      </c>
      <c r="X49" s="229">
        <v>4.482975077190412</v>
      </c>
      <c r="Y49" s="229">
        <v>3.31799149089571</v>
      </c>
      <c r="DA49" s="73" t="s">
        <v>3095</v>
      </c>
    </row>
    <row r="50" spans="1:105" ht="12" customHeight="1" x14ac:dyDescent="0.25">
      <c r="A50" s="64" t="s">
        <v>36</v>
      </c>
      <c r="B50" s="229">
        <v>5.6410032380479862</v>
      </c>
      <c r="C50" s="229">
        <v>5.7602493428815169</v>
      </c>
      <c r="D50" s="229">
        <v>6.6777818719200912</v>
      </c>
      <c r="E50" s="229">
        <v>6.4525392294190658</v>
      </c>
      <c r="F50" s="229">
        <v>7.187890209327648</v>
      </c>
      <c r="G50" s="229">
        <v>7.7377472484272953</v>
      </c>
      <c r="H50" s="229">
        <v>6.5982844686628441</v>
      </c>
      <c r="I50" s="229">
        <v>5.0050240121301739</v>
      </c>
      <c r="J50" s="229">
        <v>2.2259272906281562</v>
      </c>
      <c r="K50" s="229">
        <v>0.31467722114585589</v>
      </c>
      <c r="L50" s="229">
        <v>0.35442592276177592</v>
      </c>
      <c r="M50" s="229">
        <v>5.6310660626167228E-2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17.452621414510968</v>
      </c>
      <c r="C51" s="229">
        <v>1.3065530717674281</v>
      </c>
      <c r="D51" s="229">
        <v>0.59254714459525881</v>
      </c>
      <c r="E51" s="229">
        <v>1.1961444282412621</v>
      </c>
      <c r="F51" s="229">
        <v>0.83178133006667498</v>
      </c>
      <c r="G51" s="229">
        <v>1.2807959131228099</v>
      </c>
      <c r="H51" s="229">
        <v>1.2255849665689009</v>
      </c>
      <c r="I51" s="229">
        <v>1.3433603694662239</v>
      </c>
      <c r="J51" s="229">
        <v>1.111492943354198</v>
      </c>
      <c r="K51" s="229">
        <v>1.3249567206141311</v>
      </c>
      <c r="L51" s="229">
        <v>1.402241446117646</v>
      </c>
      <c r="M51" s="229">
        <v>1.247671995102186</v>
      </c>
      <c r="N51" s="229">
        <v>1.288149422915094</v>
      </c>
      <c r="O51" s="229">
        <v>1.2108646974022379</v>
      </c>
      <c r="P51" s="229">
        <v>0.33492255984310071</v>
      </c>
      <c r="Q51" s="229">
        <v>1.9175038652436649</v>
      </c>
      <c r="R51" s="229">
        <v>1.096772674211355</v>
      </c>
      <c r="S51" s="229">
        <v>0.77288700385133891</v>
      </c>
      <c r="T51" s="229">
        <v>2.6167895232620331</v>
      </c>
      <c r="U51" s="229">
        <v>2.3959589866325701</v>
      </c>
      <c r="V51" s="229">
        <v>1.792374952512094</v>
      </c>
      <c r="W51" s="229">
        <v>2.384922097151172</v>
      </c>
      <c r="X51" s="229">
        <v>2.1309676424601078</v>
      </c>
      <c r="Y51" s="229">
        <v>2.7235280366238421</v>
      </c>
      <c r="DA51" s="73" t="s">
        <v>3097</v>
      </c>
    </row>
    <row r="52" spans="1:105" ht="12" customHeight="1" x14ac:dyDescent="0.25">
      <c r="A52" s="64" t="s">
        <v>39</v>
      </c>
      <c r="B52" s="229">
        <v>0.44164782368491728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3098</v>
      </c>
    </row>
    <row r="53" spans="1:105" ht="12" customHeight="1" x14ac:dyDescent="0.25">
      <c r="A53" s="60" t="s">
        <v>3099</v>
      </c>
      <c r="B53" s="262">
        <v>0.18515384168949439</v>
      </c>
      <c r="C53" s="262">
        <v>0.15844180421822299</v>
      </c>
      <c r="D53" s="262">
        <v>0.2089468451876621</v>
      </c>
      <c r="E53" s="262">
        <v>0.25395545624505389</v>
      </c>
      <c r="F53" s="262">
        <v>0.26023658190141141</v>
      </c>
      <c r="G53" s="262">
        <v>0.39469522897123083</v>
      </c>
      <c r="H53" s="262">
        <v>0.30068294217659841</v>
      </c>
      <c r="I53" s="262">
        <v>0.31376590899823342</v>
      </c>
      <c r="J53" s="262">
        <v>0.38817469472710497</v>
      </c>
      <c r="K53" s="262">
        <v>0.37138304849671377</v>
      </c>
      <c r="L53" s="262">
        <v>0.4194491523454682</v>
      </c>
      <c r="M53" s="262">
        <v>0.41943994956957092</v>
      </c>
      <c r="N53" s="262">
        <v>0.43570367527345327</v>
      </c>
      <c r="O53" s="262">
        <v>0.36990092950302489</v>
      </c>
      <c r="P53" s="262">
        <v>0.48398390118830892</v>
      </c>
      <c r="Q53" s="262">
        <v>0.48378898157041861</v>
      </c>
      <c r="R53" s="262">
        <v>0.52754895218808029</v>
      </c>
      <c r="S53" s="262">
        <v>0.56096265683220925</v>
      </c>
      <c r="T53" s="262">
        <v>0.55517272026565068</v>
      </c>
      <c r="U53" s="262">
        <v>0.54629095037668629</v>
      </c>
      <c r="V53" s="262">
        <v>0.48851890133310738</v>
      </c>
      <c r="W53" s="262">
        <v>0.55222685100576663</v>
      </c>
      <c r="X53" s="262">
        <v>0.51627333468057035</v>
      </c>
      <c r="Y53" s="262">
        <v>0.47460614050919347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4.3924518581565284</v>
      </c>
      <c r="C54" s="261">
        <f t="shared" si="2"/>
        <v>2.5752585577688296</v>
      </c>
      <c r="D54" s="261">
        <f t="shared" si="2"/>
        <v>3.6787859431919041</v>
      </c>
      <c r="E54" s="261">
        <f t="shared" si="2"/>
        <v>3.9280162070193976</v>
      </c>
      <c r="F54" s="261">
        <f t="shared" si="2"/>
        <v>3.8031031921390577</v>
      </c>
      <c r="G54" s="261">
        <f t="shared" si="2"/>
        <v>5.4485647465857294</v>
      </c>
      <c r="H54" s="261">
        <f t="shared" si="2"/>
        <v>3.9981948274963113</v>
      </c>
      <c r="I54" s="261">
        <f t="shared" si="2"/>
        <v>4.0000715648711651</v>
      </c>
      <c r="J54" s="261">
        <f t="shared" si="2"/>
        <v>4.1972086695479494</v>
      </c>
      <c r="K54" s="261">
        <f t="shared" si="2"/>
        <v>3.8911128330413352</v>
      </c>
      <c r="L54" s="261">
        <f t="shared" si="2"/>
        <v>4.3396731317657347</v>
      </c>
      <c r="M54" s="261">
        <f t="shared" si="2"/>
        <v>4.5250810144872196</v>
      </c>
      <c r="N54" s="261">
        <f t="shared" si="2"/>
        <v>4.5220058250568105</v>
      </c>
      <c r="O54" s="261">
        <f t="shared" si="2"/>
        <v>3.879494661381369</v>
      </c>
      <c r="P54" s="261">
        <f t="shared" si="2"/>
        <v>4.9014237685205355</v>
      </c>
      <c r="Q54" s="261">
        <f t="shared" si="2"/>
        <v>4.6873579461353598</v>
      </c>
      <c r="R54" s="261">
        <f t="shared" si="2"/>
        <v>4.9273256312086122</v>
      </c>
      <c r="S54" s="261">
        <f t="shared" si="2"/>
        <v>5.2257088380488961</v>
      </c>
      <c r="T54" s="261">
        <f t="shared" si="2"/>
        <v>5.3765977365652251</v>
      </c>
      <c r="U54" s="261">
        <f t="shared" si="2"/>
        <v>5.4282111949461447</v>
      </c>
      <c r="V54" s="261">
        <f t="shared" si="2"/>
        <v>5.9147245538633211</v>
      </c>
      <c r="W54" s="261">
        <f t="shared" si="2"/>
        <v>5.5948276995591613</v>
      </c>
      <c r="X54" s="261">
        <f t="shared" si="2"/>
        <v>5.4975947687892646</v>
      </c>
      <c r="Y54" s="261">
        <f t="shared" si="2"/>
        <v>4.9810625217200872</v>
      </c>
      <c r="DA54" s="70"/>
    </row>
    <row r="55" spans="1:105" ht="12" customHeight="1" x14ac:dyDescent="0.25">
      <c r="A55" s="60" t="s">
        <v>3102</v>
      </c>
      <c r="B55" s="262">
        <v>1.419620758874349</v>
      </c>
      <c r="C55" s="262">
        <v>0.73888258245710248</v>
      </c>
      <c r="D55" s="262">
        <v>1.385032558902048</v>
      </c>
      <c r="E55" s="262">
        <v>1.444865547555841</v>
      </c>
      <c r="F55" s="262">
        <v>1.3400298482349779</v>
      </c>
      <c r="G55" s="262">
        <v>1.9818928837964089</v>
      </c>
      <c r="H55" s="262">
        <v>1.336740393272484</v>
      </c>
      <c r="I55" s="262">
        <v>1.3601417693587481</v>
      </c>
      <c r="J55" s="262">
        <v>1.2666655332182339</v>
      </c>
      <c r="K55" s="262">
        <v>1.154584397010507</v>
      </c>
      <c r="L55" s="262">
        <v>1.2708728092711561</v>
      </c>
      <c r="M55" s="262">
        <v>1.40264551942167</v>
      </c>
      <c r="N55" s="262">
        <v>1.3322514342970491</v>
      </c>
      <c r="O55" s="262">
        <v>1.1522627860163219</v>
      </c>
      <c r="P55" s="262">
        <v>1.397836960612499</v>
      </c>
      <c r="Q55" s="262">
        <v>1.2120818528406121</v>
      </c>
      <c r="R55" s="262">
        <v>1.200598584689702</v>
      </c>
      <c r="S55" s="262">
        <v>1.2728977369942911</v>
      </c>
      <c r="T55" s="262">
        <v>1.38338873292173</v>
      </c>
      <c r="U55" s="262">
        <v>1.475097854381447</v>
      </c>
      <c r="V55" s="262">
        <v>2.1663176232624508</v>
      </c>
      <c r="W55" s="262">
        <v>1.5774850866995249</v>
      </c>
      <c r="X55" s="262">
        <v>1.688723709140175</v>
      </c>
      <c r="Y55" s="262">
        <v>1.47712258071098</v>
      </c>
      <c r="DA55" s="72" t="s">
        <v>3103</v>
      </c>
    </row>
    <row r="56" spans="1:105" ht="12" customHeight="1" x14ac:dyDescent="0.25">
      <c r="A56" s="60" t="s">
        <v>3104</v>
      </c>
      <c r="B56" s="262">
        <v>1.7852926663771469</v>
      </c>
      <c r="C56" s="262">
        <v>0.82016302411898723</v>
      </c>
      <c r="D56" s="262">
        <v>0.95361154963795514</v>
      </c>
      <c r="E56" s="262">
        <v>0.85433290561596997</v>
      </c>
      <c r="F56" s="262">
        <v>0.79396974963985478</v>
      </c>
      <c r="G56" s="262">
        <v>0.93517832524970379</v>
      </c>
      <c r="H56" s="262">
        <v>0.73293625336702461</v>
      </c>
      <c r="I56" s="262">
        <v>0.6275001722823681</v>
      </c>
      <c r="J56" s="262">
        <v>0.44087095635587059</v>
      </c>
      <c r="K56" s="262">
        <v>0.35455440084500922</v>
      </c>
      <c r="L56" s="262">
        <v>0.37854024193398922</v>
      </c>
      <c r="M56" s="262">
        <v>0.43223443920554339</v>
      </c>
      <c r="N56" s="262">
        <v>0.39524116314381941</v>
      </c>
      <c r="O56" s="262">
        <v>0.35476384475943928</v>
      </c>
      <c r="P56" s="262">
        <v>0.39941420028646929</v>
      </c>
      <c r="Q56" s="262">
        <v>0.37235365977413393</v>
      </c>
      <c r="R56" s="262">
        <v>0.34313721524363722</v>
      </c>
      <c r="S56" s="262">
        <v>0.35491268137215998</v>
      </c>
      <c r="T56" s="262">
        <v>0.43244603918104668</v>
      </c>
      <c r="U56" s="262">
        <v>0.4493162105625037</v>
      </c>
      <c r="V56" s="262">
        <v>0.61514777032645762</v>
      </c>
      <c r="W56" s="262">
        <v>0.47547384433989232</v>
      </c>
      <c r="X56" s="262">
        <v>0.49760070618060342</v>
      </c>
      <c r="Y56" s="262">
        <v>0.45991435015703791</v>
      </c>
      <c r="DA56" s="72" t="s">
        <v>3105</v>
      </c>
    </row>
    <row r="57" spans="1:105" ht="12" customHeight="1" x14ac:dyDescent="0.25">
      <c r="A57" s="64" t="s">
        <v>28</v>
      </c>
      <c r="B57" s="229">
        <v>2.5990659165927627E-4</v>
      </c>
      <c r="C57" s="229">
        <v>1.7118480362341381E-4</v>
      </c>
      <c r="D57" s="229">
        <v>0</v>
      </c>
      <c r="E57" s="229">
        <v>0</v>
      </c>
      <c r="F57" s="229">
        <v>0</v>
      </c>
      <c r="G57" s="229">
        <v>7.5631930226889642E-4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1.585070548337835E-3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5.3799656414603766E-3</v>
      </c>
      <c r="DA59" s="73" t="s">
        <v>3108</v>
      </c>
    </row>
    <row r="60" spans="1:105" ht="12" customHeight="1" x14ac:dyDescent="0.25">
      <c r="A60" s="64" t="s">
        <v>159</v>
      </c>
      <c r="B60" s="229">
        <v>9.3460671500760352E-4</v>
      </c>
      <c r="C60" s="229">
        <v>1.173617421912229E-3</v>
      </c>
      <c r="D60" s="229">
        <v>2.707019430761945E-3</v>
      </c>
      <c r="E60" s="229">
        <v>3.524436998389887E-3</v>
      </c>
      <c r="F60" s="229">
        <v>3.50199996428687E-3</v>
      </c>
      <c r="G60" s="229">
        <v>5.1061698978793419E-3</v>
      </c>
      <c r="H60" s="229">
        <v>3.9978676132210759E-3</v>
      </c>
      <c r="I60" s="229">
        <v>1.3300351974092659E-2</v>
      </c>
      <c r="J60" s="229">
        <v>4.15846733882895E-3</v>
      </c>
      <c r="K60" s="229">
        <v>0</v>
      </c>
      <c r="L60" s="229">
        <v>0</v>
      </c>
      <c r="M60" s="229">
        <v>0</v>
      </c>
      <c r="N60" s="229">
        <v>5.2161597289947393E-3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3109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6.9109046853441537E-3</v>
      </c>
      <c r="F61" s="229">
        <v>0</v>
      </c>
      <c r="G61" s="229">
        <v>2.484606326130432E-3</v>
      </c>
      <c r="H61" s="229">
        <v>1.9411953054071019E-3</v>
      </c>
      <c r="I61" s="229">
        <v>0</v>
      </c>
      <c r="J61" s="229">
        <v>0</v>
      </c>
      <c r="K61" s="229">
        <v>4.8727479686330531E-2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0.27905731726371019</v>
      </c>
      <c r="D62" s="229">
        <v>0.36248722527588428</v>
      </c>
      <c r="E62" s="229">
        <v>0.216228949474603</v>
      </c>
      <c r="F62" s="229">
        <v>0.13357557409067919</v>
      </c>
      <c r="G62" s="229">
        <v>0.12291544581284521</v>
      </c>
      <c r="H62" s="229">
        <v>7.7919417163873309E-2</v>
      </c>
      <c r="I62" s="229">
        <v>5.3524928737446083E-2</v>
      </c>
      <c r="J62" s="229">
        <v>2.3979806047179069E-2</v>
      </c>
      <c r="K62" s="229">
        <v>2.0296509433297281E-2</v>
      </c>
      <c r="L62" s="229">
        <v>0</v>
      </c>
      <c r="M62" s="229">
        <v>8.5561136201083909E-2</v>
      </c>
      <c r="N62" s="229">
        <v>3.696554488064159E-2</v>
      </c>
      <c r="O62" s="229">
        <v>5.9116163028950043E-2</v>
      </c>
      <c r="P62" s="229">
        <v>7.0255767809837416E-2</v>
      </c>
      <c r="Q62" s="229">
        <v>1.204472881917377E-2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1.183427553200757E-2</v>
      </c>
      <c r="C63" s="229">
        <v>8.0892496091309104E-3</v>
      </c>
      <c r="D63" s="229">
        <v>4.1433303688774778E-2</v>
      </c>
      <c r="E63" s="229">
        <v>5.22190602762918E-2</v>
      </c>
      <c r="F63" s="229">
        <v>5.3531307417290903E-2</v>
      </c>
      <c r="G63" s="229">
        <v>0.1254046996560266</v>
      </c>
      <c r="H63" s="229">
        <v>6.0448097906586187E-2</v>
      </c>
      <c r="I63" s="229">
        <v>8.3053496090222667E-2</v>
      </c>
      <c r="J63" s="229">
        <v>0.16164150549156661</v>
      </c>
      <c r="K63" s="229">
        <v>0.16217237221992781</v>
      </c>
      <c r="L63" s="229">
        <v>0.24637717969854689</v>
      </c>
      <c r="M63" s="229">
        <v>0.2485680248305395</v>
      </c>
      <c r="N63" s="229">
        <v>0.25614539536815722</v>
      </c>
      <c r="O63" s="229">
        <v>0.2045481433679385</v>
      </c>
      <c r="P63" s="229">
        <v>0.30396049693984678</v>
      </c>
      <c r="Q63" s="229">
        <v>0.21604531726891629</v>
      </c>
      <c r="R63" s="229">
        <v>0.26062140276378598</v>
      </c>
      <c r="S63" s="229">
        <v>0.29676444283789</v>
      </c>
      <c r="T63" s="229">
        <v>0.23557159228985941</v>
      </c>
      <c r="U63" s="229">
        <v>0.26905597332368969</v>
      </c>
      <c r="V63" s="229">
        <v>0.48029824411865119</v>
      </c>
      <c r="W63" s="229">
        <v>0.29604396869215532</v>
      </c>
      <c r="X63" s="229">
        <v>0.33727712179488989</v>
      </c>
      <c r="Y63" s="229">
        <v>0.24962945386049229</v>
      </c>
      <c r="DA63" s="73" t="s">
        <v>3112</v>
      </c>
    </row>
    <row r="64" spans="1:105" ht="12" customHeight="1" x14ac:dyDescent="0.25">
      <c r="A64" s="64" t="s">
        <v>36</v>
      </c>
      <c r="B64" s="229">
        <v>0.42440149753339068</v>
      </c>
      <c r="C64" s="229">
        <v>0.43337299131397011</v>
      </c>
      <c r="D64" s="229">
        <v>0.5024036518059003</v>
      </c>
      <c r="E64" s="229">
        <v>0.48545749688419287</v>
      </c>
      <c r="F64" s="229">
        <v>0.54078170853875707</v>
      </c>
      <c r="G64" s="229">
        <v>0.58215026320456131</v>
      </c>
      <c r="H64" s="229">
        <v>0.49642265594955559</v>
      </c>
      <c r="I64" s="229">
        <v>0.37655353069317932</v>
      </c>
      <c r="J64" s="229">
        <v>0.16746788393440659</v>
      </c>
      <c r="K64" s="229">
        <v>2.3674775258622389E-2</v>
      </c>
      <c r="L64" s="229">
        <v>2.6665273185838931E-2</v>
      </c>
      <c r="M64" s="229">
        <v>4.2365387304953402E-3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1.313049886985151</v>
      </c>
      <c r="C65" s="229">
        <v>9.8298663706640338E-2</v>
      </c>
      <c r="D65" s="229">
        <v>4.458034943663388E-2</v>
      </c>
      <c r="E65" s="229">
        <v>8.9992057297148209E-2</v>
      </c>
      <c r="F65" s="229">
        <v>6.2579159628840725E-2</v>
      </c>
      <c r="G65" s="229">
        <v>9.6360821049991954E-2</v>
      </c>
      <c r="H65" s="229">
        <v>9.220701942838129E-2</v>
      </c>
      <c r="I65" s="229">
        <v>0.10106786478742751</v>
      </c>
      <c r="J65" s="229">
        <v>8.362329354388949E-2</v>
      </c>
      <c r="K65" s="229">
        <v>9.968326424683116E-2</v>
      </c>
      <c r="L65" s="229">
        <v>0.1054977890496034</v>
      </c>
      <c r="M65" s="229">
        <v>9.3868739443424637E-2</v>
      </c>
      <c r="N65" s="229">
        <v>9.6914063166025882E-2</v>
      </c>
      <c r="O65" s="229">
        <v>9.109953836255083E-2</v>
      </c>
      <c r="P65" s="229">
        <v>2.5197935536785E-2</v>
      </c>
      <c r="Q65" s="229">
        <v>0.14426361368604379</v>
      </c>
      <c r="R65" s="229">
        <v>8.2515812479851153E-2</v>
      </c>
      <c r="S65" s="229">
        <v>5.8148238534270022E-2</v>
      </c>
      <c r="T65" s="229">
        <v>0.19687444689118741</v>
      </c>
      <c r="U65" s="229">
        <v>0.18026023723881399</v>
      </c>
      <c r="V65" s="229">
        <v>0.13484952620780641</v>
      </c>
      <c r="W65" s="229">
        <v>0.17942987564773699</v>
      </c>
      <c r="X65" s="229">
        <v>0.16032358438571351</v>
      </c>
      <c r="Y65" s="229">
        <v>0.20490493065508519</v>
      </c>
      <c r="DA65" s="73" t="s">
        <v>3114</v>
      </c>
    </row>
    <row r="66" spans="1:105" ht="12" customHeight="1" x14ac:dyDescent="0.25">
      <c r="A66" s="64" t="s">
        <v>39</v>
      </c>
      <c r="B66" s="229">
        <v>3.3227422471592508E-2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3115</v>
      </c>
    </row>
    <row r="67" spans="1:105" ht="12" customHeight="1" x14ac:dyDescent="0.25">
      <c r="A67" s="60" t="s">
        <v>3116</v>
      </c>
      <c r="B67" s="262">
        <v>1.1875384329050329</v>
      </c>
      <c r="C67" s="262">
        <v>1.01621295119274</v>
      </c>
      <c r="D67" s="262">
        <v>1.340141834651901</v>
      </c>
      <c r="E67" s="262">
        <v>1.628817753847587</v>
      </c>
      <c r="F67" s="262">
        <v>1.6691035942642249</v>
      </c>
      <c r="G67" s="262">
        <v>2.531493537539617</v>
      </c>
      <c r="H67" s="262">
        <v>1.928518180856803</v>
      </c>
      <c r="I67" s="262">
        <v>2.0124296232300489</v>
      </c>
      <c r="J67" s="262">
        <v>2.4896721799738448</v>
      </c>
      <c r="K67" s="262">
        <v>2.3819740351858192</v>
      </c>
      <c r="L67" s="262">
        <v>2.6902600805605892</v>
      </c>
      <c r="M67" s="262">
        <v>2.690201055860006</v>
      </c>
      <c r="N67" s="262">
        <v>2.7945132276159419</v>
      </c>
      <c r="O67" s="262">
        <v>2.3724680306056078</v>
      </c>
      <c r="P67" s="262">
        <v>3.104172607621567</v>
      </c>
      <c r="Q67" s="262">
        <v>3.102922433520614</v>
      </c>
      <c r="R67" s="262">
        <v>3.3835898312752728</v>
      </c>
      <c r="S67" s="262">
        <v>3.5978984196824451</v>
      </c>
      <c r="T67" s="262">
        <v>3.5607629644624481</v>
      </c>
      <c r="U67" s="262">
        <v>3.5037971300021939</v>
      </c>
      <c r="V67" s="262">
        <v>3.1332591602744131</v>
      </c>
      <c r="W67" s="262">
        <v>3.5418687685197439</v>
      </c>
      <c r="X67" s="262">
        <v>3.311270353468486</v>
      </c>
      <c r="Y67" s="262">
        <v>3.044025590852069</v>
      </c>
      <c r="DA67" s="72" t="s">
        <v>3117</v>
      </c>
    </row>
    <row r="68" spans="1:105" ht="12" customHeight="1" x14ac:dyDescent="0.25">
      <c r="A68" s="57" t="s">
        <v>3118</v>
      </c>
      <c r="B68" s="261">
        <v>13.795061075693599</v>
      </c>
      <c r="C68" s="261">
        <v>10.37545125091925</v>
      </c>
      <c r="D68" s="261">
        <v>11.62831024103582</v>
      </c>
      <c r="E68" s="261">
        <v>9.4943867748033934</v>
      </c>
      <c r="F68" s="261">
        <v>9.3307158614681125</v>
      </c>
      <c r="G68" s="261">
        <v>11.22646521927804</v>
      </c>
      <c r="H68" s="261">
        <v>11.07739896501996</v>
      </c>
      <c r="I68" s="261">
        <v>11.933491077383451</v>
      </c>
      <c r="J68" s="261">
        <v>12.570094992044099</v>
      </c>
      <c r="K68" s="261">
        <v>9.2510887638010786</v>
      </c>
      <c r="L68" s="261">
        <v>9.1358351031758094</v>
      </c>
      <c r="M68" s="261">
        <v>10.15632995882671</v>
      </c>
      <c r="N68" s="261">
        <v>8.3138800492207903</v>
      </c>
      <c r="O68" s="261">
        <v>5.7560065823905537</v>
      </c>
      <c r="P68" s="261">
        <v>6.8002802055559712</v>
      </c>
      <c r="Q68" s="261">
        <v>6.1694195036581423</v>
      </c>
      <c r="R68" s="261">
        <v>4.8783907329577616</v>
      </c>
      <c r="S68" s="261">
        <v>5.8248628221281553</v>
      </c>
      <c r="T68" s="261">
        <v>8.1438921504491404</v>
      </c>
      <c r="U68" s="261">
        <v>0</v>
      </c>
      <c r="V68" s="261">
        <v>9.0192029873119282</v>
      </c>
      <c r="W68" s="261">
        <v>9.1531162468910345</v>
      </c>
      <c r="X68" s="261">
        <v>6.9203247084900958</v>
      </c>
      <c r="Y68" s="261">
        <v>7.4321290432982963</v>
      </c>
      <c r="DA68" s="70" t="s">
        <v>3119</v>
      </c>
    </row>
    <row r="69" spans="1:105" ht="12" customHeight="1" x14ac:dyDescent="0.25">
      <c r="A69" s="41" t="s">
        <v>3120</v>
      </c>
      <c r="B69" s="350">
        <v>38.542175789184043</v>
      </c>
      <c r="C69" s="350">
        <v>34.195203005418144</v>
      </c>
      <c r="D69" s="350">
        <v>40.125291955501417</v>
      </c>
      <c r="E69" s="350">
        <v>42.111378336731903</v>
      </c>
      <c r="F69" s="350">
        <v>42.402254701454417</v>
      </c>
      <c r="G69" s="350">
        <v>59.292130218327223</v>
      </c>
      <c r="H69" s="350">
        <v>47.946966592447041</v>
      </c>
      <c r="I69" s="350">
        <v>50.250064390445587</v>
      </c>
      <c r="J69" s="350">
        <v>60.627556502497548</v>
      </c>
      <c r="K69" s="350">
        <v>60.019454003475772</v>
      </c>
      <c r="L69" s="350">
        <v>64.027037410573001</v>
      </c>
      <c r="M69" s="350">
        <v>67.178172447314708</v>
      </c>
      <c r="N69" s="350">
        <v>59.320679315370398</v>
      </c>
      <c r="O69" s="350">
        <v>50.714632315133557</v>
      </c>
      <c r="P69" s="350">
        <v>64.710882375542155</v>
      </c>
      <c r="Q69" s="350">
        <v>65.498528355542277</v>
      </c>
      <c r="R69" s="350">
        <v>71.565229683599938</v>
      </c>
      <c r="S69" s="350">
        <v>75.61256811377261</v>
      </c>
      <c r="T69" s="350">
        <v>78.725316996289664</v>
      </c>
      <c r="U69" s="350">
        <v>76.861310529073677</v>
      </c>
      <c r="V69" s="350">
        <v>68.83032109677724</v>
      </c>
      <c r="W69" s="350">
        <v>75.900343793847085</v>
      </c>
      <c r="X69" s="350">
        <v>72.655086424950284</v>
      </c>
      <c r="Y69" s="350">
        <v>67.429843209628544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0.99999999999999989</v>
      </c>
      <c r="C73" s="232">
        <f t="shared" si="3"/>
        <v>1</v>
      </c>
      <c r="D73" s="232">
        <f t="shared" si="3"/>
        <v>1.0000000000000002</v>
      </c>
      <c r="E73" s="232">
        <f t="shared" si="3"/>
        <v>0.99999999999999978</v>
      </c>
      <c r="F73" s="232">
        <f t="shared" si="3"/>
        <v>1</v>
      </c>
      <c r="G73" s="232">
        <f t="shared" si="3"/>
        <v>0.99999999999999989</v>
      </c>
      <c r="H73" s="232">
        <f t="shared" si="3"/>
        <v>1</v>
      </c>
      <c r="I73" s="232">
        <f t="shared" si="3"/>
        <v>1</v>
      </c>
      <c r="J73" s="232">
        <f t="shared" si="3"/>
        <v>0.99999999999999978</v>
      </c>
      <c r="K73" s="232">
        <f t="shared" si="3"/>
        <v>1.0000000000000002</v>
      </c>
      <c r="L73" s="232">
        <f t="shared" si="3"/>
        <v>1.0000000000000002</v>
      </c>
      <c r="M73" s="232">
        <f t="shared" si="3"/>
        <v>1.0000000000000002</v>
      </c>
      <c r="N73" s="232">
        <f t="shared" si="3"/>
        <v>1.0000000000000002</v>
      </c>
      <c r="O73" s="232">
        <f t="shared" si="3"/>
        <v>1.0000000000000002</v>
      </c>
      <c r="P73" s="232">
        <f t="shared" si="3"/>
        <v>1.0000000000000002</v>
      </c>
      <c r="Q73" s="232">
        <f t="shared" si="3"/>
        <v>0.99999999999999967</v>
      </c>
      <c r="R73" s="232">
        <f t="shared" si="3"/>
        <v>1.0000000000000002</v>
      </c>
      <c r="S73" s="232">
        <f t="shared" si="3"/>
        <v>1</v>
      </c>
      <c r="T73" s="232">
        <f t="shared" si="3"/>
        <v>0.99999999999999989</v>
      </c>
      <c r="U73" s="232">
        <f t="shared" si="3"/>
        <v>1.0000000000000002</v>
      </c>
      <c r="V73" s="232">
        <f t="shared" si="3"/>
        <v>1.0000000000000002</v>
      </c>
      <c r="W73" s="232">
        <f t="shared" si="3"/>
        <v>0.99999999999999978</v>
      </c>
      <c r="X73" s="232">
        <f t="shared" si="3"/>
        <v>1.0000000000000002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1.06312469688621E-2</v>
      </c>
      <c r="C74" s="299">
        <f t="shared" si="4"/>
        <v>1.3876264754809978E-2</v>
      </c>
      <c r="D74" s="299">
        <f t="shared" si="4"/>
        <v>1.3614280543068963E-2</v>
      </c>
      <c r="E74" s="299">
        <f t="shared" si="4"/>
        <v>1.2924520256465365E-2</v>
      </c>
      <c r="F74" s="299">
        <f t="shared" si="4"/>
        <v>1.3756968235766415E-2</v>
      </c>
      <c r="G74" s="299">
        <f t="shared" si="4"/>
        <v>1.3649299284299584E-2</v>
      </c>
      <c r="H74" s="299">
        <f t="shared" si="4"/>
        <v>1.4215674703598821E-2</v>
      </c>
      <c r="I74" s="299">
        <f t="shared" si="4"/>
        <v>1.5267101692244881E-2</v>
      </c>
      <c r="J74" s="299">
        <f t="shared" si="4"/>
        <v>1.9050890284498172E-2</v>
      </c>
      <c r="K74" s="299">
        <f t="shared" si="4"/>
        <v>2.3352982729829365E-2</v>
      </c>
      <c r="L74" s="299">
        <f t="shared" si="4"/>
        <v>2.1284996779694677E-2</v>
      </c>
      <c r="M74" s="299">
        <f t="shared" si="4"/>
        <v>2.2103075586186672E-2</v>
      </c>
      <c r="N74" s="299">
        <f t="shared" si="4"/>
        <v>1.7367658338380439E-2</v>
      </c>
      <c r="O74" s="299">
        <f t="shared" si="4"/>
        <v>1.7877785739208136E-2</v>
      </c>
      <c r="P74" s="299">
        <f t="shared" si="4"/>
        <v>1.8502216711720657E-2</v>
      </c>
      <c r="Q74" s="299">
        <f t="shared" si="4"/>
        <v>1.9672866024306766E-2</v>
      </c>
      <c r="R74" s="299">
        <f t="shared" si="4"/>
        <v>2.0671053618740436E-2</v>
      </c>
      <c r="S74" s="299">
        <f t="shared" si="4"/>
        <v>2.0636018693895392E-2</v>
      </c>
      <c r="T74" s="299">
        <f t="shared" si="4"/>
        <v>1.7989622578747928E-2</v>
      </c>
      <c r="U74" s="299">
        <f t="shared" si="4"/>
        <v>1.7797876415901824E-2</v>
      </c>
      <c r="V74" s="299">
        <f t="shared" si="4"/>
        <v>1.4825923576128278E-2</v>
      </c>
      <c r="W74" s="299">
        <f t="shared" si="4"/>
        <v>1.6647013050787772E-2</v>
      </c>
      <c r="X74" s="299">
        <f t="shared" si="4"/>
        <v>1.7586161644760848E-2</v>
      </c>
      <c r="Y74" s="299">
        <f t="shared" si="4"/>
        <v>1.7987666442446048E-2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5.1553825179633875E-3</v>
      </c>
      <c r="C75" s="233">
        <f t="shared" si="5"/>
        <v>6.67236384079389E-3</v>
      </c>
      <c r="D75" s="233">
        <f t="shared" si="5"/>
        <v>6.7466742352652572E-3</v>
      </c>
      <c r="E75" s="233">
        <f t="shared" si="5"/>
        <v>6.7560561509867022E-3</v>
      </c>
      <c r="F75" s="233">
        <f t="shared" si="5"/>
        <v>7.2491775499927916E-3</v>
      </c>
      <c r="G75" s="233">
        <f t="shared" si="5"/>
        <v>7.51374879044568E-3</v>
      </c>
      <c r="H75" s="233">
        <f t="shared" si="5"/>
        <v>7.569900218480652E-3</v>
      </c>
      <c r="I75" s="233">
        <f t="shared" si="5"/>
        <v>8.1122326497469009E-3</v>
      </c>
      <c r="J75" s="233">
        <f t="shared" si="5"/>
        <v>1.02548293388602E-2</v>
      </c>
      <c r="K75" s="233">
        <f t="shared" si="5"/>
        <v>1.2353753429580505E-2</v>
      </c>
      <c r="L75" s="233">
        <f t="shared" si="5"/>
        <v>1.1605446108989014E-2</v>
      </c>
      <c r="M75" s="233">
        <f t="shared" si="5"/>
        <v>1.1744184008576223E-2</v>
      </c>
      <c r="N75" s="233">
        <f t="shared" si="5"/>
        <v>1.0286869162694074E-2</v>
      </c>
      <c r="O75" s="233">
        <f t="shared" si="5"/>
        <v>1.0523640395596098E-2</v>
      </c>
      <c r="P75" s="233">
        <f t="shared" si="5"/>
        <v>1.1146293512810605E-2</v>
      </c>
      <c r="Q75" s="233">
        <f t="shared" si="5"/>
        <v>1.1712009136991074E-2</v>
      </c>
      <c r="R75" s="233">
        <f t="shared" si="5"/>
        <v>1.2283823092478592E-2</v>
      </c>
      <c r="S75" s="233">
        <f t="shared" si="5"/>
        <v>1.2335943611102606E-2</v>
      </c>
      <c r="T75" s="233">
        <f t="shared" si="5"/>
        <v>1.0302102136187131E-2</v>
      </c>
      <c r="U75" s="233">
        <f t="shared" si="5"/>
        <v>1.0254310881277158E-2</v>
      </c>
      <c r="V75" s="233">
        <f t="shared" si="5"/>
        <v>8.5325352023934778E-3</v>
      </c>
      <c r="W75" s="233">
        <f t="shared" si="5"/>
        <v>9.7780247738171802E-3</v>
      </c>
      <c r="X75" s="233">
        <f t="shared" si="5"/>
        <v>1.0130450355288612E-2</v>
      </c>
      <c r="Y75" s="233">
        <f t="shared" si="5"/>
        <v>1.0285994818138966E-2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8.6115045736326924E-3</v>
      </c>
      <c r="C76" s="233">
        <f t="shared" si="6"/>
        <v>1.1077001935089663E-2</v>
      </c>
      <c r="D76" s="233">
        <f t="shared" si="6"/>
        <v>1.1444584271058187E-2</v>
      </c>
      <c r="E76" s="233">
        <f t="shared" si="6"/>
        <v>1.187602042466967E-2</v>
      </c>
      <c r="F76" s="233">
        <f t="shared" si="6"/>
        <v>1.2807872617620958E-2</v>
      </c>
      <c r="G76" s="233">
        <f t="shared" si="6"/>
        <v>1.3632829291818511E-2</v>
      </c>
      <c r="H76" s="233">
        <f t="shared" si="6"/>
        <v>1.3462438378318845E-2</v>
      </c>
      <c r="I76" s="233">
        <f t="shared" si="6"/>
        <v>1.4407600803551548E-2</v>
      </c>
      <c r="J76" s="233">
        <f t="shared" si="6"/>
        <v>1.8358653491181189E-2</v>
      </c>
      <c r="K76" s="233">
        <f t="shared" si="6"/>
        <v>2.188005917364462E-2</v>
      </c>
      <c r="L76" s="233">
        <f t="shared" si="6"/>
        <v>2.0937825892704376E-2</v>
      </c>
      <c r="M76" s="233">
        <f t="shared" si="6"/>
        <v>2.0857662185475963E-2</v>
      </c>
      <c r="N76" s="233">
        <f t="shared" si="6"/>
        <v>1.9437826202266546E-2</v>
      </c>
      <c r="O76" s="233">
        <f t="shared" si="6"/>
        <v>1.9820506144162347E-2</v>
      </c>
      <c r="P76" s="233">
        <f t="shared" si="6"/>
        <v>2.124730735416935E-2</v>
      </c>
      <c r="Q76" s="233">
        <f t="shared" si="6"/>
        <v>2.2189898679502947E-2</v>
      </c>
      <c r="R76" s="233">
        <f t="shared" si="6"/>
        <v>2.3251168005312212E-2</v>
      </c>
      <c r="S76" s="233">
        <f t="shared" si="6"/>
        <v>2.3421789812344211E-2</v>
      </c>
      <c r="T76" s="233">
        <f t="shared" si="6"/>
        <v>1.9117018436181712E-2</v>
      </c>
      <c r="U76" s="233">
        <f t="shared" si="6"/>
        <v>1.9091829231020735E-2</v>
      </c>
      <c r="V76" s="233">
        <f t="shared" si="6"/>
        <v>1.5876526465909899E-2</v>
      </c>
      <c r="W76" s="233">
        <f t="shared" si="6"/>
        <v>1.8395147654103144E-2</v>
      </c>
      <c r="X76" s="233">
        <f t="shared" si="6"/>
        <v>1.8859307960074487E-2</v>
      </c>
      <c r="Y76" s="233">
        <f t="shared" si="6"/>
        <v>1.9071784630596868E-2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3.8144447712874954E-3</v>
      </c>
      <c r="C77" s="233">
        <f t="shared" si="7"/>
        <v>4.9866750873723519E-3</v>
      </c>
      <c r="D77" s="233">
        <f t="shared" si="7"/>
        <v>4.8644659797512846E-3</v>
      </c>
      <c r="E77" s="233">
        <f t="shared" si="7"/>
        <v>4.5688063114435098E-3</v>
      </c>
      <c r="F77" s="233">
        <f t="shared" si="7"/>
        <v>4.8549535095076196E-3</v>
      </c>
      <c r="G77" s="233">
        <f t="shared" si="7"/>
        <v>4.7719400330613867E-3</v>
      </c>
      <c r="H77" s="233">
        <f t="shared" si="7"/>
        <v>5.0057655542333282E-3</v>
      </c>
      <c r="I77" s="233">
        <f t="shared" si="7"/>
        <v>5.3784642501036569E-3</v>
      </c>
      <c r="J77" s="233">
        <f t="shared" si="7"/>
        <v>6.6929564321383918E-3</v>
      </c>
      <c r="K77" s="233">
        <f t="shared" si="7"/>
        <v>8.234745966454236E-3</v>
      </c>
      <c r="L77" s="233">
        <f t="shared" si="7"/>
        <v>7.4571031944825495E-3</v>
      </c>
      <c r="M77" s="233">
        <f t="shared" si="7"/>
        <v>7.7867688589339486E-3</v>
      </c>
      <c r="N77" s="233">
        <f t="shared" si="7"/>
        <v>5.9701726471787986E-3</v>
      </c>
      <c r="O77" s="233">
        <f t="shared" si="7"/>
        <v>6.1546897061449763E-3</v>
      </c>
      <c r="P77" s="233">
        <f t="shared" si="7"/>
        <v>6.3339208305955878E-3</v>
      </c>
      <c r="Q77" s="233">
        <f t="shared" si="7"/>
        <v>6.7542198668241868E-3</v>
      </c>
      <c r="R77" s="233">
        <f t="shared" si="7"/>
        <v>7.100068961584426E-3</v>
      </c>
      <c r="S77" s="233">
        <f t="shared" si="7"/>
        <v>7.0778160564336726E-3</v>
      </c>
      <c r="T77" s="233">
        <f t="shared" si="7"/>
        <v>6.2334527052619283E-3</v>
      </c>
      <c r="U77" s="233">
        <f t="shared" si="7"/>
        <v>6.1583235154946282E-3</v>
      </c>
      <c r="V77" s="233">
        <f t="shared" si="7"/>
        <v>5.131312085873029E-3</v>
      </c>
      <c r="W77" s="233">
        <f t="shared" si="7"/>
        <v>5.7339384745366548E-3</v>
      </c>
      <c r="X77" s="233">
        <f t="shared" si="7"/>
        <v>6.0853305678835526E-3</v>
      </c>
      <c r="Y77" s="233">
        <f t="shared" si="7"/>
        <v>6.2348746410330561E-3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1.1641690837584571E-2</v>
      </c>
      <c r="C78" s="300">
        <f t="shared" si="8"/>
        <v>1.433767516509042E-2</v>
      </c>
      <c r="D78" s="300">
        <f t="shared" si="8"/>
        <v>1.4606051258196012E-2</v>
      </c>
      <c r="E78" s="300">
        <f t="shared" si="8"/>
        <v>1.4355319574185087E-2</v>
      </c>
      <c r="F78" s="300">
        <f t="shared" si="8"/>
        <v>1.4530715561402969E-2</v>
      </c>
      <c r="G78" s="300">
        <f t="shared" si="8"/>
        <v>1.5042651372893574E-2</v>
      </c>
      <c r="H78" s="300">
        <f t="shared" si="8"/>
        <v>1.4701049309767901E-2</v>
      </c>
      <c r="I78" s="300">
        <f t="shared" si="8"/>
        <v>1.5430823656220971E-2</v>
      </c>
      <c r="J78" s="300">
        <f t="shared" si="8"/>
        <v>1.6715065038715581E-2</v>
      </c>
      <c r="K78" s="300">
        <f t="shared" si="8"/>
        <v>1.9673699179112249E-2</v>
      </c>
      <c r="L78" s="300">
        <f t="shared" si="8"/>
        <v>1.8263422278523823E-2</v>
      </c>
      <c r="M78" s="300">
        <f t="shared" si="8"/>
        <v>1.8854501955308613E-2</v>
      </c>
      <c r="N78" s="300">
        <f t="shared" si="8"/>
        <v>1.6572394006756558E-2</v>
      </c>
      <c r="O78" s="300">
        <f t="shared" si="8"/>
        <v>1.6794938765544914E-2</v>
      </c>
      <c r="P78" s="300">
        <f t="shared" si="8"/>
        <v>1.6960610448861733E-2</v>
      </c>
      <c r="Q78" s="300">
        <f t="shared" si="8"/>
        <v>1.729704594026588E-2</v>
      </c>
      <c r="R78" s="300">
        <f t="shared" si="8"/>
        <v>1.8114367741897272E-2</v>
      </c>
      <c r="S78" s="300">
        <f t="shared" si="8"/>
        <v>1.7902379903872483E-2</v>
      </c>
      <c r="T78" s="300">
        <f t="shared" si="8"/>
        <v>1.7882900538616662E-2</v>
      </c>
      <c r="U78" s="300">
        <f t="shared" si="8"/>
        <v>1.879062126099508E-2</v>
      </c>
      <c r="V78" s="300">
        <f t="shared" si="8"/>
        <v>1.7942484285196923E-2</v>
      </c>
      <c r="W78" s="300">
        <f t="shared" si="8"/>
        <v>1.739188109458675E-2</v>
      </c>
      <c r="X78" s="300">
        <f t="shared" si="8"/>
        <v>1.8143669902864076E-2</v>
      </c>
      <c r="Y78" s="300">
        <f t="shared" si="8"/>
        <v>1.7416113940596698E-2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0.43626935708844655</v>
      </c>
      <c r="C79" s="301">
        <f t="shared" si="9"/>
        <v>0.33182638213281285</v>
      </c>
      <c r="D79" s="301">
        <f t="shared" si="9"/>
        <v>0.3415899394690719</v>
      </c>
      <c r="E79" s="301">
        <f t="shared" si="9"/>
        <v>0.32719809394762656</v>
      </c>
      <c r="F79" s="301">
        <f t="shared" si="9"/>
        <v>0.31087921585547318</v>
      </c>
      <c r="G79" s="301">
        <f t="shared" si="9"/>
        <v>0.29168520121562141</v>
      </c>
      <c r="H79" s="301">
        <f t="shared" si="9"/>
        <v>0.28295242831020001</v>
      </c>
      <c r="I79" s="301">
        <f t="shared" si="9"/>
        <v>0.2545953080079893</v>
      </c>
      <c r="J79" s="301">
        <f t="shared" si="9"/>
        <v>0.19950555606033474</v>
      </c>
      <c r="K79" s="301">
        <f t="shared" si="9"/>
        <v>0.18376070819079038</v>
      </c>
      <c r="L79" s="301">
        <f t="shared" si="9"/>
        <v>0.18238446293400881</v>
      </c>
      <c r="M79" s="301">
        <f t="shared" si="9"/>
        <v>0.18875827232282699</v>
      </c>
      <c r="N79" s="301">
        <f t="shared" si="9"/>
        <v>0.19512364830831305</v>
      </c>
      <c r="O79" s="301">
        <f t="shared" si="9"/>
        <v>0.20268250058951154</v>
      </c>
      <c r="P79" s="301">
        <f t="shared" si="9"/>
        <v>0.1873977172225329</v>
      </c>
      <c r="Q79" s="301">
        <f t="shared" si="9"/>
        <v>0.1821352564318317</v>
      </c>
      <c r="R79" s="301">
        <f t="shared" si="9"/>
        <v>0.16648760659131495</v>
      </c>
      <c r="S79" s="301">
        <f t="shared" si="9"/>
        <v>0.16241714817854982</v>
      </c>
      <c r="T79" s="301">
        <f t="shared" si="9"/>
        <v>0.17803032670993565</v>
      </c>
      <c r="U79" s="301">
        <f t="shared" si="9"/>
        <v>0.18857371584213811</v>
      </c>
      <c r="V79" s="301">
        <f t="shared" si="9"/>
        <v>0.21329267576428898</v>
      </c>
      <c r="W79" s="301">
        <f t="shared" si="9"/>
        <v>0.18802880788208517</v>
      </c>
      <c r="X79" s="301">
        <f t="shared" si="9"/>
        <v>0.19517661054980714</v>
      </c>
      <c r="Y79" s="301">
        <f t="shared" si="9"/>
        <v>0.19551090708184257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0.2655572468931669</v>
      </c>
      <c r="C80" s="301">
        <f t="shared" si="10"/>
        <v>0.3537048884342151</v>
      </c>
      <c r="D80" s="301">
        <f t="shared" si="10"/>
        <v>0.31702308592916834</v>
      </c>
      <c r="E80" s="301">
        <f t="shared" si="10"/>
        <v>0.31968398764071304</v>
      </c>
      <c r="F80" s="301">
        <f t="shared" si="10"/>
        <v>0.3138025046820026</v>
      </c>
      <c r="G80" s="301">
        <f t="shared" si="10"/>
        <v>0.30847834320691092</v>
      </c>
      <c r="H80" s="301">
        <f t="shared" si="10"/>
        <v>0.33007197978093861</v>
      </c>
      <c r="I80" s="301">
        <f t="shared" si="10"/>
        <v>0.34044575153967255</v>
      </c>
      <c r="J80" s="301">
        <f t="shared" si="10"/>
        <v>0.31803466775146311</v>
      </c>
      <c r="K80" s="301">
        <f t="shared" si="10"/>
        <v>0.27635127601107562</v>
      </c>
      <c r="L80" s="301">
        <f t="shared" si="10"/>
        <v>0.29145193491063764</v>
      </c>
      <c r="M80" s="301">
        <f t="shared" si="10"/>
        <v>0.29124148297189933</v>
      </c>
      <c r="N80" s="301">
        <f t="shared" si="10"/>
        <v>0.28138707127720319</v>
      </c>
      <c r="O80" s="301">
        <f t="shared" si="10"/>
        <v>0.27278641734357106</v>
      </c>
      <c r="P80" s="301">
        <f t="shared" si="10"/>
        <v>0.25205090747268566</v>
      </c>
      <c r="Q80" s="301">
        <f t="shared" si="10"/>
        <v>0.24807979535163283</v>
      </c>
      <c r="R80" s="301">
        <f t="shared" si="10"/>
        <v>0.25501240699854855</v>
      </c>
      <c r="S80" s="301">
        <f t="shared" si="10"/>
        <v>0.24998933049014288</v>
      </c>
      <c r="T80" s="301">
        <f t="shared" si="10"/>
        <v>0.33940362885818648</v>
      </c>
      <c r="U80" s="301">
        <f t="shared" si="10"/>
        <v>0.35603537226984161</v>
      </c>
      <c r="V80" s="301">
        <f t="shared" si="10"/>
        <v>0.34805036034983589</v>
      </c>
      <c r="W80" s="301">
        <f t="shared" si="10"/>
        <v>0.32723398119597957</v>
      </c>
      <c r="X80" s="301">
        <f t="shared" si="10"/>
        <v>0.31646769373969857</v>
      </c>
      <c r="Y80" s="301">
        <f t="shared" si="10"/>
        <v>0.31093710216418452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0.26008145590929022</v>
      </c>
      <c r="C81" s="302">
        <f t="shared" si="11"/>
        <v>0.34699927180807449</v>
      </c>
      <c r="D81" s="302">
        <f t="shared" si="11"/>
        <v>0.30888198296330471</v>
      </c>
      <c r="E81" s="302">
        <f t="shared" si="11"/>
        <v>0.30921623322537001</v>
      </c>
      <c r="F81" s="302">
        <f t="shared" si="11"/>
        <v>0.3022083762648578</v>
      </c>
      <c r="G81" s="302">
        <f t="shared" si="11"/>
        <v>0.29446897506418529</v>
      </c>
      <c r="H81" s="302">
        <f t="shared" si="11"/>
        <v>0.31747504238725149</v>
      </c>
      <c r="I81" s="302">
        <f t="shared" si="11"/>
        <v>0.32705404125678389</v>
      </c>
      <c r="J81" s="302">
        <f t="shared" si="11"/>
        <v>0.30029393581909858</v>
      </c>
      <c r="K81" s="302">
        <f t="shared" si="11"/>
        <v>0.25629546238125328</v>
      </c>
      <c r="L81" s="302">
        <f t="shared" si="11"/>
        <v>0.27047621666550048</v>
      </c>
      <c r="M81" s="302">
        <f t="shared" si="11"/>
        <v>0.27185640234155828</v>
      </c>
      <c r="N81" s="302">
        <f t="shared" si="11"/>
        <v>0.25789725341802899</v>
      </c>
      <c r="O81" s="302">
        <f t="shared" si="11"/>
        <v>0.2491165506164324</v>
      </c>
      <c r="P81" s="302">
        <f t="shared" si="11"/>
        <v>0.22556480403821352</v>
      </c>
      <c r="Q81" s="302">
        <f t="shared" si="11"/>
        <v>0.22100605046528854</v>
      </c>
      <c r="R81" s="302">
        <f t="shared" si="11"/>
        <v>0.22674001731713864</v>
      </c>
      <c r="S81" s="302">
        <f t="shared" si="11"/>
        <v>0.22119597459688575</v>
      </c>
      <c r="T81" s="302">
        <f t="shared" si="11"/>
        <v>0.3178269898147551</v>
      </c>
      <c r="U81" s="302">
        <f t="shared" si="11"/>
        <v>0.3342050297594647</v>
      </c>
      <c r="V81" s="302">
        <f t="shared" si="11"/>
        <v>0.32993921949292232</v>
      </c>
      <c r="W81" s="302">
        <f t="shared" si="11"/>
        <v>0.30535843079612657</v>
      </c>
      <c r="X81" s="302">
        <f t="shared" si="11"/>
        <v>0.29491169928312366</v>
      </c>
      <c r="Y81" s="302">
        <f t="shared" si="11"/>
        <v>0.28947969873600909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5.4757909838767183E-3</v>
      </c>
      <c r="C82" s="302">
        <f t="shared" si="12"/>
        <v>6.7056166261406005E-3</v>
      </c>
      <c r="D82" s="302">
        <f t="shared" si="12"/>
        <v>8.1411029658636103E-3</v>
      </c>
      <c r="E82" s="302">
        <f t="shared" si="12"/>
        <v>1.0467754415343086E-2</v>
      </c>
      <c r="F82" s="302">
        <f t="shared" si="12"/>
        <v>1.1594128417144828E-2</v>
      </c>
      <c r="G82" s="302">
        <f t="shared" si="12"/>
        <v>1.4009368142725671E-2</v>
      </c>
      <c r="H82" s="302">
        <f t="shared" si="12"/>
        <v>1.2596937393687146E-2</v>
      </c>
      <c r="I82" s="302">
        <f t="shared" si="12"/>
        <v>1.3391710282888682E-2</v>
      </c>
      <c r="J82" s="302">
        <f t="shared" si="12"/>
        <v>1.7740731932364567E-2</v>
      </c>
      <c r="K82" s="302">
        <f t="shared" si="12"/>
        <v>2.0055813629822294E-2</v>
      </c>
      <c r="L82" s="302">
        <f t="shared" si="12"/>
        <v>2.0975718245137213E-2</v>
      </c>
      <c r="M82" s="302">
        <f t="shared" si="12"/>
        <v>1.9385080630341014E-2</v>
      </c>
      <c r="N82" s="302">
        <f t="shared" si="12"/>
        <v>2.3489817859174186E-2</v>
      </c>
      <c r="O82" s="302">
        <f t="shared" si="12"/>
        <v>2.3669866727138656E-2</v>
      </c>
      <c r="P82" s="302">
        <f t="shared" si="12"/>
        <v>2.6486103434472084E-2</v>
      </c>
      <c r="Q82" s="302">
        <f t="shared" si="12"/>
        <v>2.707374488634428E-2</v>
      </c>
      <c r="R82" s="302">
        <f t="shared" si="12"/>
        <v>2.8272389681409937E-2</v>
      </c>
      <c r="S82" s="302">
        <f t="shared" si="12"/>
        <v>2.8793355893257131E-2</v>
      </c>
      <c r="T82" s="302">
        <f t="shared" si="12"/>
        <v>2.1576639043431392E-2</v>
      </c>
      <c r="U82" s="302">
        <f t="shared" si="12"/>
        <v>2.1830342510376948E-2</v>
      </c>
      <c r="V82" s="302">
        <f t="shared" si="12"/>
        <v>1.8111140856913576E-2</v>
      </c>
      <c r="W82" s="302">
        <f t="shared" si="12"/>
        <v>2.187555039985303E-2</v>
      </c>
      <c r="X82" s="302">
        <f t="shared" si="12"/>
        <v>2.1555994456574874E-2</v>
      </c>
      <c r="Y82" s="302">
        <f t="shared" si="12"/>
        <v>2.145740342817538E-2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8.4553247186807817E-2</v>
      </c>
      <c r="C83" s="301">
        <f t="shared" si="13"/>
        <v>5.686039920902404E-2</v>
      </c>
      <c r="D83" s="301">
        <f t="shared" si="13"/>
        <v>6.6418643963251617E-2</v>
      </c>
      <c r="E83" s="301">
        <f t="shared" si="13"/>
        <v>6.5558139691006129E-2</v>
      </c>
      <c r="F83" s="301">
        <f t="shared" si="13"/>
        <v>6.5856185630454464E-2</v>
      </c>
      <c r="G83" s="301">
        <f t="shared" si="13"/>
        <v>6.5957115587171419E-2</v>
      </c>
      <c r="H83" s="301">
        <f t="shared" si="13"/>
        <v>5.8561783847381983E-2</v>
      </c>
      <c r="I83" s="301">
        <f t="shared" si="13"/>
        <v>5.3798760994808834E-2</v>
      </c>
      <c r="J83" s="301">
        <f t="shared" si="13"/>
        <v>4.5037209454730512E-2</v>
      </c>
      <c r="K83" s="301">
        <f t="shared" si="13"/>
        <v>4.5187051608888973E-2</v>
      </c>
      <c r="L83" s="301">
        <f t="shared" si="13"/>
        <v>4.5199940348112658E-2</v>
      </c>
      <c r="M83" s="301">
        <f t="shared" si="13"/>
        <v>4.6815361941915275E-2</v>
      </c>
      <c r="N83" s="301">
        <f t="shared" si="13"/>
        <v>5.0947887597488702E-2</v>
      </c>
      <c r="O83" s="301">
        <f t="shared" si="13"/>
        <v>5.3388440000725547E-2</v>
      </c>
      <c r="P83" s="301">
        <f t="shared" si="13"/>
        <v>5.3257199743996703E-2</v>
      </c>
      <c r="Q83" s="301">
        <f t="shared" si="13"/>
        <v>4.9599531912904983E-2</v>
      </c>
      <c r="R83" s="301">
        <f t="shared" si="13"/>
        <v>4.54221517442304E-2</v>
      </c>
      <c r="S83" s="301">
        <f t="shared" si="13"/>
        <v>4.5504183363128302E-2</v>
      </c>
      <c r="T83" s="301">
        <f t="shared" si="13"/>
        <v>3.9726131646282643E-2</v>
      </c>
      <c r="U83" s="301">
        <f t="shared" si="13"/>
        <v>4.2716455062482672E-2</v>
      </c>
      <c r="V83" s="301">
        <f t="shared" si="13"/>
        <v>5.471333172114555E-2</v>
      </c>
      <c r="W83" s="301">
        <f t="shared" si="13"/>
        <v>4.4878478330042597E-2</v>
      </c>
      <c r="X83" s="301">
        <f t="shared" si="13"/>
        <v>4.9658970597665102E-2</v>
      </c>
      <c r="Y83" s="301">
        <f t="shared" si="13"/>
        <v>4.8685385733842061E-2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1.1301418138413028E-2</v>
      </c>
      <c r="C84" s="302">
        <f t="shared" si="14"/>
        <v>8.381225106631647E-3</v>
      </c>
      <c r="D84" s="302">
        <f t="shared" si="14"/>
        <v>1.4426317884527523E-2</v>
      </c>
      <c r="E84" s="302">
        <f t="shared" si="14"/>
        <v>1.5996222244070098E-2</v>
      </c>
      <c r="F84" s="302">
        <f t="shared" si="14"/>
        <v>1.595938363073968E-2</v>
      </c>
      <c r="G84" s="302">
        <f t="shared" si="14"/>
        <v>1.8810952763040185E-2</v>
      </c>
      <c r="H84" s="302">
        <f t="shared" si="14"/>
        <v>1.4986172147980934E-2</v>
      </c>
      <c r="I84" s="302">
        <f t="shared" si="14"/>
        <v>1.5542576607957367E-2</v>
      </c>
      <c r="J84" s="302">
        <f t="shared" si="14"/>
        <v>1.5461772229100456E-2</v>
      </c>
      <c r="K84" s="302">
        <f t="shared" si="14"/>
        <v>1.6751354190529845E-2</v>
      </c>
      <c r="L84" s="302">
        <f t="shared" si="14"/>
        <v>1.6967780977655011E-2</v>
      </c>
      <c r="M84" s="302">
        <f t="shared" si="14"/>
        <v>1.7307374456402198E-2</v>
      </c>
      <c r="N84" s="302">
        <f t="shared" si="14"/>
        <v>1.9181100407589347E-2</v>
      </c>
      <c r="O84" s="302">
        <f t="shared" si="14"/>
        <v>1.9685541605416197E-2</v>
      </c>
      <c r="P84" s="302">
        <f t="shared" si="14"/>
        <v>2.0423450468809091E-2</v>
      </c>
      <c r="Q84" s="302">
        <f t="shared" si="14"/>
        <v>1.8109637218490668E-2</v>
      </c>
      <c r="R84" s="302">
        <f t="shared" si="14"/>
        <v>1.7178412314225056E-2</v>
      </c>
      <c r="S84" s="302">
        <f t="shared" si="14"/>
        <v>1.7443647035455746E-2</v>
      </c>
      <c r="T84" s="302">
        <f t="shared" si="14"/>
        <v>1.4354410263711495E-2</v>
      </c>
      <c r="U84" s="302">
        <f t="shared" si="14"/>
        <v>1.5737756329411583E-2</v>
      </c>
      <c r="V84" s="302">
        <f t="shared" si="14"/>
        <v>2.1442331764914811E-2</v>
      </c>
      <c r="W84" s="302">
        <f t="shared" si="14"/>
        <v>1.6683692377804468E-2</v>
      </c>
      <c r="X84" s="302">
        <f t="shared" si="14"/>
        <v>1.8824888456324136E-2</v>
      </c>
      <c r="Y84" s="302">
        <f t="shared" si="14"/>
        <v>1.7838362003310838E-2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7.2684693553636132E-2</v>
      </c>
      <c r="C85" s="302">
        <f t="shared" si="15"/>
        <v>4.7784663808970687E-2</v>
      </c>
      <c r="D85" s="302">
        <f t="shared" si="15"/>
        <v>5.1149140414402515E-2</v>
      </c>
      <c r="E85" s="302">
        <f t="shared" si="15"/>
        <v>4.8477757168204072E-2</v>
      </c>
      <c r="F85" s="302">
        <f t="shared" si="15"/>
        <v>4.8695981556510497E-2</v>
      </c>
      <c r="G85" s="302">
        <f t="shared" si="15"/>
        <v>4.5695192552206075E-2</v>
      </c>
      <c r="H85" s="302">
        <f t="shared" si="15"/>
        <v>4.2270928897912015E-2</v>
      </c>
      <c r="I85" s="302">
        <f t="shared" si="15"/>
        <v>3.6869185821837999E-2</v>
      </c>
      <c r="J85" s="302">
        <f t="shared" si="15"/>
        <v>2.7738004275492299E-2</v>
      </c>
      <c r="K85" s="302">
        <f t="shared" si="15"/>
        <v>2.6358488149556113E-2</v>
      </c>
      <c r="L85" s="302">
        <f t="shared" si="15"/>
        <v>2.6059674266497003E-2</v>
      </c>
      <c r="M85" s="302">
        <f t="shared" si="15"/>
        <v>2.7500246991656329E-2</v>
      </c>
      <c r="N85" s="302">
        <f t="shared" si="15"/>
        <v>2.9333913197342031E-2</v>
      </c>
      <c r="O85" s="302">
        <f t="shared" si="15"/>
        <v>3.1251376484284263E-2</v>
      </c>
      <c r="P85" s="302">
        <f t="shared" si="15"/>
        <v>3.0090545705188723E-2</v>
      </c>
      <c r="Q85" s="302">
        <f t="shared" si="15"/>
        <v>2.868582825975723E-2</v>
      </c>
      <c r="R85" s="302">
        <f t="shared" si="15"/>
        <v>2.5315527641573601E-2</v>
      </c>
      <c r="S85" s="302">
        <f t="shared" si="15"/>
        <v>2.5078367324442356E-2</v>
      </c>
      <c r="T85" s="302">
        <f t="shared" si="15"/>
        <v>2.3136998053072896E-2</v>
      </c>
      <c r="U85" s="302">
        <f t="shared" si="15"/>
        <v>2.4717698973067758E-2</v>
      </c>
      <c r="V85" s="302">
        <f t="shared" si="15"/>
        <v>3.1395203224621838E-2</v>
      </c>
      <c r="W85" s="302">
        <f t="shared" si="15"/>
        <v>2.5929103946539068E-2</v>
      </c>
      <c r="X85" s="302">
        <f t="shared" si="15"/>
        <v>2.8601497001195714E-2</v>
      </c>
      <c r="Y85" s="302">
        <f t="shared" si="15"/>
        <v>2.862464980404163E-2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5.6713549475866001E-4</v>
      </c>
      <c r="C86" s="302">
        <f t="shared" si="16"/>
        <v>6.9451029342170519E-4</v>
      </c>
      <c r="D86" s="302">
        <f t="shared" si="16"/>
        <v>8.431856643215885E-4</v>
      </c>
      <c r="E86" s="302">
        <f t="shared" si="16"/>
        <v>1.0841602787319625E-3</v>
      </c>
      <c r="F86" s="302">
        <f t="shared" si="16"/>
        <v>1.2008204432042856E-3</v>
      </c>
      <c r="G86" s="302">
        <f t="shared" si="16"/>
        <v>1.4509702719251593E-3</v>
      </c>
      <c r="H86" s="302">
        <f t="shared" si="16"/>
        <v>1.3046828014890263E-3</v>
      </c>
      <c r="I86" s="302">
        <f t="shared" si="16"/>
        <v>1.3869985650134707E-3</v>
      </c>
      <c r="J86" s="302">
        <f t="shared" si="16"/>
        <v>1.8374329501377597E-3</v>
      </c>
      <c r="K86" s="302">
        <f t="shared" si="16"/>
        <v>2.0772092688030241E-3</v>
      </c>
      <c r="L86" s="302">
        <f t="shared" si="16"/>
        <v>2.1724851039606392E-3</v>
      </c>
      <c r="M86" s="302">
        <f t="shared" si="16"/>
        <v>2.0077404938567472E-3</v>
      </c>
      <c r="N86" s="302">
        <f t="shared" si="16"/>
        <v>2.4328739925573262E-3</v>
      </c>
      <c r="O86" s="302">
        <f t="shared" si="16"/>
        <v>2.4515219110250765E-3</v>
      </c>
      <c r="P86" s="302">
        <f t="shared" si="16"/>
        <v>2.7432035699988941E-3</v>
      </c>
      <c r="Q86" s="302">
        <f t="shared" si="16"/>
        <v>2.8040664346570868E-3</v>
      </c>
      <c r="R86" s="302">
        <f t="shared" si="16"/>
        <v>2.9282117884317431E-3</v>
      </c>
      <c r="S86" s="302">
        <f t="shared" si="16"/>
        <v>2.9821690032302024E-3</v>
      </c>
      <c r="T86" s="302">
        <f t="shared" si="16"/>
        <v>2.2347233294982513E-3</v>
      </c>
      <c r="U86" s="302">
        <f t="shared" si="16"/>
        <v>2.2609997600033264E-3</v>
      </c>
      <c r="V86" s="302">
        <f t="shared" si="16"/>
        <v>1.8757967316089062E-3</v>
      </c>
      <c r="W86" s="302">
        <f t="shared" si="16"/>
        <v>2.2656820056990634E-3</v>
      </c>
      <c r="X86" s="302">
        <f t="shared" si="16"/>
        <v>2.2325851401452548E-3</v>
      </c>
      <c r="Y86" s="302">
        <f t="shared" si="16"/>
        <v>2.2223739264895931E-3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1.3454300137919005E-2</v>
      </c>
      <c r="C87" s="301">
        <f t="shared" si="17"/>
        <v>1.1288331292475145E-2</v>
      </c>
      <c r="D87" s="301">
        <f t="shared" si="17"/>
        <v>1.4845400353478743E-2</v>
      </c>
      <c r="E87" s="301">
        <f t="shared" si="17"/>
        <v>1.6769079148102602E-2</v>
      </c>
      <c r="F87" s="301">
        <f t="shared" si="17"/>
        <v>1.7548816647408049E-2</v>
      </c>
      <c r="G87" s="301">
        <f t="shared" si="17"/>
        <v>2.0029898746335179E-2</v>
      </c>
      <c r="H87" s="301">
        <f t="shared" si="17"/>
        <v>1.7348426853469847E-2</v>
      </c>
      <c r="I87" s="301">
        <f t="shared" si="17"/>
        <v>1.7682270002311599E-2</v>
      </c>
      <c r="J87" s="301">
        <f t="shared" si="17"/>
        <v>1.9867574091745038E-2</v>
      </c>
      <c r="K87" s="301">
        <f t="shared" si="17"/>
        <v>2.1763663353696054E-2</v>
      </c>
      <c r="L87" s="301">
        <f t="shared" si="17"/>
        <v>2.2476801257317252E-2</v>
      </c>
      <c r="M87" s="301">
        <f t="shared" si="17"/>
        <v>2.1660283909750555E-2</v>
      </c>
      <c r="N87" s="301">
        <f t="shared" si="17"/>
        <v>2.5249891130867289E-2</v>
      </c>
      <c r="O87" s="301">
        <f t="shared" si="17"/>
        <v>2.5711387583856993E-2</v>
      </c>
      <c r="P87" s="301">
        <f t="shared" si="17"/>
        <v>2.7781095914286492E-2</v>
      </c>
      <c r="Q87" s="301">
        <f t="shared" si="17"/>
        <v>2.7168173696961714E-2</v>
      </c>
      <c r="R87" s="301">
        <f t="shared" si="17"/>
        <v>2.7349600333587656E-2</v>
      </c>
      <c r="S87" s="301">
        <f t="shared" si="17"/>
        <v>2.7780720743050963E-2</v>
      </c>
      <c r="T87" s="301">
        <f t="shared" si="17"/>
        <v>2.1642288888907426E-2</v>
      </c>
      <c r="U87" s="301">
        <f t="shared" si="17"/>
        <v>2.2466387555125752E-2</v>
      </c>
      <c r="V87" s="301">
        <f t="shared" si="17"/>
        <v>2.2711139643169131E-2</v>
      </c>
      <c r="W87" s="301">
        <f t="shared" si="17"/>
        <v>2.2954516646177182E-2</v>
      </c>
      <c r="X87" s="301">
        <f t="shared" si="17"/>
        <v>2.3773934392589343E-2</v>
      </c>
      <c r="Y87" s="301">
        <f t="shared" si="17"/>
        <v>2.3324147181510803E-2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4.3483695185977363E-3</v>
      </c>
      <c r="C88" s="302">
        <f t="shared" si="18"/>
        <v>3.2388015377538149E-3</v>
      </c>
      <c r="D88" s="302">
        <f t="shared" si="18"/>
        <v>5.5891707636742611E-3</v>
      </c>
      <c r="E88" s="302">
        <f t="shared" si="18"/>
        <v>6.1682700499129713E-3</v>
      </c>
      <c r="F88" s="302">
        <f t="shared" si="18"/>
        <v>6.1833552550813404E-3</v>
      </c>
      <c r="G88" s="302">
        <f t="shared" si="18"/>
        <v>7.2857927977087863E-3</v>
      </c>
      <c r="H88" s="302">
        <f t="shared" si="18"/>
        <v>5.8002033255813374E-3</v>
      </c>
      <c r="I88" s="302">
        <f t="shared" si="18"/>
        <v>6.012490931021088E-3</v>
      </c>
      <c r="J88" s="302">
        <f t="shared" si="18"/>
        <v>5.9957875130814972E-3</v>
      </c>
      <c r="K88" s="302">
        <f t="shared" si="18"/>
        <v>6.4577891230994007E-3</v>
      </c>
      <c r="L88" s="302">
        <f t="shared" si="18"/>
        <v>6.5823288275385812E-3</v>
      </c>
      <c r="M88" s="302">
        <f t="shared" si="18"/>
        <v>6.7140676770525735E-3</v>
      </c>
      <c r="N88" s="302">
        <f t="shared" si="18"/>
        <v>7.4390005179879818E-3</v>
      </c>
      <c r="O88" s="302">
        <f t="shared" si="18"/>
        <v>7.6366325193424857E-3</v>
      </c>
      <c r="P88" s="302">
        <f t="shared" si="18"/>
        <v>7.9228902680724914E-3</v>
      </c>
      <c r="Q88" s="302">
        <f t="shared" si="18"/>
        <v>7.0252903002765467E-3</v>
      </c>
      <c r="R88" s="302">
        <f t="shared" si="18"/>
        <v>6.6640392598286838E-3</v>
      </c>
      <c r="S88" s="302">
        <f t="shared" si="18"/>
        <v>6.7669320396164514E-3</v>
      </c>
      <c r="T88" s="302">
        <f t="shared" si="18"/>
        <v>5.5685212229915296E-3</v>
      </c>
      <c r="U88" s="302">
        <f t="shared" si="18"/>
        <v>6.1051640933062175E-3</v>
      </c>
      <c r="V88" s="302">
        <f t="shared" si="18"/>
        <v>8.3181459432859137E-3</v>
      </c>
      <c r="W88" s="302">
        <f t="shared" si="18"/>
        <v>6.4721220431137967E-3</v>
      </c>
      <c r="X88" s="302">
        <f t="shared" si="18"/>
        <v>7.3027584528843614E-3</v>
      </c>
      <c r="Y88" s="302">
        <f t="shared" si="18"/>
        <v>6.9167219498659496E-3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5.4684408943174506E-3</v>
      </c>
      <c r="C89" s="302">
        <f t="shared" si="19"/>
        <v>3.5950844244993624E-3</v>
      </c>
      <c r="D89" s="302">
        <f t="shared" si="19"/>
        <v>3.8482111910522281E-3</v>
      </c>
      <c r="E89" s="302">
        <f t="shared" si="19"/>
        <v>3.6472293794260107E-3</v>
      </c>
      <c r="F89" s="302">
        <f t="shared" si="19"/>
        <v>3.6636475152233591E-3</v>
      </c>
      <c r="G89" s="302">
        <f t="shared" si="19"/>
        <v>3.4378828252443427E-3</v>
      </c>
      <c r="H89" s="302">
        <f t="shared" si="19"/>
        <v>3.1802579735106221E-3</v>
      </c>
      <c r="I89" s="302">
        <f t="shared" si="19"/>
        <v>2.7738572405144575E-3</v>
      </c>
      <c r="J89" s="302">
        <f t="shared" si="19"/>
        <v>2.0868717950213622E-3</v>
      </c>
      <c r="K89" s="302">
        <f t="shared" si="19"/>
        <v>1.983083747928987E-3</v>
      </c>
      <c r="L89" s="302">
        <f t="shared" si="19"/>
        <v>1.9606024526518111E-3</v>
      </c>
      <c r="M89" s="302">
        <f t="shared" si="19"/>
        <v>2.0689840996857426E-3</v>
      </c>
      <c r="N89" s="302">
        <f t="shared" si="19"/>
        <v>2.2069401778564536E-3</v>
      </c>
      <c r="O89" s="302">
        <f t="shared" si="19"/>
        <v>2.3512007386295363E-3</v>
      </c>
      <c r="P89" s="302">
        <f t="shared" si="19"/>
        <v>2.2638655076004065E-3</v>
      </c>
      <c r="Q89" s="302">
        <f t="shared" si="19"/>
        <v>2.1581814364707631E-3</v>
      </c>
      <c r="R89" s="302">
        <f t="shared" si="19"/>
        <v>1.9046164996795181E-3</v>
      </c>
      <c r="S89" s="302">
        <f t="shared" si="19"/>
        <v>1.8867737171994246E-3</v>
      </c>
      <c r="T89" s="302">
        <f t="shared" si="19"/>
        <v>1.740714587065045E-3</v>
      </c>
      <c r="U89" s="302">
        <f t="shared" si="19"/>
        <v>1.8596387942119937E-3</v>
      </c>
      <c r="V89" s="302">
        <f t="shared" si="19"/>
        <v>2.3620215592191967E-3</v>
      </c>
      <c r="W89" s="302">
        <f t="shared" si="19"/>
        <v>1.9507789803038789E-3</v>
      </c>
      <c r="X89" s="302">
        <f t="shared" si="19"/>
        <v>2.1518367649802418E-3</v>
      </c>
      <c r="Y89" s="302">
        <f t="shared" si="19"/>
        <v>2.1535786686426302E-3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3.637489725003819E-3</v>
      </c>
      <c r="C90" s="302">
        <f t="shared" si="20"/>
        <v>4.4544453302219691E-3</v>
      </c>
      <c r="D90" s="302">
        <f t="shared" si="20"/>
        <v>5.408018398752254E-3</v>
      </c>
      <c r="E90" s="302">
        <f t="shared" si="20"/>
        <v>6.9535797187636203E-3</v>
      </c>
      <c r="F90" s="302">
        <f t="shared" si="20"/>
        <v>7.7018138771033492E-3</v>
      </c>
      <c r="G90" s="302">
        <f t="shared" si="20"/>
        <v>9.3062231233820517E-3</v>
      </c>
      <c r="H90" s="302">
        <f t="shared" si="20"/>
        <v>8.3679655543778906E-3</v>
      </c>
      <c r="I90" s="302">
        <f t="shared" si="20"/>
        <v>8.8959218307760532E-3</v>
      </c>
      <c r="J90" s="302">
        <f t="shared" si="20"/>
        <v>1.1784914783642179E-2</v>
      </c>
      <c r="K90" s="302">
        <f t="shared" si="20"/>
        <v>1.3322790482667669E-2</v>
      </c>
      <c r="L90" s="302">
        <f t="shared" si="20"/>
        <v>1.393386997712686E-2</v>
      </c>
      <c r="M90" s="302">
        <f t="shared" si="20"/>
        <v>1.2877232133012239E-2</v>
      </c>
      <c r="N90" s="302">
        <f t="shared" si="20"/>
        <v>1.5603950435022853E-2</v>
      </c>
      <c r="O90" s="302">
        <f t="shared" si="20"/>
        <v>1.5723554325884972E-2</v>
      </c>
      <c r="P90" s="302">
        <f t="shared" si="20"/>
        <v>1.7594340138613593E-2</v>
      </c>
      <c r="Q90" s="302">
        <f t="shared" si="20"/>
        <v>1.7984701960214407E-2</v>
      </c>
      <c r="R90" s="302">
        <f t="shared" si="20"/>
        <v>1.8780944574079451E-2</v>
      </c>
      <c r="S90" s="302">
        <f t="shared" si="20"/>
        <v>1.9127014986235088E-2</v>
      </c>
      <c r="T90" s="302">
        <f t="shared" si="20"/>
        <v>1.433305307885085E-2</v>
      </c>
      <c r="U90" s="302">
        <f t="shared" si="20"/>
        <v>1.450158466760754E-2</v>
      </c>
      <c r="V90" s="302">
        <f t="shared" si="20"/>
        <v>1.203097214066402E-2</v>
      </c>
      <c r="W90" s="302">
        <f t="shared" si="20"/>
        <v>1.4531615622759507E-2</v>
      </c>
      <c r="X90" s="302">
        <f t="shared" si="20"/>
        <v>1.4319339174724739E-2</v>
      </c>
      <c r="Y90" s="302">
        <f t="shared" si="20"/>
        <v>1.425384656300222E-2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4.2254963315910152E-2</v>
      </c>
      <c r="C91" s="301">
        <f t="shared" si="21"/>
        <v>4.5479523085547854E-2</v>
      </c>
      <c r="D91" s="301">
        <f t="shared" si="21"/>
        <v>4.692497025604421E-2</v>
      </c>
      <c r="E91" s="301">
        <f t="shared" si="21"/>
        <v>4.0532450707525924E-2</v>
      </c>
      <c r="F91" s="301">
        <f t="shared" si="21"/>
        <v>4.3055108833338962E-2</v>
      </c>
      <c r="G91" s="301">
        <f t="shared" si="21"/>
        <v>4.1270494539374127E-2</v>
      </c>
      <c r="H91" s="301">
        <f t="shared" si="21"/>
        <v>4.8065553071532673E-2</v>
      </c>
      <c r="I91" s="301">
        <f t="shared" si="21"/>
        <v>5.2751859030118822E-2</v>
      </c>
      <c r="J91" s="301">
        <f t="shared" si="21"/>
        <v>5.9500804762610666E-2</v>
      </c>
      <c r="K91" s="301">
        <f t="shared" si="21"/>
        <v>5.174293066005986E-2</v>
      </c>
      <c r="L91" s="301">
        <f t="shared" si="21"/>
        <v>4.7317930106444264E-2</v>
      </c>
      <c r="M91" s="301">
        <f t="shared" si="21"/>
        <v>4.8615481067629189E-2</v>
      </c>
      <c r="N91" s="301">
        <f t="shared" si="21"/>
        <v>4.6422887152136126E-2</v>
      </c>
      <c r="O91" s="301">
        <f t="shared" si="21"/>
        <v>3.8147988099661197E-2</v>
      </c>
      <c r="P91" s="301">
        <f t="shared" si="21"/>
        <v>3.8543746788006948E-2</v>
      </c>
      <c r="Q91" s="301">
        <f t="shared" si="21"/>
        <v>3.5758280594508605E-2</v>
      </c>
      <c r="R91" s="301">
        <f t="shared" si="21"/>
        <v>2.7077982419592136E-2</v>
      </c>
      <c r="S91" s="301">
        <f t="shared" si="21"/>
        <v>3.0965921072736182E-2</v>
      </c>
      <c r="T91" s="301">
        <f t="shared" si="21"/>
        <v>3.278141219334043E-2</v>
      </c>
      <c r="U91" s="301">
        <f t="shared" si="21"/>
        <v>0</v>
      </c>
      <c r="V91" s="301">
        <f t="shared" si="21"/>
        <v>3.4631600618009573E-2</v>
      </c>
      <c r="W91" s="301">
        <f t="shared" si="21"/>
        <v>3.7553499506376244E-2</v>
      </c>
      <c r="X91" s="301">
        <f t="shared" si="21"/>
        <v>2.992642282932241E-2</v>
      </c>
      <c r="Y91" s="301">
        <f t="shared" si="21"/>
        <v>3.4801424579992836E-2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0.11805661570841927</v>
      </c>
      <c r="C92" s="235">
        <f t="shared" si="22"/>
        <v>0.14989049506276877</v>
      </c>
      <c r="D92" s="235">
        <f t="shared" si="22"/>
        <v>0.16192190374164564</v>
      </c>
      <c r="E92" s="235">
        <f t="shared" si="22"/>
        <v>0.17977752614727521</v>
      </c>
      <c r="F92" s="235">
        <f t="shared" si="22"/>
        <v>0.19565848087703208</v>
      </c>
      <c r="G92" s="235">
        <f t="shared" si="22"/>
        <v>0.21796847793206789</v>
      </c>
      <c r="H92" s="235">
        <f t="shared" si="22"/>
        <v>0.20804499997207737</v>
      </c>
      <c r="I92" s="235">
        <f t="shared" si="22"/>
        <v>0.22212982737323109</v>
      </c>
      <c r="J92" s="235">
        <f t="shared" si="22"/>
        <v>0.28698179329372225</v>
      </c>
      <c r="K92" s="235">
        <f t="shared" si="22"/>
        <v>0.33569912969686827</v>
      </c>
      <c r="L92" s="235">
        <f t="shared" si="22"/>
        <v>0.33162013618908498</v>
      </c>
      <c r="M92" s="235">
        <f t="shared" si="22"/>
        <v>0.32156292519149737</v>
      </c>
      <c r="N92" s="235">
        <f t="shared" si="22"/>
        <v>0.3312336941767155</v>
      </c>
      <c r="O92" s="235">
        <f t="shared" si="22"/>
        <v>0.33611170563201737</v>
      </c>
      <c r="P92" s="235">
        <f t="shared" si="22"/>
        <v>0.36677898400033354</v>
      </c>
      <c r="Q92" s="235">
        <f t="shared" si="22"/>
        <v>0.37963292236426904</v>
      </c>
      <c r="R92" s="235">
        <f t="shared" si="22"/>
        <v>0.39722977049271357</v>
      </c>
      <c r="S92" s="235">
        <f t="shared" si="22"/>
        <v>0.40196874807474336</v>
      </c>
      <c r="T92" s="235">
        <f t="shared" si="22"/>
        <v>0.3168911153083519</v>
      </c>
      <c r="U92" s="235">
        <f t="shared" si="22"/>
        <v>0.31811510796572257</v>
      </c>
      <c r="V92" s="235">
        <f t="shared" si="22"/>
        <v>0.26429211028804928</v>
      </c>
      <c r="W92" s="235">
        <f t="shared" si="22"/>
        <v>0.31140471139150777</v>
      </c>
      <c r="X92" s="235">
        <f t="shared" si="22"/>
        <v>0.31419144746004612</v>
      </c>
      <c r="Y92" s="235">
        <f t="shared" si="22"/>
        <v>0.31574459878581579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34.849182172320582</v>
      </c>
      <c r="C96" s="320">
        <f t="shared" si="23"/>
        <v>30.982055168876407</v>
      </c>
      <c r="D96" s="320">
        <f t="shared" si="23"/>
        <v>33.529134801975985</v>
      </c>
      <c r="E96" s="320">
        <f t="shared" si="23"/>
        <v>31.738924310428207</v>
      </c>
      <c r="F96" s="320">
        <f t="shared" si="23"/>
        <v>32.468790651487708</v>
      </c>
      <c r="G96" s="320">
        <f t="shared" si="23"/>
        <v>36.01812781387008</v>
      </c>
      <c r="H96" s="320">
        <f t="shared" si="23"/>
        <v>29.358040934478254</v>
      </c>
      <c r="I96" s="320">
        <f t="shared" si="23"/>
        <v>27.428021183866839</v>
      </c>
      <c r="J96" s="320">
        <f t="shared" si="23"/>
        <v>26.050129517403978</v>
      </c>
      <c r="K96" s="320">
        <f t="shared" si="23"/>
        <v>21.683150818905141</v>
      </c>
      <c r="L96" s="320">
        <f t="shared" si="23"/>
        <v>23.984961388628363</v>
      </c>
      <c r="M96" s="320">
        <f t="shared" si="23"/>
        <v>22.228432149315292</v>
      </c>
      <c r="N96" s="320">
        <f t="shared" si="23"/>
        <v>27.335375875166523</v>
      </c>
      <c r="O96" s="320">
        <f t="shared" si="23"/>
        <v>26.960040032490895</v>
      </c>
      <c r="P96" s="320">
        <f t="shared" si="23"/>
        <v>27.543179022122274</v>
      </c>
      <c r="Q96" s="320">
        <f t="shared" si="23"/>
        <v>26.240534493630967</v>
      </c>
      <c r="R96" s="320">
        <f t="shared" si="23"/>
        <v>26.309274037246769</v>
      </c>
      <c r="S96" s="320">
        <f t="shared" si="23"/>
        <v>26.172231013150508</v>
      </c>
      <c r="T96" s="320">
        <f t="shared" si="23"/>
        <v>29.656580728695552</v>
      </c>
      <c r="U96" s="320">
        <f t="shared" si="23"/>
        <v>32.403388530895548</v>
      </c>
      <c r="V96" s="320">
        <f t="shared" si="23"/>
        <v>29.829572290480421</v>
      </c>
      <c r="W96" s="320">
        <f t="shared" si="23"/>
        <v>29.180698089435992</v>
      </c>
      <c r="X96" s="320">
        <f t="shared" si="23"/>
        <v>26.492056273640618</v>
      </c>
      <c r="Y96" s="320">
        <f t="shared" si="23"/>
        <v>24.377977875044337</v>
      </c>
      <c r="DA96" s="95"/>
    </row>
    <row r="97" spans="1:105" ht="12" customHeight="1" x14ac:dyDescent="0.25">
      <c r="A97" s="55" t="s">
        <v>91</v>
      </c>
      <c r="B97" s="330">
        <f>IF(B$6=0,0,B$6/OIS!B$5*1000)</f>
        <v>0.37049026233680632</v>
      </c>
      <c r="C97" s="330">
        <f>IF(C$6=0,0,C$6/OIS!C$5*1000)</f>
        <v>0.42991520017145796</v>
      </c>
      <c r="D97" s="330">
        <f>IF(D$6=0,0,D$6/OIS!D$5*1000)</f>
        <v>0.45647504756047796</v>
      </c>
      <c r="E97" s="330">
        <f>IF(E$6=0,0,E$6/OIS!E$5*1000)</f>
        <v>0.41021037016855039</v>
      </c>
      <c r="F97" s="330">
        <f>IF(F$6=0,0,F$6/OIS!F$5*1000)</f>
        <v>0.44667212164626585</v>
      </c>
      <c r="G97" s="330">
        <f>IF(G$6=0,0,G$6/OIS!G$5*1000)</f>
        <v>0.49162220619166797</v>
      </c>
      <c r="H97" s="330">
        <f>IF(H$6=0,0,H$6/OIS!H$5*1000)</f>
        <v>0.41734435985948115</v>
      </c>
      <c r="I97" s="330">
        <f>IF(I$6=0,0,I$6/OIS!I$5*1000)</f>
        <v>0.41874638863114177</v>
      </c>
      <c r="J97" s="330">
        <f>IF(J$6=0,0,J$6/OIS!J$5*1000)</f>
        <v>0.49627815933303054</v>
      </c>
      <c r="K97" s="330">
        <f>IF(K$6=0,0,K$6/OIS!K$5*1000)</f>
        <v>0.50636624660217722</v>
      </c>
      <c r="L97" s="330">
        <f>IF(L$6=0,0,L$6/OIS!L$5*1000)</f>
        <v>0.51051982591805589</v>
      </c>
      <c r="M97" s="330">
        <f>IF(M$6=0,0,M$6/OIS!M$5*1000)</f>
        <v>0.49131671595873772</v>
      </c>
      <c r="N97" s="330">
        <f>IF(N$6=0,0,N$6/OIS!N$5*1000)</f>
        <v>0.47475146875109925</v>
      </c>
      <c r="O97" s="330">
        <f>IF(O$6=0,0,O$6/OIS!O$5*1000)</f>
        <v>0.48198581922134615</v>
      </c>
      <c r="P97" s="330">
        <f>IF(P$6=0,0,P$6/OIS!P$5*1000)</f>
        <v>0.50960986719702439</v>
      </c>
      <c r="Q97" s="330">
        <f>IF(Q$6=0,0,Q$6/OIS!Q$5*1000)</f>
        <v>0.51622651949940257</v>
      </c>
      <c r="R97" s="330">
        <f>IF(R$6=0,0,R$6/OIS!R$5*1000)</f>
        <v>0.54384041429406349</v>
      </c>
      <c r="S97" s="330">
        <f>IF(S$6=0,0,S$6/OIS!S$5*1000)</f>
        <v>0.54009064844832266</v>
      </c>
      <c r="T97" s="330">
        <f>IF(T$6=0,0,T$6/OIS!T$5*1000)</f>
        <v>0.53351069428540221</v>
      </c>
      <c r="U97" s="330">
        <f>IF(U$6=0,0,U$6/OIS!U$5*1000)</f>
        <v>0.5767115045293294</v>
      </c>
      <c r="V97" s="330">
        <f>IF(V$6=0,0,V$6/OIS!V$5*1000)</f>
        <v>0.44225095908725648</v>
      </c>
      <c r="W97" s="330">
        <f>IF(W$6=0,0,W$6/OIS!W$5*1000)</f>
        <v>0.48577146192593873</v>
      </c>
      <c r="X97" s="330">
        <f>IF(X$6=0,0,X$6/OIS!X$5*1000)</f>
        <v>0.46589358393034458</v>
      </c>
      <c r="Y97" s="330">
        <f>IF(Y$6=0,0,Y$6/OIS!Y$5*1000)</f>
        <v>0.43850293455762718</v>
      </c>
      <c r="DA97" s="67"/>
    </row>
    <row r="98" spans="1:105" ht="12" customHeight="1" x14ac:dyDescent="0.25">
      <c r="A98" s="173" t="s">
        <v>92</v>
      </c>
      <c r="B98" s="331">
        <f>IF(B$7=0,0,B$7/OIS!B$5*1000)</f>
        <v>0.17966086453650285</v>
      </c>
      <c r="C98" s="331">
        <f>IF(C$7=0,0,C$7/OIS!C$5*1000)</f>
        <v>0.20672354462229237</v>
      </c>
      <c r="D98" s="331">
        <f>IF(D$7=0,0,D$7/OIS!D$5*1000)</f>
        <v>0.22621014989922705</v>
      </c>
      <c r="E98" s="331">
        <f>IF(E$7=0,0,E$7/OIS!E$5*1000)</f>
        <v>0.21442995481316984</v>
      </c>
      <c r="F98" s="331">
        <f>IF(F$7=0,0,F$7/OIS!F$5*1000)</f>
        <v>0.23537202826618048</v>
      </c>
      <c r="G98" s="331">
        <f>IF(G$7=0,0,G$7/OIS!G$5*1000)</f>
        <v>0.27063116429558426</v>
      </c>
      <c r="H98" s="331">
        <f>IF(H$7=0,0,H$7/OIS!H$5*1000)</f>
        <v>0.22223744048407079</v>
      </c>
      <c r="I98" s="331">
        <f>IF(I$7=0,0,I$7/OIS!I$5*1000)</f>
        <v>0.22250248896571415</v>
      </c>
      <c r="J98" s="331">
        <f>IF(J$7=0,0,J$7/OIS!J$5*1000)</f>
        <v>0.26713963245618244</v>
      </c>
      <c r="K98" s="331">
        <f>IF(K$7=0,0,K$7/OIS!K$5*1000)</f>
        <v>0.26786829879316065</v>
      </c>
      <c r="L98" s="331">
        <f>IF(L$7=0,0,L$7/OIS!L$5*1000)</f>
        <v>0.27835617682190872</v>
      </c>
      <c r="M98" s="331">
        <f>IF(M$7=0,0,M$7/OIS!M$5*1000)</f>
        <v>0.26105479738371018</v>
      </c>
      <c r="N98" s="331">
        <f>IF(N$7=0,0,N$7/OIS!N$5*1000)</f>
        <v>0.28119543514090195</v>
      </c>
      <c r="O98" s="331">
        <f>IF(O$7=0,0,O$7/OIS!O$5*1000)</f>
        <v>0.2837177663528091</v>
      </c>
      <c r="P98" s="331">
        <f>IF(P$7=0,0,P$7/OIS!P$5*1000)</f>
        <v>0.30700435765646261</v>
      </c>
      <c r="Q98" s="331">
        <f>IF(Q$7=0,0,Q$7/OIS!Q$5*1000)</f>
        <v>0.30732937974893537</v>
      </c>
      <c r="R98" s="331">
        <f>IF(R$7=0,0,R$7/OIS!R$5*1000)</f>
        <v>0.32317846796507932</v>
      </c>
      <c r="S98" s="331">
        <f>IF(S$7=0,0,S$7/OIS!S$5*1000)</f>
        <v>0.32285916595497555</v>
      </c>
      <c r="T98" s="331">
        <f>IF(T$7=0,0,T$7/OIS!T$5*1000)</f>
        <v>0.30552512367710061</v>
      </c>
      <c r="U98" s="331">
        <f>IF(U$7=0,0,U$7/OIS!U$5*1000)</f>
        <v>0.33227441960261361</v>
      </c>
      <c r="V98" s="331">
        <f>IF(V$7=0,0,V$7/OIS!V$5*1000)</f>
        <v>0.2545218756408652</v>
      </c>
      <c r="W98" s="331">
        <f>IF(W$7=0,0,W$7/OIS!W$5*1000)</f>
        <v>0.28532958883578474</v>
      </c>
      <c r="X98" s="331">
        <f>IF(X$7=0,0,X$7/OIS!X$5*1000)</f>
        <v>0.26837646088962841</v>
      </c>
      <c r="Y98" s="331">
        <f>IF(Y$7=0,0,Y$7/OIS!Y$5*1000)</f>
        <v>0.25075175409941231</v>
      </c>
      <c r="DA98" s="177"/>
    </row>
    <row r="99" spans="1:105" ht="12" customHeight="1" x14ac:dyDescent="0.25">
      <c r="A99" s="173" t="s">
        <v>93</v>
      </c>
      <c r="B99" s="331">
        <f>IF(B$8=0,0,B$8/OIS!B$5*1000)</f>
        <v>0.30010389166429752</v>
      </c>
      <c r="C99" s="331">
        <f>IF(C$8=0,0,C$8/OIS!C$5*1000)</f>
        <v>0.34318828505869869</v>
      </c>
      <c r="D99" s="331">
        <f>IF(D$8=0,0,D$8/OIS!D$5*1000)</f>
        <v>0.38372700877688398</v>
      </c>
      <c r="E99" s="331">
        <f>IF(E$8=0,0,E$8/OIS!E$5*1000)</f>
        <v>0.37693211336769017</v>
      </c>
      <c r="F99" s="331">
        <f>IF(F$8=0,0,F$8/OIS!F$5*1000)</f>
        <v>0.41585613471245675</v>
      </c>
      <c r="G99" s="331">
        <f>IF(G$8=0,0,G$8/OIS!G$5*1000)</f>
        <v>0.49102898789739119</v>
      </c>
      <c r="H99" s="331">
        <f>IF(H$8=0,0,H$8/OIS!H$5*1000)</f>
        <v>0.39523081698857565</v>
      </c>
      <c r="I99" s="331">
        <f>IF(I$8=0,0,I$8/OIS!I$5*1000)</f>
        <v>0.39517198004850862</v>
      </c>
      <c r="J99" s="331">
        <f>IF(J$8=0,0,J$8/OIS!J$5*1000)</f>
        <v>0.4782453012104107</v>
      </c>
      <c r="K99" s="331">
        <f>IF(K$8=0,0,K$8/OIS!K$5*1000)</f>
        <v>0.4744286229887052</v>
      </c>
      <c r="L99" s="331">
        <f>IF(L$8=0,0,L$8/OIS!L$5*1000)</f>
        <v>0.5021929455983376</v>
      </c>
      <c r="M99" s="331">
        <f>IF(M$8=0,0,M$8/OIS!M$5*1000)</f>
        <v>0.46363312868319168</v>
      </c>
      <c r="N99" s="331">
        <f>IF(N$8=0,0,N$8/OIS!N$5*1000)</f>
        <v>0.53134028543511647</v>
      </c>
      <c r="O99" s="331">
        <f>IF(O$8=0,0,O$8/OIS!O$5*1000)</f>
        <v>0.53436163911084855</v>
      </c>
      <c r="P99" s="331">
        <f>IF(P$8=0,0,P$8/OIS!P$5*1000)</f>
        <v>0.58521839019394151</v>
      </c>
      <c r="Q99" s="331">
        <f>IF(Q$8=0,0,Q$8/OIS!Q$5*1000)</f>
        <v>0.5822748017096735</v>
      </c>
      <c r="R99" s="331">
        <f>IF(R$8=0,0,R$8/OIS!R$5*1000)</f>
        <v>0.6117213507378233</v>
      </c>
      <c r="S99" s="331">
        <f>IF(S$8=0,0,S$8/OIS!S$5*1000)</f>
        <v>0.61300049371012788</v>
      </c>
      <c r="T99" s="331">
        <f>IF(T$8=0,0,T$8/OIS!T$5*1000)</f>
        <v>0.5669454005445842</v>
      </c>
      <c r="U99" s="331">
        <f>IF(U$8=0,0,U$8/OIS!U$5*1000)</f>
        <v>0.61863996033827351</v>
      </c>
      <c r="V99" s="331">
        <f>IF(V$8=0,0,V$8/OIS!V$5*1000)</f>
        <v>0.47358999393658496</v>
      </c>
      <c r="W99" s="331">
        <f>IF(W$8=0,0,W$8/OIS!W$5*1000)</f>
        <v>0.53678325000498051</v>
      </c>
      <c r="X99" s="331">
        <f>IF(X$8=0,0,X$8/OIS!X$5*1000)</f>
        <v>0.49962184776021151</v>
      </c>
      <c r="Y99" s="331">
        <f>IF(Y$8=0,0,Y$8/OIS!Y$5*1000)</f>
        <v>0.464931543762301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0.13293028072085361</v>
      </c>
      <c r="C100" s="331">
        <f>IF(C$9=0,0,C$9/OIS!C$5*1000)</f>
        <v>0.15449744266623178</v>
      </c>
      <c r="D100" s="331">
        <f>IF(D$9=0,0,D$9/OIS!D$5*1000)</f>
        <v>0.16310133557470699</v>
      </c>
      <c r="E100" s="331">
        <f>IF(E$9=0,0,E$9/OIS!E$5*1000)</f>
        <v>0.14500899770791223</v>
      </c>
      <c r="F100" s="331">
        <f>IF(F$9=0,0,F$9/OIS!F$5*1000)</f>
        <v>0.1576344691229084</v>
      </c>
      <c r="G100" s="331">
        <f>IF(G$9=0,0,G$9/OIS!G$5*1000)</f>
        <v>0.17187634603092847</v>
      </c>
      <c r="H100" s="331">
        <f>IF(H$9=0,0,H$9/OIS!H$5*1000)</f>
        <v>0.14695947004958324</v>
      </c>
      <c r="I100" s="331">
        <f>IF(I$9=0,0,I$9/OIS!I$5*1000)</f>
        <v>0.14752063138851354</v>
      </c>
      <c r="J100" s="331">
        <f>IF(J$9=0,0,J$9/OIS!J$5*1000)</f>
        <v>0.17435238191154714</v>
      </c>
      <c r="K100" s="331">
        <f>IF(K$9=0,0,K$9/OIS!K$5*1000)</f>
        <v>0.17855523874599794</v>
      </c>
      <c r="L100" s="331">
        <f>IF(L$9=0,0,L$9/OIS!L$5*1000)</f>
        <v>0.17885833219068115</v>
      </c>
      <c r="M100" s="331">
        <f>IF(M$9=0,0,M$9/OIS!M$5*1000)</f>
        <v>0.17308766324321448</v>
      </c>
      <c r="N100" s="331">
        <f>IF(N$9=0,0,N$9/OIS!N$5*1000)</f>
        <v>0.16319691335027034</v>
      </c>
      <c r="O100" s="331">
        <f>IF(O$9=0,0,O$9/OIS!O$5*1000)</f>
        <v>0.16593068086522816</v>
      </c>
      <c r="P100" s="331">
        <f>IF(P$9=0,0,P$9/OIS!P$5*1000)</f>
        <v>0.17445631534904366</v>
      </c>
      <c r="Q100" s="331">
        <f>IF(Q$9=0,0,Q$9/OIS!Q$5*1000)</f>
        <v>0.17723433939296765</v>
      </c>
      <c r="R100" s="331">
        <f>IF(R$9=0,0,R$9/OIS!R$5*1000)</f>
        <v>0.18679765999367476</v>
      </c>
      <c r="S100" s="331">
        <f>IF(S$9=0,0,S$9/OIS!S$5*1000)</f>
        <v>0.185242236897568</v>
      </c>
      <c r="T100" s="331">
        <f>IF(T$9=0,0,T$9/OIS!T$5*1000)</f>
        <v>0.18486289337210604</v>
      </c>
      <c r="U100" s="331">
        <f>IF(U$9=0,0,U$9/OIS!U$5*1000)</f>
        <v>0.19955054957152293</v>
      </c>
      <c r="V100" s="331">
        <f>IF(V$9=0,0,V$9/OIS!V$5*1000)</f>
        <v>0.1530648448105654</v>
      </c>
      <c r="W100" s="331">
        <f>IF(W$9=0,0,W$9/OIS!W$5*1000)</f>
        <v>0.16732032748885525</v>
      </c>
      <c r="X100" s="331">
        <f>IF(X$9=0,0,X$9/OIS!X$5*1000)</f>
        <v>0.16121291984807645</v>
      </c>
      <c r="Y100" s="331">
        <f>IF(Y$9=0,0,Y$9/OIS!Y$5*1000)</f>
        <v>0.15199363605277882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0.40570340479282002</v>
      </c>
      <c r="C101" s="332">
        <f>IF(C$10=0,0,C$10/OIS!C$5*1000)</f>
        <v>0.44421064295826046</v>
      </c>
      <c r="D101" s="332">
        <f>IF(D$10=0,0,D$10/OIS!D$5*1000)</f>
        <v>0.48972826156062499</v>
      </c>
      <c r="E101" s="332">
        <f>IF(E$10=0,0,E$10/OIS!E$5*1000)</f>
        <v>0.45562240141706895</v>
      </c>
      <c r="F101" s="332">
        <f>IF(F$10=0,0,F$10/OIS!F$5*1000)</f>
        <v>0.47179476157950762</v>
      </c>
      <c r="G101" s="332">
        <f>IF(G$10=0,0,G$10/OIS!G$5*1000)</f>
        <v>0.54180813980836917</v>
      </c>
      <c r="H101" s="332">
        <f>IF(H$10=0,0,H$10/OIS!H$5*1000)</f>
        <v>0.43159400741594922</v>
      </c>
      <c r="I101" s="332">
        <f>IF(I$10=0,0,I$10/OIS!I$5*1000)</f>
        <v>0.4232369581273423</v>
      </c>
      <c r="J101" s="332">
        <f>IF(J$10=0,0,J$10/OIS!J$5*1000)</f>
        <v>0.43542960915037199</v>
      </c>
      <c r="K101" s="332">
        <f>IF(K$10=0,0,K$10/OIS!K$5*1000)</f>
        <v>0.42658778646646112</v>
      </c>
      <c r="L101" s="332">
        <f>IF(L$10=0,0,L$10/OIS!L$5*1000)</f>
        <v>0.43804747817460898</v>
      </c>
      <c r="M101" s="332">
        <f>IF(M$10=0,0,M$10/OIS!M$5*1000)</f>
        <v>0.41910601742270998</v>
      </c>
      <c r="N101" s="332">
        <f>IF(N$10=0,0,N$10/OIS!N$5*1000)</f>
        <v>0.45301261932604736</v>
      </c>
      <c r="O101" s="332">
        <f>IF(O$10=0,0,O$10/OIS!O$5*1000)</f>
        <v>0.45279222146232406</v>
      </c>
      <c r="P101" s="332">
        <f>IF(P$10=0,0,P$10/OIS!P$5*1000)</f>
        <v>0.46714912991747626</v>
      </c>
      <c r="Q101" s="332">
        <f>IF(Q$10=0,0,Q$10/OIS!Q$5*1000)</f>
        <v>0.45388373063346649</v>
      </c>
      <c r="R101" s="332">
        <f>IF(R$10=0,0,R$10/OIS!R$5*1000)</f>
        <v>0.47657586493303827</v>
      </c>
      <c r="S101" s="332">
        <f>IF(S$10=0,0,S$10/OIS!S$5*1000)</f>
        <v>0.46854522252933384</v>
      </c>
      <c r="T101" s="332">
        <f>IF(T$10=0,0,T$10/OIS!T$5*1000)</f>
        <v>0.53034568348671818</v>
      </c>
      <c r="U101" s="332">
        <f>IF(U$10=0,0,U$10/OIS!U$5*1000)</f>
        <v>0.60887980145692988</v>
      </c>
      <c r="V101" s="332">
        <f>IF(V$10=0,0,V$10/OIS!V$5*1000)</f>
        <v>0.5352166320560906</v>
      </c>
      <c r="W101" s="332">
        <f>IF(W$10=0,0,W$10/OIS!W$5*1000)</f>
        <v>0.5075072314285054</v>
      </c>
      <c r="X101" s="332">
        <f>IF(X$10=0,0,X$10/OIS!X$5*1000)</f>
        <v>0.48066312407703454</v>
      </c>
      <c r="Y101" s="332">
        <f>IF(Y$10=0,0,Y$10/OIS!Y$5*1000)</f>
        <v>0.42456964031311745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15.203630301376451</v>
      </c>
      <c r="C102" s="348">
        <f>IF(C$16=0,0,C$16/OIS!C$5*1000)</f>
        <v>10.280663277727472</v>
      </c>
      <c r="D102" s="348">
        <f>IF(D$16=0,0,D$16/OIS!D$5*1000)</f>
        <v>11.453215127457328</v>
      </c>
      <c r="E102" s="348">
        <f>IF(E$16=0,0,E$16/OIS!E$5*1000)</f>
        <v>10.384915538320099</v>
      </c>
      <c r="F102" s="348">
        <f>IF(F$16=0,0,F$16/OIS!F$5*1000)</f>
        <v>10.093872177510015</v>
      </c>
      <c r="G102" s="348">
        <f>IF(G$16=0,0,G$16/OIS!G$5*1000)</f>
        <v>10.505954858798667</v>
      </c>
      <c r="H102" s="348">
        <f>IF(H$16=0,0,H$16/OIS!H$5*1000)</f>
        <v>8.3069289728408737</v>
      </c>
      <c r="I102" s="348">
        <f>IF(I$16=0,0,I$16/OIS!I$5*1000)</f>
        <v>6.9830455013562318</v>
      </c>
      <c r="J102" s="348">
        <f>IF(J$16=0,0,J$16/OIS!J$5*1000)</f>
        <v>5.1971455748134199</v>
      </c>
      <c r="K102" s="348">
        <f>IF(K$16=0,0,K$16/OIS!K$5*1000)</f>
        <v>3.9845111502897246</v>
      </c>
      <c r="L102" s="348">
        <f>IF(L$16=0,0,L$16/OIS!L$5*1000)</f>
        <v>4.3744843013579215</v>
      </c>
      <c r="M102" s="348">
        <f>IF(M$16=0,0,M$16/OIS!M$5*1000)</f>
        <v>4.1958004489499379</v>
      </c>
      <c r="N102" s="348">
        <f>IF(N$16=0,0,N$16/OIS!N$5*1000)</f>
        <v>5.3337782686415363</v>
      </c>
      <c r="O102" s="348">
        <f>IF(O$16=0,0,O$16/OIS!O$5*1000)</f>
        <v>5.4643283297785903</v>
      </c>
      <c r="P102" s="348">
        <f>IF(P$16=0,0,P$16/OIS!P$5*1000)</f>
        <v>5.1615288737972689</v>
      </c>
      <c r="Q102" s="348">
        <f>IF(Q$16=0,0,Q$16/OIS!Q$5*1000)</f>
        <v>4.7793264789058023</v>
      </c>
      <c r="R102" s="348">
        <f>IF(R$16=0,0,R$16/OIS!R$5*1000)</f>
        <v>4.3801680656162354</v>
      </c>
      <c r="S102" s="348">
        <f>IF(S$16=0,0,S$16/OIS!S$5*1000)</f>
        <v>4.2508191226261038</v>
      </c>
      <c r="T102" s="348">
        <f>IF(T$16=0,0,T$16/OIS!T$5*1000)</f>
        <v>5.2797707562292508</v>
      </c>
      <c r="U102" s="348">
        <f>IF(U$16=0,0,U$16/OIS!U$5*1000)</f>
        <v>6.1104273811474927</v>
      </c>
      <c r="V102" s="348">
        <f>IF(V$16=0,0,V$16/OIS!V$5*1000)</f>
        <v>6.3624292907408595</v>
      </c>
      <c r="W102" s="348">
        <f>IF(W$16=0,0,W$16/OIS!W$5*1000)</f>
        <v>5.4868118749236885</v>
      </c>
      <c r="X102" s="348">
        <f>IF(X$16=0,0,X$16/OIS!X$5*1000)</f>
        <v>5.1706297499839282</v>
      </c>
      <c r="Y102" s="348">
        <f>IF(Y$16=0,0,Y$16/OIS!Y$5*1000)</f>
        <v>4.7661605671710054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9.2544528741598864</v>
      </c>
      <c r="C103" s="348">
        <f>IF(C$27=0,0,C$27/OIS!C$5*1000)</f>
        <v>10.958504366970125</v>
      </c>
      <c r="D103" s="348">
        <f>IF(D$27=0,0,D$27/OIS!D$5*1000)</f>
        <v>10.6295097834575</v>
      </c>
      <c r="E103" s="348">
        <f>IF(E$27=0,0,E$27/OIS!E$5*1000)</f>
        <v>10.146425886984458</v>
      </c>
      <c r="F103" s="348">
        <f>IF(F$27=0,0,F$27/OIS!F$5*1000)</f>
        <v>10.188787830432432</v>
      </c>
      <c r="G103" s="348">
        <f>IF(G$27=0,0,G$27/OIS!G$5*1000)</f>
        <v>11.110812393437401</v>
      </c>
      <c r="H103" s="348">
        <f>IF(H$27=0,0,H$27/OIS!H$5*1000)</f>
        <v>9.6902666937330721</v>
      </c>
      <c r="I103" s="348">
        <f>IF(I$27=0,0,I$27/OIS!I$5*1000)</f>
        <v>9.3377532851876026</v>
      </c>
      <c r="J103" s="348">
        <f>IF(J$27=0,0,J$27/OIS!J$5*1000)</f>
        <v>8.2848442859501574</v>
      </c>
      <c r="K103" s="348">
        <f>IF(K$27=0,0,K$27/OIS!K$5*1000)</f>
        <v>5.9921663967450343</v>
      </c>
      <c r="L103" s="348">
        <f>IF(L$27=0,0,L$27/OIS!L$5*1000)</f>
        <v>6.9904634054726706</v>
      </c>
      <c r="M103" s="348">
        <f>IF(M$27=0,0,M$27/OIS!M$5*1000)</f>
        <v>6.4738415433068273</v>
      </c>
      <c r="N103" s="348">
        <f>IF(N$27=0,0,N$27/OIS!N$5*1000)</f>
        <v>7.6918213597746208</v>
      </c>
      <c r="O103" s="348">
        <f>IF(O$27=0,0,O$27/OIS!O$5*1000)</f>
        <v>7.354332731902443</v>
      </c>
      <c r="P103" s="348">
        <f>IF(P$27=0,0,P$27/OIS!P$5*1000)</f>
        <v>6.9422832672085564</v>
      </c>
      <c r="Q103" s="348">
        <f>IF(Q$27=0,0,Q$27/OIS!Q$5*1000)</f>
        <v>6.5097464270974337</v>
      </c>
      <c r="R103" s="348">
        <f>IF(R$27=0,0,R$27/OIS!R$5*1000)</f>
        <v>6.7091912986227191</v>
      </c>
      <c r="S103" s="348">
        <f>IF(S$27=0,0,S$27/OIS!S$5*1000)</f>
        <v>6.5427785084108496</v>
      </c>
      <c r="T103" s="348">
        <f>IF(T$27=0,0,T$27/OIS!T$5*1000)</f>
        <v>10.065551118845033</v>
      </c>
      <c r="U103" s="348">
        <f>IF(U$27=0,0,U$27/OIS!U$5*1000)</f>
        <v>11.536752498401709</v>
      </c>
      <c r="V103" s="348">
        <f>IF(V$27=0,0,V$27/OIS!V$5*1000)</f>
        <v>10.382193384783189</v>
      </c>
      <c r="W103" s="348">
        <f>IF(W$27=0,0,W$27/OIS!W$5*1000)</f>
        <v>9.5489160098840529</v>
      </c>
      <c r="X103" s="348">
        <f>IF(X$27=0,0,X$27/OIS!X$5*1000)</f>
        <v>8.3838799513413562</v>
      </c>
      <c r="Y103" s="348">
        <f>IF(Y$27=0,0,Y$27/OIS!Y$5*1000)</f>
        <v>7.5800177970888889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2.9466115144743181</v>
      </c>
      <c r="C104" s="348">
        <f>IF(C$35=0,0,C$35/OIS!C$5*1000)</f>
        <v>1.761652025218319</v>
      </c>
      <c r="D104" s="348">
        <f>IF(D$35=0,0,D$35/OIS!D$5*1000)</f>
        <v>2.226959666808312</v>
      </c>
      <c r="E104" s="348">
        <f>IF(E$35=0,0,E$35/OIS!E$5*1000)</f>
        <v>2.0807448335853231</v>
      </c>
      <c r="F104" s="348">
        <f>IF(F$35=0,0,F$35/OIS!F$5*1000)</f>
        <v>2.138270704340739</v>
      </c>
      <c r="G104" s="348">
        <f>IF(G$35=0,0,G$35/OIS!G$5*1000)</f>
        <v>2.3756518194529428</v>
      </c>
      <c r="H104" s="348">
        <f>IF(H$35=0,0,H$35/OIS!H$5*1000)</f>
        <v>1.7192592473875072</v>
      </c>
      <c r="I104" s="348">
        <f>IF(I$35=0,0,I$35/OIS!I$5*1000)</f>
        <v>1.4755935562314053</v>
      </c>
      <c r="J104" s="348">
        <f>IF(J$35=0,0,J$35/OIS!J$5*1000)</f>
        <v>1.173225139398181</v>
      </c>
      <c r="K104" s="348">
        <f>IF(K$35=0,0,K$35/OIS!K$5*1000)</f>
        <v>0.97979765509718975</v>
      </c>
      <c r="L104" s="348">
        <f>IF(L$35=0,0,L$35/OIS!L$5*1000)</f>
        <v>1.0841188240177873</v>
      </c>
      <c r="M104" s="348">
        <f>IF(M$35=0,0,M$35/OIS!M$5*1000)</f>
        <v>1.0406320964715008</v>
      </c>
      <c r="N104" s="348">
        <f>IF(N$35=0,0,N$35/OIS!N$5*1000)</f>
        <v>1.392679657523088</v>
      </c>
      <c r="O104" s="348">
        <f>IF(O$35=0,0,O$35/OIS!O$5*1000)</f>
        <v>1.4393544796917987</v>
      </c>
      <c r="P104" s="348">
        <f>IF(P$35=0,0,P$35/OIS!P$5*1000)</f>
        <v>1.4668725867658254</v>
      </c>
      <c r="Q104" s="348">
        <f>IF(Q$35=0,0,Q$35/OIS!Q$5*1000)</f>
        <v>1.3015182280285336</v>
      </c>
      <c r="R104" s="348">
        <f>IF(R$35=0,0,R$35/OIS!R$5*1000)</f>
        <v>1.1950238376003639</v>
      </c>
      <c r="S104" s="348">
        <f>IF(S$35=0,0,S$35/OIS!S$5*1000)</f>
        <v>1.1909459990445541</v>
      </c>
      <c r="T104" s="348">
        <f>IF(T$35=0,0,T$35/OIS!T$5*1000)</f>
        <v>1.1781412302067684</v>
      </c>
      <c r="U104" s="348">
        <f>IF(U$35=0,0,U$35/OIS!U$5*1000)</f>
        <v>1.3841578900521656</v>
      </c>
      <c r="V104" s="348">
        <f>IF(V$35=0,0,V$35/OIS!V$5*1000)</f>
        <v>1.632075283828947</v>
      </c>
      <c r="W104" s="348">
        <f>IF(W$35=0,0,W$35/OIS!W$5*1000)</f>
        <v>1.3095853268622684</v>
      </c>
      <c r="X104" s="348">
        <f>IF(X$35=0,0,X$35/OIS!X$5*1000)</f>
        <v>1.3155682435644083</v>
      </c>
      <c r="Y104" s="348">
        <f>IF(Y$35=0,0,Y$35/OIS!Y$5*1000)</f>
        <v>1.1868512562576008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0.46887135650741729</v>
      </c>
      <c r="C105" s="348">
        <f>IF(C$54=0,0,C$54/OIS!C$5*1000)</f>
        <v>0.34973570286801881</v>
      </c>
      <c r="D105" s="348">
        <f>IF(D$54=0,0,D$54/OIS!D$5*1000)</f>
        <v>0.49775342964109071</v>
      </c>
      <c r="E105" s="348">
        <f>IF(E$54=0,0,E$54/OIS!E$5*1000)</f>
        <v>0.53223253383720837</v>
      </c>
      <c r="F105" s="348">
        <f>IF(F$54=0,0,F$54/OIS!F$5*1000)</f>
        <v>0.56978885390603429</v>
      </c>
      <c r="G105" s="348">
        <f>IF(G$54=0,0,G$54/OIS!G$5*1000)</f>
        <v>0.72143945314437663</v>
      </c>
      <c r="H105" s="348">
        <f>IF(H$54=0,0,H$54/OIS!H$5*1000)</f>
        <v>0.50931582571296941</v>
      </c>
      <c r="I105" s="348">
        <f>IF(I$54=0,0,I$54/OIS!I$5*1000)</f>
        <v>0.48498967620225553</v>
      </c>
      <c r="J105" s="348">
        <f>IF(J$54=0,0,J$54/OIS!J$5*1000)</f>
        <v>0.51755287828657792</v>
      </c>
      <c r="K105" s="348">
        <f>IF(K$54=0,0,K$54/OIS!K$5*1000)</f>
        <v>0.47190479487007042</v>
      </c>
      <c r="L105" s="348">
        <f>IF(L$54=0,0,L$54/OIS!L$5*1000)</f>
        <v>0.53910521029662772</v>
      </c>
      <c r="M105" s="348">
        <f>IF(M$54=0,0,M$54/OIS!M$5*1000)</f>
        <v>0.48147415122279591</v>
      </c>
      <c r="N105" s="348">
        <f>IF(N$54=0,0,N$54/OIS!N$5*1000)</f>
        <v>0.69021526486929063</v>
      </c>
      <c r="O105" s="348">
        <f>IF(O$54=0,0,O$54/OIS!O$5*1000)</f>
        <v>0.69318003855167387</v>
      </c>
      <c r="P105" s="348">
        <f>IF(P$54=0,0,P$54/OIS!P$5*1000)</f>
        <v>0.7651796981979424</v>
      </c>
      <c r="Q105" s="348">
        <f>IF(Q$54=0,0,Q$54/OIS!Q$5*1000)</f>
        <v>0.71290739902408162</v>
      </c>
      <c r="R105" s="348">
        <f>IF(R$54=0,0,R$54/OIS!R$5*1000)</f>
        <v>0.7195481299855333</v>
      </c>
      <c r="S105" s="348">
        <f>IF(S$54=0,0,S$54/OIS!S$5*1000)</f>
        <v>0.72708344099895206</v>
      </c>
      <c r="T105" s="348">
        <f>IF(T$54=0,0,T$54/OIS!T$5*1000)</f>
        <v>0.64183628758763389</v>
      </c>
      <c r="U105" s="348">
        <f>IF(U$54=0,0,U$54/OIS!U$5*1000)</f>
        <v>0.72798708483441599</v>
      </c>
      <c r="V105" s="348">
        <f>IF(V$54=0,0,V$54/OIS!V$5*1000)</f>
        <v>0.67746358178510924</v>
      </c>
      <c r="W105" s="348">
        <f>IF(W$54=0,0,W$54/OIS!W$5*1000)</f>
        <v>0.66982882004102917</v>
      </c>
      <c r="X105" s="348">
        <f>IF(X$54=0,0,X$54/OIS!X$5*1000)</f>
        <v>0.62982040777431669</v>
      </c>
      <c r="Y105" s="348">
        <f>IF(Y$54=0,0,Y$54/OIS!Y$5*1000)</f>
        <v>0.56859554394514789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1.4725509142808761</v>
      </c>
      <c r="C106" s="348">
        <f>IF(C$68=0,0,C$68/OIS!C$5*1000)</f>
        <v>1.4090490932906317</v>
      </c>
      <c r="D106" s="348">
        <f>IF(D$68=0,0,D$68/OIS!D$5*1000)</f>
        <v>1.5733536532936196</v>
      </c>
      <c r="E106" s="348">
        <f>IF(E$68=0,0,E$68/OIS!E$5*1000)</f>
        <v>1.2864563851223279</v>
      </c>
      <c r="F106" s="348">
        <f>IF(F$68=0,0,F$68/OIS!F$5*1000)</f>
        <v>1.3979473151867019</v>
      </c>
      <c r="G106" s="348">
        <f>IF(G$68=0,0,G$68/OIS!G$5*1000)</f>
        <v>1.4864859472608047</v>
      </c>
      <c r="H106" s="348">
        <f>IF(H$68=0,0,H$68/OIS!H$5*1000)</f>
        <v>1.411110474612393</v>
      </c>
      <c r="I106" s="348">
        <f>IF(I$68=0,0,I$68/OIS!I$5*1000)</f>
        <v>1.4468791069664559</v>
      </c>
      <c r="J106" s="348">
        <f>IF(J$68=0,0,J$68/OIS!J$5*1000)</f>
        <v>1.5500036704557754</v>
      </c>
      <c r="K106" s="348">
        <f>IF(K$68=0,0,K$68/OIS!K$5*1000)</f>
        <v>1.1219497693142289</v>
      </c>
      <c r="L106" s="348">
        <f>IF(L$68=0,0,L$68/OIS!L$5*1000)</f>
        <v>1.1349187265928811</v>
      </c>
      <c r="M106" s="348">
        <f>IF(M$68=0,0,M$68/OIS!M$5*1000)</f>
        <v>1.0806459223181173</v>
      </c>
      <c r="N106" s="348">
        <f>IF(N$68=0,0,N$68/OIS!N$5*1000)</f>
        <v>1.2689870695140795</v>
      </c>
      <c r="O106" s="348">
        <f>IF(O$68=0,0,O$68/OIS!O$5*1000)</f>
        <v>1.0284712863258518</v>
      </c>
      <c r="P106" s="348">
        <f>IF(P$68=0,0,P$68/OIS!P$5*1000)</f>
        <v>1.0616173179654256</v>
      </c>
      <c r="Q106" s="348">
        <f>IF(Q$68=0,0,Q$68/OIS!Q$5*1000)</f>
        <v>0.93831639537313816</v>
      </c>
      <c r="R106" s="348">
        <f>IF(R$68=0,0,R$68/OIS!R$5*1000)</f>
        <v>0.71240205985279981</v>
      </c>
      <c r="S106" s="348">
        <f>IF(S$68=0,0,S$68/OIS!S$5*1000)</f>
        <v>0.81044723985063682</v>
      </c>
      <c r="T106" s="348">
        <f>IF(T$68=0,0,T$68/OIS!T$5*1000)</f>
        <v>0.9721845971124452</v>
      </c>
      <c r="U106" s="348">
        <f>IF(U$68=0,0,U$68/OIS!U$5*1000)</f>
        <v>0</v>
      </c>
      <c r="V106" s="348">
        <f>IF(V$68=0,0,V$68/OIS!V$5*1000)</f>
        <v>1.0330458341699629</v>
      </c>
      <c r="W106" s="348">
        <f>IF(W$68=0,0,W$68/OIS!W$5*1000)</f>
        <v>1.0958373312973484</v>
      </c>
      <c r="X106" s="348">
        <f>IF(X$68=0,0,X$68/OIS!X$5*1000)</f>
        <v>0.79281247766317231</v>
      </c>
      <c r="Y106" s="348">
        <f>IF(Y$68=0,0,Y$68/OIS!Y$5*1000)</f>
        <v>0.84838835843108917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4.1141765074703462</v>
      </c>
      <c r="C107" s="333">
        <f>IF(C$69=0,0,C$69/OIS!C$5*1000)</f>
        <v>4.6439155873248978</v>
      </c>
      <c r="D107" s="333">
        <f>IF(D$69=0,0,D$69/OIS!D$5*1000)</f>
        <v>5.4291013379462161</v>
      </c>
      <c r="E107" s="333">
        <f>IF(E$69=0,0,E$69/OIS!E$5*1000)</f>
        <v>5.7059452951043959</v>
      </c>
      <c r="F107" s="333">
        <f>IF(F$69=0,0,F$69/OIS!F$5*1000)</f>
        <v>6.3527942547844658</v>
      </c>
      <c r="G107" s="333">
        <f>IF(G$69=0,0,G$69/OIS!G$5*1000)</f>
        <v>7.8508164975519428</v>
      </c>
      <c r="H107" s="333">
        <f>IF(H$69=0,0,H$69/OIS!H$5*1000)</f>
        <v>6.1077936253937732</v>
      </c>
      <c r="I107" s="333">
        <f>IF(I$69=0,0,I$69/OIS!I$5*1000)</f>
        <v>6.0925816107616653</v>
      </c>
      <c r="J107" s="333">
        <f>IF(J$69=0,0,J$69/OIS!J$5*1000)</f>
        <v>7.4759128844383218</v>
      </c>
      <c r="K107" s="333">
        <f>IF(K$69=0,0,K$69/OIS!K$5*1000)</f>
        <v>7.279014858992392</v>
      </c>
      <c r="L107" s="333">
        <f>IF(L$69=0,0,L$69/OIS!L$5*1000)</f>
        <v>7.953896162186882</v>
      </c>
      <c r="M107" s="333">
        <f>IF(M$69=0,0,M$69/OIS!M$5*1000)</f>
        <v>7.1478396643545477</v>
      </c>
      <c r="N107" s="333">
        <f>IF(N$69=0,0,N$69/OIS!N$5*1000)</f>
        <v>9.054397532840472</v>
      </c>
      <c r="O107" s="333">
        <f>IF(O$69=0,0,O$69/OIS!O$5*1000)</f>
        <v>9.0615850392279818</v>
      </c>
      <c r="P107" s="333">
        <f>IF(P$69=0,0,P$69/OIS!P$5*1000)</f>
        <v>10.102259217873307</v>
      </c>
      <c r="Q107" s="333">
        <f>IF(Q$69=0,0,Q$69/OIS!Q$5*1000)</f>
        <v>9.9617707942175322</v>
      </c>
      <c r="R107" s="333">
        <f>IF(R$69=0,0,R$69/OIS!R$5*1000)</f>
        <v>10.450826887645441</v>
      </c>
      <c r="S107" s="333">
        <f>IF(S$69=0,0,S$69/OIS!S$5*1000)</f>
        <v>10.520418934679082</v>
      </c>
      <c r="T107" s="333">
        <f>IF(T$69=0,0,T$69/OIS!T$5*1000)</f>
        <v>9.3979069433485094</v>
      </c>
      <c r="U107" s="333">
        <f>IF(U$69=0,0,U$69/OIS!U$5*1000)</f>
        <v>10.308007440961092</v>
      </c>
      <c r="V107" s="333">
        <f>IF(V$69=0,0,V$69/OIS!V$5*1000)</f>
        <v>7.8837206096409904</v>
      </c>
      <c r="W107" s="333">
        <f>IF(W$69=0,0,W$69/OIS!W$5*1000)</f>
        <v>9.0870068667435362</v>
      </c>
      <c r="X107" s="333">
        <f>IF(X$69=0,0,X$69/OIS!X$5*1000)</f>
        <v>8.3235775068081388</v>
      </c>
      <c r="Y107" s="333">
        <f>IF(Y$69=0,0,Y$69/OIS!Y$5*1000)</f>
        <v>7.6972148433653667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SK: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117.7645134793581</v>
      </c>
      <c r="C5" s="223">
        <v>86.601742621102261</v>
      </c>
      <c r="D5" s="223">
        <v>93.572605030854305</v>
      </c>
      <c r="E5" s="223">
        <v>89.075138260116319</v>
      </c>
      <c r="F5" s="223">
        <v>83.757882406088171</v>
      </c>
      <c r="G5" s="223">
        <v>105.66296845225931</v>
      </c>
      <c r="H5" s="223">
        <v>89.172791595244036</v>
      </c>
      <c r="I5" s="223">
        <v>87.882093851272458</v>
      </c>
      <c r="J5" s="223">
        <v>84.721831788177653</v>
      </c>
      <c r="K5" s="223">
        <v>71.726166123644305</v>
      </c>
      <c r="L5" s="223">
        <v>77.533570378256314</v>
      </c>
      <c r="M5" s="223">
        <v>83.250558867328763</v>
      </c>
      <c r="N5" s="223">
        <v>72.167221083712974</v>
      </c>
      <c r="O5" s="223">
        <v>60.79816615209721</v>
      </c>
      <c r="P5" s="223">
        <v>72.754230279011594</v>
      </c>
      <c r="Q5" s="223">
        <v>71.409442626071112</v>
      </c>
      <c r="R5" s="223">
        <v>75.610757475275264</v>
      </c>
      <c r="S5" s="223">
        <v>79.321976436149328</v>
      </c>
      <c r="T5" s="223">
        <v>101.98953715224749</v>
      </c>
      <c r="U5" s="223">
        <v>99.309622399350246</v>
      </c>
      <c r="V5" s="223">
        <v>103.839460877948</v>
      </c>
      <c r="W5" s="223">
        <v>99.555150356496597</v>
      </c>
      <c r="X5" s="223">
        <v>94.226044494666652</v>
      </c>
      <c r="Y5" s="223">
        <v>86.576865903865468</v>
      </c>
      <c r="DA5" s="89" t="s">
        <v>3123</v>
      </c>
    </row>
    <row r="6" spans="1:105" ht="12" customHeight="1" x14ac:dyDescent="0.25">
      <c r="A6" s="55" t="s">
        <v>91</v>
      </c>
      <c r="B6" s="259">
        <v>1.720279243055846</v>
      </c>
      <c r="C6" s="259">
        <v>1.5552658368052921</v>
      </c>
      <c r="D6" s="259">
        <v>1.666755491359438</v>
      </c>
      <c r="E6" s="259">
        <v>1.4983218956582389</v>
      </c>
      <c r="F6" s="259">
        <v>1.475991889558639</v>
      </c>
      <c r="G6" s="259">
        <v>1.823800874336472</v>
      </c>
      <c r="H6" s="259">
        <v>1.6224673291846481</v>
      </c>
      <c r="I6" s="259">
        <v>1.700201023992755</v>
      </c>
      <c r="J6" s="259">
        <v>1.9563555334655269</v>
      </c>
      <c r="K6" s="259">
        <v>1.9703538435682479</v>
      </c>
      <c r="L6" s="259">
        <v>1.9459964660517159</v>
      </c>
      <c r="M6" s="259">
        <v>2.1739180463130459</v>
      </c>
      <c r="N6" s="259">
        <v>1.4886484169212</v>
      </c>
      <c r="O6" s="259">
        <v>1.2868087437123461</v>
      </c>
      <c r="P6" s="259">
        <v>1.556121918724505</v>
      </c>
      <c r="Q6" s="259">
        <v>1.6187389366517551</v>
      </c>
      <c r="R6" s="259">
        <v>1.7818879930001219</v>
      </c>
      <c r="S6" s="259">
        <v>1.8540922866212279</v>
      </c>
      <c r="T6" s="259">
        <v>2.153471871012782</v>
      </c>
      <c r="U6" s="259">
        <v>2.0721513378145309</v>
      </c>
      <c r="V6" s="259">
        <v>1.8592267346585241</v>
      </c>
      <c r="W6" s="259">
        <v>1.950693370711051</v>
      </c>
      <c r="X6" s="259">
        <v>1.9407301100179219</v>
      </c>
      <c r="Y6" s="259">
        <v>1.8471147553693099</v>
      </c>
      <c r="DA6" s="67" t="s">
        <v>3124</v>
      </c>
    </row>
    <row r="7" spans="1:105" ht="12" customHeight="1" x14ac:dyDescent="0.25">
      <c r="A7" s="173" t="s">
        <v>92</v>
      </c>
      <c r="B7" s="224">
        <v>0.22076064366811859</v>
      </c>
      <c r="C7" s="224">
        <v>0.1975980058704519</v>
      </c>
      <c r="D7" s="224">
        <v>0.21791174951277739</v>
      </c>
      <c r="E7" s="224">
        <v>0.20561915083633961</v>
      </c>
      <c r="F7" s="224">
        <v>0.2040401749548256</v>
      </c>
      <c r="G7" s="224">
        <v>0.26201740016403102</v>
      </c>
      <c r="H7" s="224">
        <v>0.2264357944888227</v>
      </c>
      <c r="I7" s="224">
        <v>0.23658410754924381</v>
      </c>
      <c r="J7" s="224">
        <v>0.27491371509099771</v>
      </c>
      <c r="K7" s="224">
        <v>0.27102629135305872</v>
      </c>
      <c r="L7" s="224">
        <v>0.27566684444317763</v>
      </c>
      <c r="M7" s="224">
        <v>0.30016184069729918</v>
      </c>
      <c r="N7" s="224">
        <v>0.22837161629650449</v>
      </c>
      <c r="O7" s="224">
        <v>0.19621200252547641</v>
      </c>
      <c r="P7" s="224">
        <v>0.24254196972714639</v>
      </c>
      <c r="Q7" s="224">
        <v>0.24948448841539689</v>
      </c>
      <c r="R7" s="224">
        <v>0.274204805451014</v>
      </c>
      <c r="S7" s="224">
        <v>0.28689626994574002</v>
      </c>
      <c r="T7" s="224">
        <v>0.32020933422854581</v>
      </c>
      <c r="U7" s="224">
        <v>0.30987524103973169</v>
      </c>
      <c r="V7" s="224">
        <v>0.27772697155651022</v>
      </c>
      <c r="W7" s="224">
        <v>0.29699090408010342</v>
      </c>
      <c r="X7" s="224">
        <v>0.28992367509505651</v>
      </c>
      <c r="Y7" s="224">
        <v>0.27422645536279422</v>
      </c>
      <c r="DA7" s="177" t="s">
        <v>3125</v>
      </c>
    </row>
    <row r="8" spans="1:105" ht="12" customHeight="1" x14ac:dyDescent="0.25">
      <c r="A8" s="173" t="s">
        <v>93</v>
      </c>
      <c r="B8" s="224">
        <v>1.9274791357664851</v>
      </c>
      <c r="C8" s="224">
        <v>1.722481929314682</v>
      </c>
      <c r="D8" s="224">
        <v>1.938497747225832</v>
      </c>
      <c r="E8" s="224">
        <v>1.9001035131604991</v>
      </c>
      <c r="F8" s="224">
        <v>1.895753502180719</v>
      </c>
      <c r="G8" s="224">
        <v>2.5182428988493522</v>
      </c>
      <c r="H8" s="224">
        <v>2.118718418827565</v>
      </c>
      <c r="I8" s="224">
        <v>2.2179928546477581</v>
      </c>
      <c r="J8" s="224">
        <v>2.6191623100473258</v>
      </c>
      <c r="K8" s="224">
        <v>2.5966813862144962</v>
      </c>
      <c r="L8" s="224">
        <v>2.6895638838173168</v>
      </c>
      <c r="M8" s="224">
        <v>2.8885557988377419</v>
      </c>
      <c r="N8" s="224">
        <v>2.329903031143568</v>
      </c>
      <c r="O8" s="224">
        <v>1.9983498446689589</v>
      </c>
      <c r="P8" s="224">
        <v>2.5041521659727679</v>
      </c>
      <c r="Q8" s="224">
        <v>2.5579259431434478</v>
      </c>
      <c r="R8" s="224">
        <v>2.8032606340014028</v>
      </c>
      <c r="S8" s="224">
        <v>2.9458678261721758</v>
      </c>
      <c r="T8" s="224">
        <v>3.1898833098210861</v>
      </c>
      <c r="U8" s="224">
        <v>3.0982417025851379</v>
      </c>
      <c r="V8" s="224">
        <v>2.776099434057095</v>
      </c>
      <c r="W8" s="224">
        <v>3.0076020032349691</v>
      </c>
      <c r="X8" s="224">
        <v>2.9145449177271909</v>
      </c>
      <c r="Y8" s="224">
        <v>2.7326598649171192</v>
      </c>
      <c r="DA8" s="177" t="s">
        <v>3126</v>
      </c>
    </row>
    <row r="9" spans="1:105" ht="12" customHeight="1" x14ac:dyDescent="0.25">
      <c r="A9" s="173" t="s">
        <v>94</v>
      </c>
      <c r="B9" s="224">
        <v>0.63702159760327537</v>
      </c>
      <c r="C9" s="224">
        <v>0.5744964993665761</v>
      </c>
      <c r="D9" s="224">
        <v>0.61330259598892378</v>
      </c>
      <c r="E9" s="224">
        <v>0.54508634897976638</v>
      </c>
      <c r="F9" s="224">
        <v>0.5360281689475862</v>
      </c>
      <c r="G9" s="224">
        <v>0.65251842113005343</v>
      </c>
      <c r="H9" s="224">
        <v>0.58782934303221912</v>
      </c>
      <c r="I9" s="224">
        <v>0.61440704166404481</v>
      </c>
      <c r="J9" s="224">
        <v>0.69999398273040425</v>
      </c>
      <c r="K9" s="224">
        <v>0.69678614834606178</v>
      </c>
      <c r="L9" s="224">
        <v>0.68402861862890252</v>
      </c>
      <c r="M9" s="224">
        <v>0.76687706622997198</v>
      </c>
      <c r="N9" s="224">
        <v>0.51445273869771635</v>
      </c>
      <c r="O9" s="224">
        <v>0.4446387245267871</v>
      </c>
      <c r="P9" s="224">
        <v>0.53379860620475317</v>
      </c>
      <c r="Q9" s="224">
        <v>0.55739384588857455</v>
      </c>
      <c r="R9" s="224">
        <v>0.61509578940027021</v>
      </c>
      <c r="S9" s="224">
        <v>0.63824002727980267</v>
      </c>
      <c r="T9" s="224">
        <v>0.75433333734074404</v>
      </c>
      <c r="U9" s="224">
        <v>0.72464048379635382</v>
      </c>
      <c r="V9" s="224">
        <v>0.65011117829623544</v>
      </c>
      <c r="W9" s="224">
        <v>0.67755149779016011</v>
      </c>
      <c r="X9" s="224">
        <v>0.67493204214325175</v>
      </c>
      <c r="Y9" s="224">
        <v>0.64650776401967591</v>
      </c>
      <c r="DA9" s="177" t="s">
        <v>3127</v>
      </c>
    </row>
    <row r="10" spans="1:105" ht="12" customHeight="1" x14ac:dyDescent="0.25">
      <c r="A10" s="56" t="s">
        <v>95</v>
      </c>
      <c r="B10" s="260">
        <v>2.87242768176817</v>
      </c>
      <c r="C10" s="260">
        <v>2.582284014617767</v>
      </c>
      <c r="D10" s="260">
        <v>2.7517679257195859</v>
      </c>
      <c r="E10" s="260">
        <v>2.5466007026746289</v>
      </c>
      <c r="F10" s="260">
        <v>2.401332718807446</v>
      </c>
      <c r="G10" s="260">
        <v>3.0664950354574549</v>
      </c>
      <c r="H10" s="260">
        <v>2.5971660567045931</v>
      </c>
      <c r="I10" s="260">
        <v>2.6618461885693829</v>
      </c>
      <c r="J10" s="260">
        <v>2.7681173587554291</v>
      </c>
      <c r="K10" s="260">
        <v>2.7766645693033731</v>
      </c>
      <c r="L10" s="260">
        <v>2.7330351086464071</v>
      </c>
      <c r="M10" s="260">
        <v>3.0330524230216889</v>
      </c>
      <c r="N10" s="260">
        <v>2.249996139168394</v>
      </c>
      <c r="O10" s="260">
        <v>1.935927262773627</v>
      </c>
      <c r="P10" s="260">
        <v>2.305994305049222</v>
      </c>
      <c r="Q10" s="260">
        <v>2.349932428807338</v>
      </c>
      <c r="R10" s="260">
        <v>2.598369952249834</v>
      </c>
      <c r="S10" s="260">
        <v>2.6748487279976212</v>
      </c>
      <c r="T10" s="260">
        <v>3.539034469150887</v>
      </c>
      <c r="U10" s="260">
        <v>3.6122442620776551</v>
      </c>
      <c r="V10" s="260">
        <v>3.5072449853467829</v>
      </c>
      <c r="W10" s="260">
        <v>3.3387766722896468</v>
      </c>
      <c r="X10" s="260">
        <v>3.2682262778792381</v>
      </c>
      <c r="Y10" s="260">
        <v>2.9146914006394491</v>
      </c>
      <c r="DA10" s="68" t="s">
        <v>3128</v>
      </c>
    </row>
    <row r="11" spans="1:105" ht="12" customHeight="1" x14ac:dyDescent="0.25">
      <c r="A11" s="37" t="s">
        <v>159</v>
      </c>
      <c r="B11" s="226">
        <v>9.6451055099559549E-2</v>
      </c>
      <c r="C11" s="226">
        <v>5.9268487383533089E-2</v>
      </c>
      <c r="D11" s="226">
        <v>7.9396261442342547E-2</v>
      </c>
      <c r="E11" s="226">
        <v>8.4929839230565865E-2</v>
      </c>
      <c r="F11" s="226">
        <v>8.4590443713469188E-2</v>
      </c>
      <c r="G11" s="226">
        <v>6.8292600291701172E-2</v>
      </c>
      <c r="H11" s="226">
        <v>7.0556283493219005E-2</v>
      </c>
      <c r="I11" s="226">
        <v>0.1112326901904252</v>
      </c>
      <c r="J11" s="226">
        <v>3.0117943194243459E-2</v>
      </c>
      <c r="K11" s="226">
        <v>1.1955787470303569E-2</v>
      </c>
      <c r="L11" s="226">
        <v>1.623440624023376E-2</v>
      </c>
      <c r="M11" s="226">
        <v>1.7568425799876171E-2</v>
      </c>
      <c r="N11" s="226">
        <v>4.0980540257948388E-2</v>
      </c>
      <c r="O11" s="226">
        <v>9.2842381779782678E-3</v>
      </c>
      <c r="P11" s="226">
        <v>1.858648305883992E-2</v>
      </c>
      <c r="Q11" s="226">
        <v>1.2038967052287851E-2</v>
      </c>
      <c r="R11" s="226">
        <v>6.4153793263123527E-3</v>
      </c>
      <c r="S11" s="226">
        <v>9.1892146667025207E-3</v>
      </c>
      <c r="T11" s="226">
        <v>6.4336042056052168E-3</v>
      </c>
      <c r="U11" s="226">
        <v>8.9197278415706086E-2</v>
      </c>
      <c r="V11" s="226">
        <v>8.8707147379063437E-3</v>
      </c>
      <c r="W11" s="226">
        <v>1.050513872510114E-2</v>
      </c>
      <c r="X11" s="226">
        <v>5.937267875093721E-3</v>
      </c>
      <c r="Y11" s="226">
        <v>5.6308119795828856E-3</v>
      </c>
      <c r="DA11" s="69" t="s">
        <v>3129</v>
      </c>
    </row>
    <row r="12" spans="1:105" ht="12" customHeight="1" x14ac:dyDescent="0.25">
      <c r="A12" s="37" t="s">
        <v>35</v>
      </c>
      <c r="B12" s="226">
        <v>1.7732848861912649</v>
      </c>
      <c r="C12" s="226">
        <v>1.5432276092031609</v>
      </c>
      <c r="D12" s="226">
        <v>1.676721446551845</v>
      </c>
      <c r="E12" s="226">
        <v>1.600258082758482</v>
      </c>
      <c r="F12" s="226">
        <v>1.4298564799442539</v>
      </c>
      <c r="G12" s="226">
        <v>1.8791697164980881</v>
      </c>
      <c r="H12" s="226">
        <v>1.4826050273766429</v>
      </c>
      <c r="I12" s="226">
        <v>1.447238291581463</v>
      </c>
      <c r="J12" s="226">
        <v>1.095220846586715</v>
      </c>
      <c r="K12" s="226">
        <v>0.58293286473250827</v>
      </c>
      <c r="L12" s="226">
        <v>0.8032779776155875</v>
      </c>
      <c r="M12" s="226">
        <v>0.89959000903420072</v>
      </c>
      <c r="N12" s="226">
        <v>0.88544369877546114</v>
      </c>
      <c r="O12" s="226">
        <v>0.7309674941572003</v>
      </c>
      <c r="P12" s="226">
        <v>0.76555944075022753</v>
      </c>
      <c r="Q12" s="226">
        <v>0.5831792868575828</v>
      </c>
      <c r="R12" s="226">
        <v>0.59192735453088685</v>
      </c>
      <c r="S12" s="226">
        <v>0.59946162224598953</v>
      </c>
      <c r="T12" s="226">
        <v>1.532552263425544</v>
      </c>
      <c r="U12" s="226">
        <v>1.5530144426827039</v>
      </c>
      <c r="V12" s="226">
        <v>2.329696834567466</v>
      </c>
      <c r="W12" s="226">
        <v>1.5561309027140631</v>
      </c>
      <c r="X12" s="226">
        <v>1.497230596555168</v>
      </c>
      <c r="Y12" s="226">
        <v>1.206956826967333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7.0736181253231778E-2</v>
      </c>
      <c r="V14" s="226">
        <v>9.644542281011681E-2</v>
      </c>
      <c r="W14" s="226">
        <v>0.11676720797872681</v>
      </c>
      <c r="X14" s="226">
        <v>0.15187053824813779</v>
      </c>
      <c r="Y14" s="226">
        <v>0.16694465910900561</v>
      </c>
      <c r="DA14" s="69" t="s">
        <v>3132</v>
      </c>
    </row>
    <row r="15" spans="1:105" ht="12" customHeight="1" x14ac:dyDescent="0.25">
      <c r="A15" s="37" t="s">
        <v>40</v>
      </c>
      <c r="B15" s="226">
        <v>1.0026917404773461</v>
      </c>
      <c r="C15" s="226">
        <v>0.97978791803107323</v>
      </c>
      <c r="D15" s="226">
        <v>0.9956502177253993</v>
      </c>
      <c r="E15" s="226">
        <v>0.86141278068558202</v>
      </c>
      <c r="F15" s="226">
        <v>0.88688579514972288</v>
      </c>
      <c r="G15" s="226">
        <v>1.119032718667667</v>
      </c>
      <c r="H15" s="226">
        <v>1.044004745834731</v>
      </c>
      <c r="I15" s="226">
        <v>1.103375206797494</v>
      </c>
      <c r="J15" s="226">
        <v>1.6427785689744701</v>
      </c>
      <c r="K15" s="226">
        <v>2.1817759171005608</v>
      </c>
      <c r="L15" s="226">
        <v>1.9135227247905851</v>
      </c>
      <c r="M15" s="226">
        <v>2.115893988187612</v>
      </c>
      <c r="N15" s="226">
        <v>1.3235719001349839</v>
      </c>
      <c r="O15" s="226">
        <v>1.195675530438449</v>
      </c>
      <c r="P15" s="226">
        <v>1.5218483812401551</v>
      </c>
      <c r="Q15" s="226">
        <v>1.7547141748974679</v>
      </c>
      <c r="R15" s="226">
        <v>2.0000272183926349</v>
      </c>
      <c r="S15" s="226">
        <v>2.0661978910849288</v>
      </c>
      <c r="T15" s="226">
        <v>2.0000486015197381</v>
      </c>
      <c r="U15" s="226">
        <v>1.8992963597260131</v>
      </c>
      <c r="V15" s="226">
        <v>1.0722320132312939</v>
      </c>
      <c r="W15" s="226">
        <v>1.655373422871756</v>
      </c>
      <c r="X15" s="226">
        <v>1.6131878752008391</v>
      </c>
      <c r="Y15" s="226">
        <v>1.5351591025835269</v>
      </c>
      <c r="DA15" s="69" t="s">
        <v>3133</v>
      </c>
    </row>
    <row r="16" spans="1:105" ht="12" customHeight="1" x14ac:dyDescent="0.25">
      <c r="A16" s="57" t="s">
        <v>3057</v>
      </c>
      <c r="B16" s="261">
        <v>53.57669175004893</v>
      </c>
      <c r="C16" s="261">
        <v>30.697718603203459</v>
      </c>
      <c r="D16" s="261">
        <v>33.701668418456592</v>
      </c>
      <c r="E16" s="261">
        <v>30.661605458516998</v>
      </c>
      <c r="F16" s="261">
        <v>27.386014377591799</v>
      </c>
      <c r="G16" s="261">
        <v>32.170969062205067</v>
      </c>
      <c r="H16" s="261">
        <v>26.595320220172411</v>
      </c>
      <c r="I16" s="261">
        <v>23.55078422412139</v>
      </c>
      <c r="J16" s="261">
        <v>17.344983374760918</v>
      </c>
      <c r="K16" s="261">
        <v>12.94978532028246</v>
      </c>
      <c r="L16" s="261">
        <v>14.189946348482939</v>
      </c>
      <c r="M16" s="261">
        <v>15.70168883160976</v>
      </c>
      <c r="N16" s="261">
        <v>13.98350740810689</v>
      </c>
      <c r="O16" s="261">
        <v>12.08873432535149</v>
      </c>
      <c r="P16" s="261">
        <v>13.377810864828559</v>
      </c>
      <c r="Q16" s="261">
        <v>12.367557984982721</v>
      </c>
      <c r="R16" s="261">
        <v>12.12624473066294</v>
      </c>
      <c r="S16" s="261">
        <v>12.514703121758931</v>
      </c>
      <c r="T16" s="261">
        <v>18.56806355906058</v>
      </c>
      <c r="U16" s="261">
        <v>19.235397923983399</v>
      </c>
      <c r="V16" s="261">
        <v>23.435544638261572</v>
      </c>
      <c r="W16" s="261">
        <v>19.083831436852702</v>
      </c>
      <c r="X16" s="261">
        <v>18.767569830690899</v>
      </c>
      <c r="Y16" s="261">
        <v>16.951640645603248</v>
      </c>
      <c r="DA16" s="70" t="s">
        <v>3134</v>
      </c>
    </row>
    <row r="17" spans="1:105" ht="12" customHeight="1" x14ac:dyDescent="0.25">
      <c r="A17" s="46" t="s">
        <v>28</v>
      </c>
      <c r="B17" s="229">
        <v>0.30294021178658559</v>
      </c>
      <c r="C17" s="229">
        <v>0.1953208220933251</v>
      </c>
      <c r="D17" s="229">
        <v>0.17358099909913299</v>
      </c>
      <c r="E17" s="229">
        <v>0.2181023049992768</v>
      </c>
      <c r="F17" s="229">
        <v>4.6571492430108323E-2</v>
      </c>
      <c r="G17" s="229">
        <v>6.7267237386058235E-2</v>
      </c>
      <c r="H17" s="229">
        <v>4.3227012641361653E-2</v>
      </c>
      <c r="I17" s="229">
        <v>3.2338903648781059E-2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2.0711306486064649E-2</v>
      </c>
      <c r="R17" s="229">
        <v>4.123505671266179E-2</v>
      </c>
      <c r="S17" s="229">
        <v>4.2549707490915883E-2</v>
      </c>
      <c r="T17" s="229">
        <v>4.514819856235943E-2</v>
      </c>
      <c r="U17" s="229">
        <v>4.4006404029312447E-2</v>
      </c>
      <c r="V17" s="229">
        <v>4.5157458107612972E-2</v>
      </c>
      <c r="W17" s="229">
        <v>0</v>
      </c>
      <c r="X17" s="229">
        <v>0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0.49724478454777549</v>
      </c>
      <c r="C19" s="229">
        <v>0.1175535019472861</v>
      </c>
      <c r="D19" s="229">
        <v>7.9777181094957794E-2</v>
      </c>
      <c r="E19" s="229">
        <v>6.8008847920691493E-2</v>
      </c>
      <c r="F19" s="229">
        <v>0</v>
      </c>
      <c r="G19" s="229">
        <v>0.10962052725573219</v>
      </c>
      <c r="H19" s="229">
        <v>0.25269478315362709</v>
      </c>
      <c r="I19" s="229">
        <v>0.32594689055073239</v>
      </c>
      <c r="J19" s="229">
        <v>6.4653762321260771E-2</v>
      </c>
      <c r="K19" s="229">
        <v>0.11764490990038259</v>
      </c>
      <c r="L19" s="229">
        <v>0.26068908500498938</v>
      </c>
      <c r="M19" s="229">
        <v>6.7450936591286759E-2</v>
      </c>
      <c r="N19" s="229">
        <v>5.8369766313945887E-2</v>
      </c>
      <c r="O19" s="229">
        <v>5.8031962656851073E-2</v>
      </c>
      <c r="P19" s="229">
        <v>5.9348505836537953E-2</v>
      </c>
      <c r="Q19" s="229">
        <v>6.1888536493641483E-2</v>
      </c>
      <c r="R19" s="229">
        <v>0.16670569992161161</v>
      </c>
      <c r="S19" s="229">
        <v>0.2337448386594406</v>
      </c>
      <c r="T19" s="229">
        <v>0.10648058974131169</v>
      </c>
      <c r="U19" s="229">
        <v>0.1061100621348363</v>
      </c>
      <c r="V19" s="229">
        <v>6.9848132610258254E-2</v>
      </c>
      <c r="W19" s="229">
        <v>5.9002988070030252E-2</v>
      </c>
      <c r="X19" s="229">
        <v>0</v>
      </c>
      <c r="Y19" s="229">
        <v>0.29401560329499188</v>
      </c>
      <c r="DA19" s="73" t="s">
        <v>3137</v>
      </c>
    </row>
    <row r="20" spans="1:105" ht="12" customHeight="1" x14ac:dyDescent="0.25">
      <c r="A20" s="46" t="s">
        <v>159</v>
      </c>
      <c r="B20" s="229">
        <v>0.19910923261568669</v>
      </c>
      <c r="C20" s="229">
        <v>0.13381674998594351</v>
      </c>
      <c r="D20" s="229">
        <v>0.17333710306871511</v>
      </c>
      <c r="E20" s="229">
        <v>0.18380667415020541</v>
      </c>
      <c r="F20" s="229">
        <v>0.32674885293872152</v>
      </c>
      <c r="G20" s="229">
        <v>0.24892076725270981</v>
      </c>
      <c r="H20" s="229">
        <v>0.23857663551512259</v>
      </c>
      <c r="I20" s="229">
        <v>0.46265666266673761</v>
      </c>
      <c r="J20" s="229">
        <v>0.23470242285257761</v>
      </c>
      <c r="K20" s="229">
        <v>0.23930665939395659</v>
      </c>
      <c r="L20" s="229">
        <v>0.26173067772213737</v>
      </c>
      <c r="M20" s="229">
        <v>0.26308839584730698</v>
      </c>
      <c r="N20" s="229">
        <v>0.46962670602736489</v>
      </c>
      <c r="O20" s="229">
        <v>8.9672519672353707E-2</v>
      </c>
      <c r="P20" s="229">
        <v>0.14396342005460261</v>
      </c>
      <c r="Q20" s="229">
        <v>0.14369506785992539</v>
      </c>
      <c r="R20" s="229">
        <v>0.1010001962897977</v>
      </c>
      <c r="S20" s="229">
        <v>9.9597790374761214E-2</v>
      </c>
      <c r="T20" s="229">
        <v>5.2680889096312529E-2</v>
      </c>
      <c r="U20" s="229">
        <v>0.46219039305111509</v>
      </c>
      <c r="V20" s="229">
        <v>6.5474899875673259E-2</v>
      </c>
      <c r="W20" s="229">
        <v>6.1012849807180088E-2</v>
      </c>
      <c r="X20" s="229">
        <v>6.4732609057672988E-2</v>
      </c>
      <c r="Y20" s="229">
        <v>3.9231573135875733E-2</v>
      </c>
      <c r="DA20" s="73" t="s">
        <v>3138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0.1774777551181197</v>
      </c>
      <c r="F21" s="229">
        <v>0</v>
      </c>
      <c r="G21" s="229">
        <v>6.3806747913778897E-2</v>
      </c>
      <c r="H21" s="229">
        <v>4.9851502912505938E-2</v>
      </c>
      <c r="I21" s="229">
        <v>0</v>
      </c>
      <c r="J21" s="229">
        <v>0</v>
      </c>
      <c r="K21" s="229">
        <v>1.2513620287128959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3139</v>
      </c>
    </row>
    <row r="22" spans="1:105" ht="12" customHeight="1" x14ac:dyDescent="0.25">
      <c r="A22" s="46" t="s">
        <v>33</v>
      </c>
      <c r="B22" s="229">
        <v>0</v>
      </c>
      <c r="C22" s="229">
        <v>7.6446357781842691</v>
      </c>
      <c r="D22" s="229">
        <v>10.819455393975529</v>
      </c>
      <c r="E22" s="229">
        <v>7.0029300179918792</v>
      </c>
      <c r="F22" s="229">
        <v>3.48595834916298</v>
      </c>
      <c r="G22" s="229">
        <v>3.2077580612268299</v>
      </c>
      <c r="H22" s="229">
        <v>2.033484375219099</v>
      </c>
      <c r="I22" s="229">
        <v>1.3968547280507131</v>
      </c>
      <c r="J22" s="229">
        <v>0.62580756751773414</v>
      </c>
      <c r="K22" s="229">
        <v>0.52968356677124639</v>
      </c>
      <c r="L22" s="229">
        <v>0</v>
      </c>
      <c r="M22" s="229">
        <v>2.2329124103300551</v>
      </c>
      <c r="N22" s="229">
        <v>0.96469995120929186</v>
      </c>
      <c r="O22" s="229">
        <v>1.542770701036636</v>
      </c>
      <c r="P22" s="229">
        <v>1.833484018622294</v>
      </c>
      <c r="Q22" s="229">
        <v>0.31433458756538191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3140</v>
      </c>
    </row>
    <row r="23" spans="1:105" ht="12" customHeight="1" x14ac:dyDescent="0.25">
      <c r="A23" s="46" t="s">
        <v>35</v>
      </c>
      <c r="B23" s="229">
        <v>5.5603270919702847</v>
      </c>
      <c r="C23" s="229">
        <v>6.6104773857080037</v>
      </c>
      <c r="D23" s="229">
        <v>5.4624509365822842</v>
      </c>
      <c r="E23" s="229">
        <v>5.3002239600944598</v>
      </c>
      <c r="F23" s="229">
        <v>5.6797742025740217</v>
      </c>
      <c r="G23" s="229">
        <v>7.7524765143063394</v>
      </c>
      <c r="H23" s="229">
        <v>6.2747697149599926</v>
      </c>
      <c r="I23" s="229">
        <v>6.960677215524214</v>
      </c>
      <c r="J23" s="229">
        <v>8.5601366696972931</v>
      </c>
      <c r="K23" s="229">
        <v>6.280495969664484</v>
      </c>
      <c r="L23" s="229">
        <v>9.1606735437275884</v>
      </c>
      <c r="M23" s="229">
        <v>9.6940337674860455</v>
      </c>
      <c r="N23" s="229">
        <v>8.9650461059615409</v>
      </c>
      <c r="O23" s="229">
        <v>7.1906936857928656</v>
      </c>
      <c r="P23" s="229">
        <v>10.027188298773209</v>
      </c>
      <c r="Q23" s="229">
        <v>7.5177429204204156</v>
      </c>
      <c r="R23" s="229">
        <v>9.0507400515027587</v>
      </c>
      <c r="S23" s="229">
        <v>10.102201665410581</v>
      </c>
      <c r="T23" s="229">
        <v>12.81597471709323</v>
      </c>
      <c r="U23" s="229">
        <v>13.44354882240526</v>
      </c>
      <c r="V23" s="229">
        <v>19.462730312826821</v>
      </c>
      <c r="W23" s="229">
        <v>13.671820186602851</v>
      </c>
      <c r="X23" s="229">
        <v>14.145707211195591</v>
      </c>
      <c r="Y23" s="229">
        <v>10.973450985288279</v>
      </c>
      <c r="DA23" s="73" t="s">
        <v>3141</v>
      </c>
    </row>
    <row r="24" spans="1:105" ht="12" customHeight="1" x14ac:dyDescent="0.25">
      <c r="A24" s="46" t="s">
        <v>36</v>
      </c>
      <c r="B24" s="229">
        <v>12.32495230270729</v>
      </c>
      <c r="C24" s="229">
        <v>12.585491517512891</v>
      </c>
      <c r="D24" s="229">
        <v>14.590196031828331</v>
      </c>
      <c r="E24" s="229">
        <v>14.098066403779841</v>
      </c>
      <c r="F24" s="229">
        <v>15.704724895303521</v>
      </c>
      <c r="G24" s="229">
        <v>16.906100163890692</v>
      </c>
      <c r="H24" s="229">
        <v>14.41650322188169</v>
      </c>
      <c r="I24" s="229">
        <v>10.9354098234404</v>
      </c>
      <c r="J24" s="229">
        <v>4.8633986772501636</v>
      </c>
      <c r="K24" s="229">
        <v>0.68753403919569889</v>
      </c>
      <c r="L24" s="229">
        <v>0.77438044414126306</v>
      </c>
      <c r="M24" s="229">
        <v>0.1230324070141128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33.309379603465089</v>
      </c>
      <c r="C25" s="229">
        <v>2.501078380012475</v>
      </c>
      <c r="D25" s="229">
        <v>1.1306387742370669</v>
      </c>
      <c r="E25" s="229">
        <v>2.3306058731552262</v>
      </c>
      <c r="F25" s="229">
        <v>1.796128552214918</v>
      </c>
      <c r="G25" s="229">
        <v>2.744116884260237</v>
      </c>
      <c r="H25" s="229">
        <v>2.6307235002961171</v>
      </c>
      <c r="I25" s="229">
        <v>2.8260801584956599</v>
      </c>
      <c r="J25" s="229">
        <v>2.3916995090476938</v>
      </c>
      <c r="K25" s="229">
        <v>2.6221551116036248</v>
      </c>
      <c r="L25" s="229">
        <v>2.769622039945153</v>
      </c>
      <c r="M25" s="229">
        <v>2.439753229047426</v>
      </c>
      <c r="N25" s="229">
        <v>2.7501026937986812</v>
      </c>
      <c r="O25" s="229">
        <v>2.570483037280157</v>
      </c>
      <c r="P25" s="229">
        <v>0.94734204617832685</v>
      </c>
      <c r="Q25" s="229">
        <v>3.9834174271211178</v>
      </c>
      <c r="R25" s="229">
        <v>2.37970260849437</v>
      </c>
      <c r="S25" s="229">
        <v>1.6599362732708669</v>
      </c>
      <c r="T25" s="229">
        <v>5.1405781528861478</v>
      </c>
      <c r="U25" s="229">
        <v>4.8478514200943046</v>
      </c>
      <c r="V25" s="229">
        <v>3.55423364411832</v>
      </c>
      <c r="W25" s="229">
        <v>4.9767279369805344</v>
      </c>
      <c r="X25" s="229">
        <v>4.1866922395506618</v>
      </c>
      <c r="Y25" s="229">
        <v>5.3253727720584312</v>
      </c>
      <c r="DA25" s="73" t="s">
        <v>3143</v>
      </c>
    </row>
    <row r="26" spans="1:105" ht="12" customHeight="1" x14ac:dyDescent="0.25">
      <c r="A26" s="46" t="s">
        <v>39</v>
      </c>
      <c r="B26" s="229">
        <v>1.382738522956221</v>
      </c>
      <c r="C26" s="229">
        <v>0.90934446775926081</v>
      </c>
      <c r="D26" s="229">
        <v>1.272231998570577</v>
      </c>
      <c r="E26" s="229">
        <v>1.282383621307303</v>
      </c>
      <c r="F26" s="229">
        <v>0.34610803296752901</v>
      </c>
      <c r="G26" s="229">
        <v>1.070902158712691</v>
      </c>
      <c r="H26" s="229">
        <v>0.655489473592894</v>
      </c>
      <c r="I26" s="229">
        <v>0.61081984174415371</v>
      </c>
      <c r="J26" s="229">
        <v>0.6045847660741952</v>
      </c>
      <c r="K26" s="229">
        <v>1.221603035040169</v>
      </c>
      <c r="L26" s="229">
        <v>0.96285055794180807</v>
      </c>
      <c r="M26" s="229">
        <v>0.88141768529353104</v>
      </c>
      <c r="N26" s="229">
        <v>0.77566218479606819</v>
      </c>
      <c r="O26" s="229">
        <v>0.63708241891262374</v>
      </c>
      <c r="P26" s="229">
        <v>0.36648457536358209</v>
      </c>
      <c r="Q26" s="229">
        <v>0.32576813903616869</v>
      </c>
      <c r="R26" s="229">
        <v>0.38686111774173859</v>
      </c>
      <c r="S26" s="229">
        <v>0.37667284655236921</v>
      </c>
      <c r="T26" s="229">
        <v>0.40720101168121808</v>
      </c>
      <c r="U26" s="229">
        <v>0.33169082226857072</v>
      </c>
      <c r="V26" s="229">
        <v>0.23810019072288591</v>
      </c>
      <c r="W26" s="229">
        <v>0.31526747539209771</v>
      </c>
      <c r="X26" s="229">
        <v>0.37043777088696689</v>
      </c>
      <c r="Y26" s="229">
        <v>0.31956971182567251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23.832389026725185</v>
      </c>
      <c r="C27" s="261">
        <f t="shared" si="0"/>
        <v>23.66255807328535</v>
      </c>
      <c r="D27" s="261">
        <f t="shared" si="0"/>
        <v>22.051843830817376</v>
      </c>
      <c r="E27" s="261">
        <f t="shared" si="0"/>
        <v>20.942120311238114</v>
      </c>
      <c r="F27" s="261">
        <f t="shared" si="0"/>
        <v>19.24824004154878</v>
      </c>
      <c r="G27" s="261">
        <f t="shared" si="0"/>
        <v>23.230701765942715</v>
      </c>
      <c r="H27" s="261">
        <f t="shared" si="0"/>
        <v>21.307022018665094</v>
      </c>
      <c r="I27" s="261">
        <f t="shared" si="0"/>
        <v>21.436379508455961</v>
      </c>
      <c r="J27" s="261">
        <f t="shared" si="0"/>
        <v>18.537067908429677</v>
      </c>
      <c r="K27" s="261">
        <f t="shared" si="0"/>
        <v>12.59156410940807</v>
      </c>
      <c r="L27" s="261">
        <f t="shared" si="0"/>
        <v>14.528854350288761</v>
      </c>
      <c r="M27" s="261">
        <f t="shared" si="0"/>
        <v>15.727371316833745</v>
      </c>
      <c r="N27" s="261">
        <f t="shared" si="0"/>
        <v>13.154084191611382</v>
      </c>
      <c r="O27" s="261">
        <f t="shared" si="0"/>
        <v>10.724263010553665</v>
      </c>
      <c r="P27" s="261">
        <f t="shared" si="0"/>
        <v>11.643673691967193</v>
      </c>
      <c r="Q27" s="261">
        <f t="shared" si="0"/>
        <v>11.239852389316066</v>
      </c>
      <c r="R27" s="261">
        <f t="shared" si="0"/>
        <v>12.094923382794363</v>
      </c>
      <c r="S27" s="261">
        <f t="shared" si="0"/>
        <v>12.432378656104408</v>
      </c>
      <c r="T27" s="261">
        <f t="shared" si="0"/>
        <v>24.621727318691576</v>
      </c>
      <c r="U27" s="261">
        <f t="shared" si="0"/>
        <v>25.194321364103992</v>
      </c>
      <c r="V27" s="261">
        <f t="shared" si="0"/>
        <v>25.762951002042819</v>
      </c>
      <c r="W27" s="261">
        <f t="shared" si="0"/>
        <v>22.987400691403455</v>
      </c>
      <c r="X27" s="261">
        <f t="shared" si="0"/>
        <v>20.790316296650087</v>
      </c>
      <c r="Y27" s="261">
        <f t="shared" si="0"/>
        <v>18.54264961839549</v>
      </c>
      <c r="DA27" s="70"/>
    </row>
    <row r="28" spans="1:105" ht="12" customHeight="1" x14ac:dyDescent="0.25">
      <c r="A28" s="60" t="s">
        <v>3070</v>
      </c>
      <c r="B28" s="262">
        <v>23.26374943952646</v>
      </c>
      <c r="C28" s="262">
        <v>23.17595578988923</v>
      </c>
      <c r="D28" s="262">
        <v>21.410131799839139</v>
      </c>
      <c r="E28" s="262">
        <v>20.16217902301884</v>
      </c>
      <c r="F28" s="262">
        <v>18.449008326148611</v>
      </c>
      <c r="G28" s="262">
        <v>22.01852420579306</v>
      </c>
      <c r="H28" s="262">
        <v>20.38357251010056</v>
      </c>
      <c r="I28" s="262">
        <v>20.47274993781491</v>
      </c>
      <c r="J28" s="262">
        <v>17.34491604079097</v>
      </c>
      <c r="K28" s="262">
        <v>11.450982302070081</v>
      </c>
      <c r="L28" s="262">
        <v>13.24065319462181</v>
      </c>
      <c r="M28" s="262">
        <v>14.43919842448901</v>
      </c>
      <c r="N28" s="262">
        <v>11.815962574540331</v>
      </c>
      <c r="O28" s="262">
        <v>9.5882330479144429</v>
      </c>
      <c r="P28" s="262">
        <v>10.15727512053445</v>
      </c>
      <c r="Q28" s="262">
        <v>9.7540524498643997</v>
      </c>
      <c r="R28" s="262">
        <v>10.47472897763355</v>
      </c>
      <c r="S28" s="262">
        <v>10.709564963964491</v>
      </c>
      <c r="T28" s="262">
        <v>22.916695526776209</v>
      </c>
      <c r="U28" s="262">
        <v>23.516567029232831</v>
      </c>
      <c r="V28" s="262">
        <v>24.262624657971099</v>
      </c>
      <c r="W28" s="262">
        <v>21.291416175335009</v>
      </c>
      <c r="X28" s="262">
        <v>19.204751270098839</v>
      </c>
      <c r="Y28" s="262">
        <v>17.08505177781857</v>
      </c>
      <c r="DA28" s="72" t="s">
        <v>3145</v>
      </c>
    </row>
    <row r="29" spans="1:105" ht="12" customHeight="1" x14ac:dyDescent="0.25">
      <c r="A29" s="59" t="s">
        <v>28</v>
      </c>
      <c r="B29" s="230">
        <v>0.90677347669866593</v>
      </c>
      <c r="C29" s="230">
        <v>0.60352120947387322</v>
      </c>
      <c r="D29" s="230">
        <v>0.50054261754921969</v>
      </c>
      <c r="E29" s="230">
        <v>0.62557283210435477</v>
      </c>
      <c r="F29" s="230">
        <v>0.12550360707782901</v>
      </c>
      <c r="G29" s="230">
        <v>0.17374329981441461</v>
      </c>
      <c r="H29" s="230">
        <v>0.1172656897297681</v>
      </c>
      <c r="I29" s="230">
        <v>9.6163207768851969E-2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6.0862854573972627E-2</v>
      </c>
      <c r="R29" s="230">
        <v>0.1149349857609667</v>
      </c>
      <c r="S29" s="230">
        <v>0.1198519904388297</v>
      </c>
      <c r="T29" s="230">
        <v>0.1218557477304176</v>
      </c>
      <c r="U29" s="230">
        <v>0.1192835503866136</v>
      </c>
      <c r="V29" s="230">
        <v>0.1225807481848985</v>
      </c>
      <c r="W29" s="230">
        <v>0</v>
      </c>
      <c r="X29" s="230">
        <v>0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1.9666087211211649</v>
      </c>
      <c r="C30" s="230">
        <v>0.44772224059339449</v>
      </c>
      <c r="D30" s="230">
        <v>0.47079139057694419</v>
      </c>
      <c r="E30" s="230">
        <v>0.4779780471091607</v>
      </c>
      <c r="F30" s="230">
        <v>0</v>
      </c>
      <c r="G30" s="230">
        <v>0.45256672991631081</v>
      </c>
      <c r="H30" s="230">
        <v>0.8846836914601216</v>
      </c>
      <c r="I30" s="230">
        <v>1.099705036968575</v>
      </c>
      <c r="J30" s="230">
        <v>0.22027216157227181</v>
      </c>
      <c r="K30" s="230">
        <v>0.44766641981069188</v>
      </c>
      <c r="L30" s="230">
        <v>0.87980175102218505</v>
      </c>
      <c r="M30" s="230">
        <v>0.21856399012291411</v>
      </c>
      <c r="N30" s="230">
        <v>0.2241096566782052</v>
      </c>
      <c r="O30" s="230">
        <v>0.22431594578155109</v>
      </c>
      <c r="P30" s="230">
        <v>0.2235119624579644</v>
      </c>
      <c r="Q30" s="230">
        <v>0.2219608228287365</v>
      </c>
      <c r="R30" s="230">
        <v>0.50753319439658284</v>
      </c>
      <c r="S30" s="230">
        <v>0.72634866020075206</v>
      </c>
      <c r="T30" s="230">
        <v>0.28455655445811717</v>
      </c>
      <c r="U30" s="230">
        <v>0.28478282733666388</v>
      </c>
      <c r="V30" s="230">
        <v>0.21710007640555351</v>
      </c>
      <c r="W30" s="230">
        <v>0.22372296238956191</v>
      </c>
      <c r="X30" s="230">
        <v>0</v>
      </c>
      <c r="Y30" s="230">
        <v>0.57300991062082662</v>
      </c>
      <c r="DA30" s="71" t="s">
        <v>3147</v>
      </c>
    </row>
    <row r="31" spans="1:105" ht="12" customHeight="1" x14ac:dyDescent="0.25">
      <c r="A31" s="59" t="s">
        <v>159</v>
      </c>
      <c r="B31" s="230">
        <v>0.86670812298098077</v>
      </c>
      <c r="C31" s="230">
        <v>0.76307510034298476</v>
      </c>
      <c r="D31" s="230">
        <v>0.91227429369738777</v>
      </c>
      <c r="E31" s="230">
        <v>0.92019658093899359</v>
      </c>
      <c r="F31" s="230">
        <v>1.1034801866272499</v>
      </c>
      <c r="G31" s="230">
        <v>0.73136706094768045</v>
      </c>
      <c r="H31" s="230">
        <v>0.76759663586102556</v>
      </c>
      <c r="I31" s="230">
        <v>1.064458359817283</v>
      </c>
      <c r="J31" s="230">
        <v>0.49743975916870659</v>
      </c>
      <c r="K31" s="230">
        <v>0.70619942123288548</v>
      </c>
      <c r="L31" s="230">
        <v>0.76097201708564133</v>
      </c>
      <c r="M31" s="230">
        <v>0.74974376579583435</v>
      </c>
      <c r="N31" s="230">
        <v>1.013363358977561</v>
      </c>
      <c r="O31" s="230">
        <v>0.28602686575979591</v>
      </c>
      <c r="P31" s="230">
        <v>0.46374569561407369</v>
      </c>
      <c r="Q31" s="230">
        <v>0.43244165282732738</v>
      </c>
      <c r="R31" s="230">
        <v>0.27885512620798469</v>
      </c>
      <c r="S31" s="230">
        <v>0.28262164232047499</v>
      </c>
      <c r="T31" s="230">
        <v>0.17315421678059359</v>
      </c>
      <c r="U31" s="230">
        <v>1.21729763877207</v>
      </c>
      <c r="V31" s="230">
        <v>0.19675475410591711</v>
      </c>
      <c r="W31" s="230">
        <v>0.21851167329868609</v>
      </c>
      <c r="X31" s="230">
        <v>0.2145682689841458</v>
      </c>
      <c r="Y31" s="230">
        <v>0.1183968356098519</v>
      </c>
      <c r="DA31" s="71" t="s">
        <v>3148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0.62874022303203891</v>
      </c>
      <c r="F32" s="230">
        <v>0</v>
      </c>
      <c r="G32" s="230">
        <v>0.1446034207050077</v>
      </c>
      <c r="H32" s="230">
        <v>0.15363358051725259</v>
      </c>
      <c r="I32" s="230">
        <v>0</v>
      </c>
      <c r="J32" s="230">
        <v>0</v>
      </c>
      <c r="K32" s="230">
        <v>1.0526787726194271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3149</v>
      </c>
    </row>
    <row r="33" spans="1:105" ht="12" customHeight="1" x14ac:dyDescent="0.25">
      <c r="A33" s="59" t="s">
        <v>35</v>
      </c>
      <c r="B33" s="230">
        <v>19.52365911872565</v>
      </c>
      <c r="C33" s="230">
        <v>21.361637239478981</v>
      </c>
      <c r="D33" s="230">
        <v>19.526523498015589</v>
      </c>
      <c r="E33" s="230">
        <v>17.509691339834291</v>
      </c>
      <c r="F33" s="230">
        <v>17.220024532443531</v>
      </c>
      <c r="G33" s="230">
        <v>20.516243694409649</v>
      </c>
      <c r="H33" s="230">
        <v>18.460392912532399</v>
      </c>
      <c r="I33" s="230">
        <v>18.212423333260201</v>
      </c>
      <c r="J33" s="230">
        <v>16.627204120049988</v>
      </c>
      <c r="K33" s="230">
        <v>9.2444376884070749</v>
      </c>
      <c r="L33" s="230">
        <v>11.599879426513979</v>
      </c>
      <c r="M33" s="230">
        <v>13.470890668570259</v>
      </c>
      <c r="N33" s="230">
        <v>10.578489558884559</v>
      </c>
      <c r="O33" s="230">
        <v>9.0778902363730971</v>
      </c>
      <c r="P33" s="230">
        <v>9.4700174624624136</v>
      </c>
      <c r="Q33" s="230">
        <v>9.0387871196343621</v>
      </c>
      <c r="R33" s="230">
        <v>9.5734056712680164</v>
      </c>
      <c r="S33" s="230">
        <v>9.5807426710044368</v>
      </c>
      <c r="T33" s="230">
        <v>22.337129007807079</v>
      </c>
      <c r="U33" s="230">
        <v>21.895203012737479</v>
      </c>
      <c r="V33" s="230">
        <v>23.726189079274729</v>
      </c>
      <c r="W33" s="230">
        <v>20.849181539646761</v>
      </c>
      <c r="X33" s="230">
        <v>18.990183001114691</v>
      </c>
      <c r="Y33" s="230">
        <v>16.393645031587891</v>
      </c>
      <c r="DA33" s="71" t="s">
        <v>3150</v>
      </c>
    </row>
    <row r="34" spans="1:105" ht="12" customHeight="1" x14ac:dyDescent="0.25">
      <c r="A34" s="60" t="s">
        <v>3077</v>
      </c>
      <c r="B34" s="262">
        <v>0.5686395871987252</v>
      </c>
      <c r="C34" s="262">
        <v>0.48660228339611911</v>
      </c>
      <c r="D34" s="262">
        <v>0.64171203097823526</v>
      </c>
      <c r="E34" s="262">
        <v>0.77994128821927156</v>
      </c>
      <c r="F34" s="262">
        <v>0.79923171540016824</v>
      </c>
      <c r="G34" s="262">
        <v>1.2121775601496561</v>
      </c>
      <c r="H34" s="262">
        <v>0.92344950856453345</v>
      </c>
      <c r="I34" s="262">
        <v>0.96362957064104893</v>
      </c>
      <c r="J34" s="262">
        <v>1.192151867638706</v>
      </c>
      <c r="K34" s="262">
        <v>1.140581807337989</v>
      </c>
      <c r="L34" s="262">
        <v>1.2882011556669499</v>
      </c>
      <c r="M34" s="262">
        <v>1.288172892344734</v>
      </c>
      <c r="N34" s="262">
        <v>1.3381216170710519</v>
      </c>
      <c r="O34" s="262">
        <v>1.1360299626392221</v>
      </c>
      <c r="P34" s="262">
        <v>1.4863985714327419</v>
      </c>
      <c r="Q34" s="262">
        <v>1.485799939451667</v>
      </c>
      <c r="R34" s="262">
        <v>1.6201944051608139</v>
      </c>
      <c r="S34" s="262">
        <v>1.722813692139918</v>
      </c>
      <c r="T34" s="262">
        <v>1.705031791915367</v>
      </c>
      <c r="U34" s="262">
        <v>1.6777543348711621</v>
      </c>
      <c r="V34" s="262">
        <v>1.5003263440717181</v>
      </c>
      <c r="W34" s="262">
        <v>1.695984516068447</v>
      </c>
      <c r="X34" s="262">
        <v>1.585565026551248</v>
      </c>
      <c r="Y34" s="262">
        <v>1.4575978405769201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6.1018106240675181</v>
      </c>
      <c r="C35" s="261">
        <f t="shared" si="1"/>
        <v>2.999576310607392</v>
      </c>
      <c r="D35" s="261">
        <f t="shared" si="1"/>
        <v>3.9315578140666032</v>
      </c>
      <c r="E35" s="261">
        <f t="shared" si="1"/>
        <v>3.7092779067503199</v>
      </c>
      <c r="F35" s="261">
        <f t="shared" si="1"/>
        <v>3.4967773509987388</v>
      </c>
      <c r="G35" s="261">
        <f t="shared" si="1"/>
        <v>4.4740923178090588</v>
      </c>
      <c r="H35" s="261">
        <f t="shared" si="1"/>
        <v>3.3274086137760435</v>
      </c>
      <c r="I35" s="261">
        <f t="shared" si="1"/>
        <v>3.0363941747278513</v>
      </c>
      <c r="J35" s="261">
        <f t="shared" si="1"/>
        <v>2.4577946362800307</v>
      </c>
      <c r="K35" s="261">
        <f t="shared" si="1"/>
        <v>2.0577056259913</v>
      </c>
      <c r="L35" s="261">
        <f t="shared" si="1"/>
        <v>2.2945145477693716</v>
      </c>
      <c r="M35" s="261">
        <f t="shared" si="1"/>
        <v>2.5392894197993692</v>
      </c>
      <c r="N35" s="261">
        <f t="shared" si="1"/>
        <v>2.3909957291771375</v>
      </c>
      <c r="O35" s="261">
        <f t="shared" si="1"/>
        <v>2.0928579835831367</v>
      </c>
      <c r="P35" s="261">
        <f t="shared" si="1"/>
        <v>2.4980793278405828</v>
      </c>
      <c r="Q35" s="261">
        <f t="shared" si="1"/>
        <v>2.2321568219842001</v>
      </c>
      <c r="R35" s="261">
        <f t="shared" si="1"/>
        <v>2.1837805401614454</v>
      </c>
      <c r="S35" s="261">
        <f t="shared" si="1"/>
        <v>2.3025538664121563</v>
      </c>
      <c r="T35" s="261">
        <f t="shared" si="1"/>
        <v>2.5620222285644263</v>
      </c>
      <c r="U35" s="261">
        <f t="shared" si="1"/>
        <v>2.6920280131345513</v>
      </c>
      <c r="V35" s="261">
        <f t="shared" si="1"/>
        <v>3.7573388479047178</v>
      </c>
      <c r="W35" s="261">
        <f t="shared" si="1"/>
        <v>2.8574568614796827</v>
      </c>
      <c r="X35" s="261">
        <f t="shared" si="1"/>
        <v>3.0102187034713785</v>
      </c>
      <c r="Y35" s="261">
        <f t="shared" si="1"/>
        <v>2.6864379362881676</v>
      </c>
      <c r="DA35" s="70"/>
    </row>
    <row r="36" spans="1:105" ht="12" customHeight="1" x14ac:dyDescent="0.25">
      <c r="A36" s="60" t="s">
        <v>3080</v>
      </c>
      <c r="B36" s="262">
        <v>1.112479428161421</v>
      </c>
      <c r="C36" s="262">
        <v>0.57592993955723237</v>
      </c>
      <c r="D36" s="262">
        <v>1.085390387917569</v>
      </c>
      <c r="E36" s="262">
        <v>1.1205280687082639</v>
      </c>
      <c r="F36" s="262">
        <v>1.050078456737275</v>
      </c>
      <c r="G36" s="262">
        <v>1.550825181694377</v>
      </c>
      <c r="H36" s="262">
        <v>1.0444092212890801</v>
      </c>
      <c r="I36" s="262">
        <v>1.061211733803691</v>
      </c>
      <c r="J36" s="262">
        <v>0.99449201106439078</v>
      </c>
      <c r="K36" s="262">
        <v>0.88422300810912091</v>
      </c>
      <c r="L36" s="262">
        <v>0.99932811127403776</v>
      </c>
      <c r="M36" s="262">
        <v>1.1029452258991399</v>
      </c>
      <c r="N36" s="262">
        <v>1.0462656835987769</v>
      </c>
      <c r="O36" s="262">
        <v>0.90606124014993272</v>
      </c>
      <c r="P36" s="262">
        <v>1.0991641016531379</v>
      </c>
      <c r="Q36" s="262">
        <v>0.95309889382510782</v>
      </c>
      <c r="R36" s="262">
        <v>0.94406923122725572</v>
      </c>
      <c r="S36" s="262">
        <v>1.0009203769848669</v>
      </c>
      <c r="T36" s="262">
        <v>1.0878029961324731</v>
      </c>
      <c r="U36" s="262">
        <v>1.159916824098862</v>
      </c>
      <c r="V36" s="262">
        <v>1.70344513084364</v>
      </c>
      <c r="W36" s="262">
        <v>1.2404271936217419</v>
      </c>
      <c r="X36" s="262">
        <v>1.327897695510984</v>
      </c>
      <c r="Y36" s="262">
        <v>1.1612367338241281</v>
      </c>
      <c r="DA36" s="72" t="s">
        <v>3152</v>
      </c>
    </row>
    <row r="37" spans="1:105" ht="12" customHeight="1" x14ac:dyDescent="0.25">
      <c r="A37" s="59" t="s">
        <v>28</v>
      </c>
      <c r="B37" s="230">
        <v>1.6660945117263931E-2</v>
      </c>
      <c r="C37" s="230">
        <v>8.8091492941959008E-3</v>
      </c>
      <c r="D37" s="230">
        <v>0</v>
      </c>
      <c r="E37" s="230">
        <v>0</v>
      </c>
      <c r="F37" s="230">
        <v>0</v>
      </c>
      <c r="G37" s="230">
        <v>7.3466295527047391E-3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0.11793229220953901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2.3684526002541881E-2</v>
      </c>
      <c r="DA38" s="71" t="s">
        <v>3154</v>
      </c>
    </row>
    <row r="39" spans="1:105" ht="12" customHeight="1" x14ac:dyDescent="0.25">
      <c r="A39" s="59" t="s">
        <v>159</v>
      </c>
      <c r="B39" s="230">
        <v>6.6471267429860134E-2</v>
      </c>
      <c r="C39" s="230">
        <v>6.7006669470162081E-2</v>
      </c>
      <c r="D39" s="230">
        <v>6.176111269351351E-2</v>
      </c>
      <c r="E39" s="230">
        <v>5.9375980358022211E-2</v>
      </c>
      <c r="F39" s="230">
        <v>5.9825331316060319E-2</v>
      </c>
      <c r="G39" s="230">
        <v>5.5030180983582977E-2</v>
      </c>
      <c r="H39" s="230">
        <v>5.8590881034000529E-2</v>
      </c>
      <c r="I39" s="230">
        <v>0.1367218654532566</v>
      </c>
      <c r="J39" s="230">
        <v>2.3078893113804351E-2</v>
      </c>
      <c r="K39" s="230">
        <v>0</v>
      </c>
      <c r="L39" s="230">
        <v>0</v>
      </c>
      <c r="M39" s="230">
        <v>0</v>
      </c>
      <c r="N39" s="230">
        <v>1.9312809087923859E-2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3155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0.1085325384995781</v>
      </c>
      <c r="F40" s="230">
        <v>0</v>
      </c>
      <c r="G40" s="230">
        <v>2.496130476455492E-2</v>
      </c>
      <c r="H40" s="230">
        <v>2.652008235119243E-2</v>
      </c>
      <c r="I40" s="230">
        <v>0</v>
      </c>
      <c r="J40" s="230">
        <v>0</v>
      </c>
      <c r="K40" s="230">
        <v>0.1817124071783536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0.91141492340475783</v>
      </c>
      <c r="C41" s="230">
        <v>0.50011412079287443</v>
      </c>
      <c r="D41" s="230">
        <v>1.023629275224055</v>
      </c>
      <c r="E41" s="230">
        <v>0.9526195498506641</v>
      </c>
      <c r="F41" s="230">
        <v>0.99025312542121469</v>
      </c>
      <c r="G41" s="230">
        <v>1.463487066393534</v>
      </c>
      <c r="H41" s="230">
        <v>0.95929825790388734</v>
      </c>
      <c r="I41" s="230">
        <v>0.92448986835043412</v>
      </c>
      <c r="J41" s="230">
        <v>0.97141311795058638</v>
      </c>
      <c r="K41" s="230">
        <v>0.70251060093076734</v>
      </c>
      <c r="L41" s="230">
        <v>0.99932811127403776</v>
      </c>
      <c r="M41" s="230">
        <v>1.1029452258991399</v>
      </c>
      <c r="N41" s="230">
        <v>1.0269528745108529</v>
      </c>
      <c r="O41" s="230">
        <v>0.90606124014993272</v>
      </c>
      <c r="P41" s="230">
        <v>1.0991641016531379</v>
      </c>
      <c r="Q41" s="230">
        <v>0.95309889382510782</v>
      </c>
      <c r="R41" s="230">
        <v>0.94406923122725572</v>
      </c>
      <c r="S41" s="230">
        <v>1.0009203769848669</v>
      </c>
      <c r="T41" s="230">
        <v>1.0878029961324731</v>
      </c>
      <c r="U41" s="230">
        <v>1.159916824098862</v>
      </c>
      <c r="V41" s="230">
        <v>1.70344513084364</v>
      </c>
      <c r="W41" s="230">
        <v>1.2404271936217419</v>
      </c>
      <c r="X41" s="230">
        <v>1.327897695510984</v>
      </c>
      <c r="Y41" s="230">
        <v>1.1375522078215861</v>
      </c>
      <c r="DA41" s="71" t="s">
        <v>3157</v>
      </c>
    </row>
    <row r="42" spans="1:105" ht="12" customHeight="1" x14ac:dyDescent="0.25">
      <c r="A42" s="60" t="s">
        <v>3087</v>
      </c>
      <c r="B42" s="262">
        <v>4.9184420606809081</v>
      </c>
      <c r="C42" s="262">
        <v>2.362984370294138</v>
      </c>
      <c r="D42" s="262">
        <v>2.7661687557016519</v>
      </c>
      <c r="E42" s="262">
        <v>2.491518894764515</v>
      </c>
      <c r="F42" s="262">
        <v>2.347063120698162</v>
      </c>
      <c r="G42" s="262">
        <v>2.772151700410137</v>
      </c>
      <c r="H42" s="262">
        <v>2.1678780774045028</v>
      </c>
      <c r="I42" s="262">
        <v>1.8550521009373131</v>
      </c>
      <c r="J42" s="262">
        <v>1.314683681236865</v>
      </c>
      <c r="K42" s="262">
        <v>1.0312926265485021</v>
      </c>
      <c r="L42" s="262">
        <v>1.1345935618923131</v>
      </c>
      <c r="M42" s="262">
        <v>1.275754842728422</v>
      </c>
      <c r="N42" s="262">
        <v>1.1779138646515359</v>
      </c>
      <c r="O42" s="262">
        <v>1.0451742052660651</v>
      </c>
      <c r="P42" s="262">
        <v>1.2136141819040149</v>
      </c>
      <c r="Q42" s="262">
        <v>1.093831511995849</v>
      </c>
      <c r="R42" s="262">
        <v>1.037730682076426</v>
      </c>
      <c r="S42" s="262">
        <v>1.086859886710756</v>
      </c>
      <c r="T42" s="262">
        <v>1.261662400334203</v>
      </c>
      <c r="U42" s="262">
        <v>1.322954885822204</v>
      </c>
      <c r="V42" s="262">
        <v>1.8668563748127911</v>
      </c>
      <c r="W42" s="262">
        <v>1.4056007093296179</v>
      </c>
      <c r="X42" s="262">
        <v>1.484657433165627</v>
      </c>
      <c r="Y42" s="262">
        <v>1.343490585140295</v>
      </c>
      <c r="DA42" s="72" t="s">
        <v>3158</v>
      </c>
    </row>
    <row r="43" spans="1:105" ht="12" customHeight="1" x14ac:dyDescent="0.25">
      <c r="A43" s="64" t="s">
        <v>28</v>
      </c>
      <c r="B43" s="229">
        <v>6.75010956739755E-4</v>
      </c>
      <c r="C43" s="229">
        <v>4.4458902460092108E-4</v>
      </c>
      <c r="D43" s="229">
        <v>0</v>
      </c>
      <c r="E43" s="229">
        <v>0</v>
      </c>
      <c r="F43" s="229">
        <v>0</v>
      </c>
      <c r="G43" s="229">
        <v>1.9642588230103109E-3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4.8256006147073876E-3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1.6378807576583949E-2</v>
      </c>
      <c r="DA45" s="73" t="s">
        <v>3161</v>
      </c>
    </row>
    <row r="46" spans="1:105" ht="12" customHeight="1" x14ac:dyDescent="0.25">
      <c r="A46" s="64" t="s">
        <v>159</v>
      </c>
      <c r="B46" s="229">
        <v>2.7716217330054881E-3</v>
      </c>
      <c r="C46" s="229">
        <v>3.4804196252531108E-3</v>
      </c>
      <c r="D46" s="229">
        <v>8.0277979662353623E-3</v>
      </c>
      <c r="E46" s="229">
        <v>1.045188957503539E-2</v>
      </c>
      <c r="F46" s="229">
        <v>1.0385351457616021E-2</v>
      </c>
      <c r="G46" s="229">
        <v>1.5142595526146699E-2</v>
      </c>
      <c r="H46" s="229">
        <v>1.185587112156814E-2</v>
      </c>
      <c r="I46" s="229">
        <v>3.9442841567554718E-2</v>
      </c>
      <c r="J46" s="229">
        <v>1.2332137429804419E-2</v>
      </c>
      <c r="K46" s="229">
        <v>0</v>
      </c>
      <c r="L46" s="229">
        <v>0</v>
      </c>
      <c r="M46" s="229">
        <v>0</v>
      </c>
      <c r="N46" s="229">
        <v>1.546877572733063E-2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3162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1.8521722372185891E-2</v>
      </c>
      <c r="F47" s="229">
        <v>0</v>
      </c>
      <c r="G47" s="229">
        <v>6.6589239284918483E-3</v>
      </c>
      <c r="H47" s="229">
        <v>5.2025432492490628E-3</v>
      </c>
      <c r="I47" s="229">
        <v>0</v>
      </c>
      <c r="J47" s="229">
        <v>0</v>
      </c>
      <c r="K47" s="229">
        <v>0.13059315556188969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0.76002171782956973</v>
      </c>
      <c r="D48" s="229">
        <v>0.98724579719622629</v>
      </c>
      <c r="E48" s="229">
        <v>0.58890660612518664</v>
      </c>
      <c r="F48" s="229">
        <v>0.36379743873382081</v>
      </c>
      <c r="G48" s="229">
        <v>0.33476423119980497</v>
      </c>
      <c r="H48" s="229">
        <v>0.21221607756374411</v>
      </c>
      <c r="I48" s="229">
        <v>0.14577689158853421</v>
      </c>
      <c r="J48" s="229">
        <v>6.5309784971429724E-2</v>
      </c>
      <c r="K48" s="229">
        <v>5.5278206343757123E-2</v>
      </c>
      <c r="L48" s="229">
        <v>0</v>
      </c>
      <c r="M48" s="229">
        <v>0.23302854894697339</v>
      </c>
      <c r="N48" s="229">
        <v>0.10067686881022279</v>
      </c>
      <c r="O48" s="229">
        <v>0.16100480079616369</v>
      </c>
      <c r="P48" s="229">
        <v>0.19134387824637719</v>
      </c>
      <c r="Q48" s="229">
        <v>3.2804212330648078E-2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3.7204046479365711E-2</v>
      </c>
      <c r="C49" s="229">
        <v>2.543060769772728E-2</v>
      </c>
      <c r="D49" s="229">
        <v>0.1302560982344606</v>
      </c>
      <c r="E49" s="229">
        <v>0.16416385949215681</v>
      </c>
      <c r="F49" s="229">
        <v>0.16828924118485961</v>
      </c>
      <c r="G49" s="229">
        <v>0.39424147782557539</v>
      </c>
      <c r="H49" s="229">
        <v>0.190033926286688</v>
      </c>
      <c r="I49" s="229">
        <v>0.26109972853490648</v>
      </c>
      <c r="J49" s="229">
        <v>0.50816106715091192</v>
      </c>
      <c r="K49" s="229">
        <v>0.50982998134704327</v>
      </c>
      <c r="L49" s="229">
        <v>0.7745491492206974</v>
      </c>
      <c r="M49" s="229">
        <v>0.78143662652332491</v>
      </c>
      <c r="N49" s="229">
        <v>0.80525801253976848</v>
      </c>
      <c r="O49" s="229">
        <v>0.64304896506307563</v>
      </c>
      <c r="P49" s="229">
        <v>0.95557691093598918</v>
      </c>
      <c r="Q49" s="229">
        <v>0.67919324707141981</v>
      </c>
      <c r="R49" s="229">
        <v>0.81932947696854297</v>
      </c>
      <c r="S49" s="229">
        <v>0.93295428984244344</v>
      </c>
      <c r="T49" s="229">
        <v>0.74057904474726688</v>
      </c>
      <c r="U49" s="229">
        <v>0.84584568865344312</v>
      </c>
      <c r="V49" s="229">
        <v>1.509939341011501</v>
      </c>
      <c r="W49" s="229">
        <v>0.93068929664259814</v>
      </c>
      <c r="X49" s="229">
        <v>1.0603161707487401</v>
      </c>
      <c r="Y49" s="229">
        <v>0.78477349787283046</v>
      </c>
      <c r="DA49" s="73" t="s">
        <v>3165</v>
      </c>
    </row>
    <row r="50" spans="1:105" ht="12" customHeight="1" x14ac:dyDescent="0.25">
      <c r="A50" s="64" t="s">
        <v>36</v>
      </c>
      <c r="B50" s="229">
        <v>1.286242011846765</v>
      </c>
      <c r="C50" s="229">
        <v>1.3134320954743439</v>
      </c>
      <c r="D50" s="229">
        <v>1.5226446834277261</v>
      </c>
      <c r="E50" s="229">
        <v>1.471285636567037</v>
      </c>
      <c r="F50" s="229">
        <v>1.638957818960324</v>
      </c>
      <c r="G50" s="229">
        <v>1.764334315720566</v>
      </c>
      <c r="H50" s="229">
        <v>1.504517961001383</v>
      </c>
      <c r="I50" s="229">
        <v>1.141228232467985</v>
      </c>
      <c r="J50" s="229">
        <v>0.5075482278065343</v>
      </c>
      <c r="K50" s="229">
        <v>7.1751609585860673E-2</v>
      </c>
      <c r="L50" s="229">
        <v>8.0814970796135283E-2</v>
      </c>
      <c r="M50" s="229">
        <v>1.283976171537975E-2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3.4753542268562261</v>
      </c>
      <c r="C51" s="229">
        <v>0.26017494064264318</v>
      </c>
      <c r="D51" s="229">
        <v>0.1179943788770039</v>
      </c>
      <c r="E51" s="229">
        <v>0.23818918063291269</v>
      </c>
      <c r="F51" s="229">
        <v>0.1656332703615408</v>
      </c>
      <c r="G51" s="229">
        <v>0.25504589738654238</v>
      </c>
      <c r="H51" s="229">
        <v>0.24405169818187031</v>
      </c>
      <c r="I51" s="229">
        <v>0.26750440677833281</v>
      </c>
      <c r="J51" s="229">
        <v>0.22133246387818459</v>
      </c>
      <c r="K51" s="229">
        <v>0.26383967370995132</v>
      </c>
      <c r="L51" s="229">
        <v>0.27922944187547988</v>
      </c>
      <c r="M51" s="229">
        <v>0.24844990554274399</v>
      </c>
      <c r="N51" s="229">
        <v>0.25651020757421389</v>
      </c>
      <c r="O51" s="229">
        <v>0.24112043940682529</v>
      </c>
      <c r="P51" s="229">
        <v>6.669339272164819E-2</v>
      </c>
      <c r="Q51" s="229">
        <v>0.38183405259378062</v>
      </c>
      <c r="R51" s="229">
        <v>0.21840120510788291</v>
      </c>
      <c r="S51" s="229">
        <v>0.15390559686831201</v>
      </c>
      <c r="T51" s="229">
        <v>0.52108335558693586</v>
      </c>
      <c r="U51" s="229">
        <v>0.47710919716876132</v>
      </c>
      <c r="V51" s="229">
        <v>0.35691703380129008</v>
      </c>
      <c r="W51" s="229">
        <v>0.47491141268701981</v>
      </c>
      <c r="X51" s="229">
        <v>0.42434126241688708</v>
      </c>
      <c r="Y51" s="229">
        <v>0.54233827969088078</v>
      </c>
      <c r="DA51" s="73" t="s">
        <v>3167</v>
      </c>
    </row>
    <row r="52" spans="1:105" ht="12" customHeight="1" x14ac:dyDescent="0.25">
      <c r="A52" s="64" t="s">
        <v>39</v>
      </c>
      <c r="B52" s="229">
        <v>0.11136954219409891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3168</v>
      </c>
    </row>
    <row r="53" spans="1:105" ht="12" customHeight="1" x14ac:dyDescent="0.25">
      <c r="A53" s="60" t="s">
        <v>3099</v>
      </c>
      <c r="B53" s="262">
        <v>7.0889135225188291E-2</v>
      </c>
      <c r="C53" s="262">
        <v>6.0662000756021621E-2</v>
      </c>
      <c r="D53" s="262">
        <v>7.9998670447382333E-2</v>
      </c>
      <c r="E53" s="262">
        <v>9.7230943277540879E-2</v>
      </c>
      <c r="F53" s="262">
        <v>9.9635773563302055E-2</v>
      </c>
      <c r="G53" s="262">
        <v>0.15111543570454469</v>
      </c>
      <c r="H53" s="262">
        <v>0.1151213150824608</v>
      </c>
      <c r="I53" s="262">
        <v>0.1201303399868474</v>
      </c>
      <c r="J53" s="262">
        <v>0.1486189439787749</v>
      </c>
      <c r="K53" s="262">
        <v>0.14218999133367699</v>
      </c>
      <c r="L53" s="262">
        <v>0.1605928746030206</v>
      </c>
      <c r="M53" s="262">
        <v>0.1605893511718075</v>
      </c>
      <c r="N53" s="262">
        <v>0.16681618092682471</v>
      </c>
      <c r="O53" s="262">
        <v>0.14162253816713871</v>
      </c>
      <c r="P53" s="262">
        <v>0.18530104428343011</v>
      </c>
      <c r="Q53" s="262">
        <v>0.1852264161632432</v>
      </c>
      <c r="R53" s="262">
        <v>0.20198062685776369</v>
      </c>
      <c r="S53" s="262">
        <v>0.21477360271653331</v>
      </c>
      <c r="T53" s="262">
        <v>0.2125568320977505</v>
      </c>
      <c r="U53" s="262">
        <v>0.2091563032134853</v>
      </c>
      <c r="V53" s="262">
        <v>0.18703734224828669</v>
      </c>
      <c r="W53" s="262">
        <v>0.2114289585283225</v>
      </c>
      <c r="X53" s="262">
        <v>0.19766357479476709</v>
      </c>
      <c r="Y53" s="262">
        <v>0.18171061732374469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2.3331281387950078</v>
      </c>
      <c r="C54" s="261">
        <f t="shared" si="2"/>
        <v>1.4929882681894977</v>
      </c>
      <c r="D54" s="261">
        <f t="shared" si="2"/>
        <v>2.1190676656824232</v>
      </c>
      <c r="E54" s="261">
        <f t="shared" si="2"/>
        <v>2.3311639083018063</v>
      </c>
      <c r="F54" s="261">
        <f t="shared" si="2"/>
        <v>2.2897192069705863</v>
      </c>
      <c r="G54" s="261">
        <f t="shared" si="2"/>
        <v>3.3327480082655168</v>
      </c>
      <c r="H54" s="261">
        <f t="shared" si="2"/>
        <v>2.4622276660928692</v>
      </c>
      <c r="I54" s="261">
        <f t="shared" si="2"/>
        <v>2.4927320185983621</v>
      </c>
      <c r="J54" s="261">
        <f t="shared" si="2"/>
        <v>2.7363795735974716</v>
      </c>
      <c r="K54" s="261">
        <f t="shared" si="2"/>
        <v>2.5567641802448291</v>
      </c>
      <c r="L54" s="261">
        <f t="shared" si="2"/>
        <v>2.8670013652326443</v>
      </c>
      <c r="M54" s="261">
        <f t="shared" si="2"/>
        <v>2.9522422881155577</v>
      </c>
      <c r="N54" s="261">
        <f t="shared" si="2"/>
        <v>2.9839580223069886</v>
      </c>
      <c r="O54" s="261">
        <f t="shared" si="2"/>
        <v>2.5503154856642158</v>
      </c>
      <c r="P54" s="261">
        <f t="shared" si="2"/>
        <v>3.2604955967752987</v>
      </c>
      <c r="Q54" s="261">
        <f t="shared" si="2"/>
        <v>3.1508955409777766</v>
      </c>
      <c r="R54" s="261">
        <f t="shared" si="2"/>
        <v>3.3538098548981212</v>
      </c>
      <c r="S54" s="261">
        <f t="shared" si="2"/>
        <v>3.5619671110506039</v>
      </c>
      <c r="T54" s="261">
        <f t="shared" si="2"/>
        <v>3.6130592858826418</v>
      </c>
      <c r="U54" s="261">
        <f t="shared" si="2"/>
        <v>3.6230145326646528</v>
      </c>
      <c r="V54" s="261">
        <f t="shared" si="2"/>
        <v>3.7554627303575279</v>
      </c>
      <c r="W54" s="261">
        <f t="shared" si="2"/>
        <v>3.7147279674564917</v>
      </c>
      <c r="X54" s="261">
        <f t="shared" si="2"/>
        <v>3.6027670011794988</v>
      </c>
      <c r="Y54" s="261">
        <f t="shared" si="2"/>
        <v>3.2719368972521807</v>
      </c>
      <c r="DA54" s="70"/>
    </row>
    <row r="55" spans="1:105" ht="12" customHeight="1" x14ac:dyDescent="0.25">
      <c r="A55" s="60" t="s">
        <v>3102</v>
      </c>
      <c r="B55" s="262">
        <v>0.69627396037190059</v>
      </c>
      <c r="C55" s="262">
        <v>0.3623958713770537</v>
      </c>
      <c r="D55" s="262">
        <v>0.6793096670377109</v>
      </c>
      <c r="E55" s="262">
        <v>0.70865563969303913</v>
      </c>
      <c r="F55" s="262">
        <v>0.65723742317416134</v>
      </c>
      <c r="G55" s="262">
        <v>0.97204862538640213</v>
      </c>
      <c r="H55" s="262">
        <v>0.65562406142252239</v>
      </c>
      <c r="I55" s="262">
        <v>0.66710161182031646</v>
      </c>
      <c r="J55" s="262">
        <v>0.62125481172856389</v>
      </c>
      <c r="K55" s="262">
        <v>0.56628296371739828</v>
      </c>
      <c r="L55" s="262">
        <v>0.62331833238464984</v>
      </c>
      <c r="M55" s="262">
        <v>0.68794820356108166</v>
      </c>
      <c r="N55" s="262">
        <v>0.65342238521834284</v>
      </c>
      <c r="O55" s="262">
        <v>0.56514429532919741</v>
      </c>
      <c r="P55" s="262">
        <v>0.68558977489989614</v>
      </c>
      <c r="Q55" s="262">
        <v>0.59448343981770513</v>
      </c>
      <c r="R55" s="262">
        <v>0.58885130141492026</v>
      </c>
      <c r="S55" s="262">
        <v>0.62431148808235359</v>
      </c>
      <c r="T55" s="262">
        <v>0.6785034283163317</v>
      </c>
      <c r="U55" s="262">
        <v>0.72348352092332946</v>
      </c>
      <c r="V55" s="262">
        <v>1.0625024616915271</v>
      </c>
      <c r="W55" s="262">
        <v>0.77370085065169536</v>
      </c>
      <c r="X55" s="262">
        <v>0.82825947534698352</v>
      </c>
      <c r="Y55" s="262">
        <v>0.72447657784456743</v>
      </c>
      <c r="DA55" s="72" t="s">
        <v>3170</v>
      </c>
    </row>
    <row r="56" spans="1:105" ht="12" customHeight="1" x14ac:dyDescent="0.25">
      <c r="A56" s="60" t="s">
        <v>3104</v>
      </c>
      <c r="B56" s="262">
        <v>0.71973324017590878</v>
      </c>
      <c r="C56" s="262">
        <v>0.34578396499020331</v>
      </c>
      <c r="D56" s="262">
        <v>0.40478337995078312</v>
      </c>
      <c r="E56" s="262">
        <v>0.36459288225103309</v>
      </c>
      <c r="F56" s="262">
        <v>0.34345415152122521</v>
      </c>
      <c r="G56" s="262">
        <v>0.40565888567550329</v>
      </c>
      <c r="H56" s="262">
        <v>0.31723336245637418</v>
      </c>
      <c r="I56" s="262">
        <v>0.27145641705859652</v>
      </c>
      <c r="J56" s="262">
        <v>0.19238237109008571</v>
      </c>
      <c r="K56" s="262">
        <v>0.15091274320562381</v>
      </c>
      <c r="L56" s="262">
        <v>0.16602913900553881</v>
      </c>
      <c r="M56" s="262">
        <v>0.1866857747430532</v>
      </c>
      <c r="N56" s="262">
        <v>0.17236835404266401</v>
      </c>
      <c r="O56" s="262">
        <v>0.15294408433069639</v>
      </c>
      <c r="P56" s="262">
        <v>0.17759250931265161</v>
      </c>
      <c r="Q56" s="262">
        <v>0.1600642822711825</v>
      </c>
      <c r="R56" s="262">
        <v>0.15185484692635021</v>
      </c>
      <c r="S56" s="262">
        <v>0.15904409937712249</v>
      </c>
      <c r="T56" s="262">
        <v>0.18462357718105121</v>
      </c>
      <c r="U56" s="262">
        <v>0.19359272607707531</v>
      </c>
      <c r="V56" s="262">
        <v>0.27318377872708899</v>
      </c>
      <c r="W56" s="262">
        <v>0.20568658539393431</v>
      </c>
      <c r="X56" s="262">
        <v>0.2172552389029492</v>
      </c>
      <c r="Y56" s="262">
        <v>0.19659778849869941</v>
      </c>
      <c r="DA56" s="72" t="s">
        <v>3171</v>
      </c>
    </row>
    <row r="57" spans="1:105" ht="12" customHeight="1" x14ac:dyDescent="0.25">
      <c r="A57" s="64" t="s">
        <v>28</v>
      </c>
      <c r="B57" s="229">
        <v>9.8776770581960685E-5</v>
      </c>
      <c r="C57" s="229">
        <v>6.5058304087934926E-5</v>
      </c>
      <c r="D57" s="229">
        <v>0</v>
      </c>
      <c r="E57" s="229">
        <v>0</v>
      </c>
      <c r="F57" s="229">
        <v>0</v>
      </c>
      <c r="G57" s="229">
        <v>2.8743702777981082E-4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7.0614741891203306E-4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2.3967695668413568E-3</v>
      </c>
      <c r="DA59" s="73" t="s">
        <v>3174</v>
      </c>
    </row>
    <row r="60" spans="1:105" ht="12" customHeight="1" x14ac:dyDescent="0.25">
      <c r="A60" s="64" t="s">
        <v>159</v>
      </c>
      <c r="B60" s="229">
        <v>4.0558133364731428E-4</v>
      </c>
      <c r="C60" s="229">
        <v>5.0930226749656103E-4</v>
      </c>
      <c r="D60" s="229">
        <v>1.174736424752406E-3</v>
      </c>
      <c r="E60" s="229">
        <v>1.5294624307843529E-3</v>
      </c>
      <c r="F60" s="229">
        <v>1.5197256697826751E-3</v>
      </c>
      <c r="G60" s="229">
        <v>2.2158702305009942E-3</v>
      </c>
      <c r="H60" s="229">
        <v>1.7349120782878371E-3</v>
      </c>
      <c r="I60" s="229">
        <v>5.7718122553691549E-3</v>
      </c>
      <c r="J60" s="229">
        <v>1.804605832729677E-3</v>
      </c>
      <c r="K60" s="229">
        <v>0</v>
      </c>
      <c r="L60" s="229">
        <v>0</v>
      </c>
      <c r="M60" s="229">
        <v>0</v>
      </c>
      <c r="N60" s="229">
        <v>2.2636013474243962E-3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3175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2.7103499628755362E-3</v>
      </c>
      <c r="F61" s="229">
        <v>0</v>
      </c>
      <c r="G61" s="229">
        <v>9.7442418473357771E-4</v>
      </c>
      <c r="H61" s="229">
        <v>7.6130678449406173E-4</v>
      </c>
      <c r="I61" s="229">
        <v>0</v>
      </c>
      <c r="J61" s="229">
        <v>0</v>
      </c>
      <c r="K61" s="229">
        <v>1.9110164120616509E-2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0.1112166996843322</v>
      </c>
      <c r="D62" s="229">
        <v>0.1444672129303724</v>
      </c>
      <c r="E62" s="229">
        <v>8.6176812608177764E-2</v>
      </c>
      <c r="F62" s="229">
        <v>5.3235782005194722E-2</v>
      </c>
      <c r="G62" s="229">
        <v>4.8987248775901403E-2</v>
      </c>
      <c r="H62" s="229">
        <v>3.1054338597053699E-2</v>
      </c>
      <c r="I62" s="229">
        <v>2.133205458788362E-2</v>
      </c>
      <c r="J62" s="229">
        <v>9.5570147157881778E-3</v>
      </c>
      <c r="K62" s="229">
        <v>8.089057891107268E-3</v>
      </c>
      <c r="L62" s="229">
        <v>0</v>
      </c>
      <c r="M62" s="229">
        <v>3.4099902066118203E-2</v>
      </c>
      <c r="N62" s="229">
        <v>1.473240674700866E-2</v>
      </c>
      <c r="O62" s="229">
        <v>2.3560409074912879E-2</v>
      </c>
      <c r="P62" s="229">
        <v>2.8000034925495139E-2</v>
      </c>
      <c r="Q62" s="229">
        <v>4.8003578655325761E-3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5.4442013527637228E-3</v>
      </c>
      <c r="C63" s="229">
        <v>3.7213518939763139E-3</v>
      </c>
      <c r="D63" s="229">
        <v>1.9060841314857559E-2</v>
      </c>
      <c r="E63" s="229">
        <v>2.402268544680496E-2</v>
      </c>
      <c r="F63" s="229">
        <v>2.462636732330557E-2</v>
      </c>
      <c r="G63" s="229">
        <v>5.7690767268661881E-2</v>
      </c>
      <c r="H63" s="229">
        <v>2.7808344964163879E-2</v>
      </c>
      <c r="I63" s="229">
        <v>3.8207658300942263E-2</v>
      </c>
      <c r="J63" s="229">
        <v>7.436102873216327E-2</v>
      </c>
      <c r="K63" s="229">
        <v>7.4605246923033039E-2</v>
      </c>
      <c r="L63" s="229">
        <v>0.11334255074399111</v>
      </c>
      <c r="M63" s="229">
        <v>0.1143504199624346</v>
      </c>
      <c r="N63" s="229">
        <v>0.1178362886850038</v>
      </c>
      <c r="O63" s="229">
        <v>9.4099657880800339E-2</v>
      </c>
      <c r="P63" s="229">
        <v>0.13983299139444011</v>
      </c>
      <c r="Q63" s="229">
        <v>9.9388780103396177E-2</v>
      </c>
      <c r="R63" s="229">
        <v>0.11989541646619779</v>
      </c>
      <c r="S63" s="229">
        <v>0.13652254223593649</v>
      </c>
      <c r="T63" s="229">
        <v>0.10837158370602799</v>
      </c>
      <c r="U63" s="229">
        <v>0.1237756286792745</v>
      </c>
      <c r="V63" s="229">
        <v>0.22095483101509469</v>
      </c>
      <c r="W63" s="229">
        <v>0.13619109766983431</v>
      </c>
      <c r="X63" s="229">
        <v>0.15515986236467999</v>
      </c>
      <c r="Y63" s="229">
        <v>0.1148387162966802</v>
      </c>
      <c r="DA63" s="73" t="s">
        <v>3178</v>
      </c>
    </row>
    <row r="64" spans="1:105" ht="12" customHeight="1" x14ac:dyDescent="0.25">
      <c r="A64" s="64" t="s">
        <v>36</v>
      </c>
      <c r="B64" s="229">
        <v>0.1882203997557492</v>
      </c>
      <c r="C64" s="229">
        <v>0.1921992220634014</v>
      </c>
      <c r="D64" s="229">
        <v>0.22281404926997189</v>
      </c>
      <c r="E64" s="229">
        <v>0.21529849602092699</v>
      </c>
      <c r="F64" s="229">
        <v>0.239834566921512</v>
      </c>
      <c r="G64" s="229">
        <v>0.25818135867830272</v>
      </c>
      <c r="H64" s="229">
        <v>0.22016150106370619</v>
      </c>
      <c r="I64" s="229">
        <v>0.16700001411030069</v>
      </c>
      <c r="J64" s="229">
        <v>7.427134975626104E-2</v>
      </c>
      <c r="K64" s="229">
        <v>1.049966998044072E-2</v>
      </c>
      <c r="L64" s="229">
        <v>1.182594408314968E-2</v>
      </c>
      <c r="M64" s="229">
        <v>1.878888312291617E-3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0.50856102960944272</v>
      </c>
      <c r="C65" s="229">
        <v>3.8072330776908789E-2</v>
      </c>
      <c r="D65" s="229">
        <v>1.7266540010828741E-2</v>
      </c>
      <c r="E65" s="229">
        <v>3.4855075781463588E-2</v>
      </c>
      <c r="F65" s="229">
        <v>2.4237709601430259E-2</v>
      </c>
      <c r="G65" s="229">
        <v>3.7321779509622968E-2</v>
      </c>
      <c r="H65" s="229">
        <v>3.5712958968668468E-2</v>
      </c>
      <c r="I65" s="229">
        <v>3.9144877804100781E-2</v>
      </c>
      <c r="J65" s="229">
        <v>3.2388372053143502E-2</v>
      </c>
      <c r="K65" s="229">
        <v>3.860860429042625E-2</v>
      </c>
      <c r="L65" s="229">
        <v>4.086064417839811E-2</v>
      </c>
      <c r="M65" s="229">
        <v>3.6356564402208733E-2</v>
      </c>
      <c r="N65" s="229">
        <v>3.7536057263227229E-2</v>
      </c>
      <c r="O65" s="229">
        <v>3.5284017374983177E-2</v>
      </c>
      <c r="P65" s="229">
        <v>9.7594829927163795E-3</v>
      </c>
      <c r="Q65" s="229">
        <v>5.5875144302253751E-2</v>
      </c>
      <c r="R65" s="229">
        <v>3.1959430460152323E-2</v>
      </c>
      <c r="S65" s="229">
        <v>2.2521557141185949E-2</v>
      </c>
      <c r="T65" s="229">
        <v>7.6251993475023275E-2</v>
      </c>
      <c r="U65" s="229">
        <v>6.9817097397800801E-2</v>
      </c>
      <c r="V65" s="229">
        <v>5.2228947711994343E-2</v>
      </c>
      <c r="W65" s="229">
        <v>6.9495487724099941E-2</v>
      </c>
      <c r="X65" s="229">
        <v>6.2095376538269222E-2</v>
      </c>
      <c r="Y65" s="229">
        <v>7.9362302635177823E-2</v>
      </c>
      <c r="DA65" s="73" t="s">
        <v>3180</v>
      </c>
    </row>
    <row r="66" spans="1:105" ht="12" customHeight="1" x14ac:dyDescent="0.25">
      <c r="A66" s="64" t="s">
        <v>39</v>
      </c>
      <c r="B66" s="229">
        <v>1.6297103934811739E-2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3181</v>
      </c>
    </row>
    <row r="67" spans="1:105" ht="12" customHeight="1" x14ac:dyDescent="0.25">
      <c r="A67" s="60" t="s">
        <v>3116</v>
      </c>
      <c r="B67" s="262">
        <v>0.91712093824719809</v>
      </c>
      <c r="C67" s="262">
        <v>0.78480843182224058</v>
      </c>
      <c r="D67" s="262">
        <v>1.034974618693929</v>
      </c>
      <c r="E67" s="262">
        <v>1.2579153863577339</v>
      </c>
      <c r="F67" s="262">
        <v>1.2890276322751999</v>
      </c>
      <c r="G67" s="262">
        <v>1.9550404972036111</v>
      </c>
      <c r="H67" s="262">
        <v>1.489370242213973</v>
      </c>
      <c r="I67" s="262">
        <v>1.5541739897194491</v>
      </c>
      <c r="J67" s="262">
        <v>1.9227423907788219</v>
      </c>
      <c r="K67" s="262">
        <v>1.839568473321807</v>
      </c>
      <c r="L67" s="262">
        <v>2.0776538938424558</v>
      </c>
      <c r="M67" s="262">
        <v>2.0776083098114229</v>
      </c>
      <c r="N67" s="262">
        <v>2.1581672830459819</v>
      </c>
      <c r="O67" s="262">
        <v>1.832227106004322</v>
      </c>
      <c r="P67" s="262">
        <v>2.3973133125627508</v>
      </c>
      <c r="Q67" s="262">
        <v>2.3963478188888891</v>
      </c>
      <c r="R67" s="262">
        <v>2.613103706556851</v>
      </c>
      <c r="S67" s="262">
        <v>2.778611523591128</v>
      </c>
      <c r="T67" s="262">
        <v>2.7499322803852588</v>
      </c>
      <c r="U67" s="262">
        <v>2.705938285664248</v>
      </c>
      <c r="V67" s="262">
        <v>2.4197764899389118</v>
      </c>
      <c r="W67" s="262">
        <v>2.7353405314108619</v>
      </c>
      <c r="X67" s="262">
        <v>2.557252286929566</v>
      </c>
      <c r="Y67" s="262">
        <v>2.3508625309089139</v>
      </c>
      <c r="DA67" s="72" t="s">
        <v>3182</v>
      </c>
    </row>
    <row r="68" spans="1:105" ht="12" customHeight="1" x14ac:dyDescent="0.25">
      <c r="A68" s="57" t="s">
        <v>3118</v>
      </c>
      <c r="B68" s="261">
        <v>4.7026148580875953</v>
      </c>
      <c r="C68" s="261">
        <v>3.594502432430795</v>
      </c>
      <c r="D68" s="261">
        <v>4.0000075107155464</v>
      </c>
      <c r="E68" s="261">
        <v>3.1940571317076381</v>
      </c>
      <c r="F68" s="261">
        <v>3.1409398155985961</v>
      </c>
      <c r="G68" s="261">
        <v>3.9794805993729709</v>
      </c>
      <c r="H68" s="261">
        <v>3.8210360581930498</v>
      </c>
      <c r="I68" s="261">
        <v>4.3164872789091993</v>
      </c>
      <c r="J68" s="261">
        <v>4.6069010388297258</v>
      </c>
      <c r="K68" s="261">
        <v>3.2316554312586638</v>
      </c>
      <c r="L68" s="261">
        <v>3.2464903364270641</v>
      </c>
      <c r="M68" s="261">
        <v>3.5937676853486402</v>
      </c>
      <c r="N68" s="261">
        <v>3.0207234531914029</v>
      </c>
      <c r="O68" s="261">
        <v>2.0112544307360158</v>
      </c>
      <c r="P68" s="261">
        <v>2.3468739719287699</v>
      </c>
      <c r="Q68" s="261">
        <v>2.1978498797740622</v>
      </c>
      <c r="R68" s="261">
        <v>1.805429133787154</v>
      </c>
      <c r="S68" s="261">
        <v>2.126294997342038</v>
      </c>
      <c r="T68" s="261">
        <v>2.976739294087126</v>
      </c>
      <c r="U68" s="261">
        <v>0</v>
      </c>
      <c r="V68" s="261">
        <v>3.367177979953194</v>
      </c>
      <c r="W68" s="261">
        <v>3.4194910832812169</v>
      </c>
      <c r="X68" s="261">
        <v>2.4679486901340999</v>
      </c>
      <c r="Y68" s="261">
        <v>2.738336088317177</v>
      </c>
      <c r="DA68" s="70" t="s">
        <v>3183</v>
      </c>
    </row>
    <row r="69" spans="1:105" ht="12" customHeight="1" x14ac:dyDescent="0.25">
      <c r="A69" s="41" t="s">
        <v>3120</v>
      </c>
      <c r="B69" s="350">
        <v>19.839910779772001</v>
      </c>
      <c r="C69" s="350">
        <v>17.522272647411</v>
      </c>
      <c r="D69" s="350">
        <v>20.58022428130921</v>
      </c>
      <c r="E69" s="350">
        <v>21.54118193229197</v>
      </c>
      <c r="F69" s="350">
        <v>21.683045158930479</v>
      </c>
      <c r="G69" s="350">
        <v>30.151902068726631</v>
      </c>
      <c r="H69" s="350">
        <v>24.507160076106711</v>
      </c>
      <c r="I69" s="350">
        <v>25.618285430036519</v>
      </c>
      <c r="J69" s="350">
        <v>30.720162356190151</v>
      </c>
      <c r="K69" s="350">
        <v>30.027179217673751</v>
      </c>
      <c r="L69" s="350">
        <v>32.07847250846801</v>
      </c>
      <c r="M69" s="350">
        <v>33.57363415052194</v>
      </c>
      <c r="N69" s="350">
        <v>29.822580337091779</v>
      </c>
      <c r="O69" s="350">
        <v>25.46880433800149</v>
      </c>
      <c r="P69" s="350">
        <v>32.484687859992789</v>
      </c>
      <c r="Q69" s="350">
        <v>32.887654366129787</v>
      </c>
      <c r="R69" s="350">
        <v>35.973750658868589</v>
      </c>
      <c r="S69" s="350">
        <v>37.984133545464609</v>
      </c>
      <c r="T69" s="350">
        <v>39.690993144407109</v>
      </c>
      <c r="U69" s="350">
        <v>38.747707538150237</v>
      </c>
      <c r="V69" s="350">
        <v>34.690576375512968</v>
      </c>
      <c r="W69" s="350">
        <v>38.220627867917123</v>
      </c>
      <c r="X69" s="350">
        <v>36.498866949678032</v>
      </c>
      <c r="Y69" s="350">
        <v>33.970664477700858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0.99999999999999989</v>
      </c>
      <c r="D73" s="232">
        <f t="shared" si="3"/>
        <v>1.0000000000000002</v>
      </c>
      <c r="E73" s="232">
        <f t="shared" si="3"/>
        <v>1.0000000000000002</v>
      </c>
      <c r="F73" s="232">
        <f t="shared" si="3"/>
        <v>1.0000000000000004</v>
      </c>
      <c r="G73" s="232">
        <f t="shared" si="3"/>
        <v>1</v>
      </c>
      <c r="H73" s="232">
        <f t="shared" si="3"/>
        <v>0.99999999999999989</v>
      </c>
      <c r="I73" s="232">
        <f t="shared" si="3"/>
        <v>1.0000000000000002</v>
      </c>
      <c r="J73" s="232">
        <f t="shared" si="3"/>
        <v>1.0000000000000002</v>
      </c>
      <c r="K73" s="232">
        <f t="shared" si="3"/>
        <v>1</v>
      </c>
      <c r="L73" s="232">
        <f t="shared" si="3"/>
        <v>1</v>
      </c>
      <c r="M73" s="232">
        <f t="shared" si="3"/>
        <v>0.99999999999999989</v>
      </c>
      <c r="N73" s="232">
        <f t="shared" si="3"/>
        <v>0.99999999999999978</v>
      </c>
      <c r="O73" s="232">
        <f t="shared" si="3"/>
        <v>1</v>
      </c>
      <c r="P73" s="232">
        <f t="shared" si="3"/>
        <v>0.99999999999999989</v>
      </c>
      <c r="Q73" s="232">
        <f t="shared" si="3"/>
        <v>1</v>
      </c>
      <c r="R73" s="232">
        <f t="shared" si="3"/>
        <v>0.99999999999999978</v>
      </c>
      <c r="S73" s="232">
        <f t="shared" si="3"/>
        <v>0.99999999999999978</v>
      </c>
      <c r="T73" s="232">
        <f t="shared" si="3"/>
        <v>1</v>
      </c>
      <c r="U73" s="232">
        <f t="shared" si="3"/>
        <v>1</v>
      </c>
      <c r="V73" s="232">
        <f t="shared" si="3"/>
        <v>0.99999999999999933</v>
      </c>
      <c r="W73" s="232">
        <f t="shared" si="3"/>
        <v>1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1.4607789666259511E-2</v>
      </c>
      <c r="C74" s="299">
        <f t="shared" si="4"/>
        <v>1.7958828422308448E-2</v>
      </c>
      <c r="D74" s="299">
        <f t="shared" si="4"/>
        <v>1.7812430153139883E-2</v>
      </c>
      <c r="E74" s="299">
        <f t="shared" si="4"/>
        <v>1.6820876452449104E-2</v>
      </c>
      <c r="F74" s="299">
        <f t="shared" si="4"/>
        <v>1.7622125191781978E-2</v>
      </c>
      <c r="G74" s="299">
        <f t="shared" si="4"/>
        <v>1.7260549282793455E-2</v>
      </c>
      <c r="H74" s="299">
        <f t="shared" si="4"/>
        <v>1.81946454760443E-2</v>
      </c>
      <c r="I74" s="299">
        <f t="shared" si="4"/>
        <v>1.934638729557463E-2</v>
      </c>
      <c r="J74" s="299">
        <f t="shared" si="4"/>
        <v>2.3091515990315531E-2</v>
      </c>
      <c r="K74" s="299">
        <f t="shared" si="4"/>
        <v>2.747050274751444E-2</v>
      </c>
      <c r="L74" s="299">
        <f t="shared" si="4"/>
        <v>2.5098759886304108E-2</v>
      </c>
      <c r="M74" s="299">
        <f t="shared" si="4"/>
        <v>2.6112954386017802E-2</v>
      </c>
      <c r="N74" s="299">
        <f t="shared" si="4"/>
        <v>2.062776416448665E-2</v>
      </c>
      <c r="O74" s="299">
        <f t="shared" si="4"/>
        <v>2.1165255881125916E-2</v>
      </c>
      <c r="P74" s="299">
        <f t="shared" si="4"/>
        <v>2.1388748293491612E-2</v>
      </c>
      <c r="Q74" s="299">
        <f t="shared" si="4"/>
        <v>2.2668415788205078E-2</v>
      </c>
      <c r="R74" s="299">
        <f t="shared" si="4"/>
        <v>2.3566593597251023E-2</v>
      </c>
      <c r="S74" s="299">
        <f t="shared" si="4"/>
        <v>2.3374257298211548E-2</v>
      </c>
      <c r="T74" s="299">
        <f t="shared" si="4"/>
        <v>2.1114635198296192E-2</v>
      </c>
      <c r="U74" s="299">
        <f t="shared" si="4"/>
        <v>2.0865564562131376E-2</v>
      </c>
      <c r="V74" s="299">
        <f t="shared" si="4"/>
        <v>1.7904818832253405E-2</v>
      </c>
      <c r="W74" s="299">
        <f t="shared" si="4"/>
        <v>1.9594097982131731E-2</v>
      </c>
      <c r="X74" s="299">
        <f t="shared" si="4"/>
        <v>2.0596535919830218E-2</v>
      </c>
      <c r="Y74" s="299">
        <f t="shared" si="4"/>
        <v>2.1334969059983496E-2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1.8745939429946677E-3</v>
      </c>
      <c r="C75" s="233">
        <f t="shared" si="5"/>
        <v>2.2816862558410361E-3</v>
      </c>
      <c r="D75" s="233">
        <f t="shared" si="5"/>
        <v>2.3287985777559997E-3</v>
      </c>
      <c r="E75" s="233">
        <f t="shared" si="5"/>
        <v>2.3083786885167963E-3</v>
      </c>
      <c r="F75" s="233">
        <f t="shared" si="5"/>
        <v>2.436071317629138E-3</v>
      </c>
      <c r="G75" s="233">
        <f t="shared" si="5"/>
        <v>2.4797467268053881E-3</v>
      </c>
      <c r="H75" s="233">
        <f t="shared" si="5"/>
        <v>2.5392924280829565E-3</v>
      </c>
      <c r="I75" s="233">
        <f t="shared" si="5"/>
        <v>2.6920627079007435E-3</v>
      </c>
      <c r="J75" s="233">
        <f t="shared" si="5"/>
        <v>3.2448981483112838E-3</v>
      </c>
      <c r="K75" s="233">
        <f t="shared" si="5"/>
        <v>3.7786250959775717E-3</v>
      </c>
      <c r="L75" s="233">
        <f t="shared" si="5"/>
        <v>3.5554514399157122E-3</v>
      </c>
      <c r="M75" s="233">
        <f t="shared" si="5"/>
        <v>3.6055234316882895E-3</v>
      </c>
      <c r="N75" s="233">
        <f t="shared" si="5"/>
        <v>3.1644784552753748E-3</v>
      </c>
      <c r="O75" s="233">
        <f t="shared" si="5"/>
        <v>3.2272684349494668E-3</v>
      </c>
      <c r="P75" s="233">
        <f t="shared" si="5"/>
        <v>3.3337163873083512E-3</v>
      </c>
      <c r="Q75" s="233">
        <f t="shared" si="5"/>
        <v>3.4937184669231931E-3</v>
      </c>
      <c r="R75" s="233">
        <f t="shared" si="5"/>
        <v>3.6265316551111005E-3</v>
      </c>
      <c r="S75" s="233">
        <f t="shared" si="5"/>
        <v>3.6168573053229304E-3</v>
      </c>
      <c r="T75" s="233">
        <f t="shared" si="5"/>
        <v>3.139629251876544E-3</v>
      </c>
      <c r="U75" s="233">
        <f t="shared" si="5"/>
        <v>3.1202942227857985E-3</v>
      </c>
      <c r="V75" s="233">
        <f t="shared" si="5"/>
        <v>2.6745802530980787E-3</v>
      </c>
      <c r="W75" s="233">
        <f t="shared" si="5"/>
        <v>2.9831797050841671E-3</v>
      </c>
      <c r="X75" s="233">
        <f t="shared" si="5"/>
        <v>3.076895317530459E-3</v>
      </c>
      <c r="Y75" s="233">
        <f t="shared" si="5"/>
        <v>3.1674333841940402E-3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1.6367232189214077E-2</v>
      </c>
      <c r="C76" s="233">
        <f t="shared" si="6"/>
        <v>1.9889691329317023E-2</v>
      </c>
      <c r="D76" s="233">
        <f t="shared" si="6"/>
        <v>2.0716509352140387E-2</v>
      </c>
      <c r="E76" s="233">
        <f t="shared" si="6"/>
        <v>2.1331468581186324E-2</v>
      </c>
      <c r="F76" s="233">
        <f t="shared" si="6"/>
        <v>2.263373246459871E-2</v>
      </c>
      <c r="G76" s="233">
        <f t="shared" si="6"/>
        <v>2.3832785844807549E-2</v>
      </c>
      <c r="H76" s="233">
        <f t="shared" si="6"/>
        <v>2.3759695989382542E-2</v>
      </c>
      <c r="I76" s="233">
        <f t="shared" si="6"/>
        <v>2.5238279579471393E-2</v>
      </c>
      <c r="J76" s="233">
        <f t="shared" si="6"/>
        <v>3.0914845143997605E-2</v>
      </c>
      <c r="K76" s="233">
        <f t="shared" si="6"/>
        <v>3.620270713672661E-2</v>
      </c>
      <c r="L76" s="233">
        <f t="shared" si="6"/>
        <v>3.4689024002067421E-2</v>
      </c>
      <c r="M76" s="233">
        <f t="shared" si="6"/>
        <v>3.4697134026944534E-2</v>
      </c>
      <c r="N76" s="233">
        <f t="shared" si="6"/>
        <v>3.2284782428312057E-2</v>
      </c>
      <c r="O76" s="233">
        <f t="shared" si="6"/>
        <v>3.2868587510842658E-2</v>
      </c>
      <c r="P76" s="233">
        <f t="shared" si="6"/>
        <v>3.441933419361836E-2</v>
      </c>
      <c r="Q76" s="233">
        <f t="shared" si="6"/>
        <v>3.5820556064802084E-2</v>
      </c>
      <c r="R76" s="233">
        <f t="shared" si="6"/>
        <v>3.7074891557832494E-2</v>
      </c>
      <c r="S76" s="233">
        <f t="shared" si="6"/>
        <v>3.7138104199199683E-2</v>
      </c>
      <c r="T76" s="233">
        <f t="shared" si="6"/>
        <v>3.1276574037779052E-2</v>
      </c>
      <c r="U76" s="233">
        <f t="shared" si="6"/>
        <v>3.1197799646506447E-2</v>
      </c>
      <c r="V76" s="233">
        <f t="shared" si="6"/>
        <v>2.6734532427129011E-2</v>
      </c>
      <c r="W76" s="233">
        <f t="shared" si="6"/>
        <v>3.0210410937706992E-2</v>
      </c>
      <c r="X76" s="233">
        <f t="shared" si="6"/>
        <v>3.0931415335938874E-2</v>
      </c>
      <c r="Y76" s="233">
        <f t="shared" si="6"/>
        <v>3.1563395560558309E-2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5.4092831429642281E-3</v>
      </c>
      <c r="C77" s="233">
        <f t="shared" si="7"/>
        <v>6.6337752795587327E-3</v>
      </c>
      <c r="D77" s="233">
        <f t="shared" si="7"/>
        <v>6.5542964822524231E-3</v>
      </c>
      <c r="E77" s="233">
        <f t="shared" si="7"/>
        <v>6.1193994152219074E-3</v>
      </c>
      <c r="F77" s="233">
        <f t="shared" si="7"/>
        <v>6.3997340136744373E-3</v>
      </c>
      <c r="G77" s="233">
        <f t="shared" si="7"/>
        <v>6.1754693312905985E-3</v>
      </c>
      <c r="H77" s="233">
        <f t="shared" si="7"/>
        <v>6.592025802000019E-3</v>
      </c>
      <c r="I77" s="233">
        <f t="shared" si="7"/>
        <v>6.991265395927395E-3</v>
      </c>
      <c r="J77" s="233">
        <f t="shared" si="7"/>
        <v>8.2622621342812331E-3</v>
      </c>
      <c r="K77" s="233">
        <f t="shared" si="7"/>
        <v>9.7145321714939455E-3</v>
      </c>
      <c r="L77" s="233">
        <f t="shared" si="7"/>
        <v>8.8223541788646047E-3</v>
      </c>
      <c r="M77" s="233">
        <f t="shared" si="7"/>
        <v>9.2116746922035232E-3</v>
      </c>
      <c r="N77" s="233">
        <f t="shared" si="7"/>
        <v>7.1286205977220364E-3</v>
      </c>
      <c r="O77" s="233">
        <f t="shared" si="7"/>
        <v>7.3133575018438195E-3</v>
      </c>
      <c r="P77" s="233">
        <f t="shared" si="7"/>
        <v>7.337011252234296E-3</v>
      </c>
      <c r="Q77" s="233">
        <f t="shared" si="7"/>
        <v>7.8056042084982437E-3</v>
      </c>
      <c r="R77" s="233">
        <f t="shared" si="7"/>
        <v>8.1350301192446937E-3</v>
      </c>
      <c r="S77" s="233">
        <f t="shared" si="7"/>
        <v>8.0461942068924316E-3</v>
      </c>
      <c r="T77" s="233">
        <f t="shared" si="7"/>
        <v>7.3961835537570252E-3</v>
      </c>
      <c r="U77" s="233">
        <f t="shared" si="7"/>
        <v>7.2967801738524681E-3</v>
      </c>
      <c r="V77" s="233">
        <f t="shared" si="7"/>
        <v>6.2607333743803862E-3</v>
      </c>
      <c r="W77" s="233">
        <f t="shared" si="7"/>
        <v>6.8057905127350913E-3</v>
      </c>
      <c r="X77" s="233">
        <f t="shared" si="7"/>
        <v>7.1629032690792198E-3</v>
      </c>
      <c r="Y77" s="233">
        <f t="shared" si="7"/>
        <v>7.4674424544029462E-3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2.4391283901254789E-2</v>
      </c>
      <c r="C78" s="300">
        <f t="shared" si="8"/>
        <v>2.9817922093273691E-2</v>
      </c>
      <c r="D78" s="300">
        <f t="shared" si="8"/>
        <v>2.9407837099461188E-2</v>
      </c>
      <c r="E78" s="300">
        <f t="shared" si="8"/>
        <v>2.8589354475522355E-2</v>
      </c>
      <c r="F78" s="300">
        <f t="shared" si="8"/>
        <v>2.8669931113646428E-2</v>
      </c>
      <c r="G78" s="300">
        <f t="shared" si="8"/>
        <v>2.9021473467716934E-2</v>
      </c>
      <c r="H78" s="300">
        <f t="shared" si="8"/>
        <v>2.9125095337299175E-2</v>
      </c>
      <c r="I78" s="300">
        <f t="shared" si="8"/>
        <v>3.0288834413460457E-2</v>
      </c>
      <c r="J78" s="300">
        <f t="shared" si="8"/>
        <v>3.2673011198297776E-2</v>
      </c>
      <c r="K78" s="300">
        <f t="shared" si="8"/>
        <v>3.8712017097314984E-2</v>
      </c>
      <c r="L78" s="300">
        <f t="shared" si="8"/>
        <v>3.5249700166172994E-2</v>
      </c>
      <c r="M78" s="300">
        <f t="shared" si="8"/>
        <v>3.6432817560483596E-2</v>
      </c>
      <c r="N78" s="300">
        <f t="shared" si="8"/>
        <v>3.1177536080520957E-2</v>
      </c>
      <c r="O78" s="300">
        <f t="shared" si="8"/>
        <v>3.1841869340772017E-2</v>
      </c>
      <c r="P78" s="300">
        <f t="shared" si="8"/>
        <v>3.1695673175370857E-2</v>
      </c>
      <c r="Q78" s="300">
        <f t="shared" si="8"/>
        <v>3.2907866836498642E-2</v>
      </c>
      <c r="R78" s="300">
        <f t="shared" si="8"/>
        <v>3.4365082946027907E-2</v>
      </c>
      <c r="S78" s="300">
        <f t="shared" si="8"/>
        <v>3.3721407965051853E-2</v>
      </c>
      <c r="T78" s="300">
        <f t="shared" si="8"/>
        <v>3.469997578151475E-2</v>
      </c>
      <c r="U78" s="300">
        <f t="shared" si="8"/>
        <v>3.6373557514415532E-2</v>
      </c>
      <c r="V78" s="300">
        <f t="shared" si="8"/>
        <v>3.3775647096908258E-2</v>
      </c>
      <c r="W78" s="300">
        <f t="shared" si="8"/>
        <v>3.3536955750996668E-2</v>
      </c>
      <c r="X78" s="300">
        <f t="shared" si="8"/>
        <v>3.4684956748494575E-2</v>
      </c>
      <c r="Y78" s="300">
        <f t="shared" si="8"/>
        <v>3.3665938010229067E-2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0.45494767623219462</v>
      </c>
      <c r="C79" s="301">
        <f t="shared" si="9"/>
        <v>0.35446998725546824</v>
      </c>
      <c r="D79" s="301">
        <f t="shared" si="9"/>
        <v>0.36016597386963761</v>
      </c>
      <c r="E79" s="301">
        <f t="shared" si="9"/>
        <v>0.34422181157866172</v>
      </c>
      <c r="F79" s="301">
        <f t="shared" si="9"/>
        <v>0.32696641308115465</v>
      </c>
      <c r="G79" s="301">
        <f t="shared" si="9"/>
        <v>0.30446777649201262</v>
      </c>
      <c r="H79" s="301">
        <f t="shared" si="9"/>
        <v>0.29824478682790112</v>
      </c>
      <c r="I79" s="301">
        <f t="shared" si="9"/>
        <v>0.26798160116641778</v>
      </c>
      <c r="J79" s="301">
        <f t="shared" si="9"/>
        <v>0.20472861609185947</v>
      </c>
      <c r="K79" s="301">
        <f t="shared" si="9"/>
        <v>0.18054478609604097</v>
      </c>
      <c r="L79" s="301">
        <f t="shared" si="9"/>
        <v>0.183016805227151</v>
      </c>
      <c r="M79" s="301">
        <f t="shared" si="9"/>
        <v>0.18860760870846002</v>
      </c>
      <c r="N79" s="301">
        <f t="shared" si="9"/>
        <v>0.19376535770840081</v>
      </c>
      <c r="O79" s="301">
        <f t="shared" si="9"/>
        <v>0.19883386441474921</v>
      </c>
      <c r="P79" s="301">
        <f t="shared" si="9"/>
        <v>0.18387674247290936</v>
      </c>
      <c r="Q79" s="301">
        <f t="shared" si="9"/>
        <v>0.17319219321937976</v>
      </c>
      <c r="R79" s="301">
        <f t="shared" si="9"/>
        <v>0.16037724175198514</v>
      </c>
      <c r="S79" s="301">
        <f t="shared" si="9"/>
        <v>0.15777094424560528</v>
      </c>
      <c r="T79" s="301">
        <f t="shared" si="9"/>
        <v>0.18205851381934038</v>
      </c>
      <c r="U79" s="301">
        <f t="shared" si="9"/>
        <v>0.19369117975932662</v>
      </c>
      <c r="V79" s="301">
        <f t="shared" si="9"/>
        <v>0.22569016094765271</v>
      </c>
      <c r="W79" s="301">
        <f t="shared" si="9"/>
        <v>0.19169105132698303</v>
      </c>
      <c r="X79" s="301">
        <f t="shared" si="9"/>
        <v>0.19917603388045407</v>
      </c>
      <c r="Y79" s="301">
        <f t="shared" si="9"/>
        <v>0.19579873293665156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0.20237326442912323</v>
      </c>
      <c r="C80" s="301">
        <f t="shared" si="10"/>
        <v>0.27323420242030433</v>
      </c>
      <c r="D80" s="301">
        <f t="shared" si="10"/>
        <v>0.23566559703607778</v>
      </c>
      <c r="E80" s="301">
        <f t="shared" si="10"/>
        <v>0.23510623413329032</v>
      </c>
      <c r="F80" s="301">
        <f t="shared" si="10"/>
        <v>0.22980810269565349</v>
      </c>
      <c r="G80" s="301">
        <f t="shared" si="10"/>
        <v>0.21985660734525761</v>
      </c>
      <c r="H80" s="301">
        <f t="shared" si="10"/>
        <v>0.23894084324933804</v>
      </c>
      <c r="I80" s="301">
        <f t="shared" si="10"/>
        <v>0.24392203882549596</v>
      </c>
      <c r="J80" s="301">
        <f t="shared" si="10"/>
        <v>0.2187991869058761</v>
      </c>
      <c r="K80" s="301">
        <f t="shared" si="10"/>
        <v>0.17555049697905575</v>
      </c>
      <c r="L80" s="301">
        <f t="shared" si="10"/>
        <v>0.18738791828375886</v>
      </c>
      <c r="M80" s="301">
        <f t="shared" si="10"/>
        <v>0.18891610495849617</v>
      </c>
      <c r="N80" s="301">
        <f t="shared" si="10"/>
        <v>0.18227228365011902</v>
      </c>
      <c r="O80" s="301">
        <f t="shared" si="10"/>
        <v>0.17639122508605032</v>
      </c>
      <c r="P80" s="301">
        <f t="shared" si="10"/>
        <v>0.16004119138246456</v>
      </c>
      <c r="Q80" s="301">
        <f t="shared" si="10"/>
        <v>0.15740008570256606</v>
      </c>
      <c r="R80" s="301">
        <f t="shared" si="10"/>
        <v>0.15996299715353871</v>
      </c>
      <c r="S80" s="301">
        <f t="shared" si="10"/>
        <v>0.15673309232419241</v>
      </c>
      <c r="T80" s="301">
        <f t="shared" si="10"/>
        <v>0.24141424705101722</v>
      </c>
      <c r="U80" s="301">
        <f t="shared" si="10"/>
        <v>0.25369466478072955</v>
      </c>
      <c r="V80" s="301">
        <f t="shared" si="10"/>
        <v>0.2481036667970028</v>
      </c>
      <c r="W80" s="301">
        <f t="shared" si="10"/>
        <v>0.23090116994538176</v>
      </c>
      <c r="X80" s="301">
        <f t="shared" si="10"/>
        <v>0.22064299109814434</v>
      </c>
      <c r="Y80" s="301">
        <f t="shared" si="10"/>
        <v>0.21417557016888505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0.19754464865686519</v>
      </c>
      <c r="C81" s="302">
        <f t="shared" si="11"/>
        <v>0.26761535147494758</v>
      </c>
      <c r="D81" s="302">
        <f t="shared" si="11"/>
        <v>0.22880769208872015</v>
      </c>
      <c r="E81" s="302">
        <f t="shared" si="11"/>
        <v>0.22635024112049593</v>
      </c>
      <c r="F81" s="302">
        <f t="shared" si="11"/>
        <v>0.22026593552952092</v>
      </c>
      <c r="G81" s="302">
        <f t="shared" si="11"/>
        <v>0.20838449390849245</v>
      </c>
      <c r="H81" s="302">
        <f t="shared" si="11"/>
        <v>0.22858511150600452</v>
      </c>
      <c r="I81" s="302">
        <f t="shared" si="11"/>
        <v>0.23295701138461761</v>
      </c>
      <c r="J81" s="302">
        <f t="shared" si="11"/>
        <v>0.20472782132658437</v>
      </c>
      <c r="K81" s="302">
        <f t="shared" si="11"/>
        <v>0.15964860414162441</v>
      </c>
      <c r="L81" s="302">
        <f t="shared" si="11"/>
        <v>0.17077316483718966</v>
      </c>
      <c r="M81" s="302">
        <f t="shared" si="11"/>
        <v>0.17344266057720842</v>
      </c>
      <c r="N81" s="302">
        <f t="shared" si="11"/>
        <v>0.16373032516845812</v>
      </c>
      <c r="O81" s="302">
        <f t="shared" si="11"/>
        <v>0.15770595816866922</v>
      </c>
      <c r="P81" s="302">
        <f t="shared" si="11"/>
        <v>0.13961078388956111</v>
      </c>
      <c r="Q81" s="302">
        <f t="shared" si="11"/>
        <v>0.1365933144295858</v>
      </c>
      <c r="R81" s="302">
        <f t="shared" si="11"/>
        <v>0.13853490333116672</v>
      </c>
      <c r="S81" s="302">
        <f t="shared" si="11"/>
        <v>0.13501384414677584</v>
      </c>
      <c r="T81" s="302">
        <f t="shared" si="11"/>
        <v>0.2246965342392595</v>
      </c>
      <c r="U81" s="302">
        <f t="shared" si="11"/>
        <v>0.23680048781845628</v>
      </c>
      <c r="V81" s="302">
        <f t="shared" si="11"/>
        <v>0.23365514856138531</v>
      </c>
      <c r="W81" s="302">
        <f t="shared" si="11"/>
        <v>0.21386554185386361</v>
      </c>
      <c r="X81" s="302">
        <f t="shared" si="11"/>
        <v>0.20381574301557209</v>
      </c>
      <c r="Y81" s="302">
        <f t="shared" si="11"/>
        <v>0.19733968883546477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4.8286157722580584E-3</v>
      </c>
      <c r="C82" s="302">
        <f t="shared" si="12"/>
        <v>5.6188509453567121E-3</v>
      </c>
      <c r="D82" s="302">
        <f t="shared" si="12"/>
        <v>6.8579049473576096E-3</v>
      </c>
      <c r="E82" s="302">
        <f t="shared" si="12"/>
        <v>8.7559930127943768E-3</v>
      </c>
      <c r="F82" s="302">
        <f t="shared" si="12"/>
        <v>9.5421671661325806E-3</v>
      </c>
      <c r="G82" s="302">
        <f t="shared" si="12"/>
        <v>1.1472113436765149E-2</v>
      </c>
      <c r="H82" s="302">
        <f t="shared" si="12"/>
        <v>1.0355731743333523E-2</v>
      </c>
      <c r="I82" s="302">
        <f t="shared" si="12"/>
        <v>1.0965027440878348E-2</v>
      </c>
      <c r="J82" s="302">
        <f t="shared" si="12"/>
        <v>1.4071365579291718E-2</v>
      </c>
      <c r="K82" s="302">
        <f t="shared" si="12"/>
        <v>1.590189283743133E-2</v>
      </c>
      <c r="L82" s="302">
        <f t="shared" si="12"/>
        <v>1.6614753446569201E-2</v>
      </c>
      <c r="M82" s="302">
        <f t="shared" si="12"/>
        <v>1.5473444381287758E-2</v>
      </c>
      <c r="N82" s="302">
        <f t="shared" si="12"/>
        <v>1.8541958481660938E-2</v>
      </c>
      <c r="O82" s="302">
        <f t="shared" si="12"/>
        <v>1.8685266917381111E-2</v>
      </c>
      <c r="P82" s="302">
        <f t="shared" si="12"/>
        <v>2.0430407492903455E-2</v>
      </c>
      <c r="Q82" s="302">
        <f t="shared" si="12"/>
        <v>2.0806771272980241E-2</v>
      </c>
      <c r="R82" s="302">
        <f t="shared" si="12"/>
        <v>2.1428093822372006E-2</v>
      </c>
      <c r="S82" s="302">
        <f t="shared" si="12"/>
        <v>2.1719248177416588E-2</v>
      </c>
      <c r="T82" s="302">
        <f t="shared" si="12"/>
        <v>1.6717712811757712E-2</v>
      </c>
      <c r="U82" s="302">
        <f t="shared" si="12"/>
        <v>1.6894176962273286E-2</v>
      </c>
      <c r="V82" s="302">
        <f t="shared" si="12"/>
        <v>1.4448518235617465E-2</v>
      </c>
      <c r="W82" s="302">
        <f t="shared" si="12"/>
        <v>1.7035628091518155E-2</v>
      </c>
      <c r="X82" s="302">
        <f t="shared" si="12"/>
        <v>1.6827248082572261E-2</v>
      </c>
      <c r="Y82" s="302">
        <f t="shared" si="12"/>
        <v>1.6835881333420288E-2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5.1813661380574125E-2</v>
      </c>
      <c r="C83" s="301">
        <f t="shared" si="13"/>
        <v>3.4636442868488937E-2</v>
      </c>
      <c r="D83" s="301">
        <f t="shared" si="13"/>
        <v>4.2016120132278297E-2</v>
      </c>
      <c r="E83" s="301">
        <f t="shared" si="13"/>
        <v>4.1642123483642809E-2</v>
      </c>
      <c r="F83" s="301">
        <f t="shared" si="13"/>
        <v>4.1748636075170951E-2</v>
      </c>
      <c r="G83" s="301">
        <f t="shared" si="13"/>
        <v>4.2343049635507307E-2</v>
      </c>
      <c r="H83" s="301">
        <f t="shared" si="13"/>
        <v>3.7314168977451954E-2</v>
      </c>
      <c r="I83" s="301">
        <f t="shared" si="13"/>
        <v>3.4550771854235773E-2</v>
      </c>
      <c r="J83" s="301">
        <f t="shared" si="13"/>
        <v>2.9010168741689071E-2</v>
      </c>
      <c r="K83" s="301">
        <f t="shared" si="13"/>
        <v>2.8688353737520954E-2</v>
      </c>
      <c r="L83" s="301">
        <f t="shared" si="13"/>
        <v>2.9593820284237165E-2</v>
      </c>
      <c r="M83" s="301">
        <f t="shared" si="13"/>
        <v>3.0501770250528609E-2</v>
      </c>
      <c r="N83" s="301">
        <f t="shared" si="13"/>
        <v>3.3131326013005488E-2</v>
      </c>
      <c r="O83" s="301">
        <f t="shared" si="13"/>
        <v>3.4423044575842762E-2</v>
      </c>
      <c r="P83" s="301">
        <f t="shared" si="13"/>
        <v>3.43358636090366E-2</v>
      </c>
      <c r="Q83" s="301">
        <f t="shared" si="13"/>
        <v>3.1258566653050088E-2</v>
      </c>
      <c r="R83" s="301">
        <f t="shared" si="13"/>
        <v>2.8881876244601069E-2</v>
      </c>
      <c r="S83" s="301">
        <f t="shared" si="13"/>
        <v>2.9027943703162893E-2</v>
      </c>
      <c r="T83" s="301">
        <f t="shared" si="13"/>
        <v>2.5120441763941941E-2</v>
      </c>
      <c r="U83" s="301">
        <f t="shared" si="13"/>
        <v>2.7107423712771708E-2</v>
      </c>
      <c r="V83" s="301">
        <f t="shared" si="13"/>
        <v>3.6184113593589064E-2</v>
      </c>
      <c r="W83" s="301">
        <f t="shared" si="13"/>
        <v>2.8702250473706566E-2</v>
      </c>
      <c r="X83" s="301">
        <f t="shared" si="13"/>
        <v>3.1946779891007332E-2</v>
      </c>
      <c r="Y83" s="301">
        <f t="shared" si="13"/>
        <v>3.102951242507641E-2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9.4466439447093518E-3</v>
      </c>
      <c r="C84" s="302">
        <f t="shared" si="14"/>
        <v>6.6503273736306483E-3</v>
      </c>
      <c r="D84" s="302">
        <f t="shared" si="14"/>
        <v>1.1599446093861298E-2</v>
      </c>
      <c r="E84" s="302">
        <f t="shared" si="14"/>
        <v>1.2579582705065349E-2</v>
      </c>
      <c r="F84" s="302">
        <f t="shared" si="14"/>
        <v>1.2537070262188805E-2</v>
      </c>
      <c r="G84" s="302">
        <f t="shared" si="14"/>
        <v>1.4677092688296672E-2</v>
      </c>
      <c r="H84" s="302">
        <f t="shared" si="14"/>
        <v>1.1712196092611538E-2</v>
      </c>
      <c r="I84" s="302">
        <f t="shared" si="14"/>
        <v>1.2075403387630204E-2</v>
      </c>
      <c r="J84" s="302">
        <f t="shared" si="14"/>
        <v>1.1738320455001838E-2</v>
      </c>
      <c r="K84" s="302">
        <f t="shared" si="14"/>
        <v>1.2327760647137665E-2</v>
      </c>
      <c r="L84" s="302">
        <f t="shared" si="14"/>
        <v>1.2888973207330737E-2</v>
      </c>
      <c r="M84" s="302">
        <f t="shared" si="14"/>
        <v>1.324850236329146E-2</v>
      </c>
      <c r="N84" s="302">
        <f t="shared" si="14"/>
        <v>1.4497796477227844E-2</v>
      </c>
      <c r="O84" s="302">
        <f t="shared" si="14"/>
        <v>1.4902772525790706E-2</v>
      </c>
      <c r="P84" s="302">
        <f t="shared" si="14"/>
        <v>1.5107906405412536E-2</v>
      </c>
      <c r="Q84" s="302">
        <f t="shared" si="14"/>
        <v>1.3346958872314987E-2</v>
      </c>
      <c r="R84" s="302">
        <f t="shared" si="14"/>
        <v>1.2485911565374366E-2</v>
      </c>
      <c r="S84" s="302">
        <f t="shared" si="14"/>
        <v>1.2618449791030653E-2</v>
      </c>
      <c r="T84" s="302">
        <f t="shared" si="14"/>
        <v>1.0665829324322036E-2</v>
      </c>
      <c r="U84" s="302">
        <f t="shared" si="14"/>
        <v>1.1679802984594281E-2</v>
      </c>
      <c r="V84" s="302">
        <f t="shared" si="14"/>
        <v>1.6404602994288024E-2</v>
      </c>
      <c r="W84" s="302">
        <f t="shared" si="14"/>
        <v>1.2459698862187457E-2</v>
      </c>
      <c r="X84" s="302">
        <f t="shared" si="14"/>
        <v>1.4092682152078932E-2</v>
      </c>
      <c r="Y84" s="302">
        <f t="shared" si="14"/>
        <v>1.3412783215247821E-2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4.176506075867259E-2</v>
      </c>
      <c r="C85" s="302">
        <f t="shared" si="15"/>
        <v>2.7285644593003248E-2</v>
      </c>
      <c r="D85" s="302">
        <f t="shared" si="15"/>
        <v>2.9561737164307277E-2</v>
      </c>
      <c r="E85" s="302">
        <f t="shared" si="15"/>
        <v>2.7970979820304144E-2</v>
      </c>
      <c r="F85" s="302">
        <f t="shared" si="15"/>
        <v>2.8021996894796845E-2</v>
      </c>
      <c r="G85" s="302">
        <f t="shared" si="15"/>
        <v>2.6235792359578198E-2</v>
      </c>
      <c r="H85" s="302">
        <f t="shared" si="15"/>
        <v>2.4310981394913792E-2</v>
      </c>
      <c r="I85" s="302">
        <f t="shared" si="15"/>
        <v>2.1108419470258828E-2</v>
      </c>
      <c r="J85" s="302">
        <f t="shared" si="15"/>
        <v>1.55176493884581E-2</v>
      </c>
      <c r="K85" s="302">
        <f t="shared" si="15"/>
        <v>1.4378192538141805E-2</v>
      </c>
      <c r="L85" s="302">
        <f t="shared" si="15"/>
        <v>1.4633578156623896E-2</v>
      </c>
      <c r="M85" s="302">
        <f t="shared" si="15"/>
        <v>1.5324279621491948E-2</v>
      </c>
      <c r="N85" s="302">
        <f t="shared" si="15"/>
        <v>1.6322006680639291E-2</v>
      </c>
      <c r="O85" s="302">
        <f t="shared" si="15"/>
        <v>1.7190883729147021E-2</v>
      </c>
      <c r="P85" s="302">
        <f t="shared" si="15"/>
        <v>1.6681011911607327E-2</v>
      </c>
      <c r="Q85" s="302">
        <f t="shared" si="15"/>
        <v>1.5317743309153045E-2</v>
      </c>
      <c r="R85" s="302">
        <f t="shared" si="15"/>
        <v>1.3724643380484109E-2</v>
      </c>
      <c r="S85" s="302">
        <f t="shared" si="15"/>
        <v>1.3701876019007544E-2</v>
      </c>
      <c r="T85" s="302">
        <f t="shared" si="15"/>
        <v>1.237050814781936E-2</v>
      </c>
      <c r="U85" s="302">
        <f t="shared" si="15"/>
        <v>1.3321517632020115E-2</v>
      </c>
      <c r="V85" s="302">
        <f t="shared" si="15"/>
        <v>1.7978294176691438E-2</v>
      </c>
      <c r="W85" s="302">
        <f t="shared" si="15"/>
        <v>1.4118814589665211E-2</v>
      </c>
      <c r="X85" s="302">
        <f t="shared" si="15"/>
        <v>1.5756338294022957E-2</v>
      </c>
      <c r="Y85" s="302">
        <f t="shared" si="15"/>
        <v>1.5517893505548011E-2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6.0195667719218162E-4</v>
      </c>
      <c r="C86" s="302">
        <f t="shared" si="16"/>
        <v>7.0047090185504075E-4</v>
      </c>
      <c r="D86" s="302">
        <f t="shared" si="16"/>
        <v>8.5493687410972312E-4</v>
      </c>
      <c r="E86" s="302">
        <f t="shared" si="16"/>
        <v>1.0915609582733182E-3</v>
      </c>
      <c r="F86" s="302">
        <f t="shared" si="16"/>
        <v>1.1895689181853021E-3</v>
      </c>
      <c r="G86" s="302">
        <f t="shared" si="16"/>
        <v>1.4301645876324375E-3</v>
      </c>
      <c r="H86" s="302">
        <f t="shared" si="16"/>
        <v>1.2909914899266281E-3</v>
      </c>
      <c r="I86" s="302">
        <f t="shared" si="16"/>
        <v>1.3669489963467458E-3</v>
      </c>
      <c r="J86" s="302">
        <f t="shared" si="16"/>
        <v>1.7541988982291297E-3</v>
      </c>
      <c r="K86" s="302">
        <f t="shared" si="16"/>
        <v>1.9824005522414852E-3</v>
      </c>
      <c r="L86" s="302">
        <f t="shared" si="16"/>
        <v>2.0712689202825314E-3</v>
      </c>
      <c r="M86" s="302">
        <f t="shared" si="16"/>
        <v>1.9289882657452038E-3</v>
      </c>
      <c r="N86" s="302">
        <f t="shared" si="16"/>
        <v>2.3115228551383493E-3</v>
      </c>
      <c r="O86" s="302">
        <f t="shared" si="16"/>
        <v>2.3293883209050295E-3</v>
      </c>
      <c r="P86" s="302">
        <f t="shared" si="16"/>
        <v>2.5469452920167369E-3</v>
      </c>
      <c r="Q86" s="302">
        <f t="shared" si="16"/>
        <v>2.5938644715820577E-3</v>
      </c>
      <c r="R86" s="302">
        <f t="shared" si="16"/>
        <v>2.6713212987425948E-3</v>
      </c>
      <c r="S86" s="302">
        <f t="shared" si="16"/>
        <v>2.7076178931246947E-3</v>
      </c>
      <c r="T86" s="302">
        <f t="shared" si="16"/>
        <v>2.0841042918005488E-3</v>
      </c>
      <c r="U86" s="302">
        <f t="shared" si="16"/>
        <v>2.1061030961573141E-3</v>
      </c>
      <c r="V86" s="302">
        <f t="shared" si="16"/>
        <v>1.8012164226095969E-3</v>
      </c>
      <c r="W86" s="302">
        <f t="shared" si="16"/>
        <v>2.1237370218538916E-3</v>
      </c>
      <c r="X86" s="302">
        <f t="shared" si="16"/>
        <v>2.0977594449054387E-3</v>
      </c>
      <c r="Y86" s="302">
        <f t="shared" si="16"/>
        <v>2.0988357042805786E-3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1.9811809770724872E-2</v>
      </c>
      <c r="C87" s="301">
        <f t="shared" si="17"/>
        <v>1.7239702377832997E-2</v>
      </c>
      <c r="D87" s="301">
        <f t="shared" si="17"/>
        <v>2.2646239943663951E-2</v>
      </c>
      <c r="E87" s="301">
        <f t="shared" si="17"/>
        <v>2.6170758236651454E-2</v>
      </c>
      <c r="F87" s="301">
        <f t="shared" si="17"/>
        <v>2.7337357884350617E-2</v>
      </c>
      <c r="G87" s="301">
        <f t="shared" si="17"/>
        <v>3.1541305881173695E-2</v>
      </c>
      <c r="H87" s="301">
        <f t="shared" si="17"/>
        <v>2.7611871536655921E-2</v>
      </c>
      <c r="I87" s="301">
        <f t="shared" si="17"/>
        <v>2.8364504182353065E-2</v>
      </c>
      <c r="J87" s="301">
        <f t="shared" si="17"/>
        <v>3.2298399548760875E-2</v>
      </c>
      <c r="K87" s="301">
        <f t="shared" si="17"/>
        <v>3.5646184906040865E-2</v>
      </c>
      <c r="L87" s="301">
        <f t="shared" si="17"/>
        <v>3.6977548579868735E-2</v>
      </c>
      <c r="M87" s="301">
        <f t="shared" si="17"/>
        <v>3.5462131765630095E-2</v>
      </c>
      <c r="N87" s="301">
        <f t="shared" si="17"/>
        <v>4.1347830462331904E-2</v>
      </c>
      <c r="O87" s="301">
        <f t="shared" si="17"/>
        <v>4.1947243594225476E-2</v>
      </c>
      <c r="P87" s="301">
        <f t="shared" si="17"/>
        <v>4.4815202968560557E-2</v>
      </c>
      <c r="Q87" s="301">
        <f t="shared" si="17"/>
        <v>4.4124354218491063E-2</v>
      </c>
      <c r="R87" s="301">
        <f t="shared" si="17"/>
        <v>4.4356252560950972E-2</v>
      </c>
      <c r="S87" s="301">
        <f t="shared" si="17"/>
        <v>4.4905173459940571E-2</v>
      </c>
      <c r="T87" s="301">
        <f t="shared" si="17"/>
        <v>3.5425783730042376E-2</v>
      </c>
      <c r="U87" s="301">
        <f t="shared" si="17"/>
        <v>3.6482008944667549E-2</v>
      </c>
      <c r="V87" s="301">
        <f t="shared" si="17"/>
        <v>3.616604611200424E-2</v>
      </c>
      <c r="W87" s="301">
        <f t="shared" si="17"/>
        <v>3.7313267612518679E-2</v>
      </c>
      <c r="X87" s="301">
        <f t="shared" si="17"/>
        <v>3.8235362850060219E-2</v>
      </c>
      <c r="Y87" s="301">
        <f t="shared" si="17"/>
        <v>3.7792276991007318E-2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5.9124259065864038E-3</v>
      </c>
      <c r="C88" s="302">
        <f t="shared" si="18"/>
        <v>4.184625625405702E-3</v>
      </c>
      <c r="D88" s="302">
        <f t="shared" si="18"/>
        <v>7.2597066931471841E-3</v>
      </c>
      <c r="E88" s="302">
        <f t="shared" si="18"/>
        <v>7.955706311941162E-3</v>
      </c>
      <c r="F88" s="302">
        <f t="shared" si="18"/>
        <v>7.8468724888200881E-3</v>
      </c>
      <c r="G88" s="302">
        <f t="shared" si="18"/>
        <v>9.1995203203626974E-3</v>
      </c>
      <c r="H88" s="302">
        <f t="shared" si="18"/>
        <v>7.3522881777482625E-3</v>
      </c>
      <c r="I88" s="302">
        <f t="shared" si="18"/>
        <v>7.5908707062588652E-3</v>
      </c>
      <c r="J88" s="302">
        <f t="shared" si="18"/>
        <v>7.3328774722651322E-3</v>
      </c>
      <c r="K88" s="302">
        <f t="shared" si="18"/>
        <v>7.8950680668086748E-3</v>
      </c>
      <c r="L88" s="302">
        <f t="shared" si="18"/>
        <v>8.0393348241764272E-3</v>
      </c>
      <c r="M88" s="302">
        <f t="shared" si="18"/>
        <v>8.2635866103604409E-3</v>
      </c>
      <c r="N88" s="302">
        <f t="shared" si="18"/>
        <v>9.0542821991217038E-3</v>
      </c>
      <c r="O88" s="302">
        <f t="shared" si="18"/>
        <v>9.2954168044376614E-3</v>
      </c>
      <c r="P88" s="302">
        <f t="shared" si="18"/>
        <v>9.4233664801437345E-3</v>
      </c>
      <c r="Q88" s="302">
        <f t="shared" si="18"/>
        <v>8.3249976187415742E-3</v>
      </c>
      <c r="R88" s="302">
        <f t="shared" si="18"/>
        <v>7.787930197729798E-3</v>
      </c>
      <c r="S88" s="302">
        <f t="shared" si="18"/>
        <v>7.8705992479259097E-3</v>
      </c>
      <c r="T88" s="302">
        <f t="shared" si="18"/>
        <v>6.6526768064794559E-3</v>
      </c>
      <c r="U88" s="302">
        <f t="shared" si="18"/>
        <v>7.2851301157304876E-3</v>
      </c>
      <c r="V88" s="302">
        <f t="shared" si="18"/>
        <v>1.0232164657907683E-2</v>
      </c>
      <c r="W88" s="302">
        <f t="shared" si="18"/>
        <v>7.7715803540163763E-3</v>
      </c>
      <c r="X88" s="302">
        <f t="shared" si="18"/>
        <v>8.790133129209985E-3</v>
      </c>
      <c r="Y88" s="302">
        <f t="shared" si="18"/>
        <v>8.3680157543358381E-3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6.1116309057062798E-3</v>
      </c>
      <c r="C89" s="302">
        <f t="shared" si="19"/>
        <v>3.9928060859360359E-3</v>
      </c>
      <c r="D89" s="302">
        <f t="shared" si="19"/>
        <v>4.3258748628117304E-3</v>
      </c>
      <c r="E89" s="302">
        <f t="shared" si="19"/>
        <v>4.0930936440014571E-3</v>
      </c>
      <c r="F89" s="302">
        <f t="shared" si="19"/>
        <v>4.1005591552092571E-3</v>
      </c>
      <c r="G89" s="302">
        <f t="shared" si="19"/>
        <v>3.8391774489923429E-3</v>
      </c>
      <c r="H89" s="302">
        <f t="shared" si="19"/>
        <v>3.5575129675910425E-3</v>
      </c>
      <c r="I89" s="302">
        <f t="shared" si="19"/>
        <v>3.088870612459424E-3</v>
      </c>
      <c r="J89" s="302">
        <f t="shared" si="19"/>
        <v>2.2707532052786816E-3</v>
      </c>
      <c r="K89" s="302">
        <f t="shared" si="19"/>
        <v>2.1040124038621366E-3</v>
      </c>
      <c r="L89" s="302">
        <f t="shared" si="19"/>
        <v>2.1413838959762439E-3</v>
      </c>
      <c r="M89" s="302">
        <f t="shared" si="19"/>
        <v>2.2424567148019115E-3</v>
      </c>
      <c r="N89" s="302">
        <f t="shared" si="19"/>
        <v>2.3884576883280448E-3</v>
      </c>
      <c r="O89" s="302">
        <f t="shared" si="19"/>
        <v>2.515603578372415E-3</v>
      </c>
      <c r="P89" s="302">
        <f t="shared" si="19"/>
        <v>2.440992209409494E-3</v>
      </c>
      <c r="Q89" s="302">
        <f t="shared" si="19"/>
        <v>2.2415002328101648E-3</v>
      </c>
      <c r="R89" s="302">
        <f t="shared" si="19"/>
        <v>2.0083762151967169E-3</v>
      </c>
      <c r="S89" s="302">
        <f t="shared" si="19"/>
        <v>2.0050445856596368E-3</v>
      </c>
      <c r="T89" s="302">
        <f t="shared" si="19"/>
        <v>1.8102207573062093E-3</v>
      </c>
      <c r="U89" s="302">
        <f t="shared" si="19"/>
        <v>1.9493853807900686E-3</v>
      </c>
      <c r="V89" s="302">
        <f t="shared" si="19"/>
        <v>2.6308281689577224E-3</v>
      </c>
      <c r="W89" s="302">
        <f t="shared" si="19"/>
        <v>2.0660566998029948E-3</v>
      </c>
      <c r="X89" s="302">
        <f t="shared" si="19"/>
        <v>2.3056814075990023E-3</v>
      </c>
      <c r="Y89" s="302">
        <f t="shared" si="19"/>
        <v>2.2707889278066572E-3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7.7877529584321863E-3</v>
      </c>
      <c r="C90" s="302">
        <f t="shared" si="20"/>
        <v>9.0622706664912553E-3</v>
      </c>
      <c r="D90" s="302">
        <f t="shared" si="20"/>
        <v>1.1060658387705036E-2</v>
      </c>
      <c r="E90" s="302">
        <f t="shared" si="20"/>
        <v>1.4121958280708833E-2</v>
      </c>
      <c r="F90" s="302">
        <f t="shared" si="20"/>
        <v>1.5389926240321273E-2</v>
      </c>
      <c r="G90" s="302">
        <f t="shared" si="20"/>
        <v>1.8502608111818648E-2</v>
      </c>
      <c r="H90" s="302">
        <f t="shared" si="20"/>
        <v>1.6702070391316621E-2</v>
      </c>
      <c r="I90" s="302">
        <f t="shared" si="20"/>
        <v>1.7684762863634775E-2</v>
      </c>
      <c r="J90" s="302">
        <f t="shared" si="20"/>
        <v>2.2694768871217057E-2</v>
      </c>
      <c r="K90" s="302">
        <f t="shared" si="20"/>
        <v>2.5647104435370049E-2</v>
      </c>
      <c r="L90" s="302">
        <f t="shared" si="20"/>
        <v>2.6796829859716063E-2</v>
      </c>
      <c r="M90" s="302">
        <f t="shared" si="20"/>
        <v>2.4956088440467743E-2</v>
      </c>
      <c r="N90" s="302">
        <f t="shared" si="20"/>
        <v>2.9905090574882158E-2</v>
      </c>
      <c r="O90" s="302">
        <f t="shared" si="20"/>
        <v>3.0136223211415399E-2</v>
      </c>
      <c r="P90" s="302">
        <f t="shared" si="20"/>
        <v>3.2950844279007324E-2</v>
      </c>
      <c r="Q90" s="302">
        <f t="shared" si="20"/>
        <v>3.355785636693933E-2</v>
      </c>
      <c r="R90" s="302">
        <f t="shared" si="20"/>
        <v>3.4559946148024462E-2</v>
      </c>
      <c r="S90" s="302">
        <f t="shared" si="20"/>
        <v>3.5029529626355027E-2</v>
      </c>
      <c r="T90" s="302">
        <f t="shared" si="20"/>
        <v>2.6962886166256712E-2</v>
      </c>
      <c r="U90" s="302">
        <f t="shared" si="20"/>
        <v>2.7247493448146996E-2</v>
      </c>
      <c r="V90" s="302">
        <f t="shared" si="20"/>
        <v>2.3303053285138837E-2</v>
      </c>
      <c r="W90" s="302">
        <f t="shared" si="20"/>
        <v>2.7475630558699303E-2</v>
      </c>
      <c r="X90" s="302">
        <f t="shared" si="20"/>
        <v>2.7139548313251233E-2</v>
      </c>
      <c r="Y90" s="302">
        <f t="shared" si="20"/>
        <v>2.7153472308864821E-2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3.9932359240900488E-2</v>
      </c>
      <c r="C91" s="301">
        <f t="shared" si="21"/>
        <v>4.1506121281616362E-2</v>
      </c>
      <c r="D91" s="301">
        <f t="shared" si="21"/>
        <v>4.2747634410697427E-2</v>
      </c>
      <c r="E91" s="301">
        <f t="shared" si="21"/>
        <v>3.5858009250352041E-2</v>
      </c>
      <c r="F91" s="301">
        <f t="shared" si="21"/>
        <v>3.7500229535056731E-2</v>
      </c>
      <c r="G91" s="301">
        <f t="shared" si="21"/>
        <v>3.7662017806843862E-2</v>
      </c>
      <c r="H91" s="301">
        <f t="shared" si="21"/>
        <v>4.2849797453204795E-2</v>
      </c>
      <c r="I91" s="301">
        <f t="shared" si="21"/>
        <v>4.9116800587548817E-2</v>
      </c>
      <c r="J91" s="301">
        <f t="shared" si="21"/>
        <v>5.4376787441847867E-2</v>
      </c>
      <c r="K91" s="301">
        <f t="shared" si="21"/>
        <v>4.5055460313992143E-2</v>
      </c>
      <c r="L91" s="301">
        <f t="shared" si="21"/>
        <v>4.1872060329334673E-2</v>
      </c>
      <c r="M91" s="301">
        <f t="shared" si="21"/>
        <v>4.3168090812168651E-2</v>
      </c>
      <c r="N91" s="301">
        <f t="shared" si="21"/>
        <v>4.1857278246690499E-2</v>
      </c>
      <c r="O91" s="301">
        <f t="shared" si="21"/>
        <v>3.3080840394174263E-2</v>
      </c>
      <c r="P91" s="301">
        <f t="shared" si="21"/>
        <v>3.2257560322314409E-2</v>
      </c>
      <c r="Q91" s="301">
        <f t="shared" si="21"/>
        <v>3.0778140802511206E-2</v>
      </c>
      <c r="R91" s="301">
        <f t="shared" si="21"/>
        <v>2.3877940045469451E-2</v>
      </c>
      <c r="S91" s="301">
        <f t="shared" si="21"/>
        <v>2.6805875154328904E-2</v>
      </c>
      <c r="T91" s="301">
        <f t="shared" si="21"/>
        <v>2.9186712453097244E-2</v>
      </c>
      <c r="U91" s="301">
        <f t="shared" si="21"/>
        <v>0</v>
      </c>
      <c r="V91" s="301">
        <f t="shared" si="21"/>
        <v>3.2426766775214153E-2</v>
      </c>
      <c r="W91" s="301">
        <f t="shared" si="21"/>
        <v>3.4347706482651841E-2</v>
      </c>
      <c r="X91" s="301">
        <f t="shared" si="21"/>
        <v>2.619178915309121E-2</v>
      </c>
      <c r="Y91" s="301">
        <f t="shared" si="21"/>
        <v>3.1628958379687849E-2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0.16847104610379562</v>
      </c>
      <c r="C92" s="235">
        <f t="shared" si="22"/>
        <v>0.20233164041599025</v>
      </c>
      <c r="D92" s="235">
        <f t="shared" si="22"/>
        <v>0.21993856294289507</v>
      </c>
      <c r="E92" s="235">
        <f t="shared" si="22"/>
        <v>0.24183158570450519</v>
      </c>
      <c r="F92" s="235">
        <f t="shared" si="22"/>
        <v>0.25887766662728318</v>
      </c>
      <c r="G92" s="235">
        <f t="shared" si="22"/>
        <v>0.28535921818579113</v>
      </c>
      <c r="H92" s="235">
        <f t="shared" si="22"/>
        <v>0.27482777692263904</v>
      </c>
      <c r="I92" s="235">
        <f t="shared" si="22"/>
        <v>0.2915074539916141</v>
      </c>
      <c r="J92" s="235">
        <f t="shared" si="22"/>
        <v>0.36260030865476328</v>
      </c>
      <c r="K92" s="235">
        <f t="shared" si="22"/>
        <v>0.41863633371832187</v>
      </c>
      <c r="L92" s="235">
        <f t="shared" si="22"/>
        <v>0.4137365576223247</v>
      </c>
      <c r="M92" s="235">
        <f t="shared" si="22"/>
        <v>0.40328418940737865</v>
      </c>
      <c r="N92" s="235">
        <f t="shared" si="22"/>
        <v>0.413242742193135</v>
      </c>
      <c r="O92" s="235">
        <f t="shared" si="22"/>
        <v>0.41890744326542412</v>
      </c>
      <c r="P92" s="235">
        <f t="shared" si="22"/>
        <v>0.44649895594269096</v>
      </c>
      <c r="Q92" s="235">
        <f t="shared" si="22"/>
        <v>0.46055049803907477</v>
      </c>
      <c r="R92" s="235">
        <f t="shared" si="22"/>
        <v>0.47577556236798729</v>
      </c>
      <c r="S92" s="235">
        <f t="shared" si="22"/>
        <v>0.4788601501380913</v>
      </c>
      <c r="T92" s="235">
        <f t="shared" si="22"/>
        <v>0.38916730335933736</v>
      </c>
      <c r="U92" s="235">
        <f t="shared" si="22"/>
        <v>0.39017072668281289</v>
      </c>
      <c r="V92" s="235">
        <f t="shared" si="22"/>
        <v>0.33407893379076736</v>
      </c>
      <c r="W92" s="235">
        <f t="shared" si="22"/>
        <v>0.38391411927010349</v>
      </c>
      <c r="X92" s="235">
        <f t="shared" si="22"/>
        <v>0.38735433653636947</v>
      </c>
      <c r="Y92" s="235">
        <f t="shared" si="22"/>
        <v>0.39237577062932399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0.36071860571563935</v>
      </c>
      <c r="C96" s="320">
        <f>IF(C$5=0,0,C$5/OIS_fec!C$5)</f>
        <v>0.37960815944618692</v>
      </c>
      <c r="D96" s="320">
        <f>IF(D$5=0,0,D$5/OIS_fec!D$5)</f>
        <v>0.3776035913075434</v>
      </c>
      <c r="E96" s="320">
        <f>IF(E$5=0,0,E$5/OIS_fec!E$5)</f>
        <v>0.38027033619230088</v>
      </c>
      <c r="F96" s="320">
        <f>IF(F$5=0,0,F$5/OIS_fec!F$5)</f>
        <v>0.38648746743390017</v>
      </c>
      <c r="G96" s="320">
        <f>IF(G$5=0,0,G$5/OIS_fec!G$5)</f>
        <v>0.38843597493490151</v>
      </c>
      <c r="H96" s="320">
        <f>IF(H$5=0,0,H$5/OIS_fec!H$5)</f>
        <v>0.38692653036083929</v>
      </c>
      <c r="I96" s="320">
        <f>IF(I$5=0,0,I$5/OIS_fec!I$5)</f>
        <v>0.3884817775495818</v>
      </c>
      <c r="J96" s="320">
        <f>IF(J$5=0,0,J$5/OIS_fec!J$5)</f>
        <v>0.40103254395051713</v>
      </c>
      <c r="K96" s="320">
        <f>IF(K$5=0,0,K$5/OIS_fec!K$5)</f>
        <v>0.40117678416078212</v>
      </c>
      <c r="L96" s="320">
        <f>IF(L$5=0,0,L$5/OIS_fec!L$5)</f>
        <v>0.40157555632610775</v>
      </c>
      <c r="M96" s="320">
        <f>IF(M$5=0,0,M$5/OIS_fec!M$5)</f>
        <v>0.39849689650608039</v>
      </c>
      <c r="N96" s="320">
        <f>IF(N$5=0,0,N$5/OIS_fec!N$5)</f>
        <v>0.40296597264071199</v>
      </c>
      <c r="O96" s="320">
        <f>IF(O$5=0,0,O$5/OIS_fec!O$5)</f>
        <v>0.40294042156709586</v>
      </c>
      <c r="P96" s="320">
        <f>IF(P$5=0,0,P$5/OIS_fec!P$5)</f>
        <v>0.41236839436990613</v>
      </c>
      <c r="Q96" s="320">
        <f>IF(Q$5=0,0,Q$5/OIS_fec!Q$5)</f>
        <v>0.41389289300337495</v>
      </c>
      <c r="R96" s="320">
        <f>IF(R$5=0,0,R$5/OIS_fec!R$5)</f>
        <v>0.41968486612104983</v>
      </c>
      <c r="S96" s="320">
        <f>IF(S$5=0,0,S$5/OIS_fec!S$5)</f>
        <v>0.42168856789623427</v>
      </c>
      <c r="T96" s="320">
        <f>IF(T$5=0,0,T$5/OIS_fec!T$5)</f>
        <v>0.41053601828597946</v>
      </c>
      <c r="U96" s="320">
        <f>IF(U$5=0,0,U$5/OIS_fec!U$5)</f>
        <v>0.41102462388608957</v>
      </c>
      <c r="V96" s="320">
        <f>IF(V$5=0,0,V$5/OIS_fec!V$5)</f>
        <v>0.39871890482712258</v>
      </c>
      <c r="W96" s="320">
        <f>IF(W$5=0,0,W$5/OIS_fec!W$5)</f>
        <v>0.40845589512094121</v>
      </c>
      <c r="X96" s="320">
        <f>IF(X$5=0,0,X$5/OIS_fec!X$5)</f>
        <v>0.40747343049126766</v>
      </c>
      <c r="Y96" s="320">
        <f>IF(Y$5=0,0,Y$5/OIS_fec!Y$5)</f>
        <v>0.40540177001399208</v>
      </c>
      <c r="DA96" s="95"/>
    </row>
    <row r="97" spans="1:105" ht="12" customHeight="1" x14ac:dyDescent="0.25">
      <c r="A97" s="55" t="s">
        <v>91</v>
      </c>
      <c r="B97" s="330">
        <f>IF(B$6=0,0,B$6/OIS_fec!B$6)</f>
        <v>0.49564284758257732</v>
      </c>
      <c r="C97" s="330">
        <f>IF(C$6=0,0,C$6/OIS_fec!C$6)</f>
        <v>0.49129343693440752</v>
      </c>
      <c r="D97" s="330">
        <f>IF(D$6=0,0,D$6/OIS_fec!D$6)</f>
        <v>0.49404282322980519</v>
      </c>
      <c r="E97" s="330">
        <f>IF(E$6=0,0,E$6/OIS_fec!E$6)</f>
        <v>0.49491046605170519</v>
      </c>
      <c r="F97" s="330">
        <f>IF(F$6=0,0,F$6/OIS_fec!F$6)</f>
        <v>0.49507496269911366</v>
      </c>
      <c r="G97" s="330">
        <f>IF(G$6=0,0,G$6/OIS_fec!G$6)</f>
        <v>0.49120604281026575</v>
      </c>
      <c r="H97" s="330">
        <f>IF(H$6=0,0,H$6/OIS_fec!H$6)</f>
        <v>0.49522735937458723</v>
      </c>
      <c r="I97" s="330">
        <f>IF(I$6=0,0,I$6/OIS_fec!I$6)</f>
        <v>0.49228197186668282</v>
      </c>
      <c r="J97" s="330">
        <f>IF(J$6=0,0,J$6/OIS_fec!J$6)</f>
        <v>0.48609011248180706</v>
      </c>
      <c r="K97" s="330">
        <f>IF(K$6=0,0,K$6/OIS_fec!K$6)</f>
        <v>0.47191093656104871</v>
      </c>
      <c r="L97" s="330">
        <f>IF(L$6=0,0,L$6/OIS_fec!L$6)</f>
        <v>0.47352830581835526</v>
      </c>
      <c r="M97" s="330">
        <f>IF(M$6=0,0,M$6/OIS_fec!M$6)</f>
        <v>0.47079110058041534</v>
      </c>
      <c r="N97" s="330">
        <f>IF(N$6=0,0,N$6/OIS_fec!N$6)</f>
        <v>0.47860724157478568</v>
      </c>
      <c r="O97" s="330">
        <f>IF(O$6=0,0,O$6/OIS_fec!O$6)</f>
        <v>0.47703542551204547</v>
      </c>
      <c r="P97" s="330">
        <f>IF(P$6=0,0,P$6/OIS_fec!P$6)</f>
        <v>0.4767020043485895</v>
      </c>
      <c r="Q97" s="330">
        <f>IF(Q$6=0,0,Q$6/OIS_fec!Q$6)</f>
        <v>0.47691557390729472</v>
      </c>
      <c r="R97" s="330">
        <f>IF(R$6=0,0,R$6/OIS_fec!R$6)</f>
        <v>0.47847307937050149</v>
      </c>
      <c r="S97" s="330">
        <f>IF(S$6=0,0,S$6/OIS_fec!S$6)</f>
        <v>0.47764334932671659</v>
      </c>
      <c r="T97" s="330">
        <f>IF(T$6=0,0,T$6/OIS_fec!T$6)</f>
        <v>0.4818510351690114</v>
      </c>
      <c r="U97" s="330">
        <f>IF(U$6=0,0,U$6/OIS_fec!U$6)</f>
        <v>0.48186989424526838</v>
      </c>
      <c r="V97" s="330">
        <f>IF(V$6=0,0,V$6/OIS_fec!V$6)</f>
        <v>0.48152074434127307</v>
      </c>
      <c r="W97" s="330">
        <f>IF(W$6=0,0,W$6/OIS_fec!W$6)</f>
        <v>0.48076641773283818</v>
      </c>
      <c r="X97" s="330">
        <f>IF(X$6=0,0,X$6/OIS_fec!X$6)</f>
        <v>0.47722415595958567</v>
      </c>
      <c r="Y97" s="330">
        <f>IF(Y$6=0,0,Y$6/OIS_fec!Y$6)</f>
        <v>0.48084248436479804</v>
      </c>
      <c r="DA97" s="67"/>
    </row>
    <row r="98" spans="1:105" ht="12" customHeight="1" x14ac:dyDescent="0.25">
      <c r="A98" s="173" t="s">
        <v>92</v>
      </c>
      <c r="B98" s="331">
        <f>IF(B$7=0,0,B$7/OIS_fec!B$7)</f>
        <v>0.13116406222891674</v>
      </c>
      <c r="C98" s="331">
        <f>IF(C$7=0,0,C$7/OIS_fec!C$7)</f>
        <v>0.12981107455771201</v>
      </c>
      <c r="D98" s="331">
        <f>IF(D$7=0,0,D$7/OIS_fec!D$7)</f>
        <v>0.13034017587451976</v>
      </c>
      <c r="E98" s="331">
        <f>IF(E$7=0,0,E$7/OIS_fec!E$7)</f>
        <v>0.12992904740929712</v>
      </c>
      <c r="F98" s="331">
        <f>IF(F$7=0,0,F$7/OIS_fec!F$7)</f>
        <v>0.12987832447831077</v>
      </c>
      <c r="G98" s="331">
        <f>IF(G$7=0,0,G$7/OIS_fec!G$7)</f>
        <v>0.12819470869762042</v>
      </c>
      <c r="H98" s="331">
        <f>IF(H$7=0,0,H$7/OIS_fec!H$7)</f>
        <v>0.1297929405160495</v>
      </c>
      <c r="I98" s="331">
        <f>IF(I$7=0,0,I$7/OIS_fec!I$7)</f>
        <v>0.12891855438500652</v>
      </c>
      <c r="J98" s="331">
        <f>IF(J$7=0,0,J$7/OIS_fec!J$7)</f>
        <v>0.12689726140505755</v>
      </c>
      <c r="K98" s="331">
        <f>IF(K$7=0,0,K$7/OIS_fec!K$7)</f>
        <v>0.12270737579428798</v>
      </c>
      <c r="L98" s="331">
        <f>IF(L$7=0,0,L$7/OIS_fec!L$7)</f>
        <v>0.12302692861317259</v>
      </c>
      <c r="M98" s="331">
        <f>IF(M$7=0,0,M$7/OIS_fec!M$7)</f>
        <v>0.12234054718135515</v>
      </c>
      <c r="N98" s="331">
        <f>IF(N$7=0,0,N$7/OIS_fec!N$7)</f>
        <v>0.12396163676846625</v>
      </c>
      <c r="O98" s="331">
        <f>IF(O$7=0,0,O$7/OIS_fec!O$7)</f>
        <v>0.12356911247489093</v>
      </c>
      <c r="P98" s="331">
        <f>IF(P$7=0,0,P$7/OIS_fec!P$7)</f>
        <v>0.12333420722673445</v>
      </c>
      <c r="Q98" s="331">
        <f>IF(Q$7=0,0,Q$7/OIS_fec!Q$7)</f>
        <v>0.12346517379729897</v>
      </c>
      <c r="R98" s="331">
        <f>IF(R$7=0,0,R$7/OIS_fec!R$7)</f>
        <v>0.12390283063348373</v>
      </c>
      <c r="S98" s="331">
        <f>IF(S$7=0,0,S$7/OIS_fec!S$7)</f>
        <v>0.12363767421844883</v>
      </c>
      <c r="T98" s="331">
        <f>IF(T$7=0,0,T$7/OIS_fec!T$7)</f>
        <v>0.12511338704671643</v>
      </c>
      <c r="U98" s="331">
        <f>IF(U$7=0,0,U$7/OIS_fec!U$7)</f>
        <v>0.1250710822192993</v>
      </c>
      <c r="V98" s="331">
        <f>IF(V$7=0,0,V$7/OIS_fec!V$7)</f>
        <v>0.1249811086731145</v>
      </c>
      <c r="W98" s="331">
        <f>IF(W$7=0,0,W$7/OIS_fec!W$7)</f>
        <v>0.12461589788661351</v>
      </c>
      <c r="X98" s="331">
        <f>IF(X$7=0,0,X$7/OIS_fec!X$7)</f>
        <v>0.12376084441716172</v>
      </c>
      <c r="Y98" s="331">
        <f>IF(Y$7=0,0,Y$7/OIS_fec!Y$7)</f>
        <v>0.12483800770434385</v>
      </c>
      <c r="DA98" s="177"/>
    </row>
    <row r="99" spans="1:105" ht="12" customHeight="1" x14ac:dyDescent="0.25">
      <c r="A99" s="173" t="s">
        <v>93</v>
      </c>
      <c r="B99" s="331">
        <f>IF(B$8=0,0,B$8/OIS_fec!B$8)</f>
        <v>0.68559043593782765</v>
      </c>
      <c r="C99" s="331">
        <f>IF(C$8=0,0,C$8/OIS_fec!C$8)</f>
        <v>0.68161847056802027</v>
      </c>
      <c r="D99" s="331">
        <f>IF(D$8=0,0,D$8/OIS_fec!D$8)</f>
        <v>0.68352227966086054</v>
      </c>
      <c r="E99" s="331">
        <f>IF(E$8=0,0,E$8/OIS_fec!E$8)</f>
        <v>0.68303391529985957</v>
      </c>
      <c r="F99" s="331">
        <f>IF(F$8=0,0,F$8/OIS_fec!F$8)</f>
        <v>0.68299039192381239</v>
      </c>
      <c r="G99" s="331">
        <f>IF(G$8=0,0,G$8/OIS_fec!G$8)</f>
        <v>0.67906017209489034</v>
      </c>
      <c r="H99" s="331">
        <f>IF(H$8=0,0,H$8/OIS_fec!H$8)</f>
        <v>0.68288199160159613</v>
      </c>
      <c r="I99" s="331">
        <f>IF(I$8=0,0,I$8/OIS_fec!I$8)</f>
        <v>0.68051661390489604</v>
      </c>
      <c r="J99" s="331">
        <f>IF(J$8=0,0,J$8/OIS_fec!J$8)</f>
        <v>0.67531417812799388</v>
      </c>
      <c r="K99" s="331">
        <f>IF(K$8=0,0,K$8/OIS_fec!K$8)</f>
        <v>0.66378639617761737</v>
      </c>
      <c r="L99" s="331">
        <f>IF(L$8=0,0,L$8/OIS_fec!L$8)</f>
        <v>0.66531569148704317</v>
      </c>
      <c r="M99" s="331">
        <f>IF(M$8=0,0,M$8/OIS_fec!M$8)</f>
        <v>0.66290747757056923</v>
      </c>
      <c r="N99" s="331">
        <f>IF(N$8=0,0,N$8/OIS_fec!N$8)</f>
        <v>0.66929648497430971</v>
      </c>
      <c r="O99" s="331">
        <f>IF(O$8=0,0,O$8/OIS_fec!O$8)</f>
        <v>0.66820102431312778</v>
      </c>
      <c r="P99" s="331">
        <f>IF(P$8=0,0,P$8/OIS_fec!P$8)</f>
        <v>0.66801149623876632</v>
      </c>
      <c r="Q99" s="331">
        <f>IF(Q$8=0,0,Q$8/OIS_fec!Q$8)</f>
        <v>0.66813615477863109</v>
      </c>
      <c r="R99" s="331">
        <f>IF(R$8=0,0,R$8/OIS_fec!R$8)</f>
        <v>0.66920383940911765</v>
      </c>
      <c r="S99" s="331">
        <f>IF(S$8=0,0,S$8/OIS_fec!S$8)</f>
        <v>0.66863865228129671</v>
      </c>
      <c r="T99" s="331">
        <f>IF(T$8=0,0,T$8/OIS_fec!T$8)</f>
        <v>0.67166123284134083</v>
      </c>
      <c r="U99" s="331">
        <f>IF(U$8=0,0,U$8/OIS_fec!U$8)</f>
        <v>0.67165192557577214</v>
      </c>
      <c r="V99" s="331">
        <f>IF(V$8=0,0,V$8/OIS_fec!V$8)</f>
        <v>0.6714040072492119</v>
      </c>
      <c r="W99" s="331">
        <f>IF(W$8=0,0,W$8/OIS_fec!W$8)</f>
        <v>0.67080844761689962</v>
      </c>
      <c r="X99" s="331">
        <f>IF(X$8=0,0,X$8/OIS_fec!X$8)</f>
        <v>0.66830288489734391</v>
      </c>
      <c r="Y99" s="331">
        <f>IF(Y$8=0,0,Y$8/OIS_fec!Y$8)</f>
        <v>0.67093125660478159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0.51153685273900729</v>
      </c>
      <c r="C100" s="331">
        <f>IF(C$9=0,0,C$9/OIS_fec!C$9)</f>
        <v>0.5049928419097881</v>
      </c>
      <c r="D100" s="331">
        <f>IF(D$9=0,0,D$9/OIS_fec!D$9)</f>
        <v>0.5087764824535691</v>
      </c>
      <c r="E100" s="331">
        <f>IF(E$9=0,0,E$9/OIS_fec!E$9)</f>
        <v>0.5093291144982206</v>
      </c>
      <c r="F100" s="331">
        <f>IF(F$9=0,0,F$9/OIS_fec!F$9)</f>
        <v>0.50946254919884326</v>
      </c>
      <c r="G100" s="331">
        <f>IF(G$9=0,0,G$9/OIS_fec!G$9)</f>
        <v>0.50268327635323196</v>
      </c>
      <c r="H100" s="331">
        <f>IF(H$9=0,0,H$9/OIS_fec!H$9)</f>
        <v>0.50953838009052443</v>
      </c>
      <c r="I100" s="331">
        <f>IF(I$9=0,0,I$9/OIS_fec!I$9)</f>
        <v>0.5049729963861731</v>
      </c>
      <c r="J100" s="331">
        <f>IF(J$9=0,0,J$9/OIS_fec!J$9)</f>
        <v>0.49506313631242221</v>
      </c>
      <c r="K100" s="331">
        <f>IF(K$9=0,0,K$9/OIS_fec!K$9)</f>
        <v>0.47326836699790736</v>
      </c>
      <c r="L100" s="331">
        <f>IF(L$9=0,0,L$9/OIS_fec!L$9)</f>
        <v>0.47509625320792598</v>
      </c>
      <c r="M100" s="331">
        <f>IF(M$9=0,0,M$9/OIS_fec!M$9)</f>
        <v>0.47141809946690305</v>
      </c>
      <c r="N100" s="331">
        <f>IF(N$9=0,0,N$9/OIS_fec!N$9)</f>
        <v>0.48115719636769894</v>
      </c>
      <c r="O100" s="331">
        <f>IF(O$9=0,0,O$9/OIS_fec!O$9)</f>
        <v>0.47879706298136121</v>
      </c>
      <c r="P100" s="331">
        <f>IF(P$9=0,0,P$9/OIS_fec!P$9)</f>
        <v>0.47767435534449104</v>
      </c>
      <c r="Q100" s="331">
        <f>IF(Q$9=0,0,Q$9/OIS_fec!Q$9)</f>
        <v>0.47832083811238363</v>
      </c>
      <c r="R100" s="331">
        <f>IF(R$9=0,0,R$9/OIS_fec!R$9)</f>
        <v>0.48086138951022644</v>
      </c>
      <c r="S100" s="331">
        <f>IF(S$9=0,0,S$9/OIS_fec!S$9)</f>
        <v>0.47938348285206561</v>
      </c>
      <c r="T100" s="331">
        <f>IF(T$9=0,0,T$9/OIS_fec!T$9)</f>
        <v>0.48711362550460963</v>
      </c>
      <c r="U100" s="331">
        <f>IF(U$9=0,0,U$9/OIS_fec!U$9)</f>
        <v>0.48700856961982736</v>
      </c>
      <c r="V100" s="331">
        <f>IF(V$9=0,0,V$9/OIS_fec!V$9)</f>
        <v>0.48647845086640312</v>
      </c>
      <c r="W100" s="331">
        <f>IF(W$9=0,0,W$9/OIS_fec!W$9)</f>
        <v>0.48480904848032141</v>
      </c>
      <c r="X100" s="331">
        <f>IF(X$9=0,0,X$9/OIS_fec!X$9)</f>
        <v>0.47962764467270874</v>
      </c>
      <c r="Y100" s="331">
        <f>IF(Y$9=0,0,Y$9/OIS_fec!Y$9)</f>
        <v>0.48554534979246805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0.7557656394782295</v>
      </c>
      <c r="C101" s="332">
        <f>IF(C$10=0,0,C$10/OIS_fec!C$10)</f>
        <v>0.78946735743444607</v>
      </c>
      <c r="D101" s="332">
        <f>IF(D$10=0,0,D$10/OIS_fec!D$10)</f>
        <v>0.76026741964996147</v>
      </c>
      <c r="E101" s="332">
        <f>IF(E$10=0,0,E$10/OIS_fec!E$10)</f>
        <v>0.75732785896860833</v>
      </c>
      <c r="F101" s="332">
        <f>IF(F$10=0,0,F$10/OIS_fec!F$10)</f>
        <v>0.7625618312321939</v>
      </c>
      <c r="G101" s="332">
        <f>IF(G$10=0,0,G$10/OIS_fec!G$10)</f>
        <v>0.74940142273014432</v>
      </c>
      <c r="H101" s="332">
        <f>IF(H$10=0,0,H$10/OIS_fec!H$10)</f>
        <v>0.76656243019347758</v>
      </c>
      <c r="I101" s="332">
        <f>IF(I$10=0,0,I$10/OIS_fec!I$10)</f>
        <v>0.76254258975361355</v>
      </c>
      <c r="J101" s="332">
        <f>IF(J$10=0,0,J$10/OIS_fec!J$10)</f>
        <v>0.78390007870313072</v>
      </c>
      <c r="K101" s="332">
        <f>IF(K$10=0,0,K$10/OIS_fec!K$10)</f>
        <v>0.78939717366252971</v>
      </c>
      <c r="L101" s="332">
        <f>IF(L$10=0,0,L$10/OIS_fec!L$10)</f>
        <v>0.77506930183643274</v>
      </c>
      <c r="M101" s="332">
        <f>IF(M$10=0,0,M$10/OIS_fec!M$10)</f>
        <v>0.77002112085687813</v>
      </c>
      <c r="N101" s="332">
        <f>IF(N$10=0,0,N$10/OIS_fec!N$10)</f>
        <v>0.75809723966892728</v>
      </c>
      <c r="O101" s="332">
        <f>IF(O$10=0,0,O$10/OIS_fec!O$10)</f>
        <v>0.76394302085678234</v>
      </c>
      <c r="P101" s="332">
        <f>IF(P$10=0,0,P$10/OIS_fec!P$10)</f>
        <v>0.77062638135634809</v>
      </c>
      <c r="Q101" s="332">
        <f>IF(Q$10=0,0,Q$10/OIS_fec!Q$10)</f>
        <v>0.78743689844873466</v>
      </c>
      <c r="R101" s="332">
        <f>IF(R$10=0,0,R$10/OIS_fec!R$10)</f>
        <v>0.79619147855126304</v>
      </c>
      <c r="S101" s="332">
        <f>IF(S$10=0,0,S$10/OIS_fec!S$10)</f>
        <v>0.79430401480595636</v>
      </c>
      <c r="T101" s="332">
        <f>IF(T$10=0,0,T$10/OIS_fec!T$10)</f>
        <v>0.79660398832956647</v>
      </c>
      <c r="U101" s="332">
        <f>IF(U$10=0,0,U$10/OIS_fec!U$10)</f>
        <v>0.79563243753921375</v>
      </c>
      <c r="V101" s="332">
        <f>IF(V$10=0,0,V$10/OIS_fec!V$10)</f>
        <v>0.75056434807176087</v>
      </c>
      <c r="W101" s="332">
        <f>IF(W$10=0,0,W$10/OIS_fec!W$10)</f>
        <v>0.78762999852663318</v>
      </c>
      <c r="X101" s="332">
        <f>IF(X$10=0,0,X$10/OIS_fec!X$10)</f>
        <v>0.77896028688878038</v>
      </c>
      <c r="Y101" s="332">
        <f>IF(Y$10=0,0,Y$10/OIS_fec!Y$10)</f>
        <v>0.78365534958486793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0.37616231527069438</v>
      </c>
      <c r="C102" s="348">
        <f>IF(C$16=0,0,C$16/OIS_fec!C$16)</f>
        <v>0.40551236033759475</v>
      </c>
      <c r="D102" s="348">
        <f>IF(D$16=0,0,D$16/OIS_fec!D$16)</f>
        <v>0.39813808747217994</v>
      </c>
      <c r="E102" s="348">
        <f>IF(E$16=0,0,E$16/OIS_fec!E$16)</f>
        <v>0.40005533783669533</v>
      </c>
      <c r="F102" s="348">
        <f>IF(F$16=0,0,F$16/OIS_fec!F$16)</f>
        <v>0.40648719657871951</v>
      </c>
      <c r="G102" s="348">
        <f>IF(G$16=0,0,G$16/OIS_fec!G$16)</f>
        <v>0.40545847751292347</v>
      </c>
      <c r="H102" s="348">
        <f>IF(H$16=0,0,H$16/OIS_fec!H$16)</f>
        <v>0.40783824070601898</v>
      </c>
      <c r="I102" s="348">
        <f>IF(I$16=0,0,I$16/OIS_fec!I$16)</f>
        <v>0.40890764871615842</v>
      </c>
      <c r="J102" s="348">
        <f>IF(J$16=0,0,J$16/OIS_fec!J$16)</f>
        <v>0.41153158514521537</v>
      </c>
      <c r="K102" s="348">
        <f>IF(K$16=0,0,K$16/OIS_fec!K$16)</f>
        <v>0.39415595094357625</v>
      </c>
      <c r="L102" s="348">
        <f>IF(L$16=0,0,L$16/OIS_fec!L$16)</f>
        <v>0.40296785259999029</v>
      </c>
      <c r="M102" s="348">
        <f>IF(M$16=0,0,M$16/OIS_fec!M$16)</f>
        <v>0.39817882312045971</v>
      </c>
      <c r="N102" s="348">
        <f>IF(N$16=0,0,N$16/OIS_fec!N$16)</f>
        <v>0.40016085446324989</v>
      </c>
      <c r="O102" s="348">
        <f>IF(O$16=0,0,O$16/OIS_fec!O$16)</f>
        <v>0.39528918834169841</v>
      </c>
      <c r="P102" s="348">
        <f>IF(P$16=0,0,P$16/OIS_fec!P$16)</f>
        <v>0.40462049473890327</v>
      </c>
      <c r="Q102" s="348">
        <f>IF(Q$16=0,0,Q$16/OIS_fec!Q$16)</f>
        <v>0.39357024719701972</v>
      </c>
      <c r="R102" s="348">
        <f>IF(R$16=0,0,R$16/OIS_fec!R$16)</f>
        <v>0.404281751726836</v>
      </c>
      <c r="S102" s="348">
        <f>IF(S$16=0,0,S$16/OIS_fec!S$16)</f>
        <v>0.40962548770667584</v>
      </c>
      <c r="T102" s="348">
        <f>IF(T$16=0,0,T$16/OIS_fec!T$16)</f>
        <v>0.41982497442826822</v>
      </c>
      <c r="U102" s="348">
        <f>IF(U$16=0,0,U$16/OIS_fec!U$16)</f>
        <v>0.42217890205481312</v>
      </c>
      <c r="V102" s="348">
        <f>IF(V$16=0,0,V$16/OIS_fec!V$16)</f>
        <v>0.42189415778510009</v>
      </c>
      <c r="W102" s="348">
        <f>IF(W$16=0,0,W$16/OIS_fec!W$16)</f>
        <v>0.4164114043925557</v>
      </c>
      <c r="X102" s="348">
        <f>IF(X$16=0,0,X$16/OIS_fec!X$16)</f>
        <v>0.41582309257390565</v>
      </c>
      <c r="Y102" s="348">
        <f>IF(Y$16=0,0,Y$16/OIS_fec!Y$16)</f>
        <v>0.40599859150460343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0.27489290024294982</v>
      </c>
      <c r="C103" s="348">
        <f>IF(C$27=0,0,C$27/OIS_fec!C$27)</f>
        <v>0.29324427247153989</v>
      </c>
      <c r="D103" s="348">
        <f>IF(D$27=0,0,D$27/OIS_fec!D$27)</f>
        <v>0.28069935515151012</v>
      </c>
      <c r="E103" s="348">
        <f>IF(E$27=0,0,E$27/OIS_fec!E$27)</f>
        <v>0.279663449378802</v>
      </c>
      <c r="F103" s="348">
        <f>IF(F$27=0,0,F$27/OIS_fec!F$27)</f>
        <v>0.28303773960197681</v>
      </c>
      <c r="G103" s="348">
        <f>IF(G$27=0,0,G$27/OIS_fec!G$27)</f>
        <v>0.27684347216152227</v>
      </c>
      <c r="H103" s="348">
        <f>IF(H$27=0,0,H$27/OIS_fec!H$27)</f>
        <v>0.28009815162534613</v>
      </c>
      <c r="I103" s="348">
        <f>IF(I$27=0,0,I$27/OIS_fec!I$27)</f>
        <v>0.27833881550260542</v>
      </c>
      <c r="J103" s="348">
        <f>IF(J$27=0,0,J$27/OIS_fec!J$27)</f>
        <v>0.27589946454434761</v>
      </c>
      <c r="K103" s="348">
        <f>IF(K$27=0,0,K$27/OIS_fec!K$27)</f>
        <v>0.25484515524025342</v>
      </c>
      <c r="L103" s="348">
        <f>IF(L$27=0,0,L$27/OIS_fec!L$27)</f>
        <v>0.25819148380903451</v>
      </c>
      <c r="M103" s="348">
        <f>IF(M$27=0,0,M$27/OIS_fec!M$27)</f>
        <v>0.25848818223893388</v>
      </c>
      <c r="N103" s="348">
        <f>IF(N$27=0,0,N$27/OIS_fec!N$27)</f>
        <v>0.26102666243025979</v>
      </c>
      <c r="O103" s="348">
        <f>IF(O$27=0,0,O$27/OIS_fec!O$27)</f>
        <v>0.26055239585991319</v>
      </c>
      <c r="P103" s="348">
        <f>IF(P$27=0,0,P$27/OIS_fec!P$27)</f>
        <v>0.26183571321037852</v>
      </c>
      <c r="Q103" s="348">
        <f>IF(Q$27=0,0,Q$27/OIS_fec!Q$27)</f>
        <v>0.26260412194420746</v>
      </c>
      <c r="R103" s="348">
        <f>IF(R$27=0,0,R$27/OIS_fec!R$27)</f>
        <v>0.26325797177816085</v>
      </c>
      <c r="S103" s="348">
        <f>IF(S$27=0,0,S$27/OIS_fec!S$27)</f>
        <v>0.26438149626046947</v>
      </c>
      <c r="T103" s="348">
        <f>IF(T$27=0,0,T$27/OIS_fec!T$27)</f>
        <v>0.29200997076917912</v>
      </c>
      <c r="U103" s="348">
        <f>IF(U$27=0,0,U$27/OIS_fec!U$27)</f>
        <v>0.29287751244664645</v>
      </c>
      <c r="V103" s="348">
        <f>IF(V$27=0,0,V$27/OIS_fec!V$27)</f>
        <v>0.28422215167214077</v>
      </c>
      <c r="W103" s="348">
        <f>IF(W$27=0,0,W$27/OIS_fec!W$27)</f>
        <v>0.28821256187947575</v>
      </c>
      <c r="X103" s="348">
        <f>IF(X$27=0,0,X$27/OIS_fec!X$27)</f>
        <v>0.28409268394569476</v>
      </c>
      <c r="Y103" s="348">
        <f>IF(Y$27=0,0,Y$27/OIS_fec!Y$27)</f>
        <v>0.2792434696145541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0.22104593628355704</v>
      </c>
      <c r="C104" s="348">
        <f>IF(C$35=0,0,C$35/OIS_fec!C$35)</f>
        <v>0.23123784760525201</v>
      </c>
      <c r="D104" s="348">
        <f>IF(D$35=0,0,D$35/OIS_fec!D$35)</f>
        <v>0.23887024648584451</v>
      </c>
      <c r="E104" s="348">
        <f>IF(E$35=0,0,E$35/OIS_fec!E$35)</f>
        <v>0.24154535762488369</v>
      </c>
      <c r="F104" s="348">
        <f>IF(F$35=0,0,F$35/OIS_fec!F$35)</f>
        <v>0.24500849041051626</v>
      </c>
      <c r="G104" s="348">
        <f>IF(G$35=0,0,G$35/OIS_fec!G$35)</f>
        <v>0.24936754162858268</v>
      </c>
      <c r="H104" s="348">
        <f>IF(H$35=0,0,H$35/OIS_fec!H$35)</f>
        <v>0.24654033718252247</v>
      </c>
      <c r="I104" s="348">
        <f>IF(I$35=0,0,I$35/OIS_fec!I$35)</f>
        <v>0.24949171723376171</v>
      </c>
      <c r="J104" s="348">
        <f>IF(J$35=0,0,J$35/OIS_fec!J$35)</f>
        <v>0.25832021814334133</v>
      </c>
      <c r="K104" s="348">
        <f>IF(K$35=0,0,K$35/OIS_fec!K$35)</f>
        <v>0.25469910263013479</v>
      </c>
      <c r="L104" s="348">
        <f>IF(L$35=0,0,L$35/OIS_fec!L$35)</f>
        <v>0.26292412673402166</v>
      </c>
      <c r="M104" s="348">
        <f>IF(M$35=0,0,M$35/OIS_fec!M$35)</f>
        <v>0.25963402350403508</v>
      </c>
      <c r="N104" s="348">
        <f>IF(N$35=0,0,N$35/OIS_fec!N$35)</f>
        <v>0.26204809740463819</v>
      </c>
      <c r="O104" s="348">
        <f>IF(O$35=0,0,O$35/OIS_fec!O$35)</f>
        <v>0.25980223608003</v>
      </c>
      <c r="P104" s="348">
        <f>IF(P$35=0,0,P$35/OIS_fec!P$35)</f>
        <v>0.26586123592347827</v>
      </c>
      <c r="Q104" s="348">
        <f>IF(Q$35=0,0,Q$35/OIS_fec!Q$35)</f>
        <v>0.26084315888077059</v>
      </c>
      <c r="R104" s="348">
        <f>IF(R$35=0,0,R$35/OIS_fec!R$35)</f>
        <v>0.26685847982927835</v>
      </c>
      <c r="S104" s="348">
        <f>IF(S$35=0,0,S$35/OIS_fec!S$35)</f>
        <v>0.2690027840182681</v>
      </c>
      <c r="T104" s="348">
        <f>IF(T$35=0,0,T$35/OIS_fec!T$35)</f>
        <v>0.25959854916602665</v>
      </c>
      <c r="U104" s="348">
        <f>IF(U$35=0,0,U$35/OIS_fec!U$35)</f>
        <v>0.26083200536573969</v>
      </c>
      <c r="V104" s="348">
        <f>IF(V$35=0,0,V$35/OIS_fec!V$35)</f>
        <v>0.26368875172337908</v>
      </c>
      <c r="W104" s="348">
        <f>IF(W$35=0,0,W$35/OIS_fec!W$35)</f>
        <v>0.26122996691211892</v>
      </c>
      <c r="X104" s="348">
        <f>IF(X$35=0,0,X$35/OIS_fec!X$35)</f>
        <v>0.26213720982670285</v>
      </c>
      <c r="Y104" s="348">
        <f>IF(Y$35=0,0,Y$35/OIS_fec!Y$35)</f>
        <v>0.25838183410043236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0.53116760618844894</v>
      </c>
      <c r="C105" s="348">
        <f>IF(C$54=0,0,C$54/OIS_fec!C$54)</f>
        <v>0.57974305674495197</v>
      </c>
      <c r="D105" s="348">
        <f>IF(D$54=0,0,D$54/OIS_fec!D$54)</f>
        <v>0.57602363888664065</v>
      </c>
      <c r="E105" s="348">
        <f>IF(E$54=0,0,E$54/OIS_fec!E$54)</f>
        <v>0.5934710514014675</v>
      </c>
      <c r="F105" s="348">
        <f>IF(F$54=0,0,F$54/OIS_fec!F$54)</f>
        <v>0.60206602116487207</v>
      </c>
      <c r="G105" s="348">
        <f>IF(G$54=0,0,G$54/OIS_fec!G$54)</f>
        <v>0.61167448002777958</v>
      </c>
      <c r="H105" s="348">
        <f>IF(H$54=0,0,H$54/OIS_fec!H$54)</f>
        <v>0.61583483855255949</v>
      </c>
      <c r="I105" s="348">
        <f>IF(I$54=0,0,I$54/OIS_fec!I$54)</f>
        <v>0.62317185534620512</v>
      </c>
      <c r="J105" s="348">
        <f>IF(J$54=0,0,J$54/OIS_fec!J$54)</f>
        <v>0.65195223517256939</v>
      </c>
      <c r="K105" s="348">
        <f>IF(K$54=0,0,K$54/OIS_fec!K$54)</f>
        <v>0.65707788233075604</v>
      </c>
      <c r="L105" s="348">
        <f>IF(L$54=0,0,L$54/OIS_fec!L$54)</f>
        <v>0.66064914987413192</v>
      </c>
      <c r="M105" s="348">
        <f>IF(M$54=0,0,M$54/OIS_fec!M$54)</f>
        <v>0.65241755421921532</v>
      </c>
      <c r="N105" s="348">
        <f>IF(N$54=0,0,N$54/OIS_fec!N$54)</f>
        <v>0.65987487361750596</v>
      </c>
      <c r="O105" s="348">
        <f>IF(O$54=0,0,O$54/OIS_fec!O$54)</f>
        <v>0.65738342445769127</v>
      </c>
      <c r="P105" s="348">
        <f>IF(P$54=0,0,P$54/OIS_fec!P$54)</f>
        <v>0.66521397674607907</v>
      </c>
      <c r="Q105" s="348">
        <f>IF(Q$54=0,0,Q$54/OIS_fec!Q$54)</f>
        <v>0.6722114199910062</v>
      </c>
      <c r="R105" s="348">
        <f>IF(R$54=0,0,R$54/OIS_fec!R$54)</f>
        <v>0.68065520850820505</v>
      </c>
      <c r="S105" s="348">
        <f>IF(S$54=0,0,S$54/OIS_fec!S$54)</f>
        <v>0.68162372253034342</v>
      </c>
      <c r="T105" s="348">
        <f>IF(T$54=0,0,T$54/OIS_fec!T$54)</f>
        <v>0.67199732301170845</v>
      </c>
      <c r="U105" s="348">
        <f>IF(U$54=0,0,U$54/OIS_fec!U$54)</f>
        <v>0.66744170455965435</v>
      </c>
      <c r="V105" s="348">
        <f>IF(V$54=0,0,V$54/OIS_fec!V$54)</f>
        <v>0.63493450897972448</v>
      </c>
      <c r="W105" s="348">
        <f>IF(W$54=0,0,W$54/OIS_fec!W$54)</f>
        <v>0.66395752772675909</v>
      </c>
      <c r="X105" s="348">
        <f>IF(X$54=0,0,X$54/OIS_fec!X$54)</f>
        <v>0.65533513339924399</v>
      </c>
      <c r="Y105" s="348">
        <f>IF(Y$54=0,0,Y$54/OIS_fec!Y$54)</f>
        <v>0.65687529176451653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0.34089119520996058</v>
      </c>
      <c r="C106" s="348">
        <f>IF(C$68=0,0,C$68/OIS_fec!C$68)</f>
        <v>0.34644299756237856</v>
      </c>
      <c r="D106" s="348">
        <f>IF(D$68=0,0,D$68/OIS_fec!D$68)</f>
        <v>0.34398871614206572</v>
      </c>
      <c r="E106" s="348">
        <f>IF(E$68=0,0,E$68/OIS_fec!E$68)</f>
        <v>0.33641531648828155</v>
      </c>
      <c r="F106" s="348">
        <f>IF(F$68=0,0,F$68/OIS_fec!F$68)</f>
        <v>0.33662366984824194</v>
      </c>
      <c r="G106" s="348">
        <f>IF(G$68=0,0,G$68/OIS_fec!G$68)</f>
        <v>0.35447315977422911</v>
      </c>
      <c r="H106" s="348">
        <f>IF(H$68=0,0,H$68/OIS_fec!H$68)</f>
        <v>0.34493982479633162</v>
      </c>
      <c r="I106" s="348">
        <f>IF(I$68=0,0,I$68/OIS_fec!I$68)</f>
        <v>0.36171202969178712</v>
      </c>
      <c r="J106" s="348">
        <f>IF(J$68=0,0,J$68/OIS_fec!J$68)</f>
        <v>0.36649691523775585</v>
      </c>
      <c r="K106" s="348">
        <f>IF(K$68=0,0,K$68/OIS_fec!K$68)</f>
        <v>0.34932703747302973</v>
      </c>
      <c r="L106" s="348">
        <f>IF(L$68=0,0,L$68/OIS_fec!L$68)</f>
        <v>0.35535780799048305</v>
      </c>
      <c r="M106" s="348">
        <f>IF(M$68=0,0,M$68/OIS_fec!M$68)</f>
        <v>0.35384510939656427</v>
      </c>
      <c r="N106" s="348">
        <f>IF(N$68=0,0,N$68/OIS_fec!N$68)</f>
        <v>0.36333498141755327</v>
      </c>
      <c r="O106" s="348">
        <f>IF(O$68=0,0,O$68/OIS_fec!O$68)</f>
        <v>0.34941836878524074</v>
      </c>
      <c r="P106" s="348">
        <f>IF(P$68=0,0,P$68/OIS_fec!P$68)</f>
        <v>0.34511430426224565</v>
      </c>
      <c r="Q106" s="348">
        <f>IF(Q$68=0,0,Q$68/OIS_fec!Q$68)</f>
        <v>0.35624905689600983</v>
      </c>
      <c r="R106" s="348">
        <f>IF(R$68=0,0,R$68/OIS_fec!R$68)</f>
        <v>0.37008702923074899</v>
      </c>
      <c r="S106" s="348">
        <f>IF(S$68=0,0,S$68/OIS_fec!S$68)</f>
        <v>0.36503778067775694</v>
      </c>
      <c r="T106" s="348">
        <f>IF(T$68=0,0,T$68/OIS_fec!T$68)</f>
        <v>0.36551801510816384</v>
      </c>
      <c r="U106" s="348">
        <f>IF(U$68=0,0,U$68/OIS_fec!U$68)</f>
        <v>0</v>
      </c>
      <c r="V106" s="348">
        <f>IF(V$68=0,0,V$68/OIS_fec!V$68)</f>
        <v>0.37333431620178487</v>
      </c>
      <c r="W106" s="348">
        <f>IF(W$68=0,0,W$68/OIS_fec!W$68)</f>
        <v>0.3735876384660457</v>
      </c>
      <c r="X106" s="348">
        <f>IF(X$68=0,0,X$68/OIS_fec!X$68)</f>
        <v>0.356623250222108</v>
      </c>
      <c r="Y106" s="348">
        <f>IF(Y$68=0,0,Y$68/OIS_fec!Y$68)</f>
        <v>0.36844571351817296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0.51475845287747368</v>
      </c>
      <c r="C107" s="333">
        <f>IF(C$69=0,0,C$69/OIS_fec!C$69)</f>
        <v>0.51241902686276319</v>
      </c>
      <c r="D107" s="333">
        <f>IF(D$69=0,0,D$69/OIS_fec!D$69)</f>
        <v>0.51289905389679136</v>
      </c>
      <c r="E107" s="333">
        <f>IF(E$69=0,0,E$69/OIS_fec!E$69)</f>
        <v>0.51152877875532621</v>
      </c>
      <c r="F107" s="333">
        <f>IF(F$69=0,0,F$69/OIS_fec!F$69)</f>
        <v>0.5113653816665259</v>
      </c>
      <c r="G107" s="333">
        <f>IF(G$69=0,0,G$69/OIS_fec!G$69)</f>
        <v>0.50853126642103108</v>
      </c>
      <c r="H107" s="333">
        <f>IF(H$69=0,0,H$69/OIS_fec!H$69)</f>
        <v>0.51113056399207657</v>
      </c>
      <c r="I107" s="333">
        <f>IF(I$69=0,0,I$69/OIS_fec!I$69)</f>
        <v>0.50981597219420705</v>
      </c>
      <c r="J107" s="333">
        <f>IF(J$69=0,0,J$69/OIS_fec!J$69)</f>
        <v>0.506702960310212</v>
      </c>
      <c r="K107" s="333">
        <f>IF(K$69=0,0,K$69/OIS_fec!K$69)</f>
        <v>0.50029077598631366</v>
      </c>
      <c r="L107" s="333">
        <f>IF(L$69=0,0,L$69/OIS_fec!L$69)</f>
        <v>0.50101447460023796</v>
      </c>
      <c r="M107" s="333">
        <f>IF(M$69=0,0,M$69/OIS_fec!M$69)</f>
        <v>0.49976998372280024</v>
      </c>
      <c r="N107" s="333">
        <f>IF(N$69=0,0,N$69/OIS_fec!N$69)</f>
        <v>0.50273497676154466</v>
      </c>
      <c r="O107" s="333">
        <f>IF(O$69=0,0,O$69/OIS_fec!O$69)</f>
        <v>0.50219834346312398</v>
      </c>
      <c r="P107" s="333">
        <f>IF(P$69=0,0,P$69/OIS_fec!P$69)</f>
        <v>0.50199729423362893</v>
      </c>
      <c r="Q107" s="333">
        <f>IF(Q$69=0,0,Q$69/OIS_fec!Q$69)</f>
        <v>0.50211287477494815</v>
      </c>
      <c r="R107" s="333">
        <f>IF(R$69=0,0,R$69/OIS_fec!R$69)</f>
        <v>0.50267079163881201</v>
      </c>
      <c r="S107" s="333">
        <f>IF(S$69=0,0,S$69/OIS_fec!S$69)</f>
        <v>0.5023521154355014</v>
      </c>
      <c r="T107" s="333">
        <f>IF(T$69=0,0,T$69/OIS_fec!T$69)</f>
        <v>0.5041706360646061</v>
      </c>
      <c r="U107" s="333">
        <f>IF(U$69=0,0,U$69/OIS_fec!U$69)</f>
        <v>0.50412499177324688</v>
      </c>
      <c r="V107" s="333">
        <f>IF(V$69=0,0,V$69/OIS_fec!V$69)</f>
        <v>0.50400137356234476</v>
      </c>
      <c r="W107" s="333">
        <f>IF(W$69=0,0,W$69/OIS_fec!W$69)</f>
        <v>0.50356330363572743</v>
      </c>
      <c r="X107" s="333">
        <f>IF(X$69=0,0,X$69/OIS_fec!X$69)</f>
        <v>0.50235804188850375</v>
      </c>
      <c r="Y107" s="333">
        <f>IF(Y$69=0,0,Y$69/OIS_fec!Y$69)</f>
        <v>0.50379272530845909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SK: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513.32356762158395</v>
      </c>
      <c r="C5" s="223">
        <v>418.99168271056999</v>
      </c>
      <c r="D5" s="223">
        <v>470.90264244044869</v>
      </c>
      <c r="E5" s="223">
        <v>412.14419010117001</v>
      </c>
      <c r="F5" s="223">
        <v>359.09682108965558</v>
      </c>
      <c r="G5" s="223">
        <v>431.79120134356958</v>
      </c>
      <c r="H5" s="223">
        <v>366.4656091027561</v>
      </c>
      <c r="I5" s="223">
        <v>353.08130936780168</v>
      </c>
      <c r="J5" s="223">
        <v>290.88672768182789</v>
      </c>
      <c r="K5" s="223">
        <v>221.5071522020942</v>
      </c>
      <c r="L5" s="223">
        <v>235.33021584271731</v>
      </c>
      <c r="M5" s="223">
        <v>270.54372348269851</v>
      </c>
      <c r="N5" s="223">
        <v>224.40131244160281</v>
      </c>
      <c r="O5" s="223">
        <v>183.38051772228599</v>
      </c>
      <c r="P5" s="223">
        <v>217.22282460507611</v>
      </c>
      <c r="Q5" s="223">
        <v>177.05710306786611</v>
      </c>
      <c r="R5" s="223">
        <v>186.99665129533511</v>
      </c>
      <c r="S5" s="223">
        <v>200.13249729898121</v>
      </c>
      <c r="T5" s="223">
        <v>304.33811597895487</v>
      </c>
      <c r="U5" s="223">
        <v>294.094148325775</v>
      </c>
      <c r="V5" s="223">
        <v>379.37343241111671</v>
      </c>
      <c r="W5" s="223">
        <v>305.18862300306239</v>
      </c>
      <c r="X5" s="223">
        <v>288.92264760032509</v>
      </c>
      <c r="Y5" s="223">
        <v>255.4507141221244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6.4492656246177908</v>
      </c>
      <c r="C10" s="260">
        <v>4.9879950719417341</v>
      </c>
      <c r="D10" s="260">
        <v>5.9408394530372632</v>
      </c>
      <c r="E10" s="260">
        <v>5.7013373707307018</v>
      </c>
      <c r="F10" s="260">
        <v>5.1344299218532301</v>
      </c>
      <c r="G10" s="260">
        <v>6.6885686215432756</v>
      </c>
      <c r="H10" s="260">
        <v>5.2625215992231631</v>
      </c>
      <c r="I10" s="260">
        <v>5.3629300146389864</v>
      </c>
      <c r="J10" s="260">
        <v>3.8295280077978719</v>
      </c>
      <c r="K10" s="260">
        <v>2.1385873349447699</v>
      </c>
      <c r="L10" s="260">
        <v>2.9504522454301632</v>
      </c>
      <c r="M10" s="260">
        <v>3.287992678903727</v>
      </c>
      <c r="N10" s="260">
        <v>3.3639265577957511</v>
      </c>
      <c r="O10" s="260">
        <v>2.6636622529194081</v>
      </c>
      <c r="P10" s="260">
        <v>2.829684375306122</v>
      </c>
      <c r="Q10" s="260">
        <v>2.143645964787531</v>
      </c>
      <c r="R10" s="260">
        <v>2.1528557947932319</v>
      </c>
      <c r="S10" s="260">
        <v>2.1814224067453298</v>
      </c>
      <c r="T10" s="260">
        <v>4.7417471299537874</v>
      </c>
      <c r="U10" s="260">
        <v>5.1568046523583373</v>
      </c>
      <c r="V10" s="260">
        <v>7.6979653747573078</v>
      </c>
      <c r="W10" s="260">
        <v>4.9765258737941327</v>
      </c>
      <c r="X10" s="260">
        <v>4.8711485213558161</v>
      </c>
      <c r="Y10" s="260">
        <v>3.9985058959076731</v>
      </c>
      <c r="DA10" s="68" t="s">
        <v>3190</v>
      </c>
    </row>
    <row r="11" spans="1:105" ht="12" customHeight="1" x14ac:dyDescent="0.25">
      <c r="A11" s="37" t="s">
        <v>159</v>
      </c>
      <c r="B11" s="226">
        <v>0.50812241966900629</v>
      </c>
      <c r="C11" s="226">
        <v>0.31125238702720959</v>
      </c>
      <c r="D11" s="226">
        <v>0.4184238920622031</v>
      </c>
      <c r="E11" s="226">
        <v>0.44927316157406488</v>
      </c>
      <c r="F11" s="226">
        <v>0.44898018404810391</v>
      </c>
      <c r="G11" s="226">
        <v>0.35980022345721763</v>
      </c>
      <c r="H11" s="226">
        <v>0.37359187287841128</v>
      </c>
      <c r="I11" s="226">
        <v>0.5796771229830513</v>
      </c>
      <c r="J11" s="226">
        <v>0.1538142283964542</v>
      </c>
      <c r="K11" s="226">
        <v>5.5576352500555017E-2</v>
      </c>
      <c r="L11" s="226">
        <v>7.197048611070192E-2</v>
      </c>
      <c r="M11" s="226">
        <v>7.6833334347048671E-2</v>
      </c>
      <c r="N11" s="226">
        <v>0.189223804600091</v>
      </c>
      <c r="O11" s="226">
        <v>4.6336380321565777E-2</v>
      </c>
      <c r="P11" s="226">
        <v>9.7265521444559619E-2</v>
      </c>
      <c r="Q11" s="226">
        <v>5.7180294440686223E-2</v>
      </c>
      <c r="R11" s="226">
        <v>2.7823267475744758E-2</v>
      </c>
      <c r="S11" s="226">
        <v>4.1613865223391992E-2</v>
      </c>
      <c r="T11" s="226">
        <v>3.4369188524468568E-2</v>
      </c>
      <c r="U11" s="226">
        <v>0.3603958512914201</v>
      </c>
      <c r="V11" s="226">
        <v>4.6351832439403717E-2</v>
      </c>
      <c r="W11" s="226">
        <v>5.5060268603865863E-2</v>
      </c>
      <c r="X11" s="226">
        <v>3.18750672169145E-2</v>
      </c>
      <c r="Y11" s="226">
        <v>2.869991581097734E-2</v>
      </c>
      <c r="DA11" s="69" t="s">
        <v>3191</v>
      </c>
    </row>
    <row r="12" spans="1:105" ht="12" customHeight="1" x14ac:dyDescent="0.25">
      <c r="A12" s="37" t="s">
        <v>35</v>
      </c>
      <c r="B12" s="226">
        <v>5.9411432049487853</v>
      </c>
      <c r="C12" s="226">
        <v>4.6767426849145251</v>
      </c>
      <c r="D12" s="226">
        <v>5.5224155609750607</v>
      </c>
      <c r="E12" s="226">
        <v>5.2520642091566367</v>
      </c>
      <c r="F12" s="226">
        <v>4.6854497378051274</v>
      </c>
      <c r="G12" s="226">
        <v>6.3287683980860594</v>
      </c>
      <c r="H12" s="226">
        <v>4.8889297263447524</v>
      </c>
      <c r="I12" s="226">
        <v>4.7832528916559349</v>
      </c>
      <c r="J12" s="226">
        <v>3.6757137794014181</v>
      </c>
      <c r="K12" s="226">
        <v>2.0830109824442151</v>
      </c>
      <c r="L12" s="226">
        <v>2.8784817593194609</v>
      </c>
      <c r="M12" s="226">
        <v>3.2111593445566791</v>
      </c>
      <c r="N12" s="226">
        <v>3.17470275319566</v>
      </c>
      <c r="O12" s="226">
        <v>2.6173258725978421</v>
      </c>
      <c r="P12" s="226">
        <v>2.7324188538615628</v>
      </c>
      <c r="Q12" s="226">
        <v>2.0864656703468452</v>
      </c>
      <c r="R12" s="226">
        <v>2.1250325273174879</v>
      </c>
      <c r="S12" s="226">
        <v>2.1398085415219379</v>
      </c>
      <c r="T12" s="226">
        <v>4.7073779414293204</v>
      </c>
      <c r="U12" s="226">
        <v>4.7964088010669172</v>
      </c>
      <c r="V12" s="226">
        <v>7.6516135423179037</v>
      </c>
      <c r="W12" s="226">
        <v>4.9214656051902672</v>
      </c>
      <c r="X12" s="226">
        <v>4.839273454138902</v>
      </c>
      <c r="Y12" s="226">
        <v>3.9698059800966958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205.25840267046721</v>
      </c>
      <c r="C16" s="261">
        <v>157.2925185316484</v>
      </c>
      <c r="D16" s="261">
        <v>197.36732672498789</v>
      </c>
      <c r="E16" s="261">
        <v>158.06782049781759</v>
      </c>
      <c r="F16" s="261">
        <v>133.01571748305659</v>
      </c>
      <c r="G16" s="261">
        <v>153.84594456126581</v>
      </c>
      <c r="H16" s="261">
        <v>119.4873586015712</v>
      </c>
      <c r="I16" s="261">
        <v>103.781658173656</v>
      </c>
      <c r="J16" s="261">
        <v>75.425150472133737</v>
      </c>
      <c r="K16" s="261">
        <v>56.735137013974018</v>
      </c>
      <c r="L16" s="261">
        <v>58.649297079362647</v>
      </c>
      <c r="M16" s="261">
        <v>76.135655546763843</v>
      </c>
      <c r="N16" s="261">
        <v>62.098868558849297</v>
      </c>
      <c r="O16" s="261">
        <v>54.362859158696537</v>
      </c>
      <c r="P16" s="261">
        <v>73.134353127413291</v>
      </c>
      <c r="Q16" s="261">
        <v>46.380829959863128</v>
      </c>
      <c r="R16" s="261">
        <v>52.849556436405017</v>
      </c>
      <c r="S16" s="261">
        <v>59.113717957566337</v>
      </c>
      <c r="T16" s="261">
        <v>67.699285000555619</v>
      </c>
      <c r="U16" s="261">
        <v>73.770978444688396</v>
      </c>
      <c r="V16" s="261">
        <v>105.8480384145922</v>
      </c>
      <c r="W16" s="261">
        <v>72.820243938926396</v>
      </c>
      <c r="X16" s="261">
        <v>76.176749730718868</v>
      </c>
      <c r="Y16" s="261">
        <v>61.087931417870273</v>
      </c>
      <c r="DA16" s="70" t="s">
        <v>3196</v>
      </c>
    </row>
    <row r="17" spans="1:105" ht="12" customHeight="1" x14ac:dyDescent="0.25">
      <c r="A17" s="46" t="s">
        <v>28</v>
      </c>
      <c r="B17" s="229">
        <v>3.2540051407404871</v>
      </c>
      <c r="C17" s="229">
        <v>2.0604892905551599</v>
      </c>
      <c r="D17" s="229">
        <v>1.773718106172598</v>
      </c>
      <c r="E17" s="229">
        <v>2.2082028744419389</v>
      </c>
      <c r="F17" s="229">
        <v>0.4594354406085287</v>
      </c>
      <c r="G17" s="229">
        <v>0.71658336243910881</v>
      </c>
      <c r="H17" s="229">
        <v>0.42644159683907812</v>
      </c>
      <c r="I17" s="229">
        <v>0.36276499649458221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0.19939878265739169</v>
      </c>
      <c r="R17" s="229">
        <v>0.40023648435404502</v>
      </c>
      <c r="S17" s="229">
        <v>0.40404428315795848</v>
      </c>
      <c r="T17" s="229">
        <v>0.42328453575085673</v>
      </c>
      <c r="U17" s="229">
        <v>0.41403996392617642</v>
      </c>
      <c r="V17" s="229">
        <v>0.41696201467383998</v>
      </c>
      <c r="W17" s="229">
        <v>0</v>
      </c>
      <c r="X17" s="229">
        <v>0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3.3790504539181749</v>
      </c>
      <c r="C19" s="229">
        <v>0.80219275093714415</v>
      </c>
      <c r="D19" s="229">
        <v>0.54440467790804437</v>
      </c>
      <c r="E19" s="229">
        <v>0.46409680611667142</v>
      </c>
      <c r="F19" s="229">
        <v>0</v>
      </c>
      <c r="G19" s="229">
        <v>0.74805761514352009</v>
      </c>
      <c r="H19" s="229">
        <v>1.7244056526395399</v>
      </c>
      <c r="I19" s="229">
        <v>2.2242828028003019</v>
      </c>
      <c r="J19" s="229">
        <v>0.4412014835439434</v>
      </c>
      <c r="K19" s="229">
        <v>0.80281652476044452</v>
      </c>
      <c r="L19" s="229">
        <v>1.7789592889645709</v>
      </c>
      <c r="M19" s="229">
        <v>0.46028958288043931</v>
      </c>
      <c r="N19" s="229">
        <v>0.39831908565292651</v>
      </c>
      <c r="O19" s="229">
        <v>0.39601389150326149</v>
      </c>
      <c r="P19" s="229">
        <v>0.40499806787866333</v>
      </c>
      <c r="Q19" s="229">
        <v>0.42233140245852341</v>
      </c>
      <c r="R19" s="229">
        <v>0.95574158239556173</v>
      </c>
      <c r="S19" s="229">
        <v>1.414780427358906</v>
      </c>
      <c r="T19" s="229">
        <v>0.53991853986669314</v>
      </c>
      <c r="U19" s="229">
        <v>0.53803974933074217</v>
      </c>
      <c r="V19" s="229">
        <v>0.47664820459003859</v>
      </c>
      <c r="W19" s="229">
        <v>0.40264023214411598</v>
      </c>
      <c r="X19" s="229">
        <v>0</v>
      </c>
      <c r="Y19" s="229">
        <v>1.958251465307123</v>
      </c>
      <c r="DA19" s="73" t="s">
        <v>3199</v>
      </c>
    </row>
    <row r="20" spans="1:105" ht="12" customHeight="1" x14ac:dyDescent="0.25">
      <c r="A20" s="46" t="s">
        <v>159</v>
      </c>
      <c r="B20" s="229">
        <v>1.6254394984726659</v>
      </c>
      <c r="C20" s="229">
        <v>1.0873615825948011</v>
      </c>
      <c r="D20" s="229">
        <v>1.394969971491764</v>
      </c>
      <c r="E20" s="229">
        <v>1.4747388447723</v>
      </c>
      <c r="F20" s="229">
        <v>2.650858234819149</v>
      </c>
      <c r="G20" s="229">
        <v>1.9821784134725631</v>
      </c>
      <c r="H20" s="229">
        <v>1.9175763772976719</v>
      </c>
      <c r="I20" s="229">
        <v>3.641423729433046</v>
      </c>
      <c r="J20" s="229">
        <v>1.8080536220836789</v>
      </c>
      <c r="K20" s="229">
        <v>1.575297418964045</v>
      </c>
      <c r="L20" s="229">
        <v>1.6701400096081269</v>
      </c>
      <c r="M20" s="229">
        <v>1.7002100977561021</v>
      </c>
      <c r="N20" s="229">
        <v>3.1973717718165422</v>
      </c>
      <c r="O20" s="229">
        <v>0.60700676230509265</v>
      </c>
      <c r="P20" s="229">
        <v>1.040393220036534</v>
      </c>
      <c r="Q20" s="229">
        <v>0.94886753316953576</v>
      </c>
      <c r="R20" s="229">
        <v>0.63259893183497928</v>
      </c>
      <c r="S20" s="229">
        <v>0.64682911616177541</v>
      </c>
      <c r="T20" s="229">
        <v>0.42854819405184741</v>
      </c>
      <c r="U20" s="229">
        <v>2.8253045784490629</v>
      </c>
      <c r="V20" s="229">
        <v>0.52350913945993793</v>
      </c>
      <c r="W20" s="229">
        <v>0.48524360534029681</v>
      </c>
      <c r="X20" s="229">
        <v>0.52917049064706911</v>
      </c>
      <c r="Y20" s="229">
        <v>0.30530082812394232</v>
      </c>
      <c r="DA20" s="73" t="s">
        <v>3200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1.611706054421769</v>
      </c>
      <c r="F21" s="229">
        <v>0</v>
      </c>
      <c r="G21" s="229">
        <v>0.5794400647966147</v>
      </c>
      <c r="H21" s="229">
        <v>0.45271008196287071</v>
      </c>
      <c r="I21" s="229">
        <v>0</v>
      </c>
      <c r="J21" s="229">
        <v>0</v>
      </c>
      <c r="K21" s="229">
        <v>11.363834056881039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3201</v>
      </c>
    </row>
    <row r="22" spans="1:105" ht="12" customHeight="1" x14ac:dyDescent="0.25">
      <c r="A22" s="46" t="s">
        <v>33</v>
      </c>
      <c r="B22" s="229">
        <v>0</v>
      </c>
      <c r="C22" s="229">
        <v>64.614611376126518</v>
      </c>
      <c r="D22" s="229">
        <v>93.798352519954108</v>
      </c>
      <c r="E22" s="229">
        <v>61.599926409994353</v>
      </c>
      <c r="F22" s="229">
        <v>29.501289369234762</v>
      </c>
      <c r="G22" s="229">
        <v>30.427859685854109</v>
      </c>
      <c r="H22" s="229">
        <v>17.20915885170017</v>
      </c>
      <c r="I22" s="229">
        <v>11.770853769407831</v>
      </c>
      <c r="J22" s="229">
        <v>5.1949877753470783</v>
      </c>
      <c r="K22" s="229">
        <v>4.4320778004685453</v>
      </c>
      <c r="L22" s="229">
        <v>0</v>
      </c>
      <c r="M22" s="229">
        <v>18.746221020754032</v>
      </c>
      <c r="N22" s="229">
        <v>8.1133432511543635</v>
      </c>
      <c r="O22" s="229">
        <v>13.00549783725344</v>
      </c>
      <c r="P22" s="229">
        <v>15.46576907066609</v>
      </c>
      <c r="Q22" s="229">
        <v>2.6093713539580201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3202</v>
      </c>
    </row>
    <row r="23" spans="1:105" ht="12" customHeight="1" x14ac:dyDescent="0.25">
      <c r="A23" s="46" t="s">
        <v>35</v>
      </c>
      <c r="B23" s="229">
        <v>27.478173847431059</v>
      </c>
      <c r="C23" s="229">
        <v>30.750990878987789</v>
      </c>
      <c r="D23" s="229">
        <v>26.4402790208899</v>
      </c>
      <c r="E23" s="229">
        <v>25.7643835924674</v>
      </c>
      <c r="F23" s="229">
        <v>28.058065631328819</v>
      </c>
      <c r="G23" s="229">
        <v>39.960506353717527</v>
      </c>
      <c r="H23" s="229">
        <v>31.34537522829666</v>
      </c>
      <c r="I23" s="229">
        <v>35.406798328164683</v>
      </c>
      <c r="J23" s="229">
        <v>45.576963702542997</v>
      </c>
      <c r="K23" s="229">
        <v>35.393887002450612</v>
      </c>
      <c r="L23" s="229">
        <v>51.632903143782748</v>
      </c>
      <c r="M23" s="229">
        <v>54.662168407713253</v>
      </c>
      <c r="N23" s="229">
        <v>50.389834450225457</v>
      </c>
      <c r="O23" s="229">
        <v>40.354340667634737</v>
      </c>
      <c r="P23" s="229">
        <v>56.223192768832007</v>
      </c>
      <c r="Q23" s="229">
        <v>42.200860887619669</v>
      </c>
      <c r="R23" s="229">
        <v>50.86097943782044</v>
      </c>
      <c r="S23" s="229">
        <v>56.648064130887697</v>
      </c>
      <c r="T23" s="229">
        <v>66.307533730886234</v>
      </c>
      <c r="U23" s="229">
        <v>69.993594152982411</v>
      </c>
      <c r="V23" s="229">
        <v>104.4309190558683</v>
      </c>
      <c r="W23" s="229">
        <v>71.932360101441986</v>
      </c>
      <c r="X23" s="229">
        <v>75.647579240071792</v>
      </c>
      <c r="Y23" s="229">
        <v>58.824379124439197</v>
      </c>
      <c r="DA23" s="73" t="s">
        <v>3203</v>
      </c>
    </row>
    <row r="24" spans="1:105" ht="12" customHeight="1" x14ac:dyDescent="0.25">
      <c r="A24" s="46" t="s">
        <v>36</v>
      </c>
      <c r="B24" s="229">
        <v>56.776661372916557</v>
      </c>
      <c r="C24" s="229">
        <v>57.976872652446957</v>
      </c>
      <c r="D24" s="229">
        <v>67.211831666206635</v>
      </c>
      <c r="E24" s="229">
        <v>64.944765915603213</v>
      </c>
      <c r="F24" s="229">
        <v>72.346068807065365</v>
      </c>
      <c r="G24" s="229">
        <v>77.880376375248659</v>
      </c>
      <c r="H24" s="229">
        <v>66.411690812835161</v>
      </c>
      <c r="I24" s="229">
        <v>50.375534547355592</v>
      </c>
      <c r="J24" s="229">
        <v>22.40394388861602</v>
      </c>
      <c r="K24" s="229">
        <v>3.16722421044933</v>
      </c>
      <c r="L24" s="229">
        <v>3.5672946370071981</v>
      </c>
      <c r="M24" s="229">
        <v>0.56676643766002488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112.7450723569882</v>
      </c>
      <c r="C25" s="229">
        <v>0</v>
      </c>
      <c r="D25" s="229">
        <v>6.2037707623648846</v>
      </c>
      <c r="E25" s="229">
        <v>0</v>
      </c>
      <c r="F25" s="229">
        <v>0</v>
      </c>
      <c r="G25" s="229">
        <v>1.5509426905936179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212.20865249850499</v>
      </c>
      <c r="C27" s="261">
        <f t="shared" si="0"/>
        <v>193.96842072179439</v>
      </c>
      <c r="D27" s="261">
        <f t="shared" si="0"/>
        <v>187.34333342584929</v>
      </c>
      <c r="E27" s="261">
        <f t="shared" si="0"/>
        <v>181.19617374860621</v>
      </c>
      <c r="F27" s="261">
        <f t="shared" si="0"/>
        <v>158.38974264931241</v>
      </c>
      <c r="G27" s="261">
        <f t="shared" si="0"/>
        <v>193.04748790606789</v>
      </c>
      <c r="H27" s="261">
        <f t="shared" si="0"/>
        <v>176.94776831899259</v>
      </c>
      <c r="I27" s="261">
        <f t="shared" si="0"/>
        <v>179.3758754569339</v>
      </c>
      <c r="J27" s="261">
        <f t="shared" si="0"/>
        <v>150.83403066810411</v>
      </c>
      <c r="K27" s="261">
        <f t="shared" si="0"/>
        <v>114.35943928768511</v>
      </c>
      <c r="L27" s="261">
        <f t="shared" si="0"/>
        <v>125.72868177874361</v>
      </c>
      <c r="M27" s="261">
        <f t="shared" si="0"/>
        <v>135.6444770147105</v>
      </c>
      <c r="N27" s="261">
        <f t="shared" si="0"/>
        <v>111.4552398341544</v>
      </c>
      <c r="O27" s="261">
        <f t="shared" si="0"/>
        <v>89.364392491535398</v>
      </c>
      <c r="P27" s="261">
        <f t="shared" si="0"/>
        <v>95.140059241392962</v>
      </c>
      <c r="Q27" s="261">
        <f t="shared" si="0"/>
        <v>91.436372511878275</v>
      </c>
      <c r="R27" s="261">
        <f t="shared" si="0"/>
        <v>98.021649367969033</v>
      </c>
      <c r="S27" s="261">
        <f t="shared" si="0"/>
        <v>100.1075944574104</v>
      </c>
      <c r="T27" s="261">
        <f t="shared" si="0"/>
        <v>187.09834725298921</v>
      </c>
      <c r="U27" s="261">
        <f t="shared" si="0"/>
        <v>193.73870813333039</v>
      </c>
      <c r="V27" s="261">
        <f t="shared" si="0"/>
        <v>203.5187637232963</v>
      </c>
      <c r="W27" s="261">
        <f t="shared" si="0"/>
        <v>175.80105034309719</v>
      </c>
      <c r="X27" s="261">
        <f t="shared" si="0"/>
        <v>160.8920885679035</v>
      </c>
      <c r="Y27" s="261">
        <f t="shared" si="0"/>
        <v>146.28314806193009</v>
      </c>
      <c r="DA27" s="70"/>
    </row>
    <row r="28" spans="1:105" ht="12" customHeight="1" x14ac:dyDescent="0.25">
      <c r="A28" s="60" t="s">
        <v>3070</v>
      </c>
      <c r="B28" s="262">
        <v>212.20865249850499</v>
      </c>
      <c r="C28" s="262">
        <v>193.96842072179439</v>
      </c>
      <c r="D28" s="262">
        <v>187.34333342584929</v>
      </c>
      <c r="E28" s="262">
        <v>181.19617374860621</v>
      </c>
      <c r="F28" s="262">
        <v>158.38974264931241</v>
      </c>
      <c r="G28" s="262">
        <v>193.04748790606789</v>
      </c>
      <c r="H28" s="262">
        <v>176.94776831899259</v>
      </c>
      <c r="I28" s="262">
        <v>179.3758754569339</v>
      </c>
      <c r="J28" s="262">
        <v>150.83403066810411</v>
      </c>
      <c r="K28" s="262">
        <v>114.35943928768511</v>
      </c>
      <c r="L28" s="262">
        <v>125.72868177874361</v>
      </c>
      <c r="M28" s="262">
        <v>135.6444770147105</v>
      </c>
      <c r="N28" s="262">
        <v>111.4552398341544</v>
      </c>
      <c r="O28" s="262">
        <v>89.364392491535398</v>
      </c>
      <c r="P28" s="262">
        <v>95.140059241392962</v>
      </c>
      <c r="Q28" s="262">
        <v>91.436372511878275</v>
      </c>
      <c r="R28" s="262">
        <v>98.021649367969033</v>
      </c>
      <c r="S28" s="262">
        <v>100.1075944574104</v>
      </c>
      <c r="T28" s="262">
        <v>187.09834725298921</v>
      </c>
      <c r="U28" s="262">
        <v>193.73870813333039</v>
      </c>
      <c r="V28" s="262">
        <v>203.5187637232963</v>
      </c>
      <c r="W28" s="262">
        <v>175.80105034309719</v>
      </c>
      <c r="X28" s="262">
        <v>160.8920885679035</v>
      </c>
      <c r="Y28" s="262">
        <v>146.28314806193009</v>
      </c>
      <c r="DA28" s="72" t="s">
        <v>3207</v>
      </c>
    </row>
    <row r="29" spans="1:105" ht="12" customHeight="1" x14ac:dyDescent="0.25">
      <c r="A29" s="59" t="s">
        <v>28</v>
      </c>
      <c r="B29" s="230">
        <v>16.087189534768989</v>
      </c>
      <c r="C29" s="230">
        <v>10.587830594216699</v>
      </c>
      <c r="D29" s="230">
        <v>8.4319516518168314</v>
      </c>
      <c r="E29" s="230">
        <v>10.430516384803431</v>
      </c>
      <c r="F29" s="230">
        <v>2.0074334885688709</v>
      </c>
      <c r="G29" s="230">
        <v>2.9732687194257319</v>
      </c>
      <c r="H29" s="230">
        <v>1.8756677844142109</v>
      </c>
      <c r="I29" s="230">
        <v>1.7786636488578991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0.95005324117925827</v>
      </c>
      <c r="R29" s="230">
        <v>1.8087683259708911</v>
      </c>
      <c r="S29" s="230">
        <v>1.8452629312725</v>
      </c>
      <c r="T29" s="230">
        <v>1.8523310805662749</v>
      </c>
      <c r="U29" s="230">
        <v>1.8196487207940271</v>
      </c>
      <c r="V29" s="230">
        <v>1.835142916091917</v>
      </c>
      <c r="W29" s="230">
        <v>0</v>
      </c>
      <c r="X29" s="230">
        <v>0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21.632940229943451</v>
      </c>
      <c r="C30" s="230">
        <v>5.0031082091864958</v>
      </c>
      <c r="D30" s="230">
        <v>5.2608962822308056</v>
      </c>
      <c r="E30" s="230">
        <v>5.3412041540159576</v>
      </c>
      <c r="F30" s="230">
        <v>0</v>
      </c>
      <c r="G30" s="230">
        <v>5.0572433449989918</v>
      </c>
      <c r="H30" s="230">
        <v>9.8859691075682683</v>
      </c>
      <c r="I30" s="230">
        <v>12.28874243738516</v>
      </c>
      <c r="J30" s="230">
        <v>2.4614489964958559</v>
      </c>
      <c r="K30" s="230">
        <v>5.0024844353578546</v>
      </c>
      <c r="L30" s="230">
        <v>9.8314154712569994</v>
      </c>
      <c r="M30" s="230">
        <v>2.4423608971652251</v>
      </c>
      <c r="N30" s="230">
        <v>2.5043313943900549</v>
      </c>
      <c r="O30" s="230">
        <v>2.5066365885770749</v>
      </c>
      <c r="P30" s="230">
        <v>2.497652412224892</v>
      </c>
      <c r="Q30" s="230">
        <v>2.4803190776058681</v>
      </c>
      <c r="R30" s="230">
        <v>4.8495593780534536</v>
      </c>
      <c r="S30" s="230">
        <v>7.293171013056341</v>
      </c>
      <c r="T30" s="230">
        <v>2.3627319401002089</v>
      </c>
      <c r="U30" s="230">
        <v>2.3646107306216182</v>
      </c>
      <c r="V30" s="230">
        <v>2.4260022755181052</v>
      </c>
      <c r="W30" s="230">
        <v>2.5000102479413271</v>
      </c>
      <c r="X30" s="230">
        <v>0</v>
      </c>
      <c r="Y30" s="230">
        <v>6.3342426253290061</v>
      </c>
      <c r="DA30" s="71" t="s">
        <v>3209</v>
      </c>
    </row>
    <row r="31" spans="1:105" ht="12" customHeight="1" x14ac:dyDescent="0.25">
      <c r="A31" s="59" t="s">
        <v>159</v>
      </c>
      <c r="B31" s="230">
        <v>11.648287774125359</v>
      </c>
      <c r="C31" s="230">
        <v>10.230544386094181</v>
      </c>
      <c r="D31" s="230">
        <v>12.29128154362245</v>
      </c>
      <c r="E31" s="230">
        <v>12.418382460837639</v>
      </c>
      <c r="F31" s="230">
        <v>14.93255929282849</v>
      </c>
      <c r="G31" s="230">
        <v>9.790693194044513</v>
      </c>
      <c r="H31" s="230">
        <v>10.31416269422586</v>
      </c>
      <c r="I31" s="230">
        <v>14.01416077384275</v>
      </c>
      <c r="J31" s="230">
        <v>6.3962041270181684</v>
      </c>
      <c r="K31" s="230">
        <v>7.9041523689678801</v>
      </c>
      <c r="L31" s="230">
        <v>8.1502140093016688</v>
      </c>
      <c r="M31" s="230">
        <v>8.135726846803621</v>
      </c>
      <c r="N31" s="230">
        <v>11.090273225127911</v>
      </c>
      <c r="O31" s="230">
        <v>3.290074824854361</v>
      </c>
      <c r="P31" s="230">
        <v>5.719338025401945</v>
      </c>
      <c r="Q31" s="230">
        <v>4.8249659608255886</v>
      </c>
      <c r="R31" s="230">
        <v>2.9318521996865798</v>
      </c>
      <c r="S31" s="230">
        <v>3.0917717334156651</v>
      </c>
      <c r="T31" s="230">
        <v>2.355811306705041</v>
      </c>
      <c r="U31" s="230">
        <v>12.41682521000558</v>
      </c>
      <c r="V31" s="230">
        <v>2.6343719220854438</v>
      </c>
      <c r="W31" s="230">
        <v>2.9260444056549741</v>
      </c>
      <c r="X31" s="230">
        <v>2.9307424471486621</v>
      </c>
      <c r="Y31" s="230">
        <v>1.5486150708801181</v>
      </c>
      <c r="DA31" s="71" t="s">
        <v>3210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9.2367666920243057</v>
      </c>
      <c r="F32" s="230">
        <v>0</v>
      </c>
      <c r="G32" s="230">
        <v>2.1243559915407721</v>
      </c>
      <c r="H32" s="230">
        <v>2.2570172661370851</v>
      </c>
      <c r="I32" s="230">
        <v>0</v>
      </c>
      <c r="J32" s="230">
        <v>0</v>
      </c>
      <c r="K32" s="230">
        <v>15.464810215962091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3211</v>
      </c>
    </row>
    <row r="33" spans="1:105" ht="12" customHeight="1" x14ac:dyDescent="0.25">
      <c r="A33" s="59" t="s">
        <v>35</v>
      </c>
      <c r="B33" s="230">
        <v>162.84023495966721</v>
      </c>
      <c r="C33" s="230">
        <v>168.14693753229699</v>
      </c>
      <c r="D33" s="230">
        <v>161.35920394817921</v>
      </c>
      <c r="E33" s="230">
        <v>143.76930405692491</v>
      </c>
      <c r="F33" s="230">
        <v>141.44974986791499</v>
      </c>
      <c r="G33" s="230">
        <v>173.10192665605791</v>
      </c>
      <c r="H33" s="230">
        <v>152.6149514666472</v>
      </c>
      <c r="I33" s="230">
        <v>151.29430859684811</v>
      </c>
      <c r="J33" s="230">
        <v>141.97637754459009</v>
      </c>
      <c r="K33" s="230">
        <v>85.987992267397303</v>
      </c>
      <c r="L33" s="230">
        <v>107.747052298185</v>
      </c>
      <c r="M33" s="230">
        <v>125.0663892707416</v>
      </c>
      <c r="N33" s="230">
        <v>97.860635214636488</v>
      </c>
      <c r="O33" s="230">
        <v>83.567681078103959</v>
      </c>
      <c r="P33" s="230">
        <v>86.923068803766128</v>
      </c>
      <c r="Q33" s="230">
        <v>83.18103423226755</v>
      </c>
      <c r="R33" s="230">
        <v>88.4314694642581</v>
      </c>
      <c r="S33" s="230">
        <v>87.877388779665864</v>
      </c>
      <c r="T33" s="230">
        <v>180.5274729256177</v>
      </c>
      <c r="U33" s="230">
        <v>177.13762347190911</v>
      </c>
      <c r="V33" s="230">
        <v>196.6232466096009</v>
      </c>
      <c r="W33" s="230">
        <v>170.37499568950091</v>
      </c>
      <c r="X33" s="230">
        <v>157.9613461207548</v>
      </c>
      <c r="Y33" s="230">
        <v>138.40029036572099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40.88319038160536</v>
      </c>
      <c r="C35" s="261">
        <f t="shared" si="1"/>
        <v>27.133556179413219</v>
      </c>
      <c r="D35" s="261">
        <f t="shared" si="1"/>
        <v>38.657834869462818</v>
      </c>
      <c r="E35" s="261">
        <f t="shared" si="1"/>
        <v>32.580240273289498</v>
      </c>
      <c r="F35" s="261">
        <f t="shared" si="1"/>
        <v>28.909875207735094</v>
      </c>
      <c r="G35" s="261">
        <f t="shared" si="1"/>
        <v>36.876643130311813</v>
      </c>
      <c r="H35" s="261">
        <f t="shared" si="1"/>
        <v>25.938878716070978</v>
      </c>
      <c r="I35" s="261">
        <f t="shared" si="1"/>
        <v>23.243574569233026</v>
      </c>
      <c r="J35" s="261">
        <f t="shared" si="1"/>
        <v>18.04911881516788</v>
      </c>
      <c r="K35" s="261">
        <f t="shared" si="1"/>
        <v>16.216944329471524</v>
      </c>
      <c r="L35" s="261">
        <f t="shared" si="1"/>
        <v>16.045320155392279</v>
      </c>
      <c r="M35" s="261">
        <f t="shared" si="1"/>
        <v>19.81968503200185</v>
      </c>
      <c r="N35" s="261">
        <f t="shared" si="1"/>
        <v>17.830400340839841</v>
      </c>
      <c r="O35" s="261">
        <f t="shared" si="1"/>
        <v>15.764473240086687</v>
      </c>
      <c r="P35" s="261">
        <f t="shared" si="1"/>
        <v>20.809334051143107</v>
      </c>
      <c r="Q35" s="261">
        <f t="shared" si="1"/>
        <v>14.565495549233642</v>
      </c>
      <c r="R35" s="261">
        <f t="shared" si="1"/>
        <v>15.405672664307037</v>
      </c>
      <c r="S35" s="261">
        <f t="shared" si="1"/>
        <v>16.971784184721212</v>
      </c>
      <c r="T35" s="261">
        <f t="shared" si="1"/>
        <v>15.730366889467131</v>
      </c>
      <c r="U35" s="261">
        <f t="shared" si="1"/>
        <v>17.330997654483955</v>
      </c>
      <c r="V35" s="261">
        <f t="shared" si="1"/>
        <v>28.110962402715931</v>
      </c>
      <c r="W35" s="261">
        <f t="shared" si="1"/>
        <v>18.793467621351667</v>
      </c>
      <c r="X35" s="261">
        <f t="shared" si="1"/>
        <v>20.75425508612685</v>
      </c>
      <c r="Y35" s="261">
        <f t="shared" si="1"/>
        <v>16.953552504637585</v>
      </c>
      <c r="DA35" s="70"/>
    </row>
    <row r="36" spans="1:105" ht="12" customHeight="1" x14ac:dyDescent="0.25">
      <c r="A36" s="60" t="s">
        <v>3080</v>
      </c>
      <c r="B36" s="262">
        <v>9.0948169671056327</v>
      </c>
      <c r="C36" s="262">
        <v>4.7409043275229106</v>
      </c>
      <c r="D36" s="262">
        <v>8.5620139236231623</v>
      </c>
      <c r="E36" s="262">
        <v>9.328310318427917</v>
      </c>
      <c r="F36" s="262">
        <v>8.2837022937645131</v>
      </c>
      <c r="G36" s="262">
        <v>12.309646712554359</v>
      </c>
      <c r="H36" s="262">
        <v>8.3590255994710887</v>
      </c>
      <c r="I36" s="262">
        <v>8.6242010583148083</v>
      </c>
      <c r="J36" s="262">
        <v>7.7339443883752894</v>
      </c>
      <c r="K36" s="262">
        <v>7.6516520172698792</v>
      </c>
      <c r="L36" s="262">
        <v>7.6947167938175136</v>
      </c>
      <c r="M36" s="262">
        <v>8.4925572058281489</v>
      </c>
      <c r="N36" s="262">
        <v>8.1201181881837972</v>
      </c>
      <c r="O36" s="262">
        <v>6.9765721209627456</v>
      </c>
      <c r="P36" s="262">
        <v>8.4634429640621178</v>
      </c>
      <c r="Q36" s="262">
        <v>7.3387568925036017</v>
      </c>
      <c r="R36" s="262">
        <v>7.2692294813857279</v>
      </c>
      <c r="S36" s="262">
        <v>7.7069770650608733</v>
      </c>
      <c r="T36" s="262">
        <v>8.3759636982834937</v>
      </c>
      <c r="U36" s="262">
        <v>8.9312322600894873</v>
      </c>
      <c r="V36" s="262">
        <v>13.116340577008801</v>
      </c>
      <c r="W36" s="262">
        <v>9.5511532704715112</v>
      </c>
      <c r="X36" s="262">
        <v>10.224666536292411</v>
      </c>
      <c r="Y36" s="262">
        <v>8.9713545715240102</v>
      </c>
      <c r="DA36" s="72" t="s">
        <v>3214</v>
      </c>
    </row>
    <row r="37" spans="1:105" ht="12" customHeight="1" x14ac:dyDescent="0.25">
      <c r="A37" s="59" t="s">
        <v>28</v>
      </c>
      <c r="B37" s="230">
        <v>0.2877266447583145</v>
      </c>
      <c r="C37" s="230">
        <v>0.15212984328048121</v>
      </c>
      <c r="D37" s="230">
        <v>0</v>
      </c>
      <c r="E37" s="230">
        <v>0</v>
      </c>
      <c r="F37" s="230">
        <v>0</v>
      </c>
      <c r="G37" s="230">
        <v>0.1268728188349704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1.0572412248787291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0.21232740254983429</v>
      </c>
      <c r="DA38" s="71" t="s">
        <v>3216</v>
      </c>
    </row>
    <row r="39" spans="1:105" ht="12" customHeight="1" x14ac:dyDescent="0.25">
      <c r="A39" s="59" t="s">
        <v>159</v>
      </c>
      <c r="B39" s="230">
        <v>0.7320542029393482</v>
      </c>
      <c r="C39" s="230">
        <v>0.73795063502226177</v>
      </c>
      <c r="D39" s="230">
        <v>0.68018083412062347</v>
      </c>
      <c r="E39" s="230">
        <v>0.6539131515823694</v>
      </c>
      <c r="F39" s="230">
        <v>0.65886189515452598</v>
      </c>
      <c r="G39" s="230">
        <v>0.60605246199124085</v>
      </c>
      <c r="H39" s="230">
        <v>0.64526678026890871</v>
      </c>
      <c r="I39" s="230">
        <v>1.505730522505476</v>
      </c>
      <c r="J39" s="230">
        <v>0.25416997984844958</v>
      </c>
      <c r="K39" s="230">
        <v>0</v>
      </c>
      <c r="L39" s="230">
        <v>0</v>
      </c>
      <c r="M39" s="230">
        <v>0</v>
      </c>
      <c r="N39" s="230">
        <v>0.21269374889380899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3217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1.339331170343524</v>
      </c>
      <c r="F40" s="230">
        <v>0</v>
      </c>
      <c r="G40" s="230">
        <v>0.30803161877341217</v>
      </c>
      <c r="H40" s="230">
        <v>0.32726750358987738</v>
      </c>
      <c r="I40" s="230">
        <v>0</v>
      </c>
      <c r="J40" s="230">
        <v>0</v>
      </c>
      <c r="K40" s="230">
        <v>2.242397481314502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7.0177948945292412</v>
      </c>
      <c r="C41" s="230">
        <v>3.850823849220169</v>
      </c>
      <c r="D41" s="230">
        <v>7.8818330895025381</v>
      </c>
      <c r="E41" s="230">
        <v>7.3350659965020233</v>
      </c>
      <c r="F41" s="230">
        <v>7.6248403986099884</v>
      </c>
      <c r="G41" s="230">
        <v>11.26868981295474</v>
      </c>
      <c r="H41" s="230">
        <v>7.3864913156123029</v>
      </c>
      <c r="I41" s="230">
        <v>7.1184705358093323</v>
      </c>
      <c r="J41" s="230">
        <v>7.4797744085268389</v>
      </c>
      <c r="K41" s="230">
        <v>5.4092545359553768</v>
      </c>
      <c r="L41" s="230">
        <v>7.6947167938175136</v>
      </c>
      <c r="M41" s="230">
        <v>8.4925572058281489</v>
      </c>
      <c r="N41" s="230">
        <v>7.9074244392899873</v>
      </c>
      <c r="O41" s="230">
        <v>6.9765721209627456</v>
      </c>
      <c r="P41" s="230">
        <v>8.4634429640621178</v>
      </c>
      <c r="Q41" s="230">
        <v>7.3387568925036017</v>
      </c>
      <c r="R41" s="230">
        <v>7.2692294813857279</v>
      </c>
      <c r="S41" s="230">
        <v>7.7069770650608733</v>
      </c>
      <c r="T41" s="230">
        <v>8.3759636982834937</v>
      </c>
      <c r="U41" s="230">
        <v>8.9312322600894873</v>
      </c>
      <c r="V41" s="230">
        <v>13.116340577008801</v>
      </c>
      <c r="W41" s="230">
        <v>9.5511532704715112</v>
      </c>
      <c r="X41" s="230">
        <v>10.224666536292411</v>
      </c>
      <c r="Y41" s="230">
        <v>8.7590271689741765</v>
      </c>
      <c r="DA41" s="71" t="s">
        <v>3219</v>
      </c>
    </row>
    <row r="42" spans="1:105" ht="12" customHeight="1" x14ac:dyDescent="0.25">
      <c r="A42" s="60" t="s">
        <v>3087</v>
      </c>
      <c r="B42" s="262">
        <v>31.788373414499731</v>
      </c>
      <c r="C42" s="262">
        <v>22.39265185189031</v>
      </c>
      <c r="D42" s="262">
        <v>30.095820945839659</v>
      </c>
      <c r="E42" s="262">
        <v>23.251929954861581</v>
      </c>
      <c r="F42" s="262">
        <v>20.626172913970581</v>
      </c>
      <c r="G42" s="262">
        <v>24.566996417757451</v>
      </c>
      <c r="H42" s="262">
        <v>17.579853116599889</v>
      </c>
      <c r="I42" s="262">
        <v>14.619373510918219</v>
      </c>
      <c r="J42" s="262">
        <v>10.31517442679259</v>
      </c>
      <c r="K42" s="262">
        <v>8.5652923122016453</v>
      </c>
      <c r="L42" s="262">
        <v>8.3506033615747661</v>
      </c>
      <c r="M42" s="262">
        <v>11.327127826173699</v>
      </c>
      <c r="N42" s="262">
        <v>9.7102821526560437</v>
      </c>
      <c r="O42" s="262">
        <v>8.7879011191239425</v>
      </c>
      <c r="P42" s="262">
        <v>12.345891087080989</v>
      </c>
      <c r="Q42" s="262">
        <v>7.2267386567300402</v>
      </c>
      <c r="R42" s="262">
        <v>8.1364431829213082</v>
      </c>
      <c r="S42" s="262">
        <v>9.2648071196603397</v>
      </c>
      <c r="T42" s="262">
        <v>7.3544031911836383</v>
      </c>
      <c r="U42" s="262">
        <v>8.3997653943944677</v>
      </c>
      <c r="V42" s="262">
        <v>14.99462182570713</v>
      </c>
      <c r="W42" s="262">
        <v>9.2423143508801537</v>
      </c>
      <c r="X42" s="262">
        <v>10.52958854983444</v>
      </c>
      <c r="Y42" s="262">
        <v>7.9821979331135759</v>
      </c>
      <c r="DA42" s="72" t="s">
        <v>3220</v>
      </c>
    </row>
    <row r="43" spans="1:105" ht="12" customHeight="1" x14ac:dyDescent="0.25">
      <c r="A43" s="64" t="s">
        <v>28</v>
      </c>
      <c r="B43" s="229">
        <v>1.514766196373122E-2</v>
      </c>
      <c r="C43" s="229">
        <v>9.9768517684019793E-3</v>
      </c>
      <c r="D43" s="229">
        <v>0</v>
      </c>
      <c r="E43" s="229">
        <v>0</v>
      </c>
      <c r="F43" s="229">
        <v>0</v>
      </c>
      <c r="G43" s="229">
        <v>4.4079178809105071E-2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5.5659539984683162E-2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0.18891677285348349</v>
      </c>
      <c r="DA45" s="73" t="s">
        <v>3223</v>
      </c>
    </row>
    <row r="46" spans="1:105" ht="12" customHeight="1" x14ac:dyDescent="0.25">
      <c r="A46" s="64" t="s">
        <v>159</v>
      </c>
      <c r="B46" s="229">
        <v>3.8539738349809192E-2</v>
      </c>
      <c r="C46" s="229">
        <v>4.8395659518567578E-2</v>
      </c>
      <c r="D46" s="229">
        <v>0.11162751015390041</v>
      </c>
      <c r="E46" s="229">
        <v>0.14533479972613719</v>
      </c>
      <c r="F46" s="229">
        <v>0.1444095790854221</v>
      </c>
      <c r="G46" s="229">
        <v>0.21055963826703369</v>
      </c>
      <c r="H46" s="229">
        <v>0.16485733442377731</v>
      </c>
      <c r="I46" s="229">
        <v>0.54845752423010241</v>
      </c>
      <c r="J46" s="229">
        <v>0.17147987554678679</v>
      </c>
      <c r="K46" s="229">
        <v>0</v>
      </c>
      <c r="L46" s="229">
        <v>0</v>
      </c>
      <c r="M46" s="229">
        <v>0</v>
      </c>
      <c r="N46" s="229">
        <v>0.21509521376018931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3224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0.29767168153419549</v>
      </c>
      <c r="F47" s="229">
        <v>0</v>
      </c>
      <c r="G47" s="229">
        <v>0.10701883135766541</v>
      </c>
      <c r="H47" s="229">
        <v>8.3612623391005808E-2</v>
      </c>
      <c r="I47" s="229">
        <v>0</v>
      </c>
      <c r="J47" s="229">
        <v>0</v>
      </c>
      <c r="K47" s="229">
        <v>2.0988266334961092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11.373784535918009</v>
      </c>
      <c r="D48" s="229">
        <v>15.131283839913671</v>
      </c>
      <c r="E48" s="229">
        <v>9.1837977580433883</v>
      </c>
      <c r="F48" s="229">
        <v>5.4486972918381236</v>
      </c>
      <c r="G48" s="229">
        <v>5.6198288349945482</v>
      </c>
      <c r="H48" s="229">
        <v>3.178420307549529</v>
      </c>
      <c r="I48" s="229">
        <v>2.174000541240027</v>
      </c>
      <c r="J48" s="229">
        <v>0.95948063382559978</v>
      </c>
      <c r="K48" s="229">
        <v>0.81857609700993328</v>
      </c>
      <c r="L48" s="229">
        <v>0</v>
      </c>
      <c r="M48" s="229">
        <v>3.4623057463549389</v>
      </c>
      <c r="N48" s="229">
        <v>1.4984820102954231</v>
      </c>
      <c r="O48" s="229">
        <v>2.4020313132058719</v>
      </c>
      <c r="P48" s="229">
        <v>2.856427493620358</v>
      </c>
      <c r="Q48" s="229">
        <v>0.48193400809585829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0.36945895254998218</v>
      </c>
      <c r="C49" s="229">
        <v>0.25254149942864013</v>
      </c>
      <c r="D49" s="229">
        <v>1.2935227796697411</v>
      </c>
      <c r="E49" s="229">
        <v>1.6302476024529671</v>
      </c>
      <c r="F49" s="229">
        <v>1.6712151676316691</v>
      </c>
      <c r="G49" s="229">
        <v>3.915059173199845</v>
      </c>
      <c r="H49" s="229">
        <v>1.887153199687037</v>
      </c>
      <c r="I49" s="229">
        <v>2.5928801123580332</v>
      </c>
      <c r="J49" s="229">
        <v>5.0463504205217298</v>
      </c>
      <c r="K49" s="229">
        <v>5.062923759960503</v>
      </c>
      <c r="L49" s="229">
        <v>7.6917471202567276</v>
      </c>
      <c r="M49" s="229">
        <v>7.7601439854028857</v>
      </c>
      <c r="N49" s="229">
        <v>7.9967049286004306</v>
      </c>
      <c r="O49" s="229">
        <v>6.3858698059180714</v>
      </c>
      <c r="P49" s="229">
        <v>9.4894635934606324</v>
      </c>
      <c r="Q49" s="229">
        <v>6.7448046486341822</v>
      </c>
      <c r="R49" s="229">
        <v>8.1364431829213082</v>
      </c>
      <c r="S49" s="229">
        <v>9.2648071196603397</v>
      </c>
      <c r="T49" s="229">
        <v>7.3544031911836383</v>
      </c>
      <c r="U49" s="229">
        <v>8.3997653943944677</v>
      </c>
      <c r="V49" s="229">
        <v>14.99462182570713</v>
      </c>
      <c r="W49" s="229">
        <v>9.2423143508801537</v>
      </c>
      <c r="X49" s="229">
        <v>10.52958854983444</v>
      </c>
      <c r="Y49" s="229">
        <v>7.7932811602600927</v>
      </c>
      <c r="DA49" s="73" t="s">
        <v>3227</v>
      </c>
    </row>
    <row r="50" spans="1:105" ht="12" customHeight="1" x14ac:dyDescent="0.25">
      <c r="A50" s="64" t="s">
        <v>36</v>
      </c>
      <c r="B50" s="229">
        <v>10.486282046534329</v>
      </c>
      <c r="C50" s="229">
        <v>10.707953305256691</v>
      </c>
      <c r="D50" s="229">
        <v>12.41359049076164</v>
      </c>
      <c r="E50" s="229">
        <v>11.994878113104891</v>
      </c>
      <c r="F50" s="229">
        <v>13.361850875415371</v>
      </c>
      <c r="G50" s="229">
        <v>14.38400167979364</v>
      </c>
      <c r="H50" s="229">
        <v>12.26580965154853</v>
      </c>
      <c r="I50" s="229">
        <v>9.3040353330900558</v>
      </c>
      <c r="J50" s="229">
        <v>4.1378634968984711</v>
      </c>
      <c r="K50" s="229">
        <v>0.58496582173510059</v>
      </c>
      <c r="L50" s="229">
        <v>0.65885624131803744</v>
      </c>
      <c r="M50" s="229">
        <v>0.1046780944158788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20.823285475117189</v>
      </c>
      <c r="C51" s="229">
        <v>0</v>
      </c>
      <c r="D51" s="229">
        <v>1.1457963253407091</v>
      </c>
      <c r="E51" s="229">
        <v>0</v>
      </c>
      <c r="F51" s="229">
        <v>0</v>
      </c>
      <c r="G51" s="229">
        <v>0.28644908133561953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5.725999618008581</v>
      </c>
      <c r="C54" s="261">
        <f t="shared" si="2"/>
        <v>3.4201971864368099</v>
      </c>
      <c r="D54" s="261">
        <f t="shared" si="2"/>
        <v>5.5174196630893917</v>
      </c>
      <c r="E54" s="261">
        <f t="shared" si="2"/>
        <v>5.1430541861045125</v>
      </c>
      <c r="F54" s="261">
        <f t="shared" si="2"/>
        <v>4.6992675216214064</v>
      </c>
      <c r="G54" s="261">
        <f t="shared" si="2"/>
        <v>6.5033603705464689</v>
      </c>
      <c r="H54" s="261">
        <f t="shared" si="2"/>
        <v>4.462351062719768</v>
      </c>
      <c r="I54" s="261">
        <f t="shared" si="2"/>
        <v>4.2945840852330566</v>
      </c>
      <c r="J54" s="261">
        <f t="shared" si="2"/>
        <v>3.7512006975209053</v>
      </c>
      <c r="K54" s="261">
        <f t="shared" si="2"/>
        <v>3.3562925347335195</v>
      </c>
      <c r="L54" s="261">
        <f t="shared" si="2"/>
        <v>3.6132780059959604</v>
      </c>
      <c r="M54" s="261">
        <f t="shared" si="2"/>
        <v>4.1467242070514159</v>
      </c>
      <c r="N54" s="261">
        <f t="shared" si="2"/>
        <v>3.8597393843159882</v>
      </c>
      <c r="O54" s="261">
        <f t="shared" si="2"/>
        <v>3.3675875449157178</v>
      </c>
      <c r="P54" s="261">
        <f t="shared" si="2"/>
        <v>4.2120766548358333</v>
      </c>
      <c r="Q54" s="261">
        <f t="shared" si="2"/>
        <v>3.3906360288678408</v>
      </c>
      <c r="R54" s="261">
        <f t="shared" si="2"/>
        <v>3.4321059081868173</v>
      </c>
      <c r="S54" s="261">
        <f t="shared" si="2"/>
        <v>3.6868143657464922</v>
      </c>
      <c r="T54" s="261">
        <f t="shared" si="2"/>
        <v>3.8026055932632907</v>
      </c>
      <c r="U54" s="261">
        <f t="shared" si="2"/>
        <v>4.0966594409139221</v>
      </c>
      <c r="V54" s="261">
        <f t="shared" si="2"/>
        <v>6.2163575869022232</v>
      </c>
      <c r="W54" s="261">
        <f t="shared" si="2"/>
        <v>4.4005353029528926</v>
      </c>
      <c r="X54" s="261">
        <f t="shared" si="2"/>
        <v>4.7586602164959615</v>
      </c>
      <c r="Y54" s="261">
        <f t="shared" si="2"/>
        <v>4.0699993738240714</v>
      </c>
      <c r="DA54" s="70"/>
    </row>
    <row r="55" spans="1:105" ht="12" customHeight="1" x14ac:dyDescent="0.25">
      <c r="A55" s="60" t="s">
        <v>3102</v>
      </c>
      <c r="B55" s="262">
        <v>3.3343978564161261</v>
      </c>
      <c r="C55" s="262">
        <v>1.735483567485814</v>
      </c>
      <c r="D55" s="262">
        <v>3.2531572721798252</v>
      </c>
      <c r="E55" s="262">
        <v>3.393692684798312</v>
      </c>
      <c r="F55" s="262">
        <v>3.1474551393791059</v>
      </c>
      <c r="G55" s="262">
        <v>4.6550596996180094</v>
      </c>
      <c r="H55" s="262">
        <v>3.139728884668366</v>
      </c>
      <c r="I55" s="262">
        <v>3.1946939151326261</v>
      </c>
      <c r="J55" s="262">
        <v>2.9751374177622161</v>
      </c>
      <c r="K55" s="262">
        <v>2.7118818278594148</v>
      </c>
      <c r="L55" s="262">
        <v>2.9850194458774828</v>
      </c>
      <c r="M55" s="262">
        <v>3.294526502260918</v>
      </c>
      <c r="N55" s="262">
        <v>3.1291852411694521</v>
      </c>
      <c r="O55" s="262">
        <v>2.70642884002865</v>
      </c>
      <c r="P55" s="262">
        <v>3.2832321843344419</v>
      </c>
      <c r="Q55" s="262">
        <v>2.8469315531263959</v>
      </c>
      <c r="R55" s="262">
        <v>2.819959712606531</v>
      </c>
      <c r="S55" s="262">
        <v>2.989775585583959</v>
      </c>
      <c r="T55" s="262">
        <v>3.2492962622651489</v>
      </c>
      <c r="U55" s="262">
        <v>3.4647021698623011</v>
      </c>
      <c r="V55" s="262">
        <v>5.0882355686672041</v>
      </c>
      <c r="W55" s="262">
        <v>3.7051887687173952</v>
      </c>
      <c r="X55" s="262">
        <v>3.9664654666651571</v>
      </c>
      <c r="Y55" s="262">
        <v>3.4694578365365301</v>
      </c>
      <c r="DA55" s="72" t="s">
        <v>3232</v>
      </c>
    </row>
    <row r="56" spans="1:105" ht="12" customHeight="1" x14ac:dyDescent="0.25">
      <c r="A56" s="60" t="s">
        <v>3104</v>
      </c>
      <c r="B56" s="262">
        <v>2.391601761592455</v>
      </c>
      <c r="C56" s="262">
        <v>1.6847136189509959</v>
      </c>
      <c r="D56" s="262">
        <v>2.2642623909095669</v>
      </c>
      <c r="E56" s="262">
        <v>1.7493615013062001</v>
      </c>
      <c r="F56" s="262">
        <v>1.5518123822423</v>
      </c>
      <c r="G56" s="262">
        <v>1.84830067092846</v>
      </c>
      <c r="H56" s="262">
        <v>1.322622178051402</v>
      </c>
      <c r="I56" s="262">
        <v>1.09989017010043</v>
      </c>
      <c r="J56" s="262">
        <v>0.77606327975868938</v>
      </c>
      <c r="K56" s="262">
        <v>0.64441070687410495</v>
      </c>
      <c r="L56" s="262">
        <v>0.62825856011847736</v>
      </c>
      <c r="M56" s="262">
        <v>0.85219770479049806</v>
      </c>
      <c r="N56" s="262">
        <v>0.73055414314653611</v>
      </c>
      <c r="O56" s="262">
        <v>0.66115870488706763</v>
      </c>
      <c r="P56" s="262">
        <v>0.92884447050139141</v>
      </c>
      <c r="Q56" s="262">
        <v>0.54370447574144498</v>
      </c>
      <c r="R56" s="262">
        <v>0.61214619558028627</v>
      </c>
      <c r="S56" s="262">
        <v>0.6970387801625334</v>
      </c>
      <c r="T56" s="262">
        <v>0.55330933099814184</v>
      </c>
      <c r="U56" s="262">
        <v>0.63195727105162125</v>
      </c>
      <c r="V56" s="262">
        <v>1.1281220182350189</v>
      </c>
      <c r="W56" s="262">
        <v>0.6953465342354973</v>
      </c>
      <c r="X56" s="262">
        <v>0.79219474983080418</v>
      </c>
      <c r="Y56" s="262">
        <v>0.60054153728754178</v>
      </c>
      <c r="DA56" s="72" t="s">
        <v>3233</v>
      </c>
    </row>
    <row r="57" spans="1:105" ht="12" customHeight="1" x14ac:dyDescent="0.25">
      <c r="A57" s="64" t="s">
        <v>28</v>
      </c>
      <c r="B57" s="229">
        <v>1.1396360098104991E-3</v>
      </c>
      <c r="C57" s="229">
        <v>7.506095374346318E-4</v>
      </c>
      <c r="D57" s="229">
        <v>0</v>
      </c>
      <c r="E57" s="229">
        <v>0</v>
      </c>
      <c r="F57" s="229">
        <v>0</v>
      </c>
      <c r="G57" s="229">
        <v>3.3163018539765568E-3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4.1875515975937153E-3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1.421317413317744E-2</v>
      </c>
      <c r="DA59" s="73" t="s">
        <v>3236</v>
      </c>
    </row>
    <row r="60" spans="1:105" ht="12" customHeight="1" x14ac:dyDescent="0.25">
      <c r="A60" s="64" t="s">
        <v>159</v>
      </c>
      <c r="B60" s="229">
        <v>2.8995414432458309E-3</v>
      </c>
      <c r="C60" s="229">
        <v>3.6410527537480311E-3</v>
      </c>
      <c r="D60" s="229">
        <v>8.3983079739611555E-3</v>
      </c>
      <c r="E60" s="229">
        <v>1.0934279603220361E-2</v>
      </c>
      <c r="F60" s="229">
        <v>1.086467052680291E-2</v>
      </c>
      <c r="G60" s="229">
        <v>1.5841477487174949E-2</v>
      </c>
      <c r="H60" s="229">
        <v>1.24030596431682E-2</v>
      </c>
      <c r="I60" s="229">
        <v>4.126326201104219E-2</v>
      </c>
      <c r="J60" s="229">
        <v>1.2901307251168909E-2</v>
      </c>
      <c r="K60" s="229">
        <v>0</v>
      </c>
      <c r="L60" s="229">
        <v>0</v>
      </c>
      <c r="M60" s="229">
        <v>0</v>
      </c>
      <c r="N60" s="229">
        <v>1.6182712007036189E-2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3237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2.2395361620127559E-2</v>
      </c>
      <c r="F61" s="229">
        <v>0</v>
      </c>
      <c r="G61" s="229">
        <v>8.0515735190720018E-3</v>
      </c>
      <c r="H61" s="229">
        <v>6.2906048946211254E-3</v>
      </c>
      <c r="I61" s="229">
        <v>0</v>
      </c>
      <c r="J61" s="229">
        <v>0</v>
      </c>
      <c r="K61" s="229">
        <v>0.157905452049864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0.85570792746718616</v>
      </c>
      <c r="D62" s="229">
        <v>1.1384037998681129</v>
      </c>
      <c r="E62" s="229">
        <v>0.69094403195310738</v>
      </c>
      <c r="F62" s="229">
        <v>0.4099333385708932</v>
      </c>
      <c r="G62" s="229">
        <v>0.42280843899645498</v>
      </c>
      <c r="H62" s="229">
        <v>0.2391288005679896</v>
      </c>
      <c r="I62" s="229">
        <v>0.16356116924689859</v>
      </c>
      <c r="J62" s="229">
        <v>7.2186630758038814E-2</v>
      </c>
      <c r="K62" s="229">
        <v>6.1585662470966758E-2</v>
      </c>
      <c r="L62" s="229">
        <v>0</v>
      </c>
      <c r="M62" s="229">
        <v>0.26048695270381977</v>
      </c>
      <c r="N62" s="229">
        <v>0.11273845845482811</v>
      </c>
      <c r="O62" s="229">
        <v>0.18071708939479911</v>
      </c>
      <c r="P62" s="229">
        <v>0.21490363588366329</v>
      </c>
      <c r="Q62" s="229">
        <v>3.6258357975863943E-2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2.7796284831346611E-2</v>
      </c>
      <c r="C63" s="229">
        <v>1.8999987417828719E-2</v>
      </c>
      <c r="D63" s="229">
        <v>9.7318328251015052E-2</v>
      </c>
      <c r="E63" s="229">
        <v>0.12265185723784081</v>
      </c>
      <c r="F63" s="229">
        <v>0.12573405649893429</v>
      </c>
      <c r="G63" s="229">
        <v>0.29454990644763712</v>
      </c>
      <c r="H63" s="229">
        <v>0.14198017803288049</v>
      </c>
      <c r="I63" s="229">
        <v>0.19507561973853529</v>
      </c>
      <c r="J63" s="229">
        <v>0.37966272756276309</v>
      </c>
      <c r="K63" s="229">
        <v>0.38090962457383087</v>
      </c>
      <c r="L63" s="229">
        <v>0.57868943851461252</v>
      </c>
      <c r="M63" s="229">
        <v>0.58383528416824215</v>
      </c>
      <c r="N63" s="229">
        <v>0.60163297268467186</v>
      </c>
      <c r="O63" s="229">
        <v>0.48044161549226849</v>
      </c>
      <c r="P63" s="229">
        <v>0.71394083461772817</v>
      </c>
      <c r="Q63" s="229">
        <v>0.50744611776558102</v>
      </c>
      <c r="R63" s="229">
        <v>0.61214619558028627</v>
      </c>
      <c r="S63" s="229">
        <v>0.6970387801625334</v>
      </c>
      <c r="T63" s="229">
        <v>0.55330933099814184</v>
      </c>
      <c r="U63" s="229">
        <v>0.63195727105162125</v>
      </c>
      <c r="V63" s="229">
        <v>1.1281220182350189</v>
      </c>
      <c r="W63" s="229">
        <v>0.6953465342354973</v>
      </c>
      <c r="X63" s="229">
        <v>0.79219474983080418</v>
      </c>
      <c r="Y63" s="229">
        <v>0.58632836315436432</v>
      </c>
      <c r="DA63" s="73" t="s">
        <v>3240</v>
      </c>
    </row>
    <row r="64" spans="1:105" ht="12" customHeight="1" x14ac:dyDescent="0.25">
      <c r="A64" s="64" t="s">
        <v>36</v>
      </c>
      <c r="B64" s="229">
        <v>0.78893658030352332</v>
      </c>
      <c r="C64" s="229">
        <v>0.80561404177479845</v>
      </c>
      <c r="D64" s="229">
        <v>0.93393784256513901</v>
      </c>
      <c r="E64" s="229">
        <v>0.90243597089190408</v>
      </c>
      <c r="F64" s="229">
        <v>1.0052803166456701</v>
      </c>
      <c r="G64" s="229">
        <v>1.082181944561277</v>
      </c>
      <c r="H64" s="229">
        <v>0.92281953491274216</v>
      </c>
      <c r="I64" s="229">
        <v>0.69999011910395414</v>
      </c>
      <c r="J64" s="229">
        <v>0.31131261418671857</v>
      </c>
      <c r="K64" s="229">
        <v>4.4009967779443313E-2</v>
      </c>
      <c r="L64" s="229">
        <v>4.9569121603864882E-2</v>
      </c>
      <c r="M64" s="229">
        <v>7.875467918436024E-3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1.566642167406936</v>
      </c>
      <c r="C65" s="229">
        <v>0</v>
      </c>
      <c r="D65" s="229">
        <v>8.6204112251338547E-2</v>
      </c>
      <c r="E65" s="229">
        <v>0</v>
      </c>
      <c r="F65" s="229">
        <v>0</v>
      </c>
      <c r="G65" s="229">
        <v>2.1551028062867919E-2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42.798056828380048</v>
      </c>
      <c r="C68" s="261">
        <v>32.188995019335387</v>
      </c>
      <c r="D68" s="261">
        <v>36.075888304022051</v>
      </c>
      <c r="E68" s="261">
        <v>29.45556402462142</v>
      </c>
      <c r="F68" s="261">
        <v>28.94778830607687</v>
      </c>
      <c r="G68" s="261">
        <v>34.82919675383431</v>
      </c>
      <c r="H68" s="261">
        <v>34.366730804178466</v>
      </c>
      <c r="I68" s="261">
        <v>37.02268706810667</v>
      </c>
      <c r="J68" s="261">
        <v>38.997699021103458</v>
      </c>
      <c r="K68" s="261">
        <v>28.700751701285231</v>
      </c>
      <c r="L68" s="261">
        <v>28.343186577792569</v>
      </c>
      <c r="M68" s="261">
        <v>31.50918900326721</v>
      </c>
      <c r="N68" s="261">
        <v>25.793137765647511</v>
      </c>
      <c r="O68" s="261">
        <v>17.85754303413221</v>
      </c>
      <c r="P68" s="261">
        <v>21.097317154984712</v>
      </c>
      <c r="Q68" s="261">
        <v>19.140123053235691</v>
      </c>
      <c r="R68" s="261">
        <v>15.13481112367394</v>
      </c>
      <c r="S68" s="261">
        <v>18.071163926791449</v>
      </c>
      <c r="T68" s="261">
        <v>25.26576411272584</v>
      </c>
      <c r="U68" s="261">
        <v>0</v>
      </c>
      <c r="V68" s="261">
        <v>27.981344908852691</v>
      </c>
      <c r="W68" s="261">
        <v>28.39679992294019</v>
      </c>
      <c r="X68" s="261">
        <v>21.469745477724189</v>
      </c>
      <c r="Y68" s="261">
        <v>23.057576867954651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0.99999999999999978</v>
      </c>
      <c r="D73" s="232">
        <f t="shared" si="3"/>
        <v>1</v>
      </c>
      <c r="E73" s="232">
        <f t="shared" si="3"/>
        <v>0.99999999999999989</v>
      </c>
      <c r="F73" s="232">
        <f t="shared" si="3"/>
        <v>1</v>
      </c>
      <c r="G73" s="232">
        <f t="shared" si="3"/>
        <v>1</v>
      </c>
      <c r="H73" s="232">
        <f t="shared" si="3"/>
        <v>1.0000000000000004</v>
      </c>
      <c r="I73" s="232">
        <f t="shared" si="3"/>
        <v>0.99999999999999989</v>
      </c>
      <c r="J73" s="232">
        <f t="shared" si="3"/>
        <v>1.0000000000000002</v>
      </c>
      <c r="K73" s="232">
        <f t="shared" si="3"/>
        <v>1</v>
      </c>
      <c r="L73" s="232">
        <f t="shared" si="3"/>
        <v>0.99999999999999967</v>
      </c>
      <c r="M73" s="232">
        <f t="shared" si="3"/>
        <v>1</v>
      </c>
      <c r="N73" s="232">
        <f t="shared" si="3"/>
        <v>0.99999999999999978</v>
      </c>
      <c r="O73" s="232">
        <f t="shared" si="3"/>
        <v>0.99999999999999989</v>
      </c>
      <c r="P73" s="232">
        <f t="shared" si="3"/>
        <v>0.99999999999999956</v>
      </c>
      <c r="Q73" s="232">
        <f t="shared" si="3"/>
        <v>0.99999999999999978</v>
      </c>
      <c r="R73" s="232">
        <f t="shared" si="3"/>
        <v>0.99999999999999978</v>
      </c>
      <c r="S73" s="232">
        <f t="shared" si="3"/>
        <v>1</v>
      </c>
      <c r="T73" s="232">
        <f t="shared" si="3"/>
        <v>0.99999999999999989</v>
      </c>
      <c r="U73" s="232">
        <f t="shared" si="3"/>
        <v>1</v>
      </c>
      <c r="V73" s="232">
        <f t="shared" si="3"/>
        <v>0.99999999999999978</v>
      </c>
      <c r="W73" s="232">
        <f t="shared" si="3"/>
        <v>1.0000000000000002</v>
      </c>
      <c r="X73" s="232">
        <f t="shared" si="3"/>
        <v>1.0000000000000002</v>
      </c>
      <c r="Y73" s="232">
        <f t="shared" si="3"/>
        <v>0.99999999999999978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1.2563743477626793E-2</v>
      </c>
      <c r="C78" s="300">
        <f t="shared" si="8"/>
        <v>1.1904759158160494E-2</v>
      </c>
      <c r="D78" s="300">
        <f t="shared" si="8"/>
        <v>1.2615854993399308E-2</v>
      </c>
      <c r="E78" s="300">
        <f t="shared" si="8"/>
        <v>1.3833356159481907E-2</v>
      </c>
      <c r="F78" s="300">
        <f t="shared" si="8"/>
        <v>1.4298177038362917E-2</v>
      </c>
      <c r="G78" s="300">
        <f t="shared" si="8"/>
        <v>1.5490284657795251E-2</v>
      </c>
      <c r="H78" s="300">
        <f t="shared" si="8"/>
        <v>1.4360205892464971E-2</v>
      </c>
      <c r="I78" s="300">
        <f t="shared" si="8"/>
        <v>1.5188937710244156E-2</v>
      </c>
      <c r="J78" s="300">
        <f t="shared" si="8"/>
        <v>1.316501456878642E-2</v>
      </c>
      <c r="K78" s="300">
        <f t="shared" si="8"/>
        <v>9.6547100790389338E-3</v>
      </c>
      <c r="L78" s="300">
        <f t="shared" si="8"/>
        <v>1.2537498573502753E-2</v>
      </c>
      <c r="M78" s="300">
        <f t="shared" si="8"/>
        <v>1.2153276507684337E-2</v>
      </c>
      <c r="N78" s="300">
        <f t="shared" si="8"/>
        <v>1.4990672385978867E-2</v>
      </c>
      <c r="O78" s="300">
        <f t="shared" si="8"/>
        <v>1.4525328459118516E-2</v>
      </c>
      <c r="P78" s="300">
        <f t="shared" si="8"/>
        <v>1.3026643864200988E-2</v>
      </c>
      <c r="Q78" s="300">
        <f t="shared" si="8"/>
        <v>1.2107088208519204E-2</v>
      </c>
      <c r="R78" s="300">
        <f t="shared" si="8"/>
        <v>1.1512803998789779E-2</v>
      </c>
      <c r="S78" s="300">
        <f t="shared" si="8"/>
        <v>1.0899891003141121E-2</v>
      </c>
      <c r="T78" s="300">
        <f t="shared" si="8"/>
        <v>1.5580523375132155E-2</v>
      </c>
      <c r="U78" s="300">
        <f t="shared" si="8"/>
        <v>1.7534536751972446E-2</v>
      </c>
      <c r="V78" s="300">
        <f t="shared" si="8"/>
        <v>2.0291261108698912E-2</v>
      </c>
      <c r="W78" s="300">
        <f t="shared" si="8"/>
        <v>1.6306393812538011E-2</v>
      </c>
      <c r="X78" s="300">
        <f t="shared" si="8"/>
        <v>1.6859697783519603E-2</v>
      </c>
      <c r="Y78" s="300">
        <f t="shared" si="8"/>
        <v>1.5652748944738087E-2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0.39986163818954301</v>
      </c>
      <c r="C79" s="301">
        <f t="shared" si="9"/>
        <v>0.3754072575237789</v>
      </c>
      <c r="D79" s="301">
        <f t="shared" si="9"/>
        <v>0.41912554514906414</v>
      </c>
      <c r="E79" s="301">
        <f t="shared" si="9"/>
        <v>0.38352553376772414</v>
      </c>
      <c r="F79" s="301">
        <f t="shared" si="9"/>
        <v>0.37041741856535848</v>
      </c>
      <c r="G79" s="301">
        <f t="shared" si="9"/>
        <v>0.3562970808172003</v>
      </c>
      <c r="H79" s="301">
        <f t="shared" si="9"/>
        <v>0.32605340210264377</v>
      </c>
      <c r="I79" s="301">
        <f t="shared" si="9"/>
        <v>0.29393132805437616</v>
      </c>
      <c r="J79" s="301">
        <f t="shared" si="9"/>
        <v>0.25929388760092836</v>
      </c>
      <c r="K79" s="301">
        <f t="shared" si="9"/>
        <v>0.25613230295250766</v>
      </c>
      <c r="L79" s="301">
        <f t="shared" si="9"/>
        <v>0.24922127772389774</v>
      </c>
      <c r="M79" s="301">
        <f t="shared" si="9"/>
        <v>0.28141719411070637</v>
      </c>
      <c r="N79" s="301">
        <f t="shared" si="9"/>
        <v>0.27673130733141155</v>
      </c>
      <c r="O79" s="301">
        <f t="shared" si="9"/>
        <v>0.29644838957769992</v>
      </c>
      <c r="P79" s="301">
        <f t="shared" si="9"/>
        <v>0.33667895286959765</v>
      </c>
      <c r="Q79" s="301">
        <f t="shared" si="9"/>
        <v>0.26195407671436555</v>
      </c>
      <c r="R79" s="301">
        <f t="shared" si="9"/>
        <v>0.28262300993260314</v>
      </c>
      <c r="S79" s="301">
        <f t="shared" si="9"/>
        <v>0.29537290922450932</v>
      </c>
      <c r="T79" s="301">
        <f t="shared" si="9"/>
        <v>0.22244760496985219</v>
      </c>
      <c r="U79" s="301">
        <f t="shared" si="9"/>
        <v>0.25084136785669925</v>
      </c>
      <c r="V79" s="301">
        <f t="shared" si="9"/>
        <v>0.27900751442153582</v>
      </c>
      <c r="W79" s="301">
        <f t="shared" si="9"/>
        <v>0.23860733477668231</v>
      </c>
      <c r="X79" s="301">
        <f t="shared" si="9"/>
        <v>0.26365793877154392</v>
      </c>
      <c r="Y79" s="301">
        <f t="shared" si="9"/>
        <v>0.23913783771481534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0.4134013434873941</v>
      </c>
      <c r="C80" s="301">
        <f t="shared" si="10"/>
        <v>0.46294098123132293</v>
      </c>
      <c r="D80" s="301">
        <f t="shared" si="10"/>
        <v>0.39783878139851619</v>
      </c>
      <c r="E80" s="301">
        <f t="shared" si="10"/>
        <v>0.43964267385190497</v>
      </c>
      <c r="F80" s="301">
        <f t="shared" si="10"/>
        <v>0.44107809745764165</v>
      </c>
      <c r="G80" s="301">
        <f t="shared" si="10"/>
        <v>0.44708527479341337</v>
      </c>
      <c r="H80" s="301">
        <f t="shared" si="10"/>
        <v>0.48284958785689724</v>
      </c>
      <c r="I80" s="301">
        <f t="shared" si="10"/>
        <v>0.50802993729152524</v>
      </c>
      <c r="J80" s="301">
        <f t="shared" si="10"/>
        <v>0.5185318418277457</v>
      </c>
      <c r="K80" s="301">
        <f t="shared" si="10"/>
        <v>0.51627876640004911</v>
      </c>
      <c r="L80" s="301">
        <f t="shared" si="10"/>
        <v>0.53426493205944381</v>
      </c>
      <c r="M80" s="301">
        <f t="shared" si="10"/>
        <v>0.50137728300832329</v>
      </c>
      <c r="N80" s="301">
        <f t="shared" si="10"/>
        <v>0.49667819952327152</v>
      </c>
      <c r="O80" s="301">
        <f t="shared" si="10"/>
        <v>0.48731672045375113</v>
      </c>
      <c r="P80" s="301">
        <f t="shared" si="10"/>
        <v>0.43798371287346616</v>
      </c>
      <c r="Q80" s="301">
        <f t="shared" si="10"/>
        <v>0.51642306875895649</v>
      </c>
      <c r="R80" s="301">
        <f t="shared" si="10"/>
        <v>0.52418933007071622</v>
      </c>
      <c r="S80" s="301">
        <f t="shared" si="10"/>
        <v>0.50020659217507302</v>
      </c>
      <c r="T80" s="301">
        <f t="shared" si="10"/>
        <v>0.6147713264608865</v>
      </c>
      <c r="U80" s="301">
        <f t="shared" si="10"/>
        <v>0.65876424007838974</v>
      </c>
      <c r="V80" s="301">
        <f t="shared" si="10"/>
        <v>0.53646024295857531</v>
      </c>
      <c r="W80" s="301">
        <f t="shared" si="10"/>
        <v>0.57604064205674244</v>
      </c>
      <c r="X80" s="301">
        <f t="shared" si="10"/>
        <v>0.55686907864166502</v>
      </c>
      <c r="Y80" s="301">
        <f t="shared" si="10"/>
        <v>0.57264724651345422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0.4134013434873941</v>
      </c>
      <c r="C81" s="302">
        <f t="shared" si="11"/>
        <v>0.46294098123132293</v>
      </c>
      <c r="D81" s="302">
        <f t="shared" si="11"/>
        <v>0.39783878139851619</v>
      </c>
      <c r="E81" s="302">
        <f t="shared" si="11"/>
        <v>0.43964267385190497</v>
      </c>
      <c r="F81" s="302">
        <f t="shared" si="11"/>
        <v>0.44107809745764165</v>
      </c>
      <c r="G81" s="302">
        <f t="shared" si="11"/>
        <v>0.44708527479341337</v>
      </c>
      <c r="H81" s="302">
        <f t="shared" si="11"/>
        <v>0.48284958785689724</v>
      </c>
      <c r="I81" s="302">
        <f t="shared" si="11"/>
        <v>0.50802993729152524</v>
      </c>
      <c r="J81" s="302">
        <f t="shared" si="11"/>
        <v>0.5185318418277457</v>
      </c>
      <c r="K81" s="302">
        <f t="shared" si="11"/>
        <v>0.51627876640004911</v>
      </c>
      <c r="L81" s="302">
        <f t="shared" si="11"/>
        <v>0.53426493205944381</v>
      </c>
      <c r="M81" s="302">
        <f t="shared" si="11"/>
        <v>0.50137728300832329</v>
      </c>
      <c r="N81" s="302">
        <f t="shared" si="11"/>
        <v>0.49667819952327152</v>
      </c>
      <c r="O81" s="302">
        <f t="shared" si="11"/>
        <v>0.48731672045375113</v>
      </c>
      <c r="P81" s="302">
        <f t="shared" si="11"/>
        <v>0.43798371287346616</v>
      </c>
      <c r="Q81" s="302">
        <f t="shared" si="11"/>
        <v>0.51642306875895649</v>
      </c>
      <c r="R81" s="302">
        <f t="shared" si="11"/>
        <v>0.52418933007071622</v>
      </c>
      <c r="S81" s="302">
        <f t="shared" si="11"/>
        <v>0.50020659217507302</v>
      </c>
      <c r="T81" s="302">
        <f t="shared" si="11"/>
        <v>0.6147713264608865</v>
      </c>
      <c r="U81" s="302">
        <f t="shared" si="11"/>
        <v>0.65876424007838974</v>
      </c>
      <c r="V81" s="302">
        <f t="shared" si="11"/>
        <v>0.53646024295857531</v>
      </c>
      <c r="W81" s="302">
        <f t="shared" si="11"/>
        <v>0.57604064205674244</v>
      </c>
      <c r="X81" s="302">
        <f t="shared" si="11"/>
        <v>0.55686907864166502</v>
      </c>
      <c r="Y81" s="302">
        <f t="shared" si="11"/>
        <v>0.57264724651345422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7.9644093823769191E-2</v>
      </c>
      <c r="C83" s="301">
        <f t="shared" si="13"/>
        <v>6.4759176134187052E-2</v>
      </c>
      <c r="D83" s="301">
        <f t="shared" si="13"/>
        <v>8.2093051483251273E-2</v>
      </c>
      <c r="E83" s="301">
        <f t="shared" si="13"/>
        <v>7.9050587284251045E-2</v>
      </c>
      <c r="F83" s="301">
        <f t="shared" si="13"/>
        <v>8.0507187782977274E-2</v>
      </c>
      <c r="G83" s="301">
        <f t="shared" si="13"/>
        <v>8.5403878114157394E-2</v>
      </c>
      <c r="H83" s="301">
        <f t="shared" si="13"/>
        <v>7.078120858210675E-2</v>
      </c>
      <c r="I83" s="301">
        <f t="shared" si="13"/>
        <v>6.5830656997537068E-2</v>
      </c>
      <c r="J83" s="301">
        <f t="shared" si="13"/>
        <v>6.2048615827223368E-2</v>
      </c>
      <c r="K83" s="301">
        <f t="shared" si="13"/>
        <v>7.3211831619214879E-2</v>
      </c>
      <c r="L83" s="301">
        <f t="shared" si="13"/>
        <v>6.8182150336853264E-2</v>
      </c>
      <c r="M83" s="301">
        <f t="shared" si="13"/>
        <v>7.3258713145749013E-2</v>
      </c>
      <c r="N83" s="301">
        <f t="shared" si="13"/>
        <v>7.9457647314250646E-2</v>
      </c>
      <c r="O83" s="301">
        <f t="shared" si="13"/>
        <v>8.5965910860610756E-2</v>
      </c>
      <c r="P83" s="301">
        <f t="shared" si="13"/>
        <v>9.5797180102853846E-2</v>
      </c>
      <c r="Q83" s="301">
        <f t="shared" si="13"/>
        <v>8.2264395479523217E-2</v>
      </c>
      <c r="R83" s="301">
        <f t="shared" si="13"/>
        <v>8.2384751585609553E-2</v>
      </c>
      <c r="S83" s="301">
        <f t="shared" si="13"/>
        <v>8.4802740253457118E-2</v>
      </c>
      <c r="T83" s="301">
        <f t="shared" si="13"/>
        <v>5.1687140267881834E-2</v>
      </c>
      <c r="U83" s="301">
        <f t="shared" si="13"/>
        <v>5.8930100286408972E-2</v>
      </c>
      <c r="V83" s="301">
        <f t="shared" si="13"/>
        <v>7.4098394882467264E-2</v>
      </c>
      <c r="W83" s="301">
        <f t="shared" si="13"/>
        <v>6.1579843430674297E-2</v>
      </c>
      <c r="X83" s="301">
        <f t="shared" si="13"/>
        <v>7.1833257996572156E-2</v>
      </c>
      <c r="Y83" s="301">
        <f t="shared" si="13"/>
        <v>6.6367215151070316E-2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1.7717512969928986E-2</v>
      </c>
      <c r="C84" s="302">
        <f t="shared" si="14"/>
        <v>1.131503207140706E-2</v>
      </c>
      <c r="D84" s="302">
        <f t="shared" si="14"/>
        <v>1.8182131829311048E-2</v>
      </c>
      <c r="E84" s="302">
        <f t="shared" si="14"/>
        <v>2.2633608679860497E-2</v>
      </c>
      <c r="F84" s="302">
        <f t="shared" si="14"/>
        <v>2.3068158243863497E-2</v>
      </c>
      <c r="G84" s="302">
        <f t="shared" si="14"/>
        <v>2.8508331513591365E-2</v>
      </c>
      <c r="H84" s="302">
        <f t="shared" si="14"/>
        <v>2.2809850070070935E-2</v>
      </c>
      <c r="I84" s="302">
        <f t="shared" si="14"/>
        <v>2.4425538337774357E-2</v>
      </c>
      <c r="J84" s="302">
        <f t="shared" si="14"/>
        <v>2.6587477709999485E-2</v>
      </c>
      <c r="K84" s="302">
        <f t="shared" si="14"/>
        <v>3.4543588959551161E-2</v>
      </c>
      <c r="L84" s="302">
        <f t="shared" si="14"/>
        <v>3.2697530005922695E-2</v>
      </c>
      <c r="M84" s="302">
        <f t="shared" si="14"/>
        <v>3.1390701275578678E-2</v>
      </c>
      <c r="N84" s="302">
        <f t="shared" si="14"/>
        <v>3.6185698291300951E-2</v>
      </c>
      <c r="O84" s="302">
        <f t="shared" si="14"/>
        <v>3.8044238328131259E-2</v>
      </c>
      <c r="P84" s="302">
        <f t="shared" si="14"/>
        <v>3.8962033476220355E-2</v>
      </c>
      <c r="Q84" s="302">
        <f t="shared" si="14"/>
        <v>4.1448531379679535E-2</v>
      </c>
      <c r="R84" s="302">
        <f t="shared" si="14"/>
        <v>3.8873581056299206E-2</v>
      </c>
      <c r="S84" s="302">
        <f t="shared" si="14"/>
        <v>3.8509373385509173E-2</v>
      </c>
      <c r="T84" s="302">
        <f t="shared" si="14"/>
        <v>2.7521901656454677E-2</v>
      </c>
      <c r="U84" s="302">
        <f t="shared" si="14"/>
        <v>3.0368616005906218E-2</v>
      </c>
      <c r="V84" s="302">
        <f t="shared" si="14"/>
        <v>3.4573692980153073E-2</v>
      </c>
      <c r="W84" s="302">
        <f t="shared" si="14"/>
        <v>3.1295902109613277E-2</v>
      </c>
      <c r="X84" s="302">
        <f t="shared" si="14"/>
        <v>3.5388941023538185E-2</v>
      </c>
      <c r="Y84" s="302">
        <f t="shared" si="14"/>
        <v>3.5119708325556047E-2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6.1926580853840209E-2</v>
      </c>
      <c r="C85" s="302">
        <f t="shared" si="15"/>
        <v>5.3444144062779995E-2</v>
      </c>
      <c r="D85" s="302">
        <f t="shared" si="15"/>
        <v>6.3910919653940232E-2</v>
      </c>
      <c r="E85" s="302">
        <f t="shared" si="15"/>
        <v>5.6416978604390551E-2</v>
      </c>
      <c r="F85" s="302">
        <f t="shared" si="15"/>
        <v>5.7439029539113777E-2</v>
      </c>
      <c r="G85" s="302">
        <f t="shared" si="15"/>
        <v>5.6895546600566026E-2</v>
      </c>
      <c r="H85" s="302">
        <f t="shared" si="15"/>
        <v>4.7971358512035815E-2</v>
      </c>
      <c r="I85" s="302">
        <f t="shared" si="15"/>
        <v>4.1405118659762721E-2</v>
      </c>
      <c r="J85" s="302">
        <f t="shared" si="15"/>
        <v>3.546113811722388E-2</v>
      </c>
      <c r="K85" s="302">
        <f t="shared" si="15"/>
        <v>3.8668242659663725E-2</v>
      </c>
      <c r="L85" s="302">
        <f t="shared" si="15"/>
        <v>3.5484620330930569E-2</v>
      </c>
      <c r="M85" s="302">
        <f t="shared" si="15"/>
        <v>4.1868011870170321E-2</v>
      </c>
      <c r="N85" s="302">
        <f t="shared" si="15"/>
        <v>4.3271949022949695E-2</v>
      </c>
      <c r="O85" s="302">
        <f t="shared" si="15"/>
        <v>4.7921672532479496E-2</v>
      </c>
      <c r="P85" s="302">
        <f t="shared" si="15"/>
        <v>5.6835146626633491E-2</v>
      </c>
      <c r="Q85" s="302">
        <f t="shared" si="15"/>
        <v>4.0815864099843689E-2</v>
      </c>
      <c r="R85" s="302">
        <f t="shared" si="15"/>
        <v>4.3511170529310347E-2</v>
      </c>
      <c r="S85" s="302">
        <f t="shared" si="15"/>
        <v>4.6293366867947952E-2</v>
      </c>
      <c r="T85" s="302">
        <f t="shared" si="15"/>
        <v>2.4165238611427161E-2</v>
      </c>
      <c r="U85" s="302">
        <f t="shared" si="15"/>
        <v>2.8561484280502755E-2</v>
      </c>
      <c r="V85" s="302">
        <f t="shared" si="15"/>
        <v>3.9524701902314191E-2</v>
      </c>
      <c r="W85" s="302">
        <f t="shared" si="15"/>
        <v>3.0283941321061016E-2</v>
      </c>
      <c r="X85" s="302">
        <f t="shared" si="15"/>
        <v>3.644431697303397E-2</v>
      </c>
      <c r="Y85" s="302">
        <f t="shared" si="15"/>
        <v>3.1247506825514266E-2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1.1154756919771351E-2</v>
      </c>
      <c r="C87" s="301">
        <f t="shared" si="17"/>
        <v>8.1629238182262566E-3</v>
      </c>
      <c r="D87" s="301">
        <f t="shared" si="17"/>
        <v>1.1716688686424469E-2</v>
      </c>
      <c r="E87" s="301">
        <f t="shared" si="17"/>
        <v>1.2478773957342537E-2</v>
      </c>
      <c r="F87" s="301">
        <f t="shared" si="17"/>
        <v>1.3086352330721808E-2</v>
      </c>
      <c r="G87" s="301">
        <f t="shared" si="17"/>
        <v>1.5061354539672164E-2</v>
      </c>
      <c r="H87" s="301">
        <f t="shared" si="17"/>
        <v>1.2176725323954028E-2</v>
      </c>
      <c r="I87" s="301">
        <f t="shared" si="17"/>
        <v>1.2163158941838595E-2</v>
      </c>
      <c r="J87" s="301">
        <f t="shared" si="17"/>
        <v>1.2895743739893046E-2</v>
      </c>
      <c r="K87" s="301">
        <f t="shared" si="17"/>
        <v>1.5152072975374508E-2</v>
      </c>
      <c r="L87" s="301">
        <f t="shared" si="17"/>
        <v>1.535407594412309E-2</v>
      </c>
      <c r="M87" s="301">
        <f t="shared" si="17"/>
        <v>1.5327371685695758E-2</v>
      </c>
      <c r="N87" s="301">
        <f t="shared" si="17"/>
        <v>1.7200164037901648E-2</v>
      </c>
      <c r="O87" s="301">
        <f t="shared" si="17"/>
        <v>1.836393302158542E-2</v>
      </c>
      <c r="P87" s="301">
        <f t="shared" si="17"/>
        <v>1.9390580444267939E-2</v>
      </c>
      <c r="Q87" s="301">
        <f t="shared" si="17"/>
        <v>1.9149957669691499E-2</v>
      </c>
      <c r="R87" s="301">
        <f t="shared" si="17"/>
        <v>1.8353836201945056E-2</v>
      </c>
      <c r="S87" s="301">
        <f t="shared" si="17"/>
        <v>1.8421867590242978E-2</v>
      </c>
      <c r="T87" s="301">
        <f t="shared" si="17"/>
        <v>1.2494674158810403E-2</v>
      </c>
      <c r="U87" s="301">
        <f t="shared" si="17"/>
        <v>1.3929755026529655E-2</v>
      </c>
      <c r="V87" s="301">
        <f t="shared" si="17"/>
        <v>1.638585376786671E-2</v>
      </c>
      <c r="W87" s="301">
        <f t="shared" si="17"/>
        <v>1.4419067328432934E-2</v>
      </c>
      <c r="X87" s="301">
        <f t="shared" si="17"/>
        <v>1.6470360686569478E-2</v>
      </c>
      <c r="Y87" s="301">
        <f t="shared" si="17"/>
        <v>1.5932620849430507E-2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6.4957038147802418E-3</v>
      </c>
      <c r="C88" s="302">
        <f t="shared" si="18"/>
        <v>4.1420477758854395E-3</v>
      </c>
      <c r="D88" s="302">
        <f t="shared" si="18"/>
        <v>6.9083436340904077E-3</v>
      </c>
      <c r="E88" s="302">
        <f t="shared" si="18"/>
        <v>8.2342363820905838E-3</v>
      </c>
      <c r="F88" s="302">
        <f t="shared" si="18"/>
        <v>8.7649206412587031E-3</v>
      </c>
      <c r="G88" s="302">
        <f t="shared" si="18"/>
        <v>1.0780811848720489E-2</v>
      </c>
      <c r="H88" s="302">
        <f t="shared" si="18"/>
        <v>8.5675949029858176E-3</v>
      </c>
      <c r="I88" s="302">
        <f t="shared" si="18"/>
        <v>9.0480402965899889E-3</v>
      </c>
      <c r="J88" s="302">
        <f t="shared" si="18"/>
        <v>1.0227821122923227E-2</v>
      </c>
      <c r="K88" s="302">
        <f t="shared" si="18"/>
        <v>1.2242863496277552E-2</v>
      </c>
      <c r="L88" s="302">
        <f t="shared" si="18"/>
        <v>1.2684386640228628E-2</v>
      </c>
      <c r="M88" s="302">
        <f t="shared" si="18"/>
        <v>1.217742721897448E-2</v>
      </c>
      <c r="N88" s="302">
        <f t="shared" si="18"/>
        <v>1.3944594205454021E-2</v>
      </c>
      <c r="O88" s="302">
        <f t="shared" si="18"/>
        <v>1.4758540730740566E-2</v>
      </c>
      <c r="P88" s="302">
        <f t="shared" si="18"/>
        <v>1.5114581951982032E-2</v>
      </c>
      <c r="Q88" s="302">
        <f t="shared" si="18"/>
        <v>1.6079171655910156E-2</v>
      </c>
      <c r="R88" s="302">
        <f t="shared" si="18"/>
        <v>1.5080268513219513E-2</v>
      </c>
      <c r="S88" s="302">
        <f t="shared" si="18"/>
        <v>1.4938981054723383E-2</v>
      </c>
      <c r="T88" s="302">
        <f t="shared" si="18"/>
        <v>1.0676599780521212E-2</v>
      </c>
      <c r="U88" s="302">
        <f t="shared" si="18"/>
        <v>1.1780928622980859E-2</v>
      </c>
      <c r="V88" s="302">
        <f t="shared" si="18"/>
        <v>1.3412208483680061E-2</v>
      </c>
      <c r="W88" s="302">
        <f t="shared" si="18"/>
        <v>1.2140651680453422E-2</v>
      </c>
      <c r="X88" s="302">
        <f t="shared" si="18"/>
        <v>1.3728468500510495E-2</v>
      </c>
      <c r="Y88" s="302">
        <f t="shared" si="18"/>
        <v>1.3581711245003104E-2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4.6590531049911102E-3</v>
      </c>
      <c r="C89" s="302">
        <f t="shared" si="19"/>
        <v>4.0208760423408171E-3</v>
      </c>
      <c r="D89" s="302">
        <f t="shared" si="19"/>
        <v>4.808345052334061E-3</v>
      </c>
      <c r="E89" s="302">
        <f t="shared" si="19"/>
        <v>4.2445375752519525E-3</v>
      </c>
      <c r="F89" s="302">
        <f t="shared" si="19"/>
        <v>4.3214316894631035E-3</v>
      </c>
      <c r="G89" s="302">
        <f t="shared" si="19"/>
        <v>4.2805426909516752E-3</v>
      </c>
      <c r="H89" s="302">
        <f t="shared" si="19"/>
        <v>3.6091304209682111E-3</v>
      </c>
      <c r="I89" s="302">
        <f t="shared" si="19"/>
        <v>3.115118645248605E-3</v>
      </c>
      <c r="J89" s="302">
        <f t="shared" si="19"/>
        <v>2.6679226169698191E-3</v>
      </c>
      <c r="K89" s="302">
        <f t="shared" si="19"/>
        <v>2.9092094790969573E-3</v>
      </c>
      <c r="L89" s="302">
        <f t="shared" si="19"/>
        <v>2.6696893038944615E-3</v>
      </c>
      <c r="M89" s="302">
        <f t="shared" si="19"/>
        <v>3.1499444667212797E-3</v>
      </c>
      <c r="N89" s="302">
        <f t="shared" si="19"/>
        <v>3.2555698324476254E-3</v>
      </c>
      <c r="O89" s="302">
        <f t="shared" si="19"/>
        <v>3.6053922908448519E-3</v>
      </c>
      <c r="P89" s="302">
        <f t="shared" si="19"/>
        <v>4.275998492285907E-3</v>
      </c>
      <c r="Q89" s="302">
        <f t="shared" si="19"/>
        <v>3.0707860137813431E-3</v>
      </c>
      <c r="R89" s="302">
        <f t="shared" si="19"/>
        <v>3.2735676887255417E-3</v>
      </c>
      <c r="S89" s="302">
        <f t="shared" si="19"/>
        <v>3.4828865355195954E-3</v>
      </c>
      <c r="T89" s="302">
        <f t="shared" si="19"/>
        <v>1.8180743782891902E-3</v>
      </c>
      <c r="U89" s="302">
        <f t="shared" si="19"/>
        <v>2.1488264035487959E-3</v>
      </c>
      <c r="V89" s="302">
        <f t="shared" si="19"/>
        <v>2.9736452841866469E-3</v>
      </c>
      <c r="W89" s="302">
        <f t="shared" si="19"/>
        <v>2.2784156479795118E-3</v>
      </c>
      <c r="X89" s="302">
        <f t="shared" si="19"/>
        <v>2.7418921860589817E-3</v>
      </c>
      <c r="Y89" s="302">
        <f t="shared" si="19"/>
        <v>2.3509096044274057E-3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8.3374424101895647E-2</v>
      </c>
      <c r="C91" s="301">
        <f t="shared" si="21"/>
        <v>7.6824902134324274E-2</v>
      </c>
      <c r="D91" s="301">
        <f t="shared" si="21"/>
        <v>7.6610078289344657E-2</v>
      </c>
      <c r="E91" s="301">
        <f t="shared" si="21"/>
        <v>7.1469074979295222E-2</v>
      </c>
      <c r="F91" s="301">
        <f t="shared" si="21"/>
        <v>8.0612766824937968E-2</v>
      </c>
      <c r="G91" s="301">
        <f t="shared" si="21"/>
        <v>8.0662127077761492E-2</v>
      </c>
      <c r="H91" s="301">
        <f t="shared" si="21"/>
        <v>9.3778870241933446E-2</v>
      </c>
      <c r="I91" s="301">
        <f t="shared" si="21"/>
        <v>0.10485598100447867</v>
      </c>
      <c r="J91" s="301">
        <f t="shared" si="21"/>
        <v>0.13406489643542338</v>
      </c>
      <c r="K91" s="301">
        <f t="shared" si="21"/>
        <v>0.1295703159738148</v>
      </c>
      <c r="L91" s="301">
        <f t="shared" si="21"/>
        <v>0.12044006536217902</v>
      </c>
      <c r="M91" s="301">
        <f t="shared" si="21"/>
        <v>0.11646616154184131</v>
      </c>
      <c r="N91" s="301">
        <f t="shared" si="21"/>
        <v>0.11494200940718563</v>
      </c>
      <c r="O91" s="301">
        <f t="shared" si="21"/>
        <v>9.7379717627234103E-2</v>
      </c>
      <c r="P91" s="301">
        <f t="shared" si="21"/>
        <v>9.7122929845613035E-2</v>
      </c>
      <c r="Q91" s="301">
        <f t="shared" si="21"/>
        <v>0.10810141316894396</v>
      </c>
      <c r="R91" s="301">
        <f t="shared" si="21"/>
        <v>8.0936268210336115E-2</v>
      </c>
      <c r="S91" s="301">
        <f t="shared" si="21"/>
        <v>9.0295999753576467E-2</v>
      </c>
      <c r="T91" s="301">
        <f t="shared" si="21"/>
        <v>8.3018730767436905E-2</v>
      </c>
      <c r="U91" s="301">
        <f t="shared" si="21"/>
        <v>0</v>
      </c>
      <c r="V91" s="301">
        <f t="shared" si="21"/>
        <v>7.3756732860855864E-2</v>
      </c>
      <c r="W91" s="301">
        <f t="shared" si="21"/>
        <v>9.3046718594930203E-2</v>
      </c>
      <c r="X91" s="301">
        <f t="shared" si="21"/>
        <v>7.430966612013018E-2</v>
      </c>
      <c r="Y91" s="301">
        <f t="shared" si="21"/>
        <v>9.0262330826491322E-2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1.5723358091730364</v>
      </c>
      <c r="C96" s="320">
        <f>IF(C$5=0,0,C$5/OIS_fec!C$5)</f>
        <v>1.836598856825588</v>
      </c>
      <c r="D96" s="320">
        <f>IF(D$5=0,0,D$5/OIS_fec!D$5)</f>
        <v>1.9002840509045729</v>
      </c>
      <c r="E96" s="320">
        <f>IF(E$5=0,0,E$5/OIS_fec!E$5)</f>
        <v>1.7594832047501872</v>
      </c>
      <c r="F96" s="320">
        <f>IF(F$5=0,0,F$5/OIS_fec!F$5)</f>
        <v>1.6569953413294181</v>
      </c>
      <c r="G96" s="320">
        <f>IF(G$5=0,0,G$5/OIS_fec!G$5)</f>
        <v>1.5873417027648866</v>
      </c>
      <c r="H96" s="320">
        <f>IF(H$5=0,0,H$5/OIS_fec!H$5)</f>
        <v>1.5901180628090101</v>
      </c>
      <c r="I96" s="320">
        <f>IF(I$5=0,0,I$5/OIS_fec!I$5)</f>
        <v>1.5607918367861164</v>
      </c>
      <c r="J96" s="320">
        <f>IF(J$5=0,0,J$5/OIS_fec!J$5)</f>
        <v>1.3769183449119329</v>
      </c>
      <c r="K96" s="320">
        <f>IF(K$5=0,0,K$5/OIS_fec!K$5)</f>
        <v>1.2389276019000195</v>
      </c>
      <c r="L96" s="320">
        <f>IF(L$5=0,0,L$5/OIS_fec!L$5)</f>
        <v>1.2188638016582918</v>
      </c>
      <c r="M96" s="320">
        <f>IF(M$5=0,0,M$5/OIS_fec!M$5)</f>
        <v>1.2950163415583307</v>
      </c>
      <c r="N96" s="320">
        <f>IF(N$5=0,0,N$5/OIS_fec!N$5)</f>
        <v>1.2530078305909795</v>
      </c>
      <c r="O96" s="320">
        <f>IF(O$5=0,0,O$5/OIS_fec!O$5)</f>
        <v>1.2153561167183553</v>
      </c>
      <c r="P96" s="320">
        <f>IF(P$5=0,0,P$5/OIS_fec!P$5)</f>
        <v>1.2312112582233192</v>
      </c>
      <c r="Q96" s="320">
        <f>IF(Q$5=0,0,Q$5/OIS_fec!Q$5)</f>
        <v>1.0262323009478416</v>
      </c>
      <c r="R96" s="320">
        <f>IF(R$5=0,0,R$5/OIS_fec!R$5)</f>
        <v>1.0379431073631318</v>
      </c>
      <c r="S96" s="320">
        <f>IF(S$5=0,0,S$5/OIS_fec!S$5)</f>
        <v>1.0639370067062996</v>
      </c>
      <c r="T96" s="320">
        <f>IF(T$5=0,0,T$5/OIS_fec!T$5)</f>
        <v>1.2250448608286824</v>
      </c>
      <c r="U96" s="320">
        <f>IF(U$5=0,0,U$5/OIS_fec!U$5)</f>
        <v>1.2172026615569167</v>
      </c>
      <c r="V96" s="320">
        <f>IF(V$5=0,0,V$5/OIS_fec!V$5)</f>
        <v>1.4567040141826286</v>
      </c>
      <c r="W96" s="320">
        <f>IF(W$5=0,0,W$5/OIS_fec!W$5)</f>
        <v>1.2521310222832558</v>
      </c>
      <c r="X96" s="320">
        <f>IF(X$5=0,0,X$5/OIS_fec!X$5)</f>
        <v>1.249424222312417</v>
      </c>
      <c r="Y96" s="320">
        <f>IF(Y$5=0,0,Y$5/OIS_fec!Y$5)</f>
        <v>1.1961644785275576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1.6968689550972003</v>
      </c>
      <c r="C101" s="332">
        <f>IF(C$10=0,0,C$10/OIS_fec!C$10)</f>
        <v>1.5249520447985143</v>
      </c>
      <c r="D101" s="332">
        <f>IF(D$10=0,0,D$10/OIS_fec!D$10)</f>
        <v>1.6413545049712843</v>
      </c>
      <c r="E101" s="332">
        <f>IF(E$10=0,0,E$10/OIS_fec!E$10)</f>
        <v>1.6955079057735054</v>
      </c>
      <c r="F101" s="332">
        <f>IF(F$10=0,0,F$10/OIS_fec!F$10)</f>
        <v>1.63047804782596</v>
      </c>
      <c r="G101" s="332">
        <f>IF(G$10=0,0,G$10/OIS_fec!G$10)</f>
        <v>1.6345771909149645</v>
      </c>
      <c r="H101" s="332">
        <f>IF(H$10=0,0,H$10/OIS_fec!H$10)</f>
        <v>1.5532512199719599</v>
      </c>
      <c r="I101" s="332">
        <f>IF(I$10=0,0,I$10/OIS_fec!I$10)</f>
        <v>1.5363256372931491</v>
      </c>
      <c r="J101" s="332">
        <f>IF(J$10=0,0,J$10/OIS_fec!J$10)</f>
        <v>1.0844797808927824</v>
      </c>
      <c r="K101" s="332">
        <f>IF(K$10=0,0,K$10/OIS_fec!K$10)</f>
        <v>0.6079937838006223</v>
      </c>
      <c r="L101" s="332">
        <f>IF(L$10=0,0,L$10/OIS_fec!L$10)</f>
        <v>0.83672725415513594</v>
      </c>
      <c r="M101" s="332">
        <f>IF(M$10=0,0,M$10/OIS_fec!M$10)</f>
        <v>0.83474449329046518</v>
      </c>
      <c r="N101" s="332">
        <f>IF(N$10=0,0,N$10/OIS_fec!N$10)</f>
        <v>1.1334168061535035</v>
      </c>
      <c r="O101" s="332">
        <f>IF(O$10=0,0,O$10/OIS_fec!O$10)</f>
        <v>1.0511170678603019</v>
      </c>
      <c r="P101" s="332">
        <f>IF(P$10=0,0,P$10/OIS_fec!P$10)</f>
        <v>0.94563521937067796</v>
      </c>
      <c r="Q101" s="332">
        <f>IF(Q$10=0,0,Q$10/OIS_fec!Q$10)</f>
        <v>0.7183125391997518</v>
      </c>
      <c r="R101" s="332">
        <f>IF(R$10=0,0,R$10/OIS_fec!R$10)</f>
        <v>0.65967720912101591</v>
      </c>
      <c r="S101" s="332">
        <f>IF(S$10=0,0,S$10/OIS_fec!S$10)</f>
        <v>0.64777965106183311</v>
      </c>
      <c r="T101" s="332">
        <f>IF(T$10=0,0,T$10/OIS_fec!T$10)</f>
        <v>1.0673235054073211</v>
      </c>
      <c r="U101" s="332">
        <f>IF(U$10=0,0,U$10/OIS_fec!U$10)</f>
        <v>1.1358371023086749</v>
      </c>
      <c r="V101" s="332">
        <f>IF(V$10=0,0,V$10/OIS_fec!V$10)</f>
        <v>1.6473951455126019</v>
      </c>
      <c r="W101" s="332">
        <f>IF(W$10=0,0,W$10/OIS_fec!W$10)</f>
        <v>1.1739812067023405</v>
      </c>
      <c r="X101" s="332">
        <f>IF(X$10=0,0,X$10/OIS_fec!X$10)</f>
        <v>1.1610062850774832</v>
      </c>
      <c r="Y101" s="332">
        <f>IF(Y$10=0,0,Y$10/OIS_fec!Y$10)</f>
        <v>1.0750539611113687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1.4411206339035838</v>
      </c>
      <c r="C102" s="348">
        <f>IF(C$16=0,0,C$16/OIS_fec!C$16)</f>
        <v>2.0778110998306376</v>
      </c>
      <c r="D102" s="348">
        <f>IF(D$16=0,0,D$16/OIS_fec!D$16)</f>
        <v>2.3316189874074542</v>
      </c>
      <c r="E102" s="348">
        <f>IF(E$16=0,0,E$16/OIS_fec!E$16)</f>
        <v>2.0623797868613969</v>
      </c>
      <c r="F102" s="348">
        <f>IF(F$16=0,0,F$16/OIS_fec!F$16)</f>
        <v>1.9743357085518787</v>
      </c>
      <c r="G102" s="348">
        <f>IF(G$16=0,0,G$16/OIS_fec!G$16)</f>
        <v>1.9389575220048698</v>
      </c>
      <c r="H102" s="348">
        <f>IF(H$16=0,0,H$16/OIS_fec!H$16)</f>
        <v>1.8323341744052928</v>
      </c>
      <c r="I102" s="348">
        <f>IF(I$16=0,0,I$16/OIS_fec!I$16)</f>
        <v>1.8019405816723695</v>
      </c>
      <c r="J102" s="348">
        <f>IF(J$16=0,0,J$16/OIS_fec!J$16)</f>
        <v>1.7895567302059427</v>
      </c>
      <c r="K102" s="348">
        <f>IF(K$16=0,0,K$16/OIS_fec!K$16)</f>
        <v>1.7268619771350193</v>
      </c>
      <c r="L102" s="348">
        <f>IF(L$16=0,0,L$16/OIS_fec!L$16)</f>
        <v>1.6655299970951871</v>
      </c>
      <c r="M102" s="348">
        <f>IF(M$16=0,0,M$16/OIS_fec!M$16)</f>
        <v>1.930722615142229</v>
      </c>
      <c r="N102" s="348">
        <f>IF(N$16=0,0,N$16/OIS_fec!N$16)</f>
        <v>1.7770603310371007</v>
      </c>
      <c r="O102" s="348">
        <f>IF(O$16=0,0,O$16/OIS_fec!O$16)</f>
        <v>1.7776096235079106</v>
      </c>
      <c r="P102" s="348">
        <f>IF(P$16=0,0,P$16/OIS_fec!P$16)</f>
        <v>2.2119955532203472</v>
      </c>
      <c r="Q102" s="348">
        <f>IF(Q$16=0,0,Q$16/OIS_fec!Q$16)</f>
        <v>1.4759675867031541</v>
      </c>
      <c r="R102" s="348">
        <f>IF(R$16=0,0,R$16/OIS_fec!R$16)</f>
        <v>1.7619726245561282</v>
      </c>
      <c r="S102" s="348">
        <f>IF(S$16=0,0,S$16/OIS_fec!S$16)</f>
        <v>1.9348829383273189</v>
      </c>
      <c r="T102" s="348">
        <f>IF(T$16=0,0,T$16/OIS_fec!T$16)</f>
        <v>1.5306846889966301</v>
      </c>
      <c r="U102" s="348">
        <f>IF(U$16=0,0,U$16/OIS_fec!U$16)</f>
        <v>1.6191269245569215</v>
      </c>
      <c r="V102" s="348">
        <f>IF(V$16=0,0,V$16/OIS_fec!V$16)</f>
        <v>1.9055101858917962</v>
      </c>
      <c r="W102" s="348">
        <f>IF(W$16=0,0,W$16/OIS_fec!W$16)</f>
        <v>1.5889461268380245</v>
      </c>
      <c r="X102" s="348">
        <f>IF(X$16=0,0,X$16/OIS_fec!X$16)</f>
        <v>1.6878078483797945</v>
      </c>
      <c r="Y102" s="348">
        <f>IF(Y$16=0,0,Y$16/OIS_fec!Y$16)</f>
        <v>1.4630804552843057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2.4477047549260367</v>
      </c>
      <c r="C103" s="348">
        <f>IF(C$27=0,0,C$27/OIS_fec!C$27)</f>
        <v>2.4038030140635098</v>
      </c>
      <c r="D103" s="348">
        <f>IF(D$27=0,0,D$27/OIS_fec!D$27)</f>
        <v>2.3847054825900718</v>
      </c>
      <c r="E103" s="348">
        <f>IF(E$27=0,0,E$27/OIS_fec!E$27)</f>
        <v>2.4197142510724148</v>
      </c>
      <c r="F103" s="348">
        <f>IF(F$27=0,0,F$27/OIS_fec!F$27)</f>
        <v>2.32905837826371</v>
      </c>
      <c r="G103" s="348">
        <f>IF(G$27=0,0,G$27/OIS_fec!G$27)</f>
        <v>2.3005734989171356</v>
      </c>
      <c r="H103" s="348">
        <f>IF(H$27=0,0,H$27/OIS_fec!H$27)</f>
        <v>2.3261224772266398</v>
      </c>
      <c r="I103" s="348">
        <f>IF(I$27=0,0,I$27/OIS_fec!I$27)</f>
        <v>2.3290905390404735</v>
      </c>
      <c r="J103" s="348">
        <f>IF(J$27=0,0,J$27/OIS_fec!J$27)</f>
        <v>2.244962822705705</v>
      </c>
      <c r="K103" s="348">
        <f>IF(K$27=0,0,K$27/OIS_fec!K$27)</f>
        <v>2.3145614639473493</v>
      </c>
      <c r="L103" s="348">
        <f>IF(L$27=0,0,L$27/OIS_fec!L$27)</f>
        <v>2.234317594708529</v>
      </c>
      <c r="M103" s="348">
        <f>IF(M$27=0,0,M$27/OIS_fec!M$27)</f>
        <v>2.2293931762617145</v>
      </c>
      <c r="N103" s="348">
        <f>IF(N$27=0,0,N$27/OIS_fec!N$27)</f>
        <v>2.2116924934102604</v>
      </c>
      <c r="O103" s="348">
        <f>IF(O$27=0,0,O$27/OIS_fec!O$27)</f>
        <v>2.1711614630601166</v>
      </c>
      <c r="P103" s="348">
        <f>IF(P$27=0,0,P$27/OIS_fec!P$27)</f>
        <v>2.1394506515184797</v>
      </c>
      <c r="Q103" s="348">
        <f>IF(Q$27=0,0,Q$27/OIS_fec!Q$27)</f>
        <v>2.1362885815181372</v>
      </c>
      <c r="R103" s="348">
        <f>IF(R$27=0,0,R$27/OIS_fec!R$27)</f>
        <v>2.1335381619424272</v>
      </c>
      <c r="S103" s="348">
        <f>IF(S$27=0,0,S$27/OIS_fec!S$27)</f>
        <v>2.1288440725452893</v>
      </c>
      <c r="T103" s="348">
        <f>IF(T$27=0,0,T$27/OIS_fec!T$27)</f>
        <v>2.2189581667095828</v>
      </c>
      <c r="U103" s="348">
        <f>IF(U$27=0,0,U$27/OIS_fec!U$27)</f>
        <v>2.2521627029637052</v>
      </c>
      <c r="V103" s="348">
        <f>IF(V$27=0,0,V$27/OIS_fec!V$27)</f>
        <v>2.2452606817636163</v>
      </c>
      <c r="W103" s="348">
        <f>IF(W$27=0,0,W$27/OIS_fec!W$27)</f>
        <v>2.2041670470134953</v>
      </c>
      <c r="X103" s="348">
        <f>IF(X$27=0,0,X$27/OIS_fec!X$27)</f>
        <v>2.1985363096303181</v>
      </c>
      <c r="Y103" s="348">
        <f>IF(Y$27=0,0,Y$27/OIS_fec!Y$27)</f>
        <v>2.2029545211504438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1.4810461439946636</v>
      </c>
      <c r="C104" s="348">
        <f>IF(C$35=0,0,C$35/OIS_fec!C$35)</f>
        <v>2.0917304576035933</v>
      </c>
      <c r="D104" s="348">
        <f>IF(D$35=0,0,D$35/OIS_fec!D$35)</f>
        <v>2.3487398584954966</v>
      </c>
      <c r="E104" s="348">
        <f>IF(E$35=0,0,E$35/OIS_fec!E$35)</f>
        <v>2.1216004802430328</v>
      </c>
      <c r="F104" s="348">
        <f>IF(F$35=0,0,F$35/OIS_fec!F$35)</f>
        <v>2.0256265045243769</v>
      </c>
      <c r="G104" s="348">
        <f>IF(G$35=0,0,G$35/OIS_fec!G$35)</f>
        <v>2.0553527258068685</v>
      </c>
      <c r="H104" s="348">
        <f>IF(H$35=0,0,H$35/OIS_fec!H$35)</f>
        <v>1.9219100047768038</v>
      </c>
      <c r="I104" s="348">
        <f>IF(I$35=0,0,I$35/OIS_fec!I$35)</f>
        <v>1.909857218866752</v>
      </c>
      <c r="J104" s="348">
        <f>IF(J$35=0,0,J$35/OIS_fec!J$35)</f>
        <v>1.8970064629508909</v>
      </c>
      <c r="K104" s="348">
        <f>IF(K$35=0,0,K$35/OIS_fec!K$35)</f>
        <v>2.0073042110333006</v>
      </c>
      <c r="L104" s="348">
        <f>IF(L$35=0,0,L$35/OIS_fec!L$35)</f>
        <v>1.8386032000213519</v>
      </c>
      <c r="M104" s="348">
        <f>IF(M$35=0,0,M$35/OIS_fec!M$35)</f>
        <v>2.0264978577542054</v>
      </c>
      <c r="N104" s="348">
        <f>IF(N$35=0,0,N$35/OIS_fec!N$35)</f>
        <v>1.9541743334222137</v>
      </c>
      <c r="O104" s="348">
        <f>IF(O$35=0,0,O$35/OIS_fec!O$35)</f>
        <v>1.9569628854540102</v>
      </c>
      <c r="P104" s="348">
        <f>IF(P$35=0,0,P$35/OIS_fec!P$35)</f>
        <v>2.2146595618177591</v>
      </c>
      <c r="Q104" s="348">
        <f>IF(Q$35=0,0,Q$35/OIS_fec!Q$35)</f>
        <v>1.7020801729999597</v>
      </c>
      <c r="R104" s="348">
        <f>IF(R$35=0,0,R$35/OIS_fec!R$35)</f>
        <v>1.8825767115044036</v>
      </c>
      <c r="S104" s="348">
        <f>IF(S$35=0,0,S$35/OIS_fec!S$35)</f>
        <v>1.9827797568797478</v>
      </c>
      <c r="T104" s="348">
        <f>IF(T$35=0,0,T$35/OIS_fec!T$35)</f>
        <v>1.5938895364866199</v>
      </c>
      <c r="U104" s="348">
        <f>IF(U$35=0,0,U$35/OIS_fec!U$35)</f>
        <v>1.6792094477294879</v>
      </c>
      <c r="V104" s="348">
        <f>IF(V$35=0,0,V$35/OIS_fec!V$35)</f>
        <v>1.9728177004447216</v>
      </c>
      <c r="W104" s="348">
        <f>IF(W$35=0,0,W$35/OIS_fec!W$35)</f>
        <v>1.7181071011330757</v>
      </c>
      <c r="X104" s="348">
        <f>IF(X$35=0,0,X$35/OIS_fec!X$35)</f>
        <v>1.8073313125172659</v>
      </c>
      <c r="Y104" s="348">
        <f>IF(Y$35=0,0,Y$35/OIS_fec!Y$35)</f>
        <v>1.6305941527607857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1.3035998578733952</v>
      </c>
      <c r="C105" s="348">
        <f>IF(C$54=0,0,C$54/OIS_fec!C$54)</f>
        <v>1.3280985616450194</v>
      </c>
      <c r="D105" s="348">
        <f>IF(D$54=0,0,D$54/OIS_fec!D$54)</f>
        <v>1.4997936135153855</v>
      </c>
      <c r="E105" s="348">
        <f>IF(E$54=0,0,E$54/OIS_fec!E$54)</f>
        <v>1.3093261114640595</v>
      </c>
      <c r="F105" s="348">
        <f>IF(F$54=0,0,F$54/OIS_fec!F$54)</f>
        <v>1.2356402874722683</v>
      </c>
      <c r="G105" s="348">
        <f>IF(G$54=0,0,G$54/OIS_fec!G$54)</f>
        <v>1.1935914636275018</v>
      </c>
      <c r="H105" s="348">
        <f>IF(H$54=0,0,H$54/OIS_fec!H$54)</f>
        <v>1.1160914500792634</v>
      </c>
      <c r="I105" s="348">
        <f>IF(I$54=0,0,I$54/OIS_fec!I$54)</f>
        <v>1.0736268128171296</v>
      </c>
      <c r="J105" s="348">
        <f>IF(J$54=0,0,J$54/OIS_fec!J$54)</f>
        <v>0.89373700305563308</v>
      </c>
      <c r="K105" s="348">
        <f>IF(K$54=0,0,K$54/OIS_fec!K$54)</f>
        <v>0.86255338221847599</v>
      </c>
      <c r="L105" s="348">
        <f>IF(L$54=0,0,L$54/OIS_fec!L$54)</f>
        <v>0.83261524457852032</v>
      </c>
      <c r="M105" s="348">
        <f>IF(M$54=0,0,M$54/OIS_fec!M$54)</f>
        <v>0.91638673291716111</v>
      </c>
      <c r="N105" s="348">
        <f>IF(N$54=0,0,N$54/OIS_fec!N$54)</f>
        <v>0.85354586739558169</v>
      </c>
      <c r="O105" s="348">
        <f>IF(O$54=0,0,O$54/OIS_fec!O$54)</f>
        <v>0.86804799048663295</v>
      </c>
      <c r="P105" s="348">
        <f>IF(P$54=0,0,P$54/OIS_fec!P$54)</f>
        <v>0.85935778128142193</v>
      </c>
      <c r="Q105" s="348">
        <f>IF(Q$54=0,0,Q$54/OIS_fec!Q$54)</f>
        <v>0.72335760738378374</v>
      </c>
      <c r="R105" s="348">
        <f>IF(R$54=0,0,R$54/OIS_fec!R$54)</f>
        <v>0.69654538081441231</v>
      </c>
      <c r="S105" s="348">
        <f>IF(S$54=0,0,S$54/OIS_fec!S$54)</f>
        <v>0.7055146928398377</v>
      </c>
      <c r="T105" s="348">
        <f>IF(T$54=0,0,T$54/OIS_fec!T$54)</f>
        <v>0.70725127293836565</v>
      </c>
      <c r="U105" s="348">
        <f>IF(U$54=0,0,U$54/OIS_fec!U$54)</f>
        <v>0.75469787261189392</v>
      </c>
      <c r="V105" s="348">
        <f>IF(V$54=0,0,V$54/OIS_fec!V$54)</f>
        <v>1.0509969704069964</v>
      </c>
      <c r="W105" s="348">
        <f>IF(W$54=0,0,W$54/OIS_fec!W$54)</f>
        <v>0.7865363402164518</v>
      </c>
      <c r="X105" s="348">
        <f>IF(X$54=0,0,X$54/OIS_fec!X$54)</f>
        <v>0.8655894835158906</v>
      </c>
      <c r="Y105" s="348">
        <f>IF(Y$54=0,0,Y$54/OIS_fec!Y$54)</f>
        <v>0.81709461707752207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3.1024188000000001</v>
      </c>
      <c r="C106" s="348">
        <f>IF(C$68=0,0,C$68/OIS_fec!C$68)</f>
        <v>3.1024187999999988</v>
      </c>
      <c r="D106" s="348">
        <f>IF(D$68=0,0,D$68/OIS_fec!D$68)</f>
        <v>3.1024187999999993</v>
      </c>
      <c r="E106" s="348">
        <f>IF(E$68=0,0,E$68/OIS_fec!E$68)</f>
        <v>3.1024188000000006</v>
      </c>
      <c r="F106" s="348">
        <f>IF(F$68=0,0,F$68/OIS_fec!F$68)</f>
        <v>3.1024188000000001</v>
      </c>
      <c r="G106" s="348">
        <f>IF(G$68=0,0,G$68/OIS_fec!G$68)</f>
        <v>3.1024187999999997</v>
      </c>
      <c r="H106" s="348">
        <f>IF(H$68=0,0,H$68/OIS_fec!H$68)</f>
        <v>3.1024188000000001</v>
      </c>
      <c r="I106" s="348">
        <f>IF(I$68=0,0,I$68/OIS_fec!I$68)</f>
        <v>3.1024187999999997</v>
      </c>
      <c r="J106" s="348">
        <f>IF(J$68=0,0,J$68/OIS_fec!J$68)</f>
        <v>3.1024187999999993</v>
      </c>
      <c r="K106" s="348">
        <f>IF(K$68=0,0,K$68/OIS_fec!K$68)</f>
        <v>3.1024188000000006</v>
      </c>
      <c r="L106" s="348">
        <f>IF(L$68=0,0,L$68/OIS_fec!L$68)</f>
        <v>3.1024187999999997</v>
      </c>
      <c r="M106" s="348">
        <f>IF(M$68=0,0,M$68/OIS_fec!M$68)</f>
        <v>3.1024187999999997</v>
      </c>
      <c r="N106" s="348">
        <f>IF(N$68=0,0,N$68/OIS_fec!N$68)</f>
        <v>3.1024188000000006</v>
      </c>
      <c r="O106" s="348">
        <f>IF(O$68=0,0,O$68/OIS_fec!O$68)</f>
        <v>3.102418800000001</v>
      </c>
      <c r="P106" s="348">
        <f>IF(P$68=0,0,P$68/OIS_fec!P$68)</f>
        <v>3.1024188000000001</v>
      </c>
      <c r="Q106" s="348">
        <f>IF(Q$68=0,0,Q$68/OIS_fec!Q$68)</f>
        <v>3.1024188000000001</v>
      </c>
      <c r="R106" s="348">
        <f>IF(R$68=0,0,R$68/OIS_fec!R$68)</f>
        <v>3.1024188000000001</v>
      </c>
      <c r="S106" s="348">
        <f>IF(S$68=0,0,S$68/OIS_fec!S$68)</f>
        <v>3.1024188000000006</v>
      </c>
      <c r="T106" s="348">
        <f>IF(T$68=0,0,T$68/OIS_fec!T$68)</f>
        <v>3.1024187999999997</v>
      </c>
      <c r="U106" s="348">
        <f>IF(U$68=0,0,U$68/OIS_fec!U$68)</f>
        <v>0</v>
      </c>
      <c r="V106" s="348">
        <f>IF(V$68=0,0,V$68/OIS_fec!V$68)</f>
        <v>3.1024188000000006</v>
      </c>
      <c r="W106" s="348">
        <f>IF(W$68=0,0,W$68/OIS_fec!W$68)</f>
        <v>3.1024188000000001</v>
      </c>
      <c r="X106" s="348">
        <f>IF(X$68=0,0,X$68/OIS_fec!X$68)</f>
        <v>3.1024187999999993</v>
      </c>
      <c r="Y106" s="348">
        <f>IF(Y$68=0,0,Y$68/OIS_fec!Y$68)</f>
        <v>3.1024188000000006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2025-11-06T10:31:47Z</dcterms:created>
  <dcterms:modified xsi:type="dcterms:W3CDTF">2025-11-06T10:31:48Z</dcterms:modified>
</cp:coreProperties>
</file>