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運用利率(複利)" sheetId="1" state="visible" r:id="rId2"/>
    <sheet name="投資時期とリターン" sheetId="2" state="visible" r:id="rId3"/>
    <sheet name="比較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<sst xmlns="http://schemas.openxmlformats.org/spreadsheetml/2006/main" count="42" uniqueCount="13">
  <si>
    <t xml:space="preserve">日付け</t>
  </si>
  <si>
    <t xml:space="preserve">NYダウ</t>
  </si>
  <si>
    <t xml:space="preserve">S&amp;P500</t>
  </si>
  <si>
    <t xml:space="preserve">NASDAQ総合</t>
  </si>
  <si>
    <t xml:space="preserve">NASDAQ100</t>
  </si>
  <si>
    <t xml:space="preserve">年数</t>
  </si>
  <si>
    <t xml:space="preserve">元金</t>
  </si>
  <si>
    <t xml:space="preserve">受取額</t>
  </si>
  <si>
    <t xml:space="preserve">運用年数</t>
  </si>
  <si>
    <t xml:space="preserve">利率(複利)</t>
  </si>
  <si>
    <t xml:space="preserve">終値</t>
  </si>
  <si>
    <t xml:space="preserve">年月日</t>
  </si>
  <si>
    <t xml:space="preserve">行番号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</si>
</sst>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yyyy\-mm"/>
    <numFmt numFmtId="166" formatCode="0.00;[RED]\-0.00"/>
    <numFmt numFmtId="167" formatCode="0.00"/>
    <numFmt numFmtId="168" formatCode="0.00%;[RED]\-0.00%"/>
    <numFmt numFmtId="169" formatCode="0.00%"/>
    <numFmt numFmtId="170" formatCode="yyyy\-mm\-dd"/>
    <numFmt numFmtId="171" formatCode="&quot;TRUE&quot;;&quot;TRUE&quot;;&quot;FALSE&quot;"/>
  </numFmts>
  <fonts count="6">
    <font>
      <sz val="1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ＭＳ ゴシック"/>
      <family val="3"/>
      <charset val="128"/>
    </font>
    <font>
      <sz val="10"/>
      <name val="游ゴシック"/>
      <family val="2"/>
    </font>
  </fonts>
  <fills count="4">
    <fill>
      <patternFill patternType="none"/>
    </fill>
    <fill>
      <patternFill patternType="gray125"/>
    </fill>
    <fill>
      <patternFill patternType="solid">
        <fgColor rgb="FFE0FFFF"/>
        <bgColor rgb="FFCCFFFF"/>
      </patternFill>
    </fill>
    <fill>
      <patternFill patternType="solid">
        <fgColor rgb="FFFFE4C4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00FFFFFF"/>
        </patternFill>
      </fill>
    </dxf>
    <dxf>
      <fill>
        <patternFill patternType="solid">
          <fgColor rgb="FFE0FFFF"/>
        </patternFill>
      </fill>
    </dxf>
    <dxf>
      <fill>
        <patternFill patternType="solid">
          <fgColor rgb="FFFFE4C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E4C4"/>
      <rgbColor rgb="FFE0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'運用利率(複利)'!$M$1</c:f>
              <c:strCache>
                <c:ptCount val="1"/>
                <c:pt idx="0">
                  <c:v>NYダウ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'運用利率(複利)'!$A$2:$A$34</c:f>
              <c:strCache>
                <c:ptCount val="33"/>
                <c:pt idx="0">
                  <c:v>1990-01</c:v>
                </c:pt>
                <c:pt idx="1">
                  <c:v>1991-01</c:v>
                </c:pt>
                <c:pt idx="2">
                  <c:v>1992-01</c:v>
                </c:pt>
                <c:pt idx="3">
                  <c:v>1993-01</c:v>
                </c:pt>
                <c:pt idx="4">
                  <c:v>1994-01</c:v>
                </c:pt>
                <c:pt idx="5">
                  <c:v>1995-01</c:v>
                </c:pt>
                <c:pt idx="6">
                  <c:v>1996-01</c:v>
                </c:pt>
                <c:pt idx="7">
                  <c:v>1997-01</c:v>
                </c:pt>
                <c:pt idx="8">
                  <c:v>1998-01</c:v>
                </c:pt>
                <c:pt idx="9">
                  <c:v>1999-01</c:v>
                </c:pt>
                <c:pt idx="10">
                  <c:v>2000-01</c:v>
                </c:pt>
                <c:pt idx="11">
                  <c:v>2001-01</c:v>
                </c:pt>
                <c:pt idx="12">
                  <c:v>2002-01</c:v>
                </c:pt>
                <c:pt idx="13">
                  <c:v>2003-01</c:v>
                </c:pt>
                <c:pt idx="14">
                  <c:v>2004-01</c:v>
                </c:pt>
                <c:pt idx="15">
                  <c:v>2005-01</c:v>
                </c:pt>
                <c:pt idx="16">
                  <c:v>2006-01</c:v>
                </c:pt>
                <c:pt idx="17">
                  <c:v>2007-01</c:v>
                </c:pt>
                <c:pt idx="18">
                  <c:v>2008-01</c:v>
                </c:pt>
                <c:pt idx="19">
                  <c:v>2009-01</c:v>
                </c:pt>
                <c:pt idx="20">
                  <c:v>2010-01</c:v>
                </c:pt>
                <c:pt idx="21">
                  <c:v>2011-01</c:v>
                </c:pt>
                <c:pt idx="22">
                  <c:v>2012-01</c:v>
                </c:pt>
                <c:pt idx="23">
                  <c:v>2013-01</c:v>
                </c:pt>
                <c:pt idx="24">
                  <c:v>2014-01</c:v>
                </c:pt>
                <c:pt idx="25">
                  <c:v>2015-01</c:v>
                </c:pt>
                <c:pt idx="26">
                  <c:v>2016-01</c:v>
                </c:pt>
                <c:pt idx="27">
                  <c:v>2017-01</c:v>
                </c:pt>
                <c:pt idx="28">
                  <c:v>2018-01</c:v>
                </c:pt>
                <c:pt idx="29">
                  <c:v>2019-01</c:v>
                </c:pt>
                <c:pt idx="30">
                  <c:v>2020-01</c:v>
                </c:pt>
                <c:pt idx="31">
                  <c:v>2021-01</c:v>
                </c:pt>
                <c:pt idx="32">
                  <c:v>2022-01</c:v>
                </c:pt>
              </c:strCache>
            </c:strRef>
          </c:cat>
          <c:val>
            <c:numRef>
              <c:f>'運用利率(複利)'!$M$2:$M$34</c:f>
              <c:numCache>
                <c:formatCode>General</c:formatCode>
                <c:ptCount val="33"/>
                <c:pt idx="0">
                  <c:v>0.0812224707094242</c:v>
                </c:pt>
                <c:pt idx="1">
                  <c:v>0.0820106694466551</c:v>
                </c:pt>
                <c:pt idx="2">
                  <c:v>0.079048868583113</c:v>
                </c:pt>
                <c:pt idx="3">
                  <c:v>0.080832798100698</c:v>
                </c:pt>
                <c:pt idx="4">
                  <c:v>0.0768826739913022</c:v>
                </c:pt>
                <c:pt idx="5">
                  <c:v>0.0810622635493878</c:v>
                </c:pt>
                <c:pt idx="6">
                  <c:v>0.0706580993229609</c:v>
                </c:pt>
                <c:pt idx="7">
                  <c:v>0.0638833099485818</c:v>
                </c:pt>
                <c:pt idx="8">
                  <c:v>0.0601910268282497</c:v>
                </c:pt>
                <c:pt idx="9">
                  <c:v>0.0553348060408383</c:v>
                </c:pt>
                <c:pt idx="10">
                  <c:v>0.0506513809681115</c:v>
                </c:pt>
                <c:pt idx="11">
                  <c:v>0.0532469689558643</c:v>
                </c:pt>
                <c:pt idx="12">
                  <c:v>0.0605408823619156</c:v>
                </c:pt>
                <c:pt idx="13">
                  <c:v>0.074804064165912</c:v>
                </c:pt>
                <c:pt idx="14">
                  <c:v>0.0640001122623986</c:v>
                </c:pt>
                <c:pt idx="15">
                  <c:v>0.0676628512462161</c:v>
                </c:pt>
                <c:pt idx="16">
                  <c:v>0.0695709594317229</c:v>
                </c:pt>
                <c:pt idx="17">
                  <c:v>0.0640618358647427</c:v>
                </c:pt>
                <c:pt idx="18">
                  <c:v>0.0683141144782922</c:v>
                </c:pt>
                <c:pt idx="19">
                  <c:v>0.109074614432306</c:v>
                </c:pt>
                <c:pt idx="20">
                  <c:v>0.0983584174058187</c:v>
                </c:pt>
                <c:pt idx="21">
                  <c:v>0.0917199657772592</c:v>
                </c:pt>
                <c:pt idx="22">
                  <c:v>0.094433687395804</c:v>
                </c:pt>
                <c:pt idx="23">
                  <c:v>0.094159404454248</c:v>
                </c:pt>
                <c:pt idx="24">
                  <c:v>0.0899668312542776</c:v>
                </c:pt>
                <c:pt idx="25">
                  <c:v>0.0895398131910976</c:v>
                </c:pt>
                <c:pt idx="26">
                  <c:v>0.109536573064557</c:v>
                </c:pt>
                <c:pt idx="27">
                  <c:v>0.0941741512889096</c:v>
                </c:pt>
                <c:pt idx="28">
                  <c:v>0.0544479901636026</c:v>
                </c:pt>
                <c:pt idx="29">
                  <c:v>0.0805958014439301</c:v>
                </c:pt>
                <c:pt idx="30">
                  <c:v>0.0645320599200385</c:v>
                </c:pt>
                <c:pt idx="31">
                  <c:v>0.0662496442941616</c:v>
                </c:pt>
                <c:pt idx="32">
                  <c:v>-0.029744226465664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'運用利率(複利)'!$N$1</c:f>
              <c:strCache>
                <c:ptCount val="1"/>
                <c:pt idx="0">
                  <c:v>S&amp;P500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'運用利率(複利)'!$A$2:$A$34</c:f>
              <c:strCache>
                <c:ptCount val="33"/>
                <c:pt idx="0">
                  <c:v>1990-01</c:v>
                </c:pt>
                <c:pt idx="1">
                  <c:v>1991-01</c:v>
                </c:pt>
                <c:pt idx="2">
                  <c:v>1992-01</c:v>
                </c:pt>
                <c:pt idx="3">
                  <c:v>1993-01</c:v>
                </c:pt>
                <c:pt idx="4">
                  <c:v>1994-01</c:v>
                </c:pt>
                <c:pt idx="5">
                  <c:v>1995-01</c:v>
                </c:pt>
                <c:pt idx="6">
                  <c:v>1996-01</c:v>
                </c:pt>
                <c:pt idx="7">
                  <c:v>1997-01</c:v>
                </c:pt>
                <c:pt idx="8">
                  <c:v>1998-01</c:v>
                </c:pt>
                <c:pt idx="9">
                  <c:v>1999-01</c:v>
                </c:pt>
                <c:pt idx="10">
                  <c:v>2000-01</c:v>
                </c:pt>
                <c:pt idx="11">
                  <c:v>2001-01</c:v>
                </c:pt>
                <c:pt idx="12">
                  <c:v>2002-01</c:v>
                </c:pt>
                <c:pt idx="13">
                  <c:v>2003-01</c:v>
                </c:pt>
                <c:pt idx="14">
                  <c:v>2004-01</c:v>
                </c:pt>
                <c:pt idx="15">
                  <c:v>2005-01</c:v>
                </c:pt>
                <c:pt idx="16">
                  <c:v>2006-01</c:v>
                </c:pt>
                <c:pt idx="17">
                  <c:v>2007-01</c:v>
                </c:pt>
                <c:pt idx="18">
                  <c:v>2008-01</c:v>
                </c:pt>
                <c:pt idx="19">
                  <c:v>2009-01</c:v>
                </c:pt>
                <c:pt idx="20">
                  <c:v>2010-01</c:v>
                </c:pt>
                <c:pt idx="21">
                  <c:v>2011-01</c:v>
                </c:pt>
                <c:pt idx="22">
                  <c:v>2012-01</c:v>
                </c:pt>
                <c:pt idx="23">
                  <c:v>2013-01</c:v>
                </c:pt>
                <c:pt idx="24">
                  <c:v>2014-01</c:v>
                </c:pt>
                <c:pt idx="25">
                  <c:v>2015-01</c:v>
                </c:pt>
                <c:pt idx="26">
                  <c:v>2016-01</c:v>
                </c:pt>
                <c:pt idx="27">
                  <c:v>2017-01</c:v>
                </c:pt>
                <c:pt idx="28">
                  <c:v>2018-01</c:v>
                </c:pt>
                <c:pt idx="29">
                  <c:v>2019-01</c:v>
                </c:pt>
                <c:pt idx="30">
                  <c:v>2020-01</c:v>
                </c:pt>
                <c:pt idx="31">
                  <c:v>2021-01</c:v>
                </c:pt>
                <c:pt idx="32">
                  <c:v>2022-01</c:v>
                </c:pt>
              </c:strCache>
            </c:strRef>
          </c:cat>
          <c:val>
            <c:numRef>
              <c:f>'運用利率(複利)'!$N$2:$N$34</c:f>
              <c:numCache>
                <c:formatCode>General</c:formatCode>
                <c:ptCount val="33"/>
                <c:pt idx="0">
                  <c:v>0.0792476444375727</c:v>
                </c:pt>
                <c:pt idx="1">
                  <c:v>0.0803317162994857</c:v>
                </c:pt>
                <c:pt idx="2">
                  <c:v>0.0770097322757541</c:v>
                </c:pt>
                <c:pt idx="3">
                  <c:v>0.0771306298169452</c:v>
                </c:pt>
                <c:pt idx="4">
                  <c:v>0.0764312484384817</c:v>
                </c:pt>
                <c:pt idx="5">
                  <c:v>0.0801729497008661</c:v>
                </c:pt>
                <c:pt idx="6">
                  <c:v>0.0712294251415031</c:v>
                </c:pt>
                <c:pt idx="7">
                  <c:v>0.0653487821087719</c:v>
                </c:pt>
                <c:pt idx="8">
                  <c:v>0.0586634472064505</c:v>
                </c:pt>
                <c:pt idx="9">
                  <c:v>0.0494629127512727</c:v>
                </c:pt>
                <c:pt idx="10">
                  <c:v>0.0477463959365998</c:v>
                </c:pt>
                <c:pt idx="11">
                  <c:v>0.0509542922498731</c:v>
                </c:pt>
                <c:pt idx="12">
                  <c:v>0.0629935011870288</c:v>
                </c:pt>
                <c:pt idx="13">
                  <c:v>0.0811820538952042</c:v>
                </c:pt>
                <c:pt idx="14">
                  <c:v>0.0698047064223093</c:v>
                </c:pt>
                <c:pt idx="15">
                  <c:v>0.0712382008431987</c:v>
                </c:pt>
                <c:pt idx="16">
                  <c:v>0.0705126973312034</c:v>
                </c:pt>
                <c:pt idx="17">
                  <c:v>0.0672819657721402</c:v>
                </c:pt>
                <c:pt idx="18">
                  <c:v>0.0749585173989131</c:v>
                </c:pt>
                <c:pt idx="19">
                  <c:v>0.120797684554778</c:v>
                </c:pt>
                <c:pt idx="20">
                  <c:v>0.108064667623272</c:v>
                </c:pt>
                <c:pt idx="21">
                  <c:v>0.100908903425082</c:v>
                </c:pt>
                <c:pt idx="22">
                  <c:v>0.108531533761287</c:v>
                </c:pt>
                <c:pt idx="23">
                  <c:v>0.105287961213016</c:v>
                </c:pt>
                <c:pt idx="24">
                  <c:v>0.0962668778017288</c:v>
                </c:pt>
                <c:pt idx="25">
                  <c:v>0.0934392824727754</c:v>
                </c:pt>
                <c:pt idx="26">
                  <c:v>0.111893612123336</c:v>
                </c:pt>
                <c:pt idx="27">
                  <c:v>0.101783907457107</c:v>
                </c:pt>
                <c:pt idx="28">
                  <c:v>0.0761988550071662</c:v>
                </c:pt>
                <c:pt idx="29">
                  <c:v>0.108074187133737</c:v>
                </c:pt>
                <c:pt idx="30">
                  <c:v>0.0811836105186934</c:v>
                </c:pt>
                <c:pt idx="31">
                  <c:v>0.0476448168500461</c:v>
                </c:pt>
                <c:pt idx="32">
                  <c:v>-0.0972085349514457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'運用利率(複利)'!$O$1</c:f>
              <c:strCache>
                <c:ptCount val="1"/>
                <c:pt idx="0">
                  <c:v>NASDAQ総合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'運用利率(複利)'!$A$2:$A$34</c:f>
              <c:strCache>
                <c:ptCount val="33"/>
                <c:pt idx="0">
                  <c:v>1990-01</c:v>
                </c:pt>
                <c:pt idx="1">
                  <c:v>1991-01</c:v>
                </c:pt>
                <c:pt idx="2">
                  <c:v>1992-01</c:v>
                </c:pt>
                <c:pt idx="3">
                  <c:v>1993-01</c:v>
                </c:pt>
                <c:pt idx="4">
                  <c:v>1994-01</c:v>
                </c:pt>
                <c:pt idx="5">
                  <c:v>1995-01</c:v>
                </c:pt>
                <c:pt idx="6">
                  <c:v>1996-01</c:v>
                </c:pt>
                <c:pt idx="7">
                  <c:v>1997-01</c:v>
                </c:pt>
                <c:pt idx="8">
                  <c:v>1998-01</c:v>
                </c:pt>
                <c:pt idx="9">
                  <c:v>1999-01</c:v>
                </c:pt>
                <c:pt idx="10">
                  <c:v>2000-01</c:v>
                </c:pt>
                <c:pt idx="11">
                  <c:v>2001-01</c:v>
                </c:pt>
                <c:pt idx="12">
                  <c:v>2002-01</c:v>
                </c:pt>
                <c:pt idx="13">
                  <c:v>2003-01</c:v>
                </c:pt>
                <c:pt idx="14">
                  <c:v>2004-01</c:v>
                </c:pt>
                <c:pt idx="15">
                  <c:v>2005-01</c:v>
                </c:pt>
                <c:pt idx="16">
                  <c:v>2006-01</c:v>
                </c:pt>
                <c:pt idx="17">
                  <c:v>2007-01</c:v>
                </c:pt>
                <c:pt idx="18">
                  <c:v>2008-01</c:v>
                </c:pt>
                <c:pt idx="19">
                  <c:v>2009-01</c:v>
                </c:pt>
                <c:pt idx="20">
                  <c:v>2010-01</c:v>
                </c:pt>
                <c:pt idx="21">
                  <c:v>2011-01</c:v>
                </c:pt>
                <c:pt idx="22">
                  <c:v>2012-01</c:v>
                </c:pt>
                <c:pt idx="23">
                  <c:v>2013-01</c:v>
                </c:pt>
                <c:pt idx="24">
                  <c:v>2014-01</c:v>
                </c:pt>
                <c:pt idx="25">
                  <c:v>2015-01</c:v>
                </c:pt>
                <c:pt idx="26">
                  <c:v>2016-01</c:v>
                </c:pt>
                <c:pt idx="27">
                  <c:v>2017-01</c:v>
                </c:pt>
                <c:pt idx="28">
                  <c:v>2018-01</c:v>
                </c:pt>
                <c:pt idx="29">
                  <c:v>2019-01</c:v>
                </c:pt>
                <c:pt idx="30">
                  <c:v>2020-01</c:v>
                </c:pt>
                <c:pt idx="31">
                  <c:v>2021-01</c:v>
                </c:pt>
                <c:pt idx="32">
                  <c:v>2022-01</c:v>
                </c:pt>
              </c:strCache>
            </c:strRef>
          </c:cat>
          <c:val>
            <c:numRef>
              <c:f>'運用利率(複利)'!$O$2:$O$34</c:f>
              <c:numCache>
                <c:formatCode>General</c:formatCode>
                <c:ptCount val="33"/>
                <c:pt idx="0">
                  <c:v>0.106082194449224</c:v>
                </c:pt>
                <c:pt idx="1">
                  <c:v>0.109707212069105</c:v>
                </c:pt>
                <c:pt idx="2">
                  <c:v>0.0990336272324237</c:v>
                </c:pt>
                <c:pt idx="3">
                  <c:v>0.0982518095428464</c:v>
                </c:pt>
                <c:pt idx="4">
                  <c:v>0.0965246964914288</c:v>
                </c:pt>
                <c:pt idx="5">
                  <c:v>0.102428961301898</c:v>
                </c:pt>
                <c:pt idx="6">
                  <c:v>0.0926192930608707</c:v>
                </c:pt>
                <c:pt idx="7">
                  <c:v>0.0852762033040977</c:v>
                </c:pt>
                <c:pt idx="8">
                  <c:v>0.0818858244572136</c:v>
                </c:pt>
                <c:pt idx="9">
                  <c:v>0.0658715785031534</c:v>
                </c:pt>
                <c:pt idx="10">
                  <c:v>0.0480036582678534</c:v>
                </c:pt>
                <c:pt idx="11">
                  <c:v>0.067151259345102</c:v>
                </c:pt>
                <c:pt idx="12">
                  <c:v>0.0889797594132418</c:v>
                </c:pt>
                <c:pt idx="13">
                  <c:v>0.114680226094878</c:v>
                </c:pt>
                <c:pt idx="14">
                  <c:v>0.0949799697268134</c:v>
                </c:pt>
                <c:pt idx="15">
                  <c:v>0.100624358400446</c:v>
                </c:pt>
                <c:pt idx="16">
                  <c:v>0.0996094331846449</c:v>
                </c:pt>
                <c:pt idx="17">
                  <c:v>0.10157906860805</c:v>
                </c:pt>
                <c:pt idx="18">
                  <c:v>0.110965179369908</c:v>
                </c:pt>
                <c:pt idx="19">
                  <c:v>0.158523763295387</c:v>
                </c:pt>
                <c:pt idx="20">
                  <c:v>0.138428793889677</c:v>
                </c:pt>
                <c:pt idx="21">
                  <c:v>0.129037962283509</c:v>
                </c:pt>
                <c:pt idx="22">
                  <c:v>0.137289129634723</c:v>
                </c:pt>
                <c:pt idx="23">
                  <c:v>0.139371893542981</c:v>
                </c:pt>
                <c:pt idx="24">
                  <c:v>0.122214968640654</c:v>
                </c:pt>
                <c:pt idx="25">
                  <c:v>0.121310445561956</c:v>
                </c:pt>
                <c:pt idx="26">
                  <c:v>0.140552244486319</c:v>
                </c:pt>
                <c:pt idx="27">
                  <c:v>0.128299186713253</c:v>
                </c:pt>
                <c:pt idx="28">
                  <c:v>0.0934397189017635</c:v>
                </c:pt>
                <c:pt idx="29">
                  <c:v>0.123080793248216</c:v>
                </c:pt>
                <c:pt idx="30">
                  <c:v>0.0817771909133955</c:v>
                </c:pt>
                <c:pt idx="31">
                  <c:v>-0.0585653888584884</c:v>
                </c:pt>
                <c:pt idx="32">
                  <c:v>-0.186471374758776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'運用利率(複利)'!$P$1</c:f>
              <c:strCache>
                <c:ptCount val="1"/>
                <c:pt idx="0">
                  <c:v>NASDAQ100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'運用利率(複利)'!$A$2:$A$34</c:f>
              <c:strCache>
                <c:ptCount val="33"/>
                <c:pt idx="0">
                  <c:v>1990-01</c:v>
                </c:pt>
                <c:pt idx="1">
                  <c:v>1991-01</c:v>
                </c:pt>
                <c:pt idx="2">
                  <c:v>1992-01</c:v>
                </c:pt>
                <c:pt idx="3">
                  <c:v>1993-01</c:v>
                </c:pt>
                <c:pt idx="4">
                  <c:v>1994-01</c:v>
                </c:pt>
                <c:pt idx="5">
                  <c:v>1995-01</c:v>
                </c:pt>
                <c:pt idx="6">
                  <c:v>1996-01</c:v>
                </c:pt>
                <c:pt idx="7">
                  <c:v>1997-01</c:v>
                </c:pt>
                <c:pt idx="8">
                  <c:v>1998-01</c:v>
                </c:pt>
                <c:pt idx="9">
                  <c:v>1999-01</c:v>
                </c:pt>
                <c:pt idx="10">
                  <c:v>2000-01</c:v>
                </c:pt>
                <c:pt idx="11">
                  <c:v>2001-01</c:v>
                </c:pt>
                <c:pt idx="12">
                  <c:v>2002-01</c:v>
                </c:pt>
                <c:pt idx="13">
                  <c:v>2003-01</c:v>
                </c:pt>
                <c:pt idx="14">
                  <c:v>2004-01</c:v>
                </c:pt>
                <c:pt idx="15">
                  <c:v>2005-01</c:v>
                </c:pt>
                <c:pt idx="16">
                  <c:v>2006-01</c:v>
                </c:pt>
                <c:pt idx="17">
                  <c:v>2007-01</c:v>
                </c:pt>
                <c:pt idx="18">
                  <c:v>2008-01</c:v>
                </c:pt>
                <c:pt idx="19">
                  <c:v>2009-01</c:v>
                </c:pt>
                <c:pt idx="20">
                  <c:v>2010-01</c:v>
                </c:pt>
                <c:pt idx="21">
                  <c:v>2011-01</c:v>
                </c:pt>
                <c:pt idx="22">
                  <c:v>2012-01</c:v>
                </c:pt>
                <c:pt idx="23">
                  <c:v>2013-01</c:v>
                </c:pt>
                <c:pt idx="24">
                  <c:v>2014-01</c:v>
                </c:pt>
                <c:pt idx="25">
                  <c:v>2015-01</c:v>
                </c:pt>
                <c:pt idx="26">
                  <c:v>2016-01</c:v>
                </c:pt>
                <c:pt idx="27">
                  <c:v>2017-01</c:v>
                </c:pt>
                <c:pt idx="28">
                  <c:v>2018-01</c:v>
                </c:pt>
                <c:pt idx="29">
                  <c:v>2019-01</c:v>
                </c:pt>
                <c:pt idx="30">
                  <c:v>2020-01</c:v>
                </c:pt>
                <c:pt idx="31">
                  <c:v>2021-01</c:v>
                </c:pt>
                <c:pt idx="32">
                  <c:v>2022-01</c:v>
                </c:pt>
              </c:strCache>
            </c:strRef>
          </c:cat>
          <c:val>
            <c:numRef>
              <c:f>'運用利率(複利)'!$P$2:$P$34</c:f>
              <c:numCache>
                <c:formatCode>General</c:formatCode>
                <c:ptCount val="33"/>
                <c:pt idx="0">
                  <c:v>0.132055306982752</c:v>
                </c:pt>
                <c:pt idx="1">
                  <c:v>0.131468783888858</c:v>
                </c:pt>
                <c:pt idx="2">
                  <c:v>0.122313500475641</c:v>
                </c:pt>
                <c:pt idx="3">
                  <c:v>0.123224419358687</c:v>
                </c:pt>
                <c:pt idx="4">
                  <c:v>0.123432701940431</c:v>
                </c:pt>
                <c:pt idx="5">
                  <c:v>0.128964303526494</c:v>
                </c:pt>
                <c:pt idx="6">
                  <c:v>0.118260920736597</c:v>
                </c:pt>
                <c:pt idx="7">
                  <c:v>0.104111447791238</c:v>
                </c:pt>
                <c:pt idx="8">
                  <c:v>0.101844981974498</c:v>
                </c:pt>
                <c:pt idx="9">
                  <c:v>0.0751284346153616</c:v>
                </c:pt>
                <c:pt idx="10">
                  <c:v>0.0545114969174536</c:v>
                </c:pt>
                <c:pt idx="11">
                  <c:v>0.0725349668691397</c:v>
                </c:pt>
                <c:pt idx="12">
                  <c:v>0.102805248193656</c:v>
                </c:pt>
                <c:pt idx="13">
                  <c:v>0.133741258282667</c:v>
                </c:pt>
                <c:pt idx="14">
                  <c:v>0.116426359842196</c:v>
                </c:pt>
                <c:pt idx="15">
                  <c:v>0.122178757068308</c:v>
                </c:pt>
                <c:pt idx="16">
                  <c:v>0.121968013718071</c:v>
                </c:pt>
                <c:pt idx="17">
                  <c:v>0.126783681191198</c:v>
                </c:pt>
                <c:pt idx="18">
                  <c:v>0.133739954580632</c:v>
                </c:pt>
                <c:pt idx="19">
                  <c:v>0.180879977910693</c:v>
                </c:pt>
                <c:pt idx="20">
                  <c:v>0.160841058628395</c:v>
                </c:pt>
                <c:pt idx="21">
                  <c:v>0.149157820821306</c:v>
                </c:pt>
                <c:pt idx="22">
                  <c:v>0.155511811312616</c:v>
                </c:pt>
                <c:pt idx="23">
                  <c:v>0.160499255530465</c:v>
                </c:pt>
                <c:pt idx="24">
                  <c:v>0.147001287857572</c:v>
                </c:pt>
                <c:pt idx="25">
                  <c:v>0.143197744116556</c:v>
                </c:pt>
                <c:pt idx="26">
                  <c:v>0.160110344884341</c:v>
                </c:pt>
                <c:pt idx="27">
                  <c:v>0.154276330471272</c:v>
                </c:pt>
                <c:pt idx="28">
                  <c:v>0.11731104354453</c:v>
                </c:pt>
                <c:pt idx="29">
                  <c:v>0.150519040101027</c:v>
                </c:pt>
                <c:pt idx="30">
                  <c:v>0.104097267297972</c:v>
                </c:pt>
                <c:pt idx="31">
                  <c:v>-0.0323781686856607</c:v>
                </c:pt>
                <c:pt idx="32">
                  <c:v>-0.189424683775339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4737854"/>
        <c:axId val="80404645"/>
      </c:lineChart>
      <c:catAx>
        <c:axId val="34737854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numFmt formatCode="yyyy\-mm" sourceLinked="1"/>
        <c:majorTickMark val="none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404645"/>
        <c:crossesAt val="-0.2"/>
        <c:auto val="1"/>
        <c:lblAlgn val="ctr"/>
        <c:lblOffset val="100"/>
        <c:noMultiLvlLbl val="0"/>
      </c:catAx>
      <c:valAx>
        <c:axId val="80404645"/>
        <c:scaling>
          <c:orientation val="minMax"/>
          <c:max val="0.2"/>
          <c:min val="-0.2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%;[RED]\-0.00%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737854"/>
        <c:crossesAt val="1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投資時期とリターン!$B$1</c:f>
              <c:strCache>
                <c:ptCount val="1"/>
                <c:pt idx="0">
                  <c:v>NYダウ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投資時期とリターン!$A$2:$A$397</c:f>
              <c:strCache>
                <c:ptCount val="396"/>
                <c:pt idx="0">
                  <c:v>1990-01</c:v>
                </c:pt>
                <c:pt idx="1">
                  <c:v>1990-02</c:v>
                </c:pt>
                <c:pt idx="2">
                  <c:v>1990-03</c:v>
                </c:pt>
                <c:pt idx="3">
                  <c:v>1990-04</c:v>
                </c:pt>
                <c:pt idx="4">
                  <c:v>1990-05</c:v>
                </c:pt>
                <c:pt idx="5">
                  <c:v>1990-06</c:v>
                </c:pt>
                <c:pt idx="6">
                  <c:v>1990-07</c:v>
                </c:pt>
                <c:pt idx="7">
                  <c:v>1990-08</c:v>
                </c:pt>
                <c:pt idx="8">
                  <c:v>1990-09</c:v>
                </c:pt>
                <c:pt idx="9">
                  <c:v>1990-10</c:v>
                </c:pt>
                <c:pt idx="10">
                  <c:v>1990-11</c:v>
                </c:pt>
                <c:pt idx="11">
                  <c:v>1990-12</c:v>
                </c:pt>
                <c:pt idx="12">
                  <c:v>1991-01</c:v>
                </c:pt>
                <c:pt idx="13">
                  <c:v>1991-02</c:v>
                </c:pt>
                <c:pt idx="14">
                  <c:v>1991-03</c:v>
                </c:pt>
                <c:pt idx="15">
                  <c:v>1991-04</c:v>
                </c:pt>
                <c:pt idx="16">
                  <c:v>1991-05</c:v>
                </c:pt>
                <c:pt idx="17">
                  <c:v>1991-06</c:v>
                </c:pt>
                <c:pt idx="18">
                  <c:v>1991-07</c:v>
                </c:pt>
                <c:pt idx="19">
                  <c:v>1991-08</c:v>
                </c:pt>
                <c:pt idx="20">
                  <c:v>1991-09</c:v>
                </c:pt>
                <c:pt idx="21">
                  <c:v>1991-10</c:v>
                </c:pt>
                <c:pt idx="22">
                  <c:v>1991-11</c:v>
                </c:pt>
                <c:pt idx="23">
                  <c:v>1991-12</c:v>
                </c:pt>
                <c:pt idx="24">
                  <c:v>1992-01</c:v>
                </c:pt>
                <c:pt idx="25">
                  <c:v>1992-02</c:v>
                </c:pt>
                <c:pt idx="26">
                  <c:v>1992-03</c:v>
                </c:pt>
                <c:pt idx="27">
                  <c:v>1992-04</c:v>
                </c:pt>
                <c:pt idx="28">
                  <c:v>1992-05</c:v>
                </c:pt>
                <c:pt idx="29">
                  <c:v>1992-06</c:v>
                </c:pt>
                <c:pt idx="30">
                  <c:v>1992-07</c:v>
                </c:pt>
                <c:pt idx="31">
                  <c:v>1992-08</c:v>
                </c:pt>
                <c:pt idx="32">
                  <c:v>1992-09</c:v>
                </c:pt>
                <c:pt idx="33">
                  <c:v>1992-10</c:v>
                </c:pt>
                <c:pt idx="34">
                  <c:v>1992-11</c:v>
                </c:pt>
                <c:pt idx="35">
                  <c:v>1992-12</c:v>
                </c:pt>
                <c:pt idx="36">
                  <c:v>1993-01</c:v>
                </c:pt>
                <c:pt idx="37">
                  <c:v>1993-02</c:v>
                </c:pt>
                <c:pt idx="38">
                  <c:v>1993-03</c:v>
                </c:pt>
                <c:pt idx="39">
                  <c:v>1993-04</c:v>
                </c:pt>
                <c:pt idx="40">
                  <c:v>1993-05</c:v>
                </c:pt>
                <c:pt idx="41">
                  <c:v>1993-06</c:v>
                </c:pt>
                <c:pt idx="42">
                  <c:v>1993-07</c:v>
                </c:pt>
                <c:pt idx="43">
                  <c:v>1993-08</c:v>
                </c:pt>
                <c:pt idx="44">
                  <c:v>1993-09</c:v>
                </c:pt>
                <c:pt idx="45">
                  <c:v>1993-10</c:v>
                </c:pt>
                <c:pt idx="46">
                  <c:v>1993-11</c:v>
                </c:pt>
                <c:pt idx="47">
                  <c:v>1993-12</c:v>
                </c:pt>
                <c:pt idx="48">
                  <c:v>1994-01</c:v>
                </c:pt>
                <c:pt idx="49">
                  <c:v>1994-02</c:v>
                </c:pt>
                <c:pt idx="50">
                  <c:v>1994-03</c:v>
                </c:pt>
                <c:pt idx="51">
                  <c:v>1994-04</c:v>
                </c:pt>
                <c:pt idx="52">
                  <c:v>1994-05</c:v>
                </c:pt>
                <c:pt idx="53">
                  <c:v>1994-06</c:v>
                </c:pt>
                <c:pt idx="54">
                  <c:v>1994-07</c:v>
                </c:pt>
                <c:pt idx="55">
                  <c:v>1994-08</c:v>
                </c:pt>
                <c:pt idx="56">
                  <c:v>1994-09</c:v>
                </c:pt>
                <c:pt idx="57">
                  <c:v>1994-10</c:v>
                </c:pt>
                <c:pt idx="58">
                  <c:v>1994-11</c:v>
                </c:pt>
                <c:pt idx="59">
                  <c:v>1994-12</c:v>
                </c:pt>
                <c:pt idx="60">
                  <c:v>1995-01</c:v>
                </c:pt>
                <c:pt idx="61">
                  <c:v>1995-02</c:v>
                </c:pt>
                <c:pt idx="62">
                  <c:v>1995-03</c:v>
                </c:pt>
                <c:pt idx="63">
                  <c:v>1995-04</c:v>
                </c:pt>
                <c:pt idx="64">
                  <c:v>1995-05</c:v>
                </c:pt>
                <c:pt idx="65">
                  <c:v>1995-06</c:v>
                </c:pt>
                <c:pt idx="66">
                  <c:v>1995-07</c:v>
                </c:pt>
                <c:pt idx="67">
                  <c:v>1995-08</c:v>
                </c:pt>
                <c:pt idx="68">
                  <c:v>1995-09</c:v>
                </c:pt>
                <c:pt idx="69">
                  <c:v>1995-10</c:v>
                </c:pt>
                <c:pt idx="70">
                  <c:v>1995-11</c:v>
                </c:pt>
                <c:pt idx="71">
                  <c:v>1995-12</c:v>
                </c:pt>
                <c:pt idx="72">
                  <c:v>1996-01</c:v>
                </c:pt>
                <c:pt idx="73">
                  <c:v>1996-02</c:v>
                </c:pt>
                <c:pt idx="74">
                  <c:v>1996-03</c:v>
                </c:pt>
                <c:pt idx="75">
                  <c:v>1996-04</c:v>
                </c:pt>
                <c:pt idx="76">
                  <c:v>1996-05</c:v>
                </c:pt>
                <c:pt idx="77">
                  <c:v>1996-06</c:v>
                </c:pt>
                <c:pt idx="78">
                  <c:v>1996-07</c:v>
                </c:pt>
                <c:pt idx="79">
                  <c:v>1996-08</c:v>
                </c:pt>
                <c:pt idx="80">
                  <c:v>1996-09</c:v>
                </c:pt>
                <c:pt idx="81">
                  <c:v>1996-10</c:v>
                </c:pt>
                <c:pt idx="82">
                  <c:v>1996-11</c:v>
                </c:pt>
                <c:pt idx="83">
                  <c:v>1996-12</c:v>
                </c:pt>
                <c:pt idx="84">
                  <c:v>1997-01</c:v>
                </c:pt>
                <c:pt idx="85">
                  <c:v>1997-02</c:v>
                </c:pt>
                <c:pt idx="86">
                  <c:v>1997-03</c:v>
                </c:pt>
                <c:pt idx="87">
                  <c:v>1997-04</c:v>
                </c:pt>
                <c:pt idx="88">
                  <c:v>1997-05</c:v>
                </c:pt>
                <c:pt idx="89">
                  <c:v>1997-06</c:v>
                </c:pt>
                <c:pt idx="90">
                  <c:v>1997-07</c:v>
                </c:pt>
                <c:pt idx="91">
                  <c:v>1997-08</c:v>
                </c:pt>
                <c:pt idx="92">
                  <c:v>1997-09</c:v>
                </c:pt>
                <c:pt idx="93">
                  <c:v>1997-10</c:v>
                </c:pt>
                <c:pt idx="94">
                  <c:v>1997-11</c:v>
                </c:pt>
                <c:pt idx="95">
                  <c:v>1997-12</c:v>
                </c:pt>
                <c:pt idx="96">
                  <c:v>1998-01</c:v>
                </c:pt>
                <c:pt idx="97">
                  <c:v>1998-02</c:v>
                </c:pt>
                <c:pt idx="98">
                  <c:v>1998-03</c:v>
                </c:pt>
                <c:pt idx="99">
                  <c:v>1998-04</c:v>
                </c:pt>
                <c:pt idx="100">
                  <c:v>1998-05</c:v>
                </c:pt>
                <c:pt idx="101">
                  <c:v>1998-06</c:v>
                </c:pt>
                <c:pt idx="102">
                  <c:v>1998-07</c:v>
                </c:pt>
                <c:pt idx="103">
                  <c:v>1998-08</c:v>
                </c:pt>
                <c:pt idx="104">
                  <c:v>1998-09</c:v>
                </c:pt>
                <c:pt idx="105">
                  <c:v>1998-10</c:v>
                </c:pt>
                <c:pt idx="106">
                  <c:v>1998-11</c:v>
                </c:pt>
                <c:pt idx="107">
                  <c:v>1998-12</c:v>
                </c:pt>
                <c:pt idx="108">
                  <c:v>1999-01</c:v>
                </c:pt>
                <c:pt idx="109">
                  <c:v>1999-02</c:v>
                </c:pt>
                <c:pt idx="110">
                  <c:v>1999-03</c:v>
                </c:pt>
                <c:pt idx="111">
                  <c:v>1999-04</c:v>
                </c:pt>
                <c:pt idx="112">
                  <c:v>1999-05</c:v>
                </c:pt>
                <c:pt idx="113">
                  <c:v>1999-06</c:v>
                </c:pt>
                <c:pt idx="114">
                  <c:v>1999-07</c:v>
                </c:pt>
                <c:pt idx="115">
                  <c:v>1999-08</c:v>
                </c:pt>
                <c:pt idx="116">
                  <c:v>1999-09</c:v>
                </c:pt>
                <c:pt idx="117">
                  <c:v>1999-10</c:v>
                </c:pt>
                <c:pt idx="118">
                  <c:v>1999-11</c:v>
                </c:pt>
                <c:pt idx="119">
                  <c:v>1999-12</c:v>
                </c:pt>
                <c:pt idx="120">
                  <c:v>2000-01</c:v>
                </c:pt>
                <c:pt idx="121">
                  <c:v>2000-02</c:v>
                </c:pt>
                <c:pt idx="122">
                  <c:v>2000-03</c:v>
                </c:pt>
                <c:pt idx="123">
                  <c:v>2000-04</c:v>
                </c:pt>
                <c:pt idx="124">
                  <c:v>2000-05</c:v>
                </c:pt>
                <c:pt idx="125">
                  <c:v>2000-06</c:v>
                </c:pt>
                <c:pt idx="126">
                  <c:v>2000-07</c:v>
                </c:pt>
                <c:pt idx="127">
                  <c:v>2000-08</c:v>
                </c:pt>
                <c:pt idx="128">
                  <c:v>2000-09</c:v>
                </c:pt>
                <c:pt idx="129">
                  <c:v>2000-10</c:v>
                </c:pt>
                <c:pt idx="130">
                  <c:v>2000-11</c:v>
                </c:pt>
                <c:pt idx="131">
                  <c:v>2000-12</c:v>
                </c:pt>
                <c:pt idx="132">
                  <c:v>2001-01</c:v>
                </c:pt>
                <c:pt idx="133">
                  <c:v>2001-02</c:v>
                </c:pt>
                <c:pt idx="134">
                  <c:v>2001-03</c:v>
                </c:pt>
                <c:pt idx="135">
                  <c:v>2001-04</c:v>
                </c:pt>
                <c:pt idx="136">
                  <c:v>2001-05</c:v>
                </c:pt>
                <c:pt idx="137">
                  <c:v>2001-06</c:v>
                </c:pt>
                <c:pt idx="138">
                  <c:v>2001-07</c:v>
                </c:pt>
                <c:pt idx="139">
                  <c:v>2001-08</c:v>
                </c:pt>
                <c:pt idx="140">
                  <c:v>2001-09</c:v>
                </c:pt>
                <c:pt idx="141">
                  <c:v>2001-10</c:v>
                </c:pt>
                <c:pt idx="142">
                  <c:v>2001-11</c:v>
                </c:pt>
                <c:pt idx="143">
                  <c:v>2001-12</c:v>
                </c:pt>
                <c:pt idx="144">
                  <c:v>2002-01</c:v>
                </c:pt>
                <c:pt idx="145">
                  <c:v>2002-02</c:v>
                </c:pt>
                <c:pt idx="146">
                  <c:v>2002-03</c:v>
                </c:pt>
                <c:pt idx="147">
                  <c:v>2002-04</c:v>
                </c:pt>
                <c:pt idx="148">
                  <c:v>2002-05</c:v>
                </c:pt>
                <c:pt idx="149">
                  <c:v>2002-06</c:v>
                </c:pt>
                <c:pt idx="150">
                  <c:v>2002-07</c:v>
                </c:pt>
                <c:pt idx="151">
                  <c:v>2002-08</c:v>
                </c:pt>
                <c:pt idx="152">
                  <c:v>2002-09</c:v>
                </c:pt>
                <c:pt idx="153">
                  <c:v>2002-10</c:v>
                </c:pt>
                <c:pt idx="154">
                  <c:v>2002-11</c:v>
                </c:pt>
                <c:pt idx="155">
                  <c:v>2002-12</c:v>
                </c:pt>
                <c:pt idx="156">
                  <c:v>2003-01</c:v>
                </c:pt>
                <c:pt idx="157">
                  <c:v>2003-02</c:v>
                </c:pt>
                <c:pt idx="158">
                  <c:v>2003-03</c:v>
                </c:pt>
                <c:pt idx="159">
                  <c:v>2003-04</c:v>
                </c:pt>
                <c:pt idx="160">
                  <c:v>2003-05</c:v>
                </c:pt>
                <c:pt idx="161">
                  <c:v>2003-06</c:v>
                </c:pt>
                <c:pt idx="162">
                  <c:v>2003-07</c:v>
                </c:pt>
                <c:pt idx="163">
                  <c:v>2003-08</c:v>
                </c:pt>
                <c:pt idx="164">
                  <c:v>2003-09</c:v>
                </c:pt>
                <c:pt idx="165">
                  <c:v>2003-10</c:v>
                </c:pt>
                <c:pt idx="166">
                  <c:v>2003-11</c:v>
                </c:pt>
                <c:pt idx="167">
                  <c:v>2003-12</c:v>
                </c:pt>
                <c:pt idx="168">
                  <c:v>2004-01</c:v>
                </c:pt>
                <c:pt idx="169">
                  <c:v>2004-02</c:v>
                </c:pt>
                <c:pt idx="170">
                  <c:v>2004-03</c:v>
                </c:pt>
                <c:pt idx="171">
                  <c:v>2004-04</c:v>
                </c:pt>
                <c:pt idx="172">
                  <c:v>2004-05</c:v>
                </c:pt>
                <c:pt idx="173">
                  <c:v>2004-06</c:v>
                </c:pt>
                <c:pt idx="174">
                  <c:v>2004-07</c:v>
                </c:pt>
                <c:pt idx="175">
                  <c:v>2004-08</c:v>
                </c:pt>
                <c:pt idx="176">
                  <c:v>2004-09</c:v>
                </c:pt>
                <c:pt idx="177">
                  <c:v>2004-10</c:v>
                </c:pt>
                <c:pt idx="178">
                  <c:v>2004-11</c:v>
                </c:pt>
                <c:pt idx="179">
                  <c:v>2004-12</c:v>
                </c:pt>
                <c:pt idx="180">
                  <c:v>2005-01</c:v>
                </c:pt>
                <c:pt idx="181">
                  <c:v>2005-02</c:v>
                </c:pt>
                <c:pt idx="182">
                  <c:v>2005-03</c:v>
                </c:pt>
                <c:pt idx="183">
                  <c:v>2005-04</c:v>
                </c:pt>
                <c:pt idx="184">
                  <c:v>2005-05</c:v>
                </c:pt>
                <c:pt idx="185">
                  <c:v>2005-06</c:v>
                </c:pt>
                <c:pt idx="186">
                  <c:v>2005-07</c:v>
                </c:pt>
                <c:pt idx="187">
                  <c:v>2005-08</c:v>
                </c:pt>
                <c:pt idx="188">
                  <c:v>2005-09</c:v>
                </c:pt>
                <c:pt idx="189">
                  <c:v>2005-10</c:v>
                </c:pt>
                <c:pt idx="190">
                  <c:v>2005-11</c:v>
                </c:pt>
                <c:pt idx="191">
                  <c:v>2005-12</c:v>
                </c:pt>
                <c:pt idx="192">
                  <c:v>2006-01</c:v>
                </c:pt>
                <c:pt idx="193">
                  <c:v>2006-02</c:v>
                </c:pt>
                <c:pt idx="194">
                  <c:v>2006-03</c:v>
                </c:pt>
                <c:pt idx="195">
                  <c:v>2006-04</c:v>
                </c:pt>
                <c:pt idx="196">
                  <c:v>2006-05</c:v>
                </c:pt>
                <c:pt idx="197">
                  <c:v>2006-06</c:v>
                </c:pt>
                <c:pt idx="198">
                  <c:v>2006-07</c:v>
                </c:pt>
                <c:pt idx="199">
                  <c:v>2006-08</c:v>
                </c:pt>
                <c:pt idx="200">
                  <c:v>2006-09</c:v>
                </c:pt>
                <c:pt idx="201">
                  <c:v>2006-10</c:v>
                </c:pt>
                <c:pt idx="202">
                  <c:v>2006-11</c:v>
                </c:pt>
                <c:pt idx="203">
                  <c:v>2006-12</c:v>
                </c:pt>
                <c:pt idx="204">
                  <c:v>2007-01</c:v>
                </c:pt>
                <c:pt idx="205">
                  <c:v>2007-02</c:v>
                </c:pt>
                <c:pt idx="206">
                  <c:v>2007-03</c:v>
                </c:pt>
                <c:pt idx="207">
                  <c:v>2007-04</c:v>
                </c:pt>
                <c:pt idx="208">
                  <c:v>2007-05</c:v>
                </c:pt>
                <c:pt idx="209">
                  <c:v>2007-06</c:v>
                </c:pt>
                <c:pt idx="210">
                  <c:v>2007-07</c:v>
                </c:pt>
                <c:pt idx="211">
                  <c:v>2007-08</c:v>
                </c:pt>
                <c:pt idx="212">
                  <c:v>2007-09</c:v>
                </c:pt>
                <c:pt idx="213">
                  <c:v>2007-10</c:v>
                </c:pt>
                <c:pt idx="214">
                  <c:v>2007-11</c:v>
                </c:pt>
                <c:pt idx="215">
                  <c:v>2007-12</c:v>
                </c:pt>
                <c:pt idx="216">
                  <c:v>2008-01</c:v>
                </c:pt>
                <c:pt idx="217">
                  <c:v>2008-02</c:v>
                </c:pt>
                <c:pt idx="218">
                  <c:v>2008-03</c:v>
                </c:pt>
                <c:pt idx="219">
                  <c:v>2008-04</c:v>
                </c:pt>
                <c:pt idx="220">
                  <c:v>2008-05</c:v>
                </c:pt>
                <c:pt idx="221">
                  <c:v>2008-06</c:v>
                </c:pt>
                <c:pt idx="222">
                  <c:v>2008-07</c:v>
                </c:pt>
                <c:pt idx="223">
                  <c:v>2008-08</c:v>
                </c:pt>
                <c:pt idx="224">
                  <c:v>2008-09</c:v>
                </c:pt>
                <c:pt idx="225">
                  <c:v>2008-10</c:v>
                </c:pt>
                <c:pt idx="226">
                  <c:v>2008-11</c:v>
                </c:pt>
                <c:pt idx="227">
                  <c:v>2008-12</c:v>
                </c:pt>
                <c:pt idx="228">
                  <c:v>2009-01</c:v>
                </c:pt>
                <c:pt idx="229">
                  <c:v>2009-02</c:v>
                </c:pt>
                <c:pt idx="230">
                  <c:v>2009-03</c:v>
                </c:pt>
                <c:pt idx="231">
                  <c:v>2009-04</c:v>
                </c:pt>
                <c:pt idx="232">
                  <c:v>2009-05</c:v>
                </c:pt>
                <c:pt idx="233">
                  <c:v>2009-06</c:v>
                </c:pt>
                <c:pt idx="234">
                  <c:v>2009-07</c:v>
                </c:pt>
                <c:pt idx="235">
                  <c:v>2009-08</c:v>
                </c:pt>
                <c:pt idx="236">
                  <c:v>2009-09</c:v>
                </c:pt>
                <c:pt idx="237">
                  <c:v>2009-10</c:v>
                </c:pt>
                <c:pt idx="238">
                  <c:v>2009-11</c:v>
                </c:pt>
                <c:pt idx="239">
                  <c:v>2009-12</c:v>
                </c:pt>
                <c:pt idx="240">
                  <c:v>2010-01</c:v>
                </c:pt>
                <c:pt idx="241">
                  <c:v>2010-02</c:v>
                </c:pt>
                <c:pt idx="242">
                  <c:v>2010-03</c:v>
                </c:pt>
                <c:pt idx="243">
                  <c:v>2010-04</c:v>
                </c:pt>
                <c:pt idx="244">
                  <c:v>2010-05</c:v>
                </c:pt>
                <c:pt idx="245">
                  <c:v>2010-06</c:v>
                </c:pt>
                <c:pt idx="246">
                  <c:v>2010-07</c:v>
                </c:pt>
                <c:pt idx="247">
                  <c:v>2010-08</c:v>
                </c:pt>
                <c:pt idx="248">
                  <c:v>2010-09</c:v>
                </c:pt>
                <c:pt idx="249">
                  <c:v>2010-10</c:v>
                </c:pt>
                <c:pt idx="250">
                  <c:v>2010-11</c:v>
                </c:pt>
                <c:pt idx="251">
                  <c:v>2010-12</c:v>
                </c:pt>
                <c:pt idx="252">
                  <c:v>2011-01</c:v>
                </c:pt>
                <c:pt idx="253">
                  <c:v>2011-02</c:v>
                </c:pt>
                <c:pt idx="254">
                  <c:v>2011-03</c:v>
                </c:pt>
                <c:pt idx="255">
                  <c:v>2011-04</c:v>
                </c:pt>
                <c:pt idx="256">
                  <c:v>2011-05</c:v>
                </c:pt>
                <c:pt idx="257">
                  <c:v>2011-06</c:v>
                </c:pt>
                <c:pt idx="258">
                  <c:v>2011-07</c:v>
                </c:pt>
                <c:pt idx="259">
                  <c:v>2011-08</c:v>
                </c:pt>
                <c:pt idx="260">
                  <c:v>2011-09</c:v>
                </c:pt>
                <c:pt idx="261">
                  <c:v>2011-10</c:v>
                </c:pt>
                <c:pt idx="262">
                  <c:v>2011-11</c:v>
                </c:pt>
                <c:pt idx="263">
                  <c:v>2011-12</c:v>
                </c:pt>
                <c:pt idx="264">
                  <c:v>2012-01</c:v>
                </c:pt>
                <c:pt idx="265">
                  <c:v>2012-02</c:v>
                </c:pt>
                <c:pt idx="266">
                  <c:v>2012-03</c:v>
                </c:pt>
                <c:pt idx="267">
                  <c:v>2012-04</c:v>
                </c:pt>
                <c:pt idx="268">
                  <c:v>2012-05</c:v>
                </c:pt>
                <c:pt idx="269">
                  <c:v>2012-06</c:v>
                </c:pt>
                <c:pt idx="270">
                  <c:v>2012-07</c:v>
                </c:pt>
                <c:pt idx="271">
                  <c:v>2012-08</c:v>
                </c:pt>
                <c:pt idx="272">
                  <c:v>2012-09</c:v>
                </c:pt>
                <c:pt idx="273">
                  <c:v>2012-10</c:v>
                </c:pt>
                <c:pt idx="274">
                  <c:v>2012-11</c:v>
                </c:pt>
                <c:pt idx="275">
                  <c:v>2012-12</c:v>
                </c:pt>
                <c:pt idx="276">
                  <c:v>2013-01</c:v>
                </c:pt>
                <c:pt idx="277">
                  <c:v>2013-02</c:v>
                </c:pt>
                <c:pt idx="278">
                  <c:v>2013-03</c:v>
                </c:pt>
                <c:pt idx="279">
                  <c:v>2013-04</c:v>
                </c:pt>
                <c:pt idx="280">
                  <c:v>2013-05</c:v>
                </c:pt>
                <c:pt idx="281">
                  <c:v>2013-06</c:v>
                </c:pt>
                <c:pt idx="282">
                  <c:v>2013-07</c:v>
                </c:pt>
                <c:pt idx="283">
                  <c:v>2013-08</c:v>
                </c:pt>
                <c:pt idx="284">
                  <c:v>2013-09</c:v>
                </c:pt>
                <c:pt idx="285">
                  <c:v>2013-10</c:v>
                </c:pt>
                <c:pt idx="286">
                  <c:v>2013-11</c:v>
                </c:pt>
                <c:pt idx="287">
                  <c:v>2013-12</c:v>
                </c:pt>
                <c:pt idx="288">
                  <c:v>2014-01</c:v>
                </c:pt>
                <c:pt idx="289">
                  <c:v>2014-02</c:v>
                </c:pt>
                <c:pt idx="290">
                  <c:v>2014-03</c:v>
                </c:pt>
                <c:pt idx="291">
                  <c:v>2014-04</c:v>
                </c:pt>
                <c:pt idx="292">
                  <c:v>2014-05</c:v>
                </c:pt>
                <c:pt idx="293">
                  <c:v>2014-06</c:v>
                </c:pt>
                <c:pt idx="294">
                  <c:v>2014-07</c:v>
                </c:pt>
                <c:pt idx="295">
                  <c:v>2014-08</c:v>
                </c:pt>
                <c:pt idx="296">
                  <c:v>2014-09</c:v>
                </c:pt>
                <c:pt idx="297">
                  <c:v>2014-10</c:v>
                </c:pt>
                <c:pt idx="298">
                  <c:v>2014-11</c:v>
                </c:pt>
                <c:pt idx="299">
                  <c:v>2014-12</c:v>
                </c:pt>
                <c:pt idx="300">
                  <c:v>2015-01</c:v>
                </c:pt>
                <c:pt idx="301">
                  <c:v>2015-02</c:v>
                </c:pt>
                <c:pt idx="302">
                  <c:v>2015-03</c:v>
                </c:pt>
                <c:pt idx="303">
                  <c:v>2015-04</c:v>
                </c:pt>
                <c:pt idx="304">
                  <c:v>2015-05</c:v>
                </c:pt>
                <c:pt idx="305">
                  <c:v>2015-06</c:v>
                </c:pt>
                <c:pt idx="306">
                  <c:v>2015-07</c:v>
                </c:pt>
                <c:pt idx="307">
                  <c:v>2015-08</c:v>
                </c:pt>
                <c:pt idx="308">
                  <c:v>2015-09</c:v>
                </c:pt>
                <c:pt idx="309">
                  <c:v>2015-10</c:v>
                </c:pt>
                <c:pt idx="310">
                  <c:v>2015-11</c:v>
                </c:pt>
                <c:pt idx="311">
                  <c:v>2015-12</c:v>
                </c:pt>
                <c:pt idx="312">
                  <c:v>2016-01</c:v>
                </c:pt>
                <c:pt idx="313">
                  <c:v>2016-02</c:v>
                </c:pt>
                <c:pt idx="314">
                  <c:v>2016-03</c:v>
                </c:pt>
                <c:pt idx="315">
                  <c:v>2016-04</c:v>
                </c:pt>
                <c:pt idx="316">
                  <c:v>2016-05</c:v>
                </c:pt>
                <c:pt idx="317">
                  <c:v>2016-06</c:v>
                </c:pt>
                <c:pt idx="318">
                  <c:v>2016-07</c:v>
                </c:pt>
                <c:pt idx="319">
                  <c:v>2016-08</c:v>
                </c:pt>
                <c:pt idx="320">
                  <c:v>2016-09</c:v>
                </c:pt>
                <c:pt idx="321">
                  <c:v>2016-10</c:v>
                </c:pt>
                <c:pt idx="322">
                  <c:v>2016-11</c:v>
                </c:pt>
                <c:pt idx="323">
                  <c:v>2016-12</c:v>
                </c:pt>
                <c:pt idx="324">
                  <c:v>2017-01</c:v>
                </c:pt>
                <c:pt idx="325">
                  <c:v>2017-02</c:v>
                </c:pt>
                <c:pt idx="326">
                  <c:v>2017-03</c:v>
                </c:pt>
                <c:pt idx="327">
                  <c:v>2017-04</c:v>
                </c:pt>
                <c:pt idx="328">
                  <c:v>2017-05</c:v>
                </c:pt>
                <c:pt idx="329">
                  <c:v>2017-06</c:v>
                </c:pt>
                <c:pt idx="330">
                  <c:v>2017-07</c:v>
                </c:pt>
                <c:pt idx="331">
                  <c:v>2017-08</c:v>
                </c:pt>
                <c:pt idx="332">
                  <c:v>2017-09</c:v>
                </c:pt>
                <c:pt idx="333">
                  <c:v>2017-10</c:v>
                </c:pt>
                <c:pt idx="334">
                  <c:v>2017-11</c:v>
                </c:pt>
                <c:pt idx="335">
                  <c:v>2017-12</c:v>
                </c:pt>
                <c:pt idx="336">
                  <c:v>2018-01</c:v>
                </c:pt>
                <c:pt idx="337">
                  <c:v>2018-02</c:v>
                </c:pt>
                <c:pt idx="338">
                  <c:v>2018-03</c:v>
                </c:pt>
                <c:pt idx="339">
                  <c:v>2018-04</c:v>
                </c:pt>
                <c:pt idx="340">
                  <c:v>2018-05</c:v>
                </c:pt>
                <c:pt idx="341">
                  <c:v>2018-06</c:v>
                </c:pt>
                <c:pt idx="342">
                  <c:v>2018-07</c:v>
                </c:pt>
                <c:pt idx="343">
                  <c:v>2018-08</c:v>
                </c:pt>
                <c:pt idx="344">
                  <c:v>2018-09</c:v>
                </c:pt>
                <c:pt idx="345">
                  <c:v>2018-10</c:v>
                </c:pt>
                <c:pt idx="346">
                  <c:v>2018-11</c:v>
                </c:pt>
                <c:pt idx="347">
                  <c:v>2018-12</c:v>
                </c:pt>
                <c:pt idx="348">
                  <c:v>2019-01</c:v>
                </c:pt>
                <c:pt idx="349">
                  <c:v>2019-02</c:v>
                </c:pt>
                <c:pt idx="350">
                  <c:v>2019-03</c:v>
                </c:pt>
                <c:pt idx="351">
                  <c:v>2019-04</c:v>
                </c:pt>
                <c:pt idx="352">
                  <c:v>2019-05</c:v>
                </c:pt>
                <c:pt idx="353">
                  <c:v>2019-06</c:v>
                </c:pt>
                <c:pt idx="354">
                  <c:v>2019-07</c:v>
                </c:pt>
                <c:pt idx="355">
                  <c:v>2019-08</c:v>
                </c:pt>
                <c:pt idx="356">
                  <c:v>2019-09</c:v>
                </c:pt>
                <c:pt idx="357">
                  <c:v>2019-10</c:v>
                </c:pt>
                <c:pt idx="358">
                  <c:v>2019-11</c:v>
                </c:pt>
                <c:pt idx="359">
                  <c:v>2019-12</c:v>
                </c:pt>
                <c:pt idx="360">
                  <c:v>2020-01</c:v>
                </c:pt>
                <c:pt idx="361">
                  <c:v>2020-02</c:v>
                </c:pt>
                <c:pt idx="362">
                  <c:v>2020-03</c:v>
                </c:pt>
                <c:pt idx="363">
                  <c:v>2020-04</c:v>
                </c:pt>
                <c:pt idx="364">
                  <c:v>2020-05</c:v>
                </c:pt>
                <c:pt idx="365">
                  <c:v>2020-06</c:v>
                </c:pt>
                <c:pt idx="366">
                  <c:v>2020-07</c:v>
                </c:pt>
                <c:pt idx="367">
                  <c:v>2020-08</c:v>
                </c:pt>
                <c:pt idx="368">
                  <c:v>2020-09</c:v>
                </c:pt>
                <c:pt idx="369">
                  <c:v>2020-10</c:v>
                </c:pt>
                <c:pt idx="370">
                  <c:v>2020-11</c:v>
                </c:pt>
                <c:pt idx="371">
                  <c:v>2020-12</c:v>
                </c:pt>
                <c:pt idx="372">
                  <c:v>2021-01</c:v>
                </c:pt>
                <c:pt idx="373">
                  <c:v>2021-02</c:v>
                </c:pt>
                <c:pt idx="374">
                  <c:v>2021-03</c:v>
                </c:pt>
                <c:pt idx="375">
                  <c:v>2021-04</c:v>
                </c:pt>
                <c:pt idx="376">
                  <c:v>2021-05</c:v>
                </c:pt>
                <c:pt idx="377">
                  <c:v>2021-06</c:v>
                </c:pt>
                <c:pt idx="378">
                  <c:v>2021-07</c:v>
                </c:pt>
                <c:pt idx="379">
                  <c:v>2021-08</c:v>
                </c:pt>
                <c:pt idx="380">
                  <c:v>2021-09</c:v>
                </c:pt>
                <c:pt idx="381">
                  <c:v>2021-10</c:v>
                </c:pt>
                <c:pt idx="382">
                  <c:v>2021-11</c:v>
                </c:pt>
                <c:pt idx="383">
                  <c:v>2021-12</c:v>
                </c:pt>
                <c:pt idx="384">
                  <c:v>2022-01</c:v>
                </c:pt>
                <c:pt idx="385">
                  <c:v>2022-02</c:v>
                </c:pt>
                <c:pt idx="386">
                  <c:v>2022-03</c:v>
                </c:pt>
                <c:pt idx="387">
                  <c:v>2022-04</c:v>
                </c:pt>
                <c:pt idx="388">
                  <c:v>2022-05</c:v>
                </c:pt>
                <c:pt idx="389">
                  <c:v>2022-06</c:v>
                </c:pt>
                <c:pt idx="390">
                  <c:v>2022-07</c:v>
                </c:pt>
                <c:pt idx="391">
                  <c:v>2022-08</c:v>
                </c:pt>
                <c:pt idx="392">
                  <c:v>2022-09</c:v>
                </c:pt>
                <c:pt idx="393">
                  <c:v>2022-10</c:v>
                </c:pt>
                <c:pt idx="394">
                  <c:v>2022-11</c:v>
                </c:pt>
                <c:pt idx="395">
                  <c:v>2022-12</c:v>
                </c:pt>
              </c:strCache>
            </c:strRef>
          </c:cat>
          <c:val>
            <c:numRef>
              <c:f>投資時期とリターン!$B$2:$B$397</c:f>
              <c:numCache>
                <c:formatCode>General</c:formatCode>
                <c:ptCount val="396"/>
                <c:pt idx="0">
                  <c:v>12.7955098164861</c:v>
                </c:pt>
                <c:pt idx="1">
                  <c:v>12.6167209058902</c:v>
                </c:pt>
                <c:pt idx="2">
                  <c:v>12.2440741575275</c:v>
                </c:pt>
                <c:pt idx="3">
                  <c:v>12.4765804965447</c:v>
                </c:pt>
                <c:pt idx="4">
                  <c:v>11.5228355106269</c:v>
                </c:pt>
                <c:pt idx="5">
                  <c:v>11.5067154049898</c:v>
                </c:pt>
                <c:pt idx="6">
                  <c:v>11.4096378906788</c:v>
                </c:pt>
                <c:pt idx="7">
                  <c:v>12.6789271561682</c:v>
                </c:pt>
                <c:pt idx="8">
                  <c:v>13.5158207202505</c:v>
                </c:pt>
                <c:pt idx="9">
                  <c:v>13.57199068103</c:v>
                </c:pt>
                <c:pt idx="10">
                  <c:v>12.9499267477976</c:v>
                </c:pt>
                <c:pt idx="11">
                  <c:v>12.5860133806186</c:v>
                </c:pt>
                <c:pt idx="12">
                  <c:v>12.1135072120568</c:v>
                </c:pt>
                <c:pt idx="13">
                  <c:v>11.5007667807007</c:v>
                </c:pt>
                <c:pt idx="14">
                  <c:v>11.3757284152293</c:v>
                </c:pt>
                <c:pt idx="15">
                  <c:v>11.4781067014789</c:v>
                </c:pt>
                <c:pt idx="16">
                  <c:v>10.9487299752271</c:v>
                </c:pt>
                <c:pt idx="17">
                  <c:v>11.4035537971962</c:v>
                </c:pt>
                <c:pt idx="18">
                  <c:v>10.9584305842992</c:v>
                </c:pt>
                <c:pt idx="19">
                  <c:v>10.8908135103167</c:v>
                </c:pt>
                <c:pt idx="20">
                  <c:v>10.9876722454811</c:v>
                </c:pt>
                <c:pt idx="21">
                  <c:v>10.8003258284188</c:v>
                </c:pt>
                <c:pt idx="22">
                  <c:v>11.451103403485</c:v>
                </c:pt>
                <c:pt idx="23">
                  <c:v>10.4604159894977</c:v>
                </c:pt>
                <c:pt idx="24">
                  <c:v>10.2833600650247</c:v>
                </c:pt>
                <c:pt idx="25">
                  <c:v>10.1440108701307</c:v>
                </c:pt>
                <c:pt idx="26">
                  <c:v>10.2449659554871</c:v>
                </c:pt>
                <c:pt idx="27">
                  <c:v>9.86784634070828</c:v>
                </c:pt>
                <c:pt idx="28">
                  <c:v>9.75815454181484</c:v>
                </c:pt>
                <c:pt idx="29">
                  <c:v>9.98857321938696</c:v>
                </c:pt>
                <c:pt idx="30">
                  <c:v>9.76706798908591</c:v>
                </c:pt>
                <c:pt idx="31">
                  <c:v>10.1761493238369</c:v>
                </c:pt>
                <c:pt idx="32">
                  <c:v>10.1316395958015</c:v>
                </c:pt>
                <c:pt idx="33">
                  <c:v>10.2741485549921</c:v>
                </c:pt>
                <c:pt idx="34">
                  <c:v>10.0289486741943</c:v>
                </c:pt>
                <c:pt idx="35">
                  <c:v>10.041252790728</c:v>
                </c:pt>
                <c:pt idx="36">
                  <c:v>10.0141932248348</c:v>
                </c:pt>
                <c:pt idx="37">
                  <c:v>9.83362455908224</c:v>
                </c:pt>
                <c:pt idx="38">
                  <c:v>9.64955416274879</c:v>
                </c:pt>
                <c:pt idx="39">
                  <c:v>9.6708377704191</c:v>
                </c:pt>
                <c:pt idx="40">
                  <c:v>9.39700575206312</c:v>
                </c:pt>
                <c:pt idx="41">
                  <c:v>9.42733953721189</c:v>
                </c:pt>
                <c:pt idx="42">
                  <c:v>9.36504052866672</c:v>
                </c:pt>
                <c:pt idx="43">
                  <c:v>9.07833755563163</c:v>
                </c:pt>
                <c:pt idx="44">
                  <c:v>9.32381466729675</c:v>
                </c:pt>
                <c:pt idx="45">
                  <c:v>9.00596915168492</c:v>
                </c:pt>
                <c:pt idx="46">
                  <c:v>8.99775512696969</c:v>
                </c:pt>
                <c:pt idx="47">
                  <c:v>8.82964446776716</c:v>
                </c:pt>
                <c:pt idx="48">
                  <c:v>8.33189555495229</c:v>
                </c:pt>
                <c:pt idx="49">
                  <c:v>8.65008011440441</c:v>
                </c:pt>
                <c:pt idx="50">
                  <c:v>9.11651393304657</c:v>
                </c:pt>
                <c:pt idx="51">
                  <c:v>9.00327838574133</c:v>
                </c:pt>
                <c:pt idx="52">
                  <c:v>8.81958934325253</c:v>
                </c:pt>
                <c:pt idx="53">
                  <c:v>9.14417814265537</c:v>
                </c:pt>
                <c:pt idx="54">
                  <c:v>8.80522778589454</c:v>
                </c:pt>
                <c:pt idx="55">
                  <c:v>8.47015653827087</c:v>
                </c:pt>
                <c:pt idx="56">
                  <c:v>8.62496162032484</c:v>
                </c:pt>
                <c:pt idx="57">
                  <c:v>8.48164334769659</c:v>
                </c:pt>
                <c:pt idx="58">
                  <c:v>8.86475789068308</c:v>
                </c:pt>
                <c:pt idx="59">
                  <c:v>8.64462085728294</c:v>
                </c:pt>
                <c:pt idx="60">
                  <c:v>8.62343581712133</c:v>
                </c:pt>
                <c:pt idx="61">
                  <c:v>8.26399072562047</c:v>
                </c:pt>
                <c:pt idx="62">
                  <c:v>7.97252320399068</c:v>
                </c:pt>
                <c:pt idx="63">
                  <c:v>7.67072642996156</c:v>
                </c:pt>
                <c:pt idx="64">
                  <c:v>7.42357014561693</c:v>
                </c:pt>
                <c:pt idx="65">
                  <c:v>7.2753786689903</c:v>
                </c:pt>
                <c:pt idx="66">
                  <c:v>7.03992592073434</c:v>
                </c:pt>
                <c:pt idx="67">
                  <c:v>7.18942601332593</c:v>
                </c:pt>
                <c:pt idx="68">
                  <c:v>6.92142958564067</c:v>
                </c:pt>
                <c:pt idx="69">
                  <c:v>6.97033317351771</c:v>
                </c:pt>
                <c:pt idx="70">
                  <c:v>6.53214017566297</c:v>
                </c:pt>
                <c:pt idx="71">
                  <c:v>6.47772184353699</c:v>
                </c:pt>
                <c:pt idx="72">
                  <c:v>6.14373250792356</c:v>
                </c:pt>
                <c:pt idx="73">
                  <c:v>6.04257677345496</c:v>
                </c:pt>
                <c:pt idx="74">
                  <c:v>5.93278135146068</c:v>
                </c:pt>
                <c:pt idx="75">
                  <c:v>5.9520314882018</c:v>
                </c:pt>
                <c:pt idx="76">
                  <c:v>5.87387585346534</c:v>
                </c:pt>
                <c:pt idx="77">
                  <c:v>5.86198188384012</c:v>
                </c:pt>
                <c:pt idx="78">
                  <c:v>5.99526488946284</c:v>
                </c:pt>
                <c:pt idx="79">
                  <c:v>5.90208325914319</c:v>
                </c:pt>
                <c:pt idx="80">
                  <c:v>5.63522243529588</c:v>
                </c:pt>
                <c:pt idx="81">
                  <c:v>5.49762662164269</c:v>
                </c:pt>
                <c:pt idx="82">
                  <c:v>5.08261342901391</c:v>
                </c:pt>
                <c:pt idx="83">
                  <c:v>5.14049991780728</c:v>
                </c:pt>
                <c:pt idx="84">
                  <c:v>4.86524156475485</c:v>
                </c:pt>
                <c:pt idx="85">
                  <c:v>4.81950876233874</c:v>
                </c:pt>
                <c:pt idx="86">
                  <c:v>5.03492535091677</c:v>
                </c:pt>
                <c:pt idx="87">
                  <c:v>4.72925200349836</c:v>
                </c:pt>
                <c:pt idx="88">
                  <c:v>4.52149763198673</c:v>
                </c:pt>
                <c:pt idx="89">
                  <c:v>4.32010780954516</c:v>
                </c:pt>
                <c:pt idx="90">
                  <c:v>4.03123582414829</c:v>
                </c:pt>
                <c:pt idx="91">
                  <c:v>4.34865567628129</c:v>
                </c:pt>
                <c:pt idx="92">
                  <c:v>4.1719618640068</c:v>
                </c:pt>
                <c:pt idx="93">
                  <c:v>4.4540343559865</c:v>
                </c:pt>
                <c:pt idx="94">
                  <c:v>4.23709210647414</c:v>
                </c:pt>
                <c:pt idx="95">
                  <c:v>4.19148634841634</c:v>
                </c:pt>
                <c:pt idx="96">
                  <c:v>4.19240877758806</c:v>
                </c:pt>
                <c:pt idx="97">
                  <c:v>3.87882106928506</c:v>
                </c:pt>
                <c:pt idx="98">
                  <c:v>3.76682197322666</c:v>
                </c:pt>
                <c:pt idx="99">
                  <c:v>3.6572838329273</c:v>
                </c:pt>
                <c:pt idx="100">
                  <c:v>3.72443440693487</c:v>
                </c:pt>
                <c:pt idx="101">
                  <c:v>3.70277513094825</c:v>
                </c:pt>
                <c:pt idx="102">
                  <c:v>3.73141932774907</c:v>
                </c:pt>
                <c:pt idx="103">
                  <c:v>4.39673911601712</c:v>
                </c:pt>
                <c:pt idx="104">
                  <c:v>4.22655694143029</c:v>
                </c:pt>
                <c:pt idx="105">
                  <c:v>3.8578742590586</c:v>
                </c:pt>
                <c:pt idx="106">
                  <c:v>3.63594561539179</c:v>
                </c:pt>
                <c:pt idx="107">
                  <c:v>3.61025243344446</c:v>
                </c:pt>
                <c:pt idx="108">
                  <c:v>3.54182258019708</c:v>
                </c:pt>
                <c:pt idx="109">
                  <c:v>3.56170748191869</c:v>
                </c:pt>
                <c:pt idx="110">
                  <c:v>3.38715900823203</c:v>
                </c:pt>
                <c:pt idx="111">
                  <c:v>3.07231041872122</c:v>
                </c:pt>
                <c:pt idx="112">
                  <c:v>3.13902128364781</c:v>
                </c:pt>
                <c:pt idx="113">
                  <c:v>3.02140680587851</c:v>
                </c:pt>
                <c:pt idx="114">
                  <c:v>3.11091631746151</c:v>
                </c:pt>
                <c:pt idx="115">
                  <c:v>3.0608941684027</c:v>
                </c:pt>
                <c:pt idx="116">
                  <c:v>3.2066758505402</c:v>
                </c:pt>
                <c:pt idx="117">
                  <c:v>3.08925271228822</c:v>
                </c:pt>
                <c:pt idx="118">
                  <c:v>3.04723836875253</c:v>
                </c:pt>
                <c:pt idx="119">
                  <c:v>2.88309420098251</c:v>
                </c:pt>
                <c:pt idx="120">
                  <c:v>3.02976635522561</c:v>
                </c:pt>
                <c:pt idx="121">
                  <c:v>3.27273553040932</c:v>
                </c:pt>
                <c:pt idx="122">
                  <c:v>3.03492880836995</c:v>
                </c:pt>
                <c:pt idx="123">
                  <c:v>3.08808711076662</c:v>
                </c:pt>
                <c:pt idx="124">
                  <c:v>3.15018142352367</c:v>
                </c:pt>
                <c:pt idx="125">
                  <c:v>3.17262607796782</c:v>
                </c:pt>
                <c:pt idx="126">
                  <c:v>3.15028920412318</c:v>
                </c:pt>
                <c:pt idx="127">
                  <c:v>2.95559379764781</c:v>
                </c:pt>
                <c:pt idx="128">
                  <c:v>3.11215181411559</c:v>
                </c:pt>
                <c:pt idx="129">
                  <c:v>3.02131592523658</c:v>
                </c:pt>
                <c:pt idx="130">
                  <c:v>3.18280395871521</c:v>
                </c:pt>
                <c:pt idx="131">
                  <c:v>3.07293417448097</c:v>
                </c:pt>
                <c:pt idx="132">
                  <c:v>3.04456544102519</c:v>
                </c:pt>
                <c:pt idx="133">
                  <c:v>3.15830354216372</c:v>
                </c:pt>
                <c:pt idx="134">
                  <c:v>3.35540218529009</c:v>
                </c:pt>
                <c:pt idx="135">
                  <c:v>3.08778506134624</c:v>
                </c:pt>
                <c:pt idx="136">
                  <c:v>3.03770731877191</c:v>
                </c:pt>
                <c:pt idx="137">
                  <c:v>3.15616240097502</c:v>
                </c:pt>
                <c:pt idx="138">
                  <c:v>3.15004072106215</c:v>
                </c:pt>
                <c:pt idx="139">
                  <c:v>3.33146862986507</c:v>
                </c:pt>
                <c:pt idx="140">
                  <c:v>3.74648829733848</c:v>
                </c:pt>
                <c:pt idx="141">
                  <c:v>3.6525364897952</c:v>
                </c:pt>
                <c:pt idx="142">
                  <c:v>3.36467320911612</c:v>
                </c:pt>
                <c:pt idx="143">
                  <c:v>3.30761662425785</c:v>
                </c:pt>
                <c:pt idx="144">
                  <c:v>3.34145967741936</c:v>
                </c:pt>
                <c:pt idx="145">
                  <c:v>3.27991822784785</c:v>
                </c:pt>
                <c:pt idx="146">
                  <c:v>3.18603144577919</c:v>
                </c:pt>
                <c:pt idx="147">
                  <c:v>3.3326509970622</c:v>
                </c:pt>
                <c:pt idx="148">
                  <c:v>3.33969219918894</c:v>
                </c:pt>
                <c:pt idx="149">
                  <c:v>3.58610273864416</c:v>
                </c:pt>
                <c:pt idx="150">
                  <c:v>3.79407526277415</c:v>
                </c:pt>
                <c:pt idx="151">
                  <c:v>3.82608414613032</c:v>
                </c:pt>
                <c:pt idx="152">
                  <c:v>4.36612034094097</c:v>
                </c:pt>
                <c:pt idx="153">
                  <c:v>3.94750048529063</c:v>
                </c:pt>
                <c:pt idx="154">
                  <c:v>3.72605043339265</c:v>
                </c:pt>
                <c:pt idx="155">
                  <c:v>3.97371736698943</c:v>
                </c:pt>
                <c:pt idx="156">
                  <c:v>4.11572659399713</c:v>
                </c:pt>
                <c:pt idx="157">
                  <c:v>4.20060118513562</c:v>
                </c:pt>
                <c:pt idx="158">
                  <c:v>4.14749009337936</c:v>
                </c:pt>
                <c:pt idx="159">
                  <c:v>3.90883587320418</c:v>
                </c:pt>
                <c:pt idx="160">
                  <c:v>3.74534533448735</c:v>
                </c:pt>
                <c:pt idx="161">
                  <c:v>3.68899909186417</c:v>
                </c:pt>
                <c:pt idx="162">
                  <c:v>3.58977668998679</c:v>
                </c:pt>
                <c:pt idx="163">
                  <c:v>3.52038165555416</c:v>
                </c:pt>
                <c:pt idx="164">
                  <c:v>3.57380760879175</c:v>
                </c:pt>
                <c:pt idx="165">
                  <c:v>3.38198899717583</c:v>
                </c:pt>
                <c:pt idx="166">
                  <c:v>3.38844012651215</c:v>
                </c:pt>
                <c:pt idx="167">
                  <c:v>3.1707990878063</c:v>
                </c:pt>
                <c:pt idx="168">
                  <c:v>3.16047471079045</c:v>
                </c:pt>
                <c:pt idx="169">
                  <c:v>3.13185284847202</c:v>
                </c:pt>
                <c:pt idx="170">
                  <c:v>3.20025488284078</c:v>
                </c:pt>
                <c:pt idx="171">
                  <c:v>3.24160706933697</c:v>
                </c:pt>
                <c:pt idx="172">
                  <c:v>3.25341735003852</c:v>
                </c:pt>
                <c:pt idx="173">
                  <c:v>3.17640204379674</c:v>
                </c:pt>
                <c:pt idx="174">
                  <c:v>3.26905601836739</c:v>
                </c:pt>
                <c:pt idx="175">
                  <c:v>3.25806375517008</c:v>
                </c:pt>
                <c:pt idx="176">
                  <c:v>3.28833255458435</c:v>
                </c:pt>
                <c:pt idx="177">
                  <c:v>3.30564738662893</c:v>
                </c:pt>
                <c:pt idx="178">
                  <c:v>3.1786743792206</c:v>
                </c:pt>
                <c:pt idx="179">
                  <c:v>3.07402849482658</c:v>
                </c:pt>
                <c:pt idx="180">
                  <c:v>3.15991130549841</c:v>
                </c:pt>
                <c:pt idx="181">
                  <c:v>3.07881960537718</c:v>
                </c:pt>
                <c:pt idx="182">
                  <c:v>3.15575374913364</c:v>
                </c:pt>
                <c:pt idx="183">
                  <c:v>3.25212141072219</c:v>
                </c:pt>
                <c:pt idx="184">
                  <c:v>3.16669150550085</c:v>
                </c:pt>
                <c:pt idx="185">
                  <c:v>3.22602207111067</c:v>
                </c:pt>
                <c:pt idx="186">
                  <c:v>3.11507944339347</c:v>
                </c:pt>
                <c:pt idx="187">
                  <c:v>3.16242558388032</c:v>
                </c:pt>
                <c:pt idx="188">
                  <c:v>3.13636303424262</c:v>
                </c:pt>
                <c:pt idx="189">
                  <c:v>3.17500553157211</c:v>
                </c:pt>
                <c:pt idx="190">
                  <c:v>3.06752533576658</c:v>
                </c:pt>
                <c:pt idx="191">
                  <c:v>3.09281828784698</c:v>
                </c:pt>
                <c:pt idx="192">
                  <c:v>3.05087042078775</c:v>
                </c:pt>
                <c:pt idx="193">
                  <c:v>3.01519546710256</c:v>
                </c:pt>
                <c:pt idx="194">
                  <c:v>2.98373617827194</c:v>
                </c:pt>
                <c:pt idx="195">
                  <c:v>2.91606155989985</c:v>
                </c:pt>
                <c:pt idx="196">
                  <c:v>2.96797635452454</c:v>
                </c:pt>
                <c:pt idx="197">
                  <c:v>2.97279156823812</c:v>
                </c:pt>
                <c:pt idx="198">
                  <c:v>2.96336744838043</c:v>
                </c:pt>
                <c:pt idx="199">
                  <c:v>2.91247193824877</c:v>
                </c:pt>
                <c:pt idx="200">
                  <c:v>2.83817803986105</c:v>
                </c:pt>
                <c:pt idx="201">
                  <c:v>2.74381432247886</c:v>
                </c:pt>
                <c:pt idx="202">
                  <c:v>2.7121150260229</c:v>
                </c:pt>
                <c:pt idx="203">
                  <c:v>2.65962296851117</c:v>
                </c:pt>
                <c:pt idx="204">
                  <c:v>2.6262156652556</c:v>
                </c:pt>
                <c:pt idx="205">
                  <c:v>2.70179147957025</c:v>
                </c:pt>
                <c:pt idx="206">
                  <c:v>2.68304524317346</c:v>
                </c:pt>
                <c:pt idx="207">
                  <c:v>2.53751116711361</c:v>
                </c:pt>
                <c:pt idx="208">
                  <c:v>2.43235659292438</c:v>
                </c:pt>
                <c:pt idx="209">
                  <c:v>2.47208735872894</c:v>
                </c:pt>
                <c:pt idx="210">
                  <c:v>2.5088786776254</c:v>
                </c:pt>
                <c:pt idx="211">
                  <c:v>2.4815036076462</c:v>
                </c:pt>
                <c:pt idx="212">
                  <c:v>2.38544635975483</c:v>
                </c:pt>
                <c:pt idx="213">
                  <c:v>2.37955895221899</c:v>
                </c:pt>
                <c:pt idx="214">
                  <c:v>2.4789092203546</c:v>
                </c:pt>
                <c:pt idx="215">
                  <c:v>2.49888652842632</c:v>
                </c:pt>
                <c:pt idx="216">
                  <c:v>2.6202637711496</c:v>
                </c:pt>
                <c:pt idx="217">
                  <c:v>2.70228486131617</c:v>
                </c:pt>
                <c:pt idx="218">
                  <c:v>2.70305613114038</c:v>
                </c:pt>
                <c:pt idx="219">
                  <c:v>2.58556504497224</c:v>
                </c:pt>
                <c:pt idx="220">
                  <c:v>2.62275998708689</c:v>
                </c:pt>
                <c:pt idx="221">
                  <c:v>2.92046262514306</c:v>
                </c:pt>
                <c:pt idx="222">
                  <c:v>2.91327313539614</c:v>
                </c:pt>
                <c:pt idx="223">
                  <c:v>2.87149793607686</c:v>
                </c:pt>
                <c:pt idx="224">
                  <c:v>3.05486302215718</c:v>
                </c:pt>
                <c:pt idx="225">
                  <c:v>3.55466428454232</c:v>
                </c:pt>
                <c:pt idx="226">
                  <c:v>3.75434701847539</c:v>
                </c:pt>
                <c:pt idx="227">
                  <c:v>3.77686953291729</c:v>
                </c:pt>
                <c:pt idx="228">
                  <c:v>4.14296463130214</c:v>
                </c:pt>
                <c:pt idx="229">
                  <c:v>4.69313443570869</c:v>
                </c:pt>
                <c:pt idx="230">
                  <c:v>4.35637120642614</c:v>
                </c:pt>
                <c:pt idx="231">
                  <c:v>4.05812843102207</c:v>
                </c:pt>
                <c:pt idx="232">
                  <c:v>3.89952860653645</c:v>
                </c:pt>
                <c:pt idx="233">
                  <c:v>3.92414821830236</c:v>
                </c:pt>
                <c:pt idx="234">
                  <c:v>3.61411791386681</c:v>
                </c:pt>
                <c:pt idx="235">
                  <c:v>3.49055419595884</c:v>
                </c:pt>
                <c:pt idx="236">
                  <c:v>3.41292466856392</c:v>
                </c:pt>
                <c:pt idx="237">
                  <c:v>3.41276654452456</c:v>
                </c:pt>
                <c:pt idx="238">
                  <c:v>3.2042332215868</c:v>
                </c:pt>
                <c:pt idx="239">
                  <c:v>3.17866523463159</c:v>
                </c:pt>
                <c:pt idx="240">
                  <c:v>3.29255919891371</c:v>
                </c:pt>
                <c:pt idx="241">
                  <c:v>3.21030947404714</c:v>
                </c:pt>
                <c:pt idx="242">
                  <c:v>3.05318317009975</c:v>
                </c:pt>
                <c:pt idx="243">
                  <c:v>3.0110322738293</c:v>
                </c:pt>
                <c:pt idx="244">
                  <c:v>3.27004931619286</c:v>
                </c:pt>
                <c:pt idx="245">
                  <c:v>3.39136609092267</c:v>
                </c:pt>
                <c:pt idx="246">
                  <c:v>3.16715746507242</c:v>
                </c:pt>
                <c:pt idx="247">
                  <c:v>3.30985589212679</c:v>
                </c:pt>
                <c:pt idx="248">
                  <c:v>3.07259235913812</c:v>
                </c:pt>
                <c:pt idx="249">
                  <c:v>2.98127533504999</c:v>
                </c:pt>
                <c:pt idx="250">
                  <c:v>3.01174084728176</c:v>
                </c:pt>
                <c:pt idx="251">
                  <c:v>2.86307504808892</c:v>
                </c:pt>
                <c:pt idx="252">
                  <c:v>2.78737597681789</c:v>
                </c:pt>
                <c:pt idx="253">
                  <c:v>2.71113677519192</c:v>
                </c:pt>
                <c:pt idx="254">
                  <c:v>2.69058493976735</c:v>
                </c:pt>
                <c:pt idx="255">
                  <c:v>2.58750060497059</c:v>
                </c:pt>
                <c:pt idx="256">
                  <c:v>2.63705917123516</c:v>
                </c:pt>
                <c:pt idx="257">
                  <c:v>2.67007992370114</c:v>
                </c:pt>
                <c:pt idx="258">
                  <c:v>2.72968993448207</c:v>
                </c:pt>
                <c:pt idx="259">
                  <c:v>2.85419506386086</c:v>
                </c:pt>
                <c:pt idx="260">
                  <c:v>3.03730649899481</c:v>
                </c:pt>
                <c:pt idx="261">
                  <c:v>2.77266852976284</c:v>
                </c:pt>
                <c:pt idx="262">
                  <c:v>2.75179815502321</c:v>
                </c:pt>
                <c:pt idx="263">
                  <c:v>2.71308510046196</c:v>
                </c:pt>
                <c:pt idx="264">
                  <c:v>2.6238831749771</c:v>
                </c:pt>
                <c:pt idx="265">
                  <c:v>2.55922644025241</c:v>
                </c:pt>
                <c:pt idx="266">
                  <c:v>2.50886918295736</c:v>
                </c:pt>
                <c:pt idx="267">
                  <c:v>2.50856728998769</c:v>
                </c:pt>
                <c:pt idx="268">
                  <c:v>2.6745805243899</c:v>
                </c:pt>
                <c:pt idx="269">
                  <c:v>2.57352860112002</c:v>
                </c:pt>
                <c:pt idx="270">
                  <c:v>2.54808942951937</c:v>
                </c:pt>
                <c:pt idx="271">
                  <c:v>2.5320972527355</c:v>
                </c:pt>
                <c:pt idx="272">
                  <c:v>2.4668422497959</c:v>
                </c:pt>
                <c:pt idx="273">
                  <c:v>2.53101067005893</c:v>
                </c:pt>
                <c:pt idx="274">
                  <c:v>2.5447834184735</c:v>
                </c:pt>
                <c:pt idx="275">
                  <c:v>2.52952730968992</c:v>
                </c:pt>
                <c:pt idx="276">
                  <c:v>2.39147856727496</c:v>
                </c:pt>
                <c:pt idx="277">
                  <c:v>2.35848330320061</c:v>
                </c:pt>
                <c:pt idx="278">
                  <c:v>2.27370367677422</c:v>
                </c:pt>
                <c:pt idx="279">
                  <c:v>2.23367430827909</c:v>
                </c:pt>
                <c:pt idx="280">
                  <c:v>2.19292292649235</c:v>
                </c:pt>
                <c:pt idx="281">
                  <c:v>2.22321725599614</c:v>
                </c:pt>
                <c:pt idx="282">
                  <c:v>2.13859766160802</c:v>
                </c:pt>
                <c:pt idx="283">
                  <c:v>2.23812195693405</c:v>
                </c:pt>
                <c:pt idx="284">
                  <c:v>2.19087924587912</c:v>
                </c:pt>
                <c:pt idx="285">
                  <c:v>2.13224064454915</c:v>
                </c:pt>
                <c:pt idx="286">
                  <c:v>2.06057659850768</c:v>
                </c:pt>
                <c:pt idx="287">
                  <c:v>1.9996356322685</c:v>
                </c:pt>
                <c:pt idx="288">
                  <c:v>2.11144637983037</c:v>
                </c:pt>
                <c:pt idx="289">
                  <c:v>2.03087053991279</c:v>
                </c:pt>
                <c:pt idx="290">
                  <c:v>2.01409434877133</c:v>
                </c:pt>
                <c:pt idx="291">
                  <c:v>1.99913152771512</c:v>
                </c:pt>
                <c:pt idx="292">
                  <c:v>1.98282843328147</c:v>
                </c:pt>
                <c:pt idx="293">
                  <c:v>1.9699333198626</c:v>
                </c:pt>
                <c:pt idx="294">
                  <c:v>2.00124854346658</c:v>
                </c:pt>
                <c:pt idx="295">
                  <c:v>1.9386131491451</c:v>
                </c:pt>
                <c:pt idx="296">
                  <c:v>1.94493190712848</c:v>
                </c:pt>
                <c:pt idx="297">
                  <c:v>1.90605456306079</c:v>
                </c:pt>
                <c:pt idx="298">
                  <c:v>1.85925699900831</c:v>
                </c:pt>
                <c:pt idx="299">
                  <c:v>1.85979632016258</c:v>
                </c:pt>
                <c:pt idx="300">
                  <c:v>1.93110262482559</c:v>
                </c:pt>
                <c:pt idx="301">
                  <c:v>1.82803884694502</c:v>
                </c:pt>
                <c:pt idx="302">
                  <c:v>1.86470838405681</c:v>
                </c:pt>
                <c:pt idx="303">
                  <c:v>1.85797723384744</c:v>
                </c:pt>
                <c:pt idx="304">
                  <c:v>1.84042357090349</c:v>
                </c:pt>
                <c:pt idx="305">
                  <c:v>1.88128273714763</c:v>
                </c:pt>
                <c:pt idx="306">
                  <c:v>1.87380114935901</c:v>
                </c:pt>
                <c:pt idx="307">
                  <c:v>2.00551910905292</c:v>
                </c:pt>
                <c:pt idx="308">
                  <c:v>2.03548606974645</c:v>
                </c:pt>
                <c:pt idx="309">
                  <c:v>1.87659325367395</c:v>
                </c:pt>
                <c:pt idx="310">
                  <c:v>1.87062244073337</c:v>
                </c:pt>
                <c:pt idx="311">
                  <c:v>1.90227965174235</c:v>
                </c:pt>
                <c:pt idx="312">
                  <c:v>2.0130375372731</c:v>
                </c:pt>
                <c:pt idx="313">
                  <c:v>2.0069191414646</c:v>
                </c:pt>
                <c:pt idx="314">
                  <c:v>1.87430654862373</c:v>
                </c:pt>
                <c:pt idx="315">
                  <c:v>1.864968571435</c:v>
                </c:pt>
                <c:pt idx="316">
                  <c:v>1.8635468201853</c:v>
                </c:pt>
                <c:pt idx="317">
                  <c:v>1.84870599481651</c:v>
                </c:pt>
                <c:pt idx="318">
                  <c:v>1.79833161894593</c:v>
                </c:pt>
                <c:pt idx="319">
                  <c:v>1.80139645495215</c:v>
                </c:pt>
                <c:pt idx="320">
                  <c:v>1.81052045127443</c:v>
                </c:pt>
                <c:pt idx="321">
                  <c:v>1.82705945513333</c:v>
                </c:pt>
                <c:pt idx="322">
                  <c:v>1.73331980727458</c:v>
                </c:pt>
                <c:pt idx="323">
                  <c:v>1.67727323327902</c:v>
                </c:pt>
                <c:pt idx="324">
                  <c:v>1.6687036758291</c:v>
                </c:pt>
                <c:pt idx="325">
                  <c:v>1.59268199867001</c:v>
                </c:pt>
                <c:pt idx="326">
                  <c:v>1.60416817901566</c:v>
                </c:pt>
                <c:pt idx="327">
                  <c:v>1.5829261082944</c:v>
                </c:pt>
                <c:pt idx="328">
                  <c:v>1.57779200472186</c:v>
                </c:pt>
                <c:pt idx="329">
                  <c:v>1.55259271472152</c:v>
                </c:pt>
                <c:pt idx="330">
                  <c:v>1.5141884015071</c:v>
                </c:pt>
                <c:pt idx="331">
                  <c:v>1.51025737990988</c:v>
                </c:pt>
                <c:pt idx="332">
                  <c:v>1.47945310641466</c:v>
                </c:pt>
                <c:pt idx="333">
                  <c:v>1.41792957594652</c:v>
                </c:pt>
                <c:pt idx="334">
                  <c:v>1.36563950338554</c:v>
                </c:pt>
                <c:pt idx="335">
                  <c:v>1.34095169669593</c:v>
                </c:pt>
                <c:pt idx="336">
                  <c:v>1.26761197871155</c:v>
                </c:pt>
                <c:pt idx="337">
                  <c:v>1.32434436578077</c:v>
                </c:pt>
                <c:pt idx="338">
                  <c:v>1.37522834190277</c:v>
                </c:pt>
                <c:pt idx="339">
                  <c:v>1.37181120838963</c:v>
                </c:pt>
                <c:pt idx="340">
                  <c:v>1.35761374583058</c:v>
                </c:pt>
                <c:pt idx="341">
                  <c:v>1.36569239281937</c:v>
                </c:pt>
                <c:pt idx="342">
                  <c:v>1.30423105237458</c:v>
                </c:pt>
                <c:pt idx="343">
                  <c:v>1.27662275340249</c:v>
                </c:pt>
                <c:pt idx="344">
                  <c:v>1.25281168751897</c:v>
                </c:pt>
                <c:pt idx="345">
                  <c:v>1.31978009027001</c:v>
                </c:pt>
                <c:pt idx="346">
                  <c:v>1.2979357408395</c:v>
                </c:pt>
                <c:pt idx="347">
                  <c:v>1.4209553890565</c:v>
                </c:pt>
                <c:pt idx="348">
                  <c:v>1.32590870199487</c:v>
                </c:pt>
                <c:pt idx="349">
                  <c:v>1.27902762772033</c:v>
                </c:pt>
                <c:pt idx="350">
                  <c:v>1.2784021400241</c:v>
                </c:pt>
                <c:pt idx="351">
                  <c:v>1.24647058182049</c:v>
                </c:pt>
                <c:pt idx="352">
                  <c:v>1.33577378879905</c:v>
                </c:pt>
                <c:pt idx="353">
                  <c:v>1.24614021975973</c:v>
                </c:pt>
                <c:pt idx="354">
                  <c:v>1.23387979647316</c:v>
                </c:pt>
                <c:pt idx="355">
                  <c:v>1.25542281110529</c:v>
                </c:pt>
                <c:pt idx="356">
                  <c:v>1.23147042203707</c:v>
                </c:pt>
                <c:pt idx="357">
                  <c:v>1.22557857416727</c:v>
                </c:pt>
                <c:pt idx="358">
                  <c:v>1.1816618130782</c:v>
                </c:pt>
                <c:pt idx="359">
                  <c:v>1.16149586312356</c:v>
                </c:pt>
                <c:pt idx="360">
                  <c:v>1.17310464350441</c:v>
                </c:pt>
                <c:pt idx="361">
                  <c:v>1.30453029907089</c:v>
                </c:pt>
                <c:pt idx="362">
                  <c:v>1.51238937891588</c:v>
                </c:pt>
                <c:pt idx="363">
                  <c:v>1.36152391467576</c:v>
                </c:pt>
                <c:pt idx="364">
                  <c:v>1.3058793819985</c:v>
                </c:pt>
                <c:pt idx="365">
                  <c:v>1.28413722141814</c:v>
                </c:pt>
                <c:pt idx="366">
                  <c:v>1.25423333757121</c:v>
                </c:pt>
                <c:pt idx="367">
                  <c:v>1.1659240838479</c:v>
                </c:pt>
                <c:pt idx="368">
                  <c:v>1.19313360953433</c:v>
                </c:pt>
                <c:pt idx="369">
                  <c:v>1.25076523681589</c:v>
                </c:pt>
                <c:pt idx="370">
                  <c:v>1.1183806004594</c:v>
                </c:pt>
                <c:pt idx="371">
                  <c:v>1.08301510007031</c:v>
                </c:pt>
                <c:pt idx="372">
                  <c:v>1.10554981519294</c:v>
                </c:pt>
                <c:pt idx="373">
                  <c:v>1.07160492390334</c:v>
                </c:pt>
                <c:pt idx="374">
                  <c:v>1.00502493060514</c:v>
                </c:pt>
                <c:pt idx="375">
                  <c:v>0.978521823712873</c:v>
                </c:pt>
                <c:pt idx="376">
                  <c:v>0.959971270900637</c:v>
                </c:pt>
                <c:pt idx="377">
                  <c:v>0.960720828716519</c:v>
                </c:pt>
                <c:pt idx="378">
                  <c:v>0.948814485678882</c:v>
                </c:pt>
                <c:pt idx="379">
                  <c:v>0.93740372441406</c:v>
                </c:pt>
                <c:pt idx="380">
                  <c:v>0.979416096007791</c:v>
                </c:pt>
                <c:pt idx="381">
                  <c:v>0.925396068516755</c:v>
                </c:pt>
                <c:pt idx="382">
                  <c:v>0.961244320508344</c:v>
                </c:pt>
                <c:pt idx="383">
                  <c:v>0.912185765432065</c:v>
                </c:pt>
                <c:pt idx="384">
                  <c:v>0.943510534312729</c:v>
                </c:pt>
                <c:pt idx="385">
                  <c:v>0.978009358975116</c:v>
                </c:pt>
                <c:pt idx="386">
                  <c:v>0.955849398832413</c:v>
                </c:pt>
                <c:pt idx="387">
                  <c:v>1.0051571979558</c:v>
                </c:pt>
                <c:pt idx="388">
                  <c:v>1.00470750913025</c:v>
                </c:pt>
                <c:pt idx="389">
                  <c:v>1.07691982802957</c:v>
                </c:pt>
                <c:pt idx="390">
                  <c:v>1.00915867620397</c:v>
                </c:pt>
                <c:pt idx="391">
                  <c:v>1.05192425904658</c:v>
                </c:pt>
                <c:pt idx="392">
                  <c:v>1.15374666029937</c:v>
                </c:pt>
                <c:pt idx="393">
                  <c:v>1.01261303093993</c:v>
                </c:pt>
                <c:pt idx="394">
                  <c:v>0.958361209525071</c:v>
                </c:pt>
                <c:pt idx="39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投資時期とリターン!$C$1</c:f>
              <c:strCache>
                <c:ptCount val="1"/>
                <c:pt idx="0">
                  <c:v>S&amp;P500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投資時期とリターン!$A$2:$A$397</c:f>
              <c:strCache>
                <c:ptCount val="396"/>
                <c:pt idx="0">
                  <c:v>1990-01</c:v>
                </c:pt>
                <c:pt idx="1">
                  <c:v>1990-02</c:v>
                </c:pt>
                <c:pt idx="2">
                  <c:v>1990-03</c:v>
                </c:pt>
                <c:pt idx="3">
                  <c:v>1990-04</c:v>
                </c:pt>
                <c:pt idx="4">
                  <c:v>1990-05</c:v>
                </c:pt>
                <c:pt idx="5">
                  <c:v>1990-06</c:v>
                </c:pt>
                <c:pt idx="6">
                  <c:v>1990-07</c:v>
                </c:pt>
                <c:pt idx="7">
                  <c:v>1990-08</c:v>
                </c:pt>
                <c:pt idx="8">
                  <c:v>1990-09</c:v>
                </c:pt>
                <c:pt idx="9">
                  <c:v>1990-10</c:v>
                </c:pt>
                <c:pt idx="10">
                  <c:v>1990-11</c:v>
                </c:pt>
                <c:pt idx="11">
                  <c:v>1990-12</c:v>
                </c:pt>
                <c:pt idx="12">
                  <c:v>1991-01</c:v>
                </c:pt>
                <c:pt idx="13">
                  <c:v>1991-02</c:v>
                </c:pt>
                <c:pt idx="14">
                  <c:v>1991-03</c:v>
                </c:pt>
                <c:pt idx="15">
                  <c:v>1991-04</c:v>
                </c:pt>
                <c:pt idx="16">
                  <c:v>1991-05</c:v>
                </c:pt>
                <c:pt idx="17">
                  <c:v>1991-06</c:v>
                </c:pt>
                <c:pt idx="18">
                  <c:v>1991-07</c:v>
                </c:pt>
                <c:pt idx="19">
                  <c:v>1991-08</c:v>
                </c:pt>
                <c:pt idx="20">
                  <c:v>1991-09</c:v>
                </c:pt>
                <c:pt idx="21">
                  <c:v>1991-10</c:v>
                </c:pt>
                <c:pt idx="22">
                  <c:v>1991-11</c:v>
                </c:pt>
                <c:pt idx="23">
                  <c:v>1991-12</c:v>
                </c:pt>
                <c:pt idx="24">
                  <c:v>1992-01</c:v>
                </c:pt>
                <c:pt idx="25">
                  <c:v>1992-02</c:v>
                </c:pt>
                <c:pt idx="26">
                  <c:v>1992-03</c:v>
                </c:pt>
                <c:pt idx="27">
                  <c:v>1992-04</c:v>
                </c:pt>
                <c:pt idx="28">
                  <c:v>1992-05</c:v>
                </c:pt>
                <c:pt idx="29">
                  <c:v>1992-06</c:v>
                </c:pt>
                <c:pt idx="30">
                  <c:v>1992-07</c:v>
                </c:pt>
                <c:pt idx="31">
                  <c:v>1992-08</c:v>
                </c:pt>
                <c:pt idx="32">
                  <c:v>1992-09</c:v>
                </c:pt>
                <c:pt idx="33">
                  <c:v>1992-10</c:v>
                </c:pt>
                <c:pt idx="34">
                  <c:v>1992-11</c:v>
                </c:pt>
                <c:pt idx="35">
                  <c:v>1992-12</c:v>
                </c:pt>
                <c:pt idx="36">
                  <c:v>1993-01</c:v>
                </c:pt>
                <c:pt idx="37">
                  <c:v>1993-02</c:v>
                </c:pt>
                <c:pt idx="38">
                  <c:v>1993-03</c:v>
                </c:pt>
                <c:pt idx="39">
                  <c:v>1993-04</c:v>
                </c:pt>
                <c:pt idx="40">
                  <c:v>1993-05</c:v>
                </c:pt>
                <c:pt idx="41">
                  <c:v>1993-06</c:v>
                </c:pt>
                <c:pt idx="42">
                  <c:v>1993-07</c:v>
                </c:pt>
                <c:pt idx="43">
                  <c:v>1993-08</c:v>
                </c:pt>
                <c:pt idx="44">
                  <c:v>1993-09</c:v>
                </c:pt>
                <c:pt idx="45">
                  <c:v>1993-10</c:v>
                </c:pt>
                <c:pt idx="46">
                  <c:v>1993-11</c:v>
                </c:pt>
                <c:pt idx="47">
                  <c:v>1993-12</c:v>
                </c:pt>
                <c:pt idx="48">
                  <c:v>1994-01</c:v>
                </c:pt>
                <c:pt idx="49">
                  <c:v>1994-02</c:v>
                </c:pt>
                <c:pt idx="50">
                  <c:v>1994-03</c:v>
                </c:pt>
                <c:pt idx="51">
                  <c:v>1994-04</c:v>
                </c:pt>
                <c:pt idx="52">
                  <c:v>1994-05</c:v>
                </c:pt>
                <c:pt idx="53">
                  <c:v>1994-06</c:v>
                </c:pt>
                <c:pt idx="54">
                  <c:v>1994-07</c:v>
                </c:pt>
                <c:pt idx="55">
                  <c:v>1994-08</c:v>
                </c:pt>
                <c:pt idx="56">
                  <c:v>1994-09</c:v>
                </c:pt>
                <c:pt idx="57">
                  <c:v>1994-10</c:v>
                </c:pt>
                <c:pt idx="58">
                  <c:v>1994-11</c:v>
                </c:pt>
                <c:pt idx="59">
                  <c:v>1994-12</c:v>
                </c:pt>
                <c:pt idx="60">
                  <c:v>1995-01</c:v>
                </c:pt>
                <c:pt idx="61">
                  <c:v>1995-02</c:v>
                </c:pt>
                <c:pt idx="62">
                  <c:v>1995-03</c:v>
                </c:pt>
                <c:pt idx="63">
                  <c:v>1995-04</c:v>
                </c:pt>
                <c:pt idx="64">
                  <c:v>1995-05</c:v>
                </c:pt>
                <c:pt idx="65">
                  <c:v>1995-06</c:v>
                </c:pt>
                <c:pt idx="66">
                  <c:v>1995-07</c:v>
                </c:pt>
                <c:pt idx="67">
                  <c:v>1995-08</c:v>
                </c:pt>
                <c:pt idx="68">
                  <c:v>1995-09</c:v>
                </c:pt>
                <c:pt idx="69">
                  <c:v>1995-10</c:v>
                </c:pt>
                <c:pt idx="70">
                  <c:v>1995-11</c:v>
                </c:pt>
                <c:pt idx="71">
                  <c:v>1995-12</c:v>
                </c:pt>
                <c:pt idx="72">
                  <c:v>1996-01</c:v>
                </c:pt>
                <c:pt idx="73">
                  <c:v>1996-02</c:v>
                </c:pt>
                <c:pt idx="74">
                  <c:v>1996-03</c:v>
                </c:pt>
                <c:pt idx="75">
                  <c:v>1996-04</c:v>
                </c:pt>
                <c:pt idx="76">
                  <c:v>1996-05</c:v>
                </c:pt>
                <c:pt idx="77">
                  <c:v>1996-06</c:v>
                </c:pt>
                <c:pt idx="78">
                  <c:v>1996-07</c:v>
                </c:pt>
                <c:pt idx="79">
                  <c:v>1996-08</c:v>
                </c:pt>
                <c:pt idx="80">
                  <c:v>1996-09</c:v>
                </c:pt>
                <c:pt idx="81">
                  <c:v>1996-10</c:v>
                </c:pt>
                <c:pt idx="82">
                  <c:v>1996-11</c:v>
                </c:pt>
                <c:pt idx="83">
                  <c:v>1996-12</c:v>
                </c:pt>
                <c:pt idx="84">
                  <c:v>1997-01</c:v>
                </c:pt>
                <c:pt idx="85">
                  <c:v>1997-02</c:v>
                </c:pt>
                <c:pt idx="86">
                  <c:v>1997-03</c:v>
                </c:pt>
                <c:pt idx="87">
                  <c:v>1997-04</c:v>
                </c:pt>
                <c:pt idx="88">
                  <c:v>1997-05</c:v>
                </c:pt>
                <c:pt idx="89">
                  <c:v>1997-06</c:v>
                </c:pt>
                <c:pt idx="90">
                  <c:v>1997-07</c:v>
                </c:pt>
                <c:pt idx="91">
                  <c:v>1997-08</c:v>
                </c:pt>
                <c:pt idx="92">
                  <c:v>1997-09</c:v>
                </c:pt>
                <c:pt idx="93">
                  <c:v>1997-10</c:v>
                </c:pt>
                <c:pt idx="94">
                  <c:v>1997-11</c:v>
                </c:pt>
                <c:pt idx="95">
                  <c:v>1997-12</c:v>
                </c:pt>
                <c:pt idx="96">
                  <c:v>1998-01</c:v>
                </c:pt>
                <c:pt idx="97">
                  <c:v>1998-02</c:v>
                </c:pt>
                <c:pt idx="98">
                  <c:v>1998-03</c:v>
                </c:pt>
                <c:pt idx="99">
                  <c:v>1998-04</c:v>
                </c:pt>
                <c:pt idx="100">
                  <c:v>1998-05</c:v>
                </c:pt>
                <c:pt idx="101">
                  <c:v>1998-06</c:v>
                </c:pt>
                <c:pt idx="102">
                  <c:v>1998-07</c:v>
                </c:pt>
                <c:pt idx="103">
                  <c:v>1998-08</c:v>
                </c:pt>
                <c:pt idx="104">
                  <c:v>1998-09</c:v>
                </c:pt>
                <c:pt idx="105">
                  <c:v>1998-10</c:v>
                </c:pt>
                <c:pt idx="106">
                  <c:v>1998-11</c:v>
                </c:pt>
                <c:pt idx="107">
                  <c:v>1998-12</c:v>
                </c:pt>
                <c:pt idx="108">
                  <c:v>1999-01</c:v>
                </c:pt>
                <c:pt idx="109">
                  <c:v>1999-02</c:v>
                </c:pt>
                <c:pt idx="110">
                  <c:v>1999-03</c:v>
                </c:pt>
                <c:pt idx="111">
                  <c:v>1999-04</c:v>
                </c:pt>
                <c:pt idx="112">
                  <c:v>1999-05</c:v>
                </c:pt>
                <c:pt idx="113">
                  <c:v>1999-06</c:v>
                </c:pt>
                <c:pt idx="114">
                  <c:v>1999-07</c:v>
                </c:pt>
                <c:pt idx="115">
                  <c:v>1999-08</c:v>
                </c:pt>
                <c:pt idx="116">
                  <c:v>1999-09</c:v>
                </c:pt>
                <c:pt idx="117">
                  <c:v>1999-10</c:v>
                </c:pt>
                <c:pt idx="118">
                  <c:v>1999-11</c:v>
                </c:pt>
                <c:pt idx="119">
                  <c:v>1999-12</c:v>
                </c:pt>
                <c:pt idx="120">
                  <c:v>2000-01</c:v>
                </c:pt>
                <c:pt idx="121">
                  <c:v>2000-02</c:v>
                </c:pt>
                <c:pt idx="122">
                  <c:v>2000-03</c:v>
                </c:pt>
                <c:pt idx="123">
                  <c:v>2000-04</c:v>
                </c:pt>
                <c:pt idx="124">
                  <c:v>2000-05</c:v>
                </c:pt>
                <c:pt idx="125">
                  <c:v>2000-06</c:v>
                </c:pt>
                <c:pt idx="126">
                  <c:v>2000-07</c:v>
                </c:pt>
                <c:pt idx="127">
                  <c:v>2000-08</c:v>
                </c:pt>
                <c:pt idx="128">
                  <c:v>2000-09</c:v>
                </c:pt>
                <c:pt idx="129">
                  <c:v>2000-10</c:v>
                </c:pt>
                <c:pt idx="130">
                  <c:v>2000-11</c:v>
                </c:pt>
                <c:pt idx="131">
                  <c:v>2000-12</c:v>
                </c:pt>
                <c:pt idx="132">
                  <c:v>2001-01</c:v>
                </c:pt>
                <c:pt idx="133">
                  <c:v>2001-02</c:v>
                </c:pt>
                <c:pt idx="134">
                  <c:v>2001-03</c:v>
                </c:pt>
                <c:pt idx="135">
                  <c:v>2001-04</c:v>
                </c:pt>
                <c:pt idx="136">
                  <c:v>2001-05</c:v>
                </c:pt>
                <c:pt idx="137">
                  <c:v>2001-06</c:v>
                </c:pt>
                <c:pt idx="138">
                  <c:v>2001-07</c:v>
                </c:pt>
                <c:pt idx="139">
                  <c:v>2001-08</c:v>
                </c:pt>
                <c:pt idx="140">
                  <c:v>2001-09</c:v>
                </c:pt>
                <c:pt idx="141">
                  <c:v>2001-10</c:v>
                </c:pt>
                <c:pt idx="142">
                  <c:v>2001-11</c:v>
                </c:pt>
                <c:pt idx="143">
                  <c:v>2001-12</c:v>
                </c:pt>
                <c:pt idx="144">
                  <c:v>2002-01</c:v>
                </c:pt>
                <c:pt idx="145">
                  <c:v>2002-02</c:v>
                </c:pt>
                <c:pt idx="146">
                  <c:v>2002-03</c:v>
                </c:pt>
                <c:pt idx="147">
                  <c:v>2002-04</c:v>
                </c:pt>
                <c:pt idx="148">
                  <c:v>2002-05</c:v>
                </c:pt>
                <c:pt idx="149">
                  <c:v>2002-06</c:v>
                </c:pt>
                <c:pt idx="150">
                  <c:v>2002-07</c:v>
                </c:pt>
                <c:pt idx="151">
                  <c:v>2002-08</c:v>
                </c:pt>
                <c:pt idx="152">
                  <c:v>2002-09</c:v>
                </c:pt>
                <c:pt idx="153">
                  <c:v>2002-10</c:v>
                </c:pt>
                <c:pt idx="154">
                  <c:v>2002-11</c:v>
                </c:pt>
                <c:pt idx="155">
                  <c:v>2002-12</c:v>
                </c:pt>
                <c:pt idx="156">
                  <c:v>2003-01</c:v>
                </c:pt>
                <c:pt idx="157">
                  <c:v>2003-02</c:v>
                </c:pt>
                <c:pt idx="158">
                  <c:v>2003-03</c:v>
                </c:pt>
                <c:pt idx="159">
                  <c:v>2003-04</c:v>
                </c:pt>
                <c:pt idx="160">
                  <c:v>2003-05</c:v>
                </c:pt>
                <c:pt idx="161">
                  <c:v>2003-06</c:v>
                </c:pt>
                <c:pt idx="162">
                  <c:v>2003-07</c:v>
                </c:pt>
                <c:pt idx="163">
                  <c:v>2003-08</c:v>
                </c:pt>
                <c:pt idx="164">
                  <c:v>2003-09</c:v>
                </c:pt>
                <c:pt idx="165">
                  <c:v>2003-10</c:v>
                </c:pt>
                <c:pt idx="166">
                  <c:v>2003-11</c:v>
                </c:pt>
                <c:pt idx="167">
                  <c:v>2003-12</c:v>
                </c:pt>
                <c:pt idx="168">
                  <c:v>2004-01</c:v>
                </c:pt>
                <c:pt idx="169">
                  <c:v>2004-02</c:v>
                </c:pt>
                <c:pt idx="170">
                  <c:v>2004-03</c:v>
                </c:pt>
                <c:pt idx="171">
                  <c:v>2004-04</c:v>
                </c:pt>
                <c:pt idx="172">
                  <c:v>2004-05</c:v>
                </c:pt>
                <c:pt idx="173">
                  <c:v>2004-06</c:v>
                </c:pt>
                <c:pt idx="174">
                  <c:v>2004-07</c:v>
                </c:pt>
                <c:pt idx="175">
                  <c:v>2004-08</c:v>
                </c:pt>
                <c:pt idx="176">
                  <c:v>2004-09</c:v>
                </c:pt>
                <c:pt idx="177">
                  <c:v>2004-10</c:v>
                </c:pt>
                <c:pt idx="178">
                  <c:v>2004-11</c:v>
                </c:pt>
                <c:pt idx="179">
                  <c:v>2004-12</c:v>
                </c:pt>
                <c:pt idx="180">
                  <c:v>2005-01</c:v>
                </c:pt>
                <c:pt idx="181">
                  <c:v>2005-02</c:v>
                </c:pt>
                <c:pt idx="182">
                  <c:v>2005-03</c:v>
                </c:pt>
                <c:pt idx="183">
                  <c:v>2005-04</c:v>
                </c:pt>
                <c:pt idx="184">
                  <c:v>2005-05</c:v>
                </c:pt>
                <c:pt idx="185">
                  <c:v>2005-06</c:v>
                </c:pt>
                <c:pt idx="186">
                  <c:v>2005-07</c:v>
                </c:pt>
                <c:pt idx="187">
                  <c:v>2005-08</c:v>
                </c:pt>
                <c:pt idx="188">
                  <c:v>2005-09</c:v>
                </c:pt>
                <c:pt idx="189">
                  <c:v>2005-10</c:v>
                </c:pt>
                <c:pt idx="190">
                  <c:v>2005-11</c:v>
                </c:pt>
                <c:pt idx="191">
                  <c:v>2005-12</c:v>
                </c:pt>
                <c:pt idx="192">
                  <c:v>2006-01</c:v>
                </c:pt>
                <c:pt idx="193">
                  <c:v>2006-02</c:v>
                </c:pt>
                <c:pt idx="194">
                  <c:v>2006-03</c:v>
                </c:pt>
                <c:pt idx="195">
                  <c:v>2006-04</c:v>
                </c:pt>
                <c:pt idx="196">
                  <c:v>2006-05</c:v>
                </c:pt>
                <c:pt idx="197">
                  <c:v>2006-06</c:v>
                </c:pt>
                <c:pt idx="198">
                  <c:v>2006-07</c:v>
                </c:pt>
                <c:pt idx="199">
                  <c:v>2006-08</c:v>
                </c:pt>
                <c:pt idx="200">
                  <c:v>2006-09</c:v>
                </c:pt>
                <c:pt idx="201">
                  <c:v>2006-10</c:v>
                </c:pt>
                <c:pt idx="202">
                  <c:v>2006-11</c:v>
                </c:pt>
                <c:pt idx="203">
                  <c:v>2006-12</c:v>
                </c:pt>
                <c:pt idx="204">
                  <c:v>2007-01</c:v>
                </c:pt>
                <c:pt idx="205">
                  <c:v>2007-02</c:v>
                </c:pt>
                <c:pt idx="206">
                  <c:v>2007-03</c:v>
                </c:pt>
                <c:pt idx="207">
                  <c:v>2007-04</c:v>
                </c:pt>
                <c:pt idx="208">
                  <c:v>2007-05</c:v>
                </c:pt>
                <c:pt idx="209">
                  <c:v>2007-06</c:v>
                </c:pt>
                <c:pt idx="210">
                  <c:v>2007-07</c:v>
                </c:pt>
                <c:pt idx="211">
                  <c:v>2007-08</c:v>
                </c:pt>
                <c:pt idx="212">
                  <c:v>2007-09</c:v>
                </c:pt>
                <c:pt idx="213">
                  <c:v>2007-10</c:v>
                </c:pt>
                <c:pt idx="214">
                  <c:v>2007-11</c:v>
                </c:pt>
                <c:pt idx="215">
                  <c:v>2007-12</c:v>
                </c:pt>
                <c:pt idx="216">
                  <c:v>2008-01</c:v>
                </c:pt>
                <c:pt idx="217">
                  <c:v>2008-02</c:v>
                </c:pt>
                <c:pt idx="218">
                  <c:v>2008-03</c:v>
                </c:pt>
                <c:pt idx="219">
                  <c:v>2008-04</c:v>
                </c:pt>
                <c:pt idx="220">
                  <c:v>2008-05</c:v>
                </c:pt>
                <c:pt idx="221">
                  <c:v>2008-06</c:v>
                </c:pt>
                <c:pt idx="222">
                  <c:v>2008-07</c:v>
                </c:pt>
                <c:pt idx="223">
                  <c:v>2008-08</c:v>
                </c:pt>
                <c:pt idx="224">
                  <c:v>2008-09</c:v>
                </c:pt>
                <c:pt idx="225">
                  <c:v>2008-10</c:v>
                </c:pt>
                <c:pt idx="226">
                  <c:v>2008-11</c:v>
                </c:pt>
                <c:pt idx="227">
                  <c:v>2008-12</c:v>
                </c:pt>
                <c:pt idx="228">
                  <c:v>2009-01</c:v>
                </c:pt>
                <c:pt idx="229">
                  <c:v>2009-02</c:v>
                </c:pt>
                <c:pt idx="230">
                  <c:v>2009-03</c:v>
                </c:pt>
                <c:pt idx="231">
                  <c:v>2009-04</c:v>
                </c:pt>
                <c:pt idx="232">
                  <c:v>2009-05</c:v>
                </c:pt>
                <c:pt idx="233">
                  <c:v>2009-06</c:v>
                </c:pt>
                <c:pt idx="234">
                  <c:v>2009-07</c:v>
                </c:pt>
                <c:pt idx="235">
                  <c:v>2009-08</c:v>
                </c:pt>
                <c:pt idx="236">
                  <c:v>2009-09</c:v>
                </c:pt>
                <c:pt idx="237">
                  <c:v>2009-10</c:v>
                </c:pt>
                <c:pt idx="238">
                  <c:v>2009-11</c:v>
                </c:pt>
                <c:pt idx="239">
                  <c:v>2009-12</c:v>
                </c:pt>
                <c:pt idx="240">
                  <c:v>2010-01</c:v>
                </c:pt>
                <c:pt idx="241">
                  <c:v>2010-02</c:v>
                </c:pt>
                <c:pt idx="242">
                  <c:v>2010-03</c:v>
                </c:pt>
                <c:pt idx="243">
                  <c:v>2010-04</c:v>
                </c:pt>
                <c:pt idx="244">
                  <c:v>2010-05</c:v>
                </c:pt>
                <c:pt idx="245">
                  <c:v>2010-06</c:v>
                </c:pt>
                <c:pt idx="246">
                  <c:v>2010-07</c:v>
                </c:pt>
                <c:pt idx="247">
                  <c:v>2010-08</c:v>
                </c:pt>
                <c:pt idx="248">
                  <c:v>2010-09</c:v>
                </c:pt>
                <c:pt idx="249">
                  <c:v>2010-10</c:v>
                </c:pt>
                <c:pt idx="250">
                  <c:v>2010-11</c:v>
                </c:pt>
                <c:pt idx="251">
                  <c:v>2010-12</c:v>
                </c:pt>
                <c:pt idx="252">
                  <c:v>2011-01</c:v>
                </c:pt>
                <c:pt idx="253">
                  <c:v>2011-02</c:v>
                </c:pt>
                <c:pt idx="254">
                  <c:v>2011-03</c:v>
                </c:pt>
                <c:pt idx="255">
                  <c:v>2011-04</c:v>
                </c:pt>
                <c:pt idx="256">
                  <c:v>2011-05</c:v>
                </c:pt>
                <c:pt idx="257">
                  <c:v>2011-06</c:v>
                </c:pt>
                <c:pt idx="258">
                  <c:v>2011-07</c:v>
                </c:pt>
                <c:pt idx="259">
                  <c:v>2011-08</c:v>
                </c:pt>
                <c:pt idx="260">
                  <c:v>2011-09</c:v>
                </c:pt>
                <c:pt idx="261">
                  <c:v>2011-10</c:v>
                </c:pt>
                <c:pt idx="262">
                  <c:v>2011-11</c:v>
                </c:pt>
                <c:pt idx="263">
                  <c:v>2011-12</c:v>
                </c:pt>
                <c:pt idx="264">
                  <c:v>2012-01</c:v>
                </c:pt>
                <c:pt idx="265">
                  <c:v>2012-02</c:v>
                </c:pt>
                <c:pt idx="266">
                  <c:v>2012-03</c:v>
                </c:pt>
                <c:pt idx="267">
                  <c:v>2012-04</c:v>
                </c:pt>
                <c:pt idx="268">
                  <c:v>2012-05</c:v>
                </c:pt>
                <c:pt idx="269">
                  <c:v>2012-06</c:v>
                </c:pt>
                <c:pt idx="270">
                  <c:v>2012-07</c:v>
                </c:pt>
                <c:pt idx="271">
                  <c:v>2012-08</c:v>
                </c:pt>
                <c:pt idx="272">
                  <c:v>2012-09</c:v>
                </c:pt>
                <c:pt idx="273">
                  <c:v>2012-10</c:v>
                </c:pt>
                <c:pt idx="274">
                  <c:v>2012-11</c:v>
                </c:pt>
                <c:pt idx="275">
                  <c:v>2012-12</c:v>
                </c:pt>
                <c:pt idx="276">
                  <c:v>2013-01</c:v>
                </c:pt>
                <c:pt idx="277">
                  <c:v>2013-02</c:v>
                </c:pt>
                <c:pt idx="278">
                  <c:v>2013-03</c:v>
                </c:pt>
                <c:pt idx="279">
                  <c:v>2013-04</c:v>
                </c:pt>
                <c:pt idx="280">
                  <c:v>2013-05</c:v>
                </c:pt>
                <c:pt idx="281">
                  <c:v>2013-06</c:v>
                </c:pt>
                <c:pt idx="282">
                  <c:v>2013-07</c:v>
                </c:pt>
                <c:pt idx="283">
                  <c:v>2013-08</c:v>
                </c:pt>
                <c:pt idx="284">
                  <c:v>2013-09</c:v>
                </c:pt>
                <c:pt idx="285">
                  <c:v>2013-10</c:v>
                </c:pt>
                <c:pt idx="286">
                  <c:v>2013-11</c:v>
                </c:pt>
                <c:pt idx="287">
                  <c:v>2013-12</c:v>
                </c:pt>
                <c:pt idx="288">
                  <c:v>2014-01</c:v>
                </c:pt>
                <c:pt idx="289">
                  <c:v>2014-02</c:v>
                </c:pt>
                <c:pt idx="290">
                  <c:v>2014-03</c:v>
                </c:pt>
                <c:pt idx="291">
                  <c:v>2014-04</c:v>
                </c:pt>
                <c:pt idx="292">
                  <c:v>2014-05</c:v>
                </c:pt>
                <c:pt idx="293">
                  <c:v>2014-06</c:v>
                </c:pt>
                <c:pt idx="294">
                  <c:v>2014-07</c:v>
                </c:pt>
                <c:pt idx="295">
                  <c:v>2014-08</c:v>
                </c:pt>
                <c:pt idx="296">
                  <c:v>2014-09</c:v>
                </c:pt>
                <c:pt idx="297">
                  <c:v>2014-10</c:v>
                </c:pt>
                <c:pt idx="298">
                  <c:v>2014-11</c:v>
                </c:pt>
                <c:pt idx="299">
                  <c:v>2014-12</c:v>
                </c:pt>
                <c:pt idx="300">
                  <c:v>2015-01</c:v>
                </c:pt>
                <c:pt idx="301">
                  <c:v>2015-02</c:v>
                </c:pt>
                <c:pt idx="302">
                  <c:v>2015-03</c:v>
                </c:pt>
                <c:pt idx="303">
                  <c:v>2015-04</c:v>
                </c:pt>
                <c:pt idx="304">
                  <c:v>2015-05</c:v>
                </c:pt>
                <c:pt idx="305">
                  <c:v>2015-06</c:v>
                </c:pt>
                <c:pt idx="306">
                  <c:v>2015-07</c:v>
                </c:pt>
                <c:pt idx="307">
                  <c:v>2015-08</c:v>
                </c:pt>
                <c:pt idx="308">
                  <c:v>2015-09</c:v>
                </c:pt>
                <c:pt idx="309">
                  <c:v>2015-10</c:v>
                </c:pt>
                <c:pt idx="310">
                  <c:v>2015-11</c:v>
                </c:pt>
                <c:pt idx="311">
                  <c:v>2015-12</c:v>
                </c:pt>
                <c:pt idx="312">
                  <c:v>2016-01</c:v>
                </c:pt>
                <c:pt idx="313">
                  <c:v>2016-02</c:v>
                </c:pt>
                <c:pt idx="314">
                  <c:v>2016-03</c:v>
                </c:pt>
                <c:pt idx="315">
                  <c:v>2016-04</c:v>
                </c:pt>
                <c:pt idx="316">
                  <c:v>2016-05</c:v>
                </c:pt>
                <c:pt idx="317">
                  <c:v>2016-06</c:v>
                </c:pt>
                <c:pt idx="318">
                  <c:v>2016-07</c:v>
                </c:pt>
                <c:pt idx="319">
                  <c:v>2016-08</c:v>
                </c:pt>
                <c:pt idx="320">
                  <c:v>2016-09</c:v>
                </c:pt>
                <c:pt idx="321">
                  <c:v>2016-10</c:v>
                </c:pt>
                <c:pt idx="322">
                  <c:v>2016-11</c:v>
                </c:pt>
                <c:pt idx="323">
                  <c:v>2016-12</c:v>
                </c:pt>
                <c:pt idx="324">
                  <c:v>2017-01</c:v>
                </c:pt>
                <c:pt idx="325">
                  <c:v>2017-02</c:v>
                </c:pt>
                <c:pt idx="326">
                  <c:v>2017-03</c:v>
                </c:pt>
                <c:pt idx="327">
                  <c:v>2017-04</c:v>
                </c:pt>
                <c:pt idx="328">
                  <c:v>2017-05</c:v>
                </c:pt>
                <c:pt idx="329">
                  <c:v>2017-06</c:v>
                </c:pt>
                <c:pt idx="330">
                  <c:v>2017-07</c:v>
                </c:pt>
                <c:pt idx="331">
                  <c:v>2017-08</c:v>
                </c:pt>
                <c:pt idx="332">
                  <c:v>2017-09</c:v>
                </c:pt>
                <c:pt idx="333">
                  <c:v>2017-10</c:v>
                </c:pt>
                <c:pt idx="334">
                  <c:v>2017-11</c:v>
                </c:pt>
                <c:pt idx="335">
                  <c:v>2017-12</c:v>
                </c:pt>
                <c:pt idx="336">
                  <c:v>2018-01</c:v>
                </c:pt>
                <c:pt idx="337">
                  <c:v>2018-02</c:v>
                </c:pt>
                <c:pt idx="338">
                  <c:v>2018-03</c:v>
                </c:pt>
                <c:pt idx="339">
                  <c:v>2018-04</c:v>
                </c:pt>
                <c:pt idx="340">
                  <c:v>2018-05</c:v>
                </c:pt>
                <c:pt idx="341">
                  <c:v>2018-06</c:v>
                </c:pt>
                <c:pt idx="342">
                  <c:v>2018-07</c:v>
                </c:pt>
                <c:pt idx="343">
                  <c:v>2018-08</c:v>
                </c:pt>
                <c:pt idx="344">
                  <c:v>2018-09</c:v>
                </c:pt>
                <c:pt idx="345">
                  <c:v>2018-10</c:v>
                </c:pt>
                <c:pt idx="346">
                  <c:v>2018-11</c:v>
                </c:pt>
                <c:pt idx="347">
                  <c:v>2018-12</c:v>
                </c:pt>
                <c:pt idx="348">
                  <c:v>2019-01</c:v>
                </c:pt>
                <c:pt idx="349">
                  <c:v>2019-02</c:v>
                </c:pt>
                <c:pt idx="350">
                  <c:v>2019-03</c:v>
                </c:pt>
                <c:pt idx="351">
                  <c:v>2019-04</c:v>
                </c:pt>
                <c:pt idx="352">
                  <c:v>2019-05</c:v>
                </c:pt>
                <c:pt idx="353">
                  <c:v>2019-06</c:v>
                </c:pt>
                <c:pt idx="354">
                  <c:v>2019-07</c:v>
                </c:pt>
                <c:pt idx="355">
                  <c:v>2019-08</c:v>
                </c:pt>
                <c:pt idx="356">
                  <c:v>2019-09</c:v>
                </c:pt>
                <c:pt idx="357">
                  <c:v>2019-10</c:v>
                </c:pt>
                <c:pt idx="358">
                  <c:v>2019-11</c:v>
                </c:pt>
                <c:pt idx="359">
                  <c:v>2019-12</c:v>
                </c:pt>
                <c:pt idx="360">
                  <c:v>2020-01</c:v>
                </c:pt>
                <c:pt idx="361">
                  <c:v>2020-02</c:v>
                </c:pt>
                <c:pt idx="362">
                  <c:v>2020-03</c:v>
                </c:pt>
                <c:pt idx="363">
                  <c:v>2020-04</c:v>
                </c:pt>
                <c:pt idx="364">
                  <c:v>2020-05</c:v>
                </c:pt>
                <c:pt idx="365">
                  <c:v>2020-06</c:v>
                </c:pt>
                <c:pt idx="366">
                  <c:v>2020-07</c:v>
                </c:pt>
                <c:pt idx="367">
                  <c:v>2020-08</c:v>
                </c:pt>
                <c:pt idx="368">
                  <c:v>2020-09</c:v>
                </c:pt>
                <c:pt idx="369">
                  <c:v>2020-10</c:v>
                </c:pt>
                <c:pt idx="370">
                  <c:v>2020-11</c:v>
                </c:pt>
                <c:pt idx="371">
                  <c:v>2020-12</c:v>
                </c:pt>
                <c:pt idx="372">
                  <c:v>2021-01</c:v>
                </c:pt>
                <c:pt idx="373">
                  <c:v>2021-02</c:v>
                </c:pt>
                <c:pt idx="374">
                  <c:v>2021-03</c:v>
                </c:pt>
                <c:pt idx="375">
                  <c:v>2021-04</c:v>
                </c:pt>
                <c:pt idx="376">
                  <c:v>2021-05</c:v>
                </c:pt>
                <c:pt idx="377">
                  <c:v>2021-06</c:v>
                </c:pt>
                <c:pt idx="378">
                  <c:v>2021-07</c:v>
                </c:pt>
                <c:pt idx="379">
                  <c:v>2021-08</c:v>
                </c:pt>
                <c:pt idx="380">
                  <c:v>2021-09</c:v>
                </c:pt>
                <c:pt idx="381">
                  <c:v>2021-10</c:v>
                </c:pt>
                <c:pt idx="382">
                  <c:v>2021-11</c:v>
                </c:pt>
                <c:pt idx="383">
                  <c:v>2021-12</c:v>
                </c:pt>
                <c:pt idx="384">
                  <c:v>2022-01</c:v>
                </c:pt>
                <c:pt idx="385">
                  <c:v>2022-02</c:v>
                </c:pt>
                <c:pt idx="386">
                  <c:v>2022-03</c:v>
                </c:pt>
                <c:pt idx="387">
                  <c:v>2022-04</c:v>
                </c:pt>
                <c:pt idx="388">
                  <c:v>2022-05</c:v>
                </c:pt>
                <c:pt idx="389">
                  <c:v>2022-06</c:v>
                </c:pt>
                <c:pt idx="390">
                  <c:v>2022-07</c:v>
                </c:pt>
                <c:pt idx="391">
                  <c:v>2022-08</c:v>
                </c:pt>
                <c:pt idx="392">
                  <c:v>2022-09</c:v>
                </c:pt>
                <c:pt idx="393">
                  <c:v>2022-10</c:v>
                </c:pt>
                <c:pt idx="394">
                  <c:v>2022-11</c:v>
                </c:pt>
                <c:pt idx="395">
                  <c:v>2022-12</c:v>
                </c:pt>
              </c:strCache>
            </c:strRef>
          </c:cat>
          <c:val>
            <c:numRef>
              <c:f>投資時期とリターン!$C$2:$C$397</c:f>
              <c:numCache>
                <c:formatCode>General</c:formatCode>
                <c:ptCount val="396"/>
                <c:pt idx="0">
                  <c:v>11.6673757141121</c:v>
                </c:pt>
                <c:pt idx="1">
                  <c:v>11.5685920033746</c:v>
                </c:pt>
                <c:pt idx="2">
                  <c:v>11.2946402306289</c:v>
                </c:pt>
                <c:pt idx="3">
                  <c:v>11.6067110036276</c:v>
                </c:pt>
                <c:pt idx="4">
                  <c:v>10.6289621570744</c:v>
                </c:pt>
                <c:pt idx="5">
                  <c:v>10.7242612144573</c:v>
                </c:pt>
                <c:pt idx="6">
                  <c:v>10.7805699845571</c:v>
                </c:pt>
                <c:pt idx="7">
                  <c:v>11.9032118055556</c:v>
                </c:pt>
                <c:pt idx="8">
                  <c:v>12.545335729456</c:v>
                </c:pt>
                <c:pt idx="9">
                  <c:v>12.6299342105263</c:v>
                </c:pt>
                <c:pt idx="10">
                  <c:v>11.9157718329092</c:v>
                </c:pt>
                <c:pt idx="11">
                  <c:v>11.6270970867906</c:v>
                </c:pt>
                <c:pt idx="12">
                  <c:v>11.1636088738988</c:v>
                </c:pt>
                <c:pt idx="13">
                  <c:v>10.4598577927916</c:v>
                </c:pt>
                <c:pt idx="14">
                  <c:v>10.2326635040776</c:v>
                </c:pt>
                <c:pt idx="15">
                  <c:v>10.2293920179038</c:v>
                </c:pt>
                <c:pt idx="16">
                  <c:v>9.84916502065003</c:v>
                </c:pt>
                <c:pt idx="17">
                  <c:v>10.3445953227719</c:v>
                </c:pt>
                <c:pt idx="18">
                  <c:v>9.90046672339548</c:v>
                </c:pt>
                <c:pt idx="19">
                  <c:v>9.70968312975748</c:v>
                </c:pt>
                <c:pt idx="20">
                  <c:v>9.89919042953643</c:v>
                </c:pt>
                <c:pt idx="21">
                  <c:v>9.78341189960505</c:v>
                </c:pt>
                <c:pt idx="22">
                  <c:v>10.2326635040776</c:v>
                </c:pt>
                <c:pt idx="23">
                  <c:v>9.20544726557817</c:v>
                </c:pt>
                <c:pt idx="24">
                  <c:v>9.39258280737805</c:v>
                </c:pt>
                <c:pt idx="25">
                  <c:v>9.30336806396899</c:v>
                </c:pt>
                <c:pt idx="26">
                  <c:v>9.51101092422403</c:v>
                </c:pt>
                <c:pt idx="27">
                  <c:v>9.25292203879986</c:v>
                </c:pt>
                <c:pt idx="28">
                  <c:v>9.24401107499699</c:v>
                </c:pt>
                <c:pt idx="29">
                  <c:v>9.40731121673936</c:v>
                </c:pt>
                <c:pt idx="30">
                  <c:v>9.05094175054808</c:v>
                </c:pt>
                <c:pt idx="31">
                  <c:v>9.27348259787938</c:v>
                </c:pt>
                <c:pt idx="32">
                  <c:v>9.18980373384394</c:v>
                </c:pt>
                <c:pt idx="33">
                  <c:v>9.17048820101271</c:v>
                </c:pt>
                <c:pt idx="34">
                  <c:v>8.90112437695607</c:v>
                </c:pt>
                <c:pt idx="35">
                  <c:v>8.81205388905465</c:v>
                </c:pt>
                <c:pt idx="36">
                  <c:v>8.75039883312822</c:v>
                </c:pt>
                <c:pt idx="37">
                  <c:v>8.65961477739185</c:v>
                </c:pt>
                <c:pt idx="38">
                  <c:v>8.50067527176921</c:v>
                </c:pt>
                <c:pt idx="39">
                  <c:v>8.72236988573116</c:v>
                </c:pt>
                <c:pt idx="40">
                  <c:v>8.52862124880606</c:v>
                </c:pt>
                <c:pt idx="41">
                  <c:v>8.52218498213216</c:v>
                </c:pt>
                <c:pt idx="42">
                  <c:v>8.5678263004039</c:v>
                </c:pt>
                <c:pt idx="43">
                  <c:v>8.28263870912072</c:v>
                </c:pt>
                <c:pt idx="44">
                  <c:v>8.36619963828906</c:v>
                </c:pt>
                <c:pt idx="45">
                  <c:v>8.20704101917363</c:v>
                </c:pt>
                <c:pt idx="46">
                  <c:v>8.31438532666364</c:v>
                </c:pt>
                <c:pt idx="47">
                  <c:v>8.23132168506807</c:v>
                </c:pt>
                <c:pt idx="48">
                  <c:v>7.97221818483835</c:v>
                </c:pt>
                <c:pt idx="49">
                  <c:v>8.21916341995976</c:v>
                </c:pt>
                <c:pt idx="50">
                  <c:v>8.61318617224129</c:v>
                </c:pt>
                <c:pt idx="51">
                  <c:v>8.51500299394558</c:v>
                </c:pt>
                <c:pt idx="52">
                  <c:v>8.41073384446878</c:v>
                </c:pt>
                <c:pt idx="53">
                  <c:v>8.64226708983276</c:v>
                </c:pt>
                <c:pt idx="54">
                  <c:v>8.37843145812421</c:v>
                </c:pt>
                <c:pt idx="55">
                  <c:v>8.07482807209405</c:v>
                </c:pt>
                <c:pt idx="56">
                  <c:v>8.29785394739686</c:v>
                </c:pt>
                <c:pt idx="57">
                  <c:v>8.12850640414947</c:v>
                </c:pt>
                <c:pt idx="58">
                  <c:v>8.4628270404902</c:v>
                </c:pt>
                <c:pt idx="59">
                  <c:v>8.36000609663161</c:v>
                </c:pt>
                <c:pt idx="60">
                  <c:v>8.16185536329238</c:v>
                </c:pt>
                <c:pt idx="61">
                  <c:v>7.87767496255565</c:v>
                </c:pt>
                <c:pt idx="62">
                  <c:v>7.66811128197959</c:v>
                </c:pt>
                <c:pt idx="63">
                  <c:v>7.45954032367741</c:v>
                </c:pt>
                <c:pt idx="64">
                  <c:v>7.19816272965879</c:v>
                </c:pt>
                <c:pt idx="65">
                  <c:v>7.04818724185406</c:v>
                </c:pt>
                <c:pt idx="66">
                  <c:v>6.83112123260862</c:v>
                </c:pt>
                <c:pt idx="67">
                  <c:v>6.83330960347405</c:v>
                </c:pt>
                <c:pt idx="68">
                  <c:v>6.56987388990606</c:v>
                </c:pt>
                <c:pt idx="69">
                  <c:v>6.60275150472915</c:v>
                </c:pt>
                <c:pt idx="70">
                  <c:v>6.3424021672696</c:v>
                </c:pt>
                <c:pt idx="71">
                  <c:v>6.23366291624048</c:v>
                </c:pt>
                <c:pt idx="72">
                  <c:v>6.03675985031917</c:v>
                </c:pt>
                <c:pt idx="73">
                  <c:v>5.99519073122746</c:v>
                </c:pt>
                <c:pt idx="74">
                  <c:v>5.94810224632068</c:v>
                </c:pt>
                <c:pt idx="75">
                  <c:v>5.86926945595182</c:v>
                </c:pt>
                <c:pt idx="76">
                  <c:v>5.73813366810139</c:v>
                </c:pt>
                <c:pt idx="77">
                  <c:v>5.72521360511758</c:v>
                </c:pt>
                <c:pt idx="78">
                  <c:v>5.99968747558403</c:v>
                </c:pt>
                <c:pt idx="79">
                  <c:v>5.88889400144174</c:v>
                </c:pt>
                <c:pt idx="80">
                  <c:v>5.58610856502699</c:v>
                </c:pt>
                <c:pt idx="81">
                  <c:v>5.44401434911452</c:v>
                </c:pt>
                <c:pt idx="82">
                  <c:v>5.07186071702201</c:v>
                </c:pt>
                <c:pt idx="83">
                  <c:v>5.18333018333018</c:v>
                </c:pt>
                <c:pt idx="84">
                  <c:v>4.88386587971914</c:v>
                </c:pt>
                <c:pt idx="85">
                  <c:v>4.85508712475658</c:v>
                </c:pt>
                <c:pt idx="86">
                  <c:v>5.07119082840237</c:v>
                </c:pt>
                <c:pt idx="87">
                  <c:v>4.79134948960491</c:v>
                </c:pt>
                <c:pt idx="88">
                  <c:v>4.52621775828736</c:v>
                </c:pt>
                <c:pt idx="89">
                  <c:v>4.33773188422171</c:v>
                </c:pt>
                <c:pt idx="90">
                  <c:v>4.02332575368591</c:v>
                </c:pt>
                <c:pt idx="91">
                  <c:v>4.26862485686015</c:v>
                </c:pt>
                <c:pt idx="92">
                  <c:v>4.05318385271514</c:v>
                </c:pt>
                <c:pt idx="93">
                  <c:v>4.19791826113577</c:v>
                </c:pt>
                <c:pt idx="94">
                  <c:v>4.01873560812225</c:v>
                </c:pt>
                <c:pt idx="95">
                  <c:v>3.95649351318488</c:v>
                </c:pt>
                <c:pt idx="96">
                  <c:v>3.91673807483576</c:v>
                </c:pt>
                <c:pt idx="97">
                  <c:v>3.65896658852231</c:v>
                </c:pt>
                <c:pt idx="98">
                  <c:v>3.48491036986612</c:v>
                </c:pt>
                <c:pt idx="99">
                  <c:v>3.45356420058466</c:v>
                </c:pt>
                <c:pt idx="100">
                  <c:v>3.51982911937808</c:v>
                </c:pt>
                <c:pt idx="101">
                  <c:v>3.38628025118183</c:v>
                </c:pt>
                <c:pt idx="102">
                  <c:v>3.42607547270829</c:v>
                </c:pt>
                <c:pt idx="103">
                  <c:v>4.01084322246365</c:v>
                </c:pt>
                <c:pt idx="104">
                  <c:v>3.77528244560034</c:v>
                </c:pt>
                <c:pt idx="105">
                  <c:v>3.49467993118953</c:v>
                </c:pt>
                <c:pt idx="106">
                  <c:v>3.29958835712383</c:v>
                </c:pt>
                <c:pt idx="107">
                  <c:v>3.12350007728415</c:v>
                </c:pt>
                <c:pt idx="108">
                  <c:v>3.00045325247726</c:v>
                </c:pt>
                <c:pt idx="109">
                  <c:v>3.10054670402881</c:v>
                </c:pt>
                <c:pt idx="110">
                  <c:v>2.98475555244603</c:v>
                </c:pt>
                <c:pt idx="111">
                  <c:v>2.87564223550383</c:v>
                </c:pt>
                <c:pt idx="112">
                  <c:v>2.94928716278498</c:v>
                </c:pt>
                <c:pt idx="113">
                  <c:v>2.79702194928281</c:v>
                </c:pt>
                <c:pt idx="114">
                  <c:v>2.88962309591186</c:v>
                </c:pt>
                <c:pt idx="115">
                  <c:v>2.90780893813285</c:v>
                </c:pt>
                <c:pt idx="116">
                  <c:v>2.99327205681721</c:v>
                </c:pt>
                <c:pt idx="117">
                  <c:v>2.81709258729355</c:v>
                </c:pt>
                <c:pt idx="118">
                  <c:v>2.76439798115069</c:v>
                </c:pt>
                <c:pt idx="119">
                  <c:v>2.61323804662243</c:v>
                </c:pt>
                <c:pt idx="120">
                  <c:v>2.7533955796509</c:v>
                </c:pt>
                <c:pt idx="121">
                  <c:v>2.8098973961154</c:v>
                </c:pt>
                <c:pt idx="122">
                  <c:v>2.5620921138678</c:v>
                </c:pt>
                <c:pt idx="123">
                  <c:v>2.64350089160923</c:v>
                </c:pt>
                <c:pt idx="124">
                  <c:v>2.70273124032099</c:v>
                </c:pt>
                <c:pt idx="125">
                  <c:v>2.6395572666025</c:v>
                </c:pt>
                <c:pt idx="126">
                  <c:v>2.68340753269082</c:v>
                </c:pt>
                <c:pt idx="127">
                  <c:v>2.52984818934163</c:v>
                </c:pt>
                <c:pt idx="128">
                  <c:v>2.67279726559509</c:v>
                </c:pt>
                <c:pt idx="129">
                  <c:v>2.68609206660137</c:v>
                </c:pt>
                <c:pt idx="130">
                  <c:v>2.91988288528081</c:v>
                </c:pt>
                <c:pt idx="131">
                  <c:v>2.90809525252219</c:v>
                </c:pt>
                <c:pt idx="132">
                  <c:v>2.81074077056537</c:v>
                </c:pt>
                <c:pt idx="133">
                  <c:v>3.09652079939352</c:v>
                </c:pt>
                <c:pt idx="134">
                  <c:v>3.30897244749339</c:v>
                </c:pt>
                <c:pt idx="135">
                  <c:v>3.07292750468202</c:v>
                </c:pt>
                <c:pt idx="136">
                  <c:v>3.05736490898377</c:v>
                </c:pt>
                <c:pt idx="137">
                  <c:v>3.13587284993221</c:v>
                </c:pt>
                <c:pt idx="138">
                  <c:v>3.16991818234357</c:v>
                </c:pt>
                <c:pt idx="139">
                  <c:v>3.38705693466716</c:v>
                </c:pt>
                <c:pt idx="140">
                  <c:v>3.68849309278152</c:v>
                </c:pt>
                <c:pt idx="141">
                  <c:v>3.62292173847402</c:v>
                </c:pt>
                <c:pt idx="142">
                  <c:v>3.36960814428014</c:v>
                </c:pt>
                <c:pt idx="143">
                  <c:v>3.3442791443105</c:v>
                </c:pt>
                <c:pt idx="144">
                  <c:v>3.39718633870111</c:v>
                </c:pt>
                <c:pt idx="145">
                  <c:v>3.46922917061975</c:v>
                </c:pt>
                <c:pt idx="146">
                  <c:v>3.34629027619205</c:v>
                </c:pt>
                <c:pt idx="147">
                  <c:v>3.56526018645768</c:v>
                </c:pt>
                <c:pt idx="148">
                  <c:v>3.59793466649174</c:v>
                </c:pt>
                <c:pt idx="149">
                  <c:v>3.87898809884626</c:v>
                </c:pt>
                <c:pt idx="150">
                  <c:v>4.21173295890832</c:v>
                </c:pt>
                <c:pt idx="151">
                  <c:v>4.19127359262938</c:v>
                </c:pt>
                <c:pt idx="152">
                  <c:v>4.70942498282799</c:v>
                </c:pt>
                <c:pt idx="153">
                  <c:v>4.33469562861272</c:v>
                </c:pt>
                <c:pt idx="154">
                  <c:v>4.10067178605376</c:v>
                </c:pt>
                <c:pt idx="155">
                  <c:v>4.36396081016572</c:v>
                </c:pt>
                <c:pt idx="156">
                  <c:v>4.48696973238284</c:v>
                </c:pt>
                <c:pt idx="157">
                  <c:v>4.56458420020211</c:v>
                </c:pt>
                <c:pt idx="158">
                  <c:v>4.52675139710911</c:v>
                </c:pt>
                <c:pt idx="159">
                  <c:v>4.18738821271212</c:v>
                </c:pt>
                <c:pt idx="160">
                  <c:v>3.98457850330535</c:v>
                </c:pt>
                <c:pt idx="161">
                  <c:v>3.93996921498204</c:v>
                </c:pt>
                <c:pt idx="162">
                  <c:v>3.86532033987033</c:v>
                </c:pt>
                <c:pt idx="163">
                  <c:v>3.80898999017867</c:v>
                </c:pt>
                <c:pt idx="164">
                  <c:v>3.85503579425083</c:v>
                </c:pt>
                <c:pt idx="165">
                  <c:v>3.65419573431299</c:v>
                </c:pt>
                <c:pt idx="166">
                  <c:v>3.62833112833113</c:v>
                </c:pt>
                <c:pt idx="167">
                  <c:v>3.45303618965393</c:v>
                </c:pt>
                <c:pt idx="168">
                  <c:v>3.39439321740207</c:v>
                </c:pt>
                <c:pt idx="169">
                  <c:v>3.35345083585166</c:v>
                </c:pt>
                <c:pt idx="170">
                  <c:v>3.4092220811394</c:v>
                </c:pt>
                <c:pt idx="171">
                  <c:v>3.46744333062404</c:v>
                </c:pt>
                <c:pt idx="172">
                  <c:v>3.42604490130992</c:v>
                </c:pt>
                <c:pt idx="173">
                  <c:v>3.36550261211038</c:v>
                </c:pt>
                <c:pt idx="174">
                  <c:v>3.48500526449552</c:v>
                </c:pt>
                <c:pt idx="175">
                  <c:v>3.47705209012534</c:v>
                </c:pt>
                <c:pt idx="176">
                  <c:v>3.44479534892067</c:v>
                </c:pt>
                <c:pt idx="177">
                  <c:v>3.39718633870111</c:v>
                </c:pt>
                <c:pt idx="178">
                  <c:v>3.27094443781841</c:v>
                </c:pt>
                <c:pt idx="179">
                  <c:v>3.16811340682553</c:v>
                </c:pt>
                <c:pt idx="180">
                  <c:v>3.25031533857628</c:v>
                </c:pt>
                <c:pt idx="181">
                  <c:v>3.19001329345298</c:v>
                </c:pt>
                <c:pt idx="182">
                  <c:v>3.25218746558924</c:v>
                </c:pt>
                <c:pt idx="183">
                  <c:v>3.31892639495181</c:v>
                </c:pt>
                <c:pt idx="184">
                  <c:v>3.2224087284935</c:v>
                </c:pt>
                <c:pt idx="185">
                  <c:v>3.22286855866972</c:v>
                </c:pt>
                <c:pt idx="186">
                  <c:v>3.1109724675493</c:v>
                </c:pt>
                <c:pt idx="187">
                  <c:v>3.14628010456188</c:v>
                </c:pt>
                <c:pt idx="188">
                  <c:v>3.12456767116153</c:v>
                </c:pt>
                <c:pt idx="189">
                  <c:v>3.18100098590732</c:v>
                </c:pt>
                <c:pt idx="190">
                  <c:v>3.07287831738003</c:v>
                </c:pt>
                <c:pt idx="191">
                  <c:v>3.07580770494036</c:v>
                </c:pt>
                <c:pt idx="192">
                  <c:v>2.99942191113055</c:v>
                </c:pt>
                <c:pt idx="193">
                  <c:v>2.99806349850858</c:v>
                </c:pt>
                <c:pt idx="194">
                  <c:v>2.96525412602427</c:v>
                </c:pt>
                <c:pt idx="195">
                  <c:v>2.92955188805213</c:v>
                </c:pt>
                <c:pt idx="196">
                  <c:v>3.02301411710981</c:v>
                </c:pt>
                <c:pt idx="197">
                  <c:v>3.0227523224689</c:v>
                </c:pt>
                <c:pt idx="198">
                  <c:v>3.00745695799978</c:v>
                </c:pt>
                <c:pt idx="199">
                  <c:v>2.94480833243853</c:v>
                </c:pt>
                <c:pt idx="200">
                  <c:v>2.87419994759891</c:v>
                </c:pt>
                <c:pt idx="201">
                  <c:v>2.78640579415649</c:v>
                </c:pt>
                <c:pt idx="202">
                  <c:v>2.74126643010645</c:v>
                </c:pt>
                <c:pt idx="203">
                  <c:v>2.70711415074385</c:v>
                </c:pt>
                <c:pt idx="204">
                  <c:v>2.66958226721549</c:v>
                </c:pt>
                <c:pt idx="205">
                  <c:v>2.72920487340243</c:v>
                </c:pt>
                <c:pt idx="206">
                  <c:v>2.7022366735639</c:v>
                </c:pt>
                <c:pt idx="207">
                  <c:v>2.59010908207802</c:v>
                </c:pt>
                <c:pt idx="208">
                  <c:v>2.50846062379951</c:v>
                </c:pt>
                <c:pt idx="209">
                  <c:v>2.55396281637676</c:v>
                </c:pt>
                <c:pt idx="210">
                  <c:v>2.63834202587836</c:v>
                </c:pt>
                <c:pt idx="211">
                  <c:v>2.60483449684191</c:v>
                </c:pt>
                <c:pt idx="212">
                  <c:v>2.51481906009497</c:v>
                </c:pt>
                <c:pt idx="213">
                  <c:v>2.47808800939731</c:v>
                </c:pt>
                <c:pt idx="214">
                  <c:v>2.59226001593367</c:v>
                </c:pt>
                <c:pt idx="215">
                  <c:v>2.61482197826146</c:v>
                </c:pt>
                <c:pt idx="216">
                  <c:v>2.78517282652062</c:v>
                </c:pt>
                <c:pt idx="217">
                  <c:v>2.88547530117313</c:v>
                </c:pt>
                <c:pt idx="218">
                  <c:v>2.90277462765555</c:v>
                </c:pt>
                <c:pt idx="219">
                  <c:v>2.77102173081503</c:v>
                </c:pt>
                <c:pt idx="220">
                  <c:v>2.74175580913752</c:v>
                </c:pt>
                <c:pt idx="221">
                  <c:v>2.999609375</c:v>
                </c:pt>
                <c:pt idx="222">
                  <c:v>3.0294781359971</c:v>
                </c:pt>
                <c:pt idx="223">
                  <c:v>2.99299205662481</c:v>
                </c:pt>
                <c:pt idx="224">
                  <c:v>3.29186529030488</c:v>
                </c:pt>
                <c:pt idx="225">
                  <c:v>3.96335483870968</c:v>
                </c:pt>
                <c:pt idx="226">
                  <c:v>4.28400874765688</c:v>
                </c:pt>
                <c:pt idx="227">
                  <c:v>4.2507611403266</c:v>
                </c:pt>
                <c:pt idx="228">
                  <c:v>4.64898048142587</c:v>
                </c:pt>
                <c:pt idx="229">
                  <c:v>5.22316995197867</c:v>
                </c:pt>
                <c:pt idx="230">
                  <c:v>4.81218744908318</c:v>
                </c:pt>
                <c:pt idx="231">
                  <c:v>4.39901009383486</c:v>
                </c:pt>
                <c:pt idx="232">
                  <c:v>4.17727440868638</c:v>
                </c:pt>
                <c:pt idx="233">
                  <c:v>4.17645651133446</c:v>
                </c:pt>
                <c:pt idx="234">
                  <c:v>3.88818001377243</c:v>
                </c:pt>
                <c:pt idx="235">
                  <c:v>3.76192902353471</c:v>
                </c:pt>
                <c:pt idx="236">
                  <c:v>3.63217542664699</c:v>
                </c:pt>
                <c:pt idx="237">
                  <c:v>3.70540151902643</c:v>
                </c:pt>
                <c:pt idx="238">
                  <c:v>3.50437647746046</c:v>
                </c:pt>
                <c:pt idx="239">
                  <c:v>3.44318895166353</c:v>
                </c:pt>
                <c:pt idx="240">
                  <c:v>3.57538621993351</c:v>
                </c:pt>
                <c:pt idx="241">
                  <c:v>3.47626506351348</c:v>
                </c:pt>
                <c:pt idx="242">
                  <c:v>3.28322345074096</c:v>
                </c:pt>
                <c:pt idx="243">
                  <c:v>3.23547008907128</c:v>
                </c:pt>
                <c:pt idx="244">
                  <c:v>3.52438475872261</c:v>
                </c:pt>
                <c:pt idx="245">
                  <c:v>3.7251021140767</c:v>
                </c:pt>
                <c:pt idx="246">
                  <c:v>3.48538489469862</c:v>
                </c:pt>
                <c:pt idx="247">
                  <c:v>3.65900145807325</c:v>
                </c:pt>
                <c:pt idx="248">
                  <c:v>3.36444093936208</c:v>
                </c:pt>
                <c:pt idx="249">
                  <c:v>3.24484897655629</c:v>
                </c:pt>
                <c:pt idx="250">
                  <c:v>3.25229765787133</c:v>
                </c:pt>
                <c:pt idx="251">
                  <c:v>3.05294042810343</c:v>
                </c:pt>
                <c:pt idx="252">
                  <c:v>2.9853357385003</c:v>
                </c:pt>
                <c:pt idx="253">
                  <c:v>2.89288889558626</c:v>
                </c:pt>
                <c:pt idx="254">
                  <c:v>2.8959217999291</c:v>
                </c:pt>
                <c:pt idx="255">
                  <c:v>2.81568776996355</c:v>
                </c:pt>
                <c:pt idx="256">
                  <c:v>2.85422242045792</c:v>
                </c:pt>
                <c:pt idx="257">
                  <c:v>2.90730251999031</c:v>
                </c:pt>
                <c:pt idx="258">
                  <c:v>2.97110533320952</c:v>
                </c:pt>
                <c:pt idx="259">
                  <c:v>3.14999712853498</c:v>
                </c:pt>
                <c:pt idx="260">
                  <c:v>3.39352318325644</c:v>
                </c:pt>
                <c:pt idx="261">
                  <c:v>3.06351232745552</c:v>
                </c:pt>
                <c:pt idx="262">
                  <c:v>3.07908834284981</c:v>
                </c:pt>
                <c:pt idx="263">
                  <c:v>3.05303753180662</c:v>
                </c:pt>
                <c:pt idx="264">
                  <c:v>2.92553394137503</c:v>
                </c:pt>
                <c:pt idx="265">
                  <c:v>2.81141995196532</c:v>
                </c:pt>
                <c:pt idx="266">
                  <c:v>2.72600765369514</c:v>
                </c:pt>
                <c:pt idx="267">
                  <c:v>2.74660028184933</c:v>
                </c:pt>
                <c:pt idx="268">
                  <c:v>2.93017789411828</c:v>
                </c:pt>
                <c:pt idx="269">
                  <c:v>2.81868502965878</c:v>
                </c:pt>
                <c:pt idx="270">
                  <c:v>2.7836180146739</c:v>
                </c:pt>
                <c:pt idx="271">
                  <c:v>2.72967054842241</c:v>
                </c:pt>
                <c:pt idx="272">
                  <c:v>2.66507944220397</c:v>
                </c:pt>
                <c:pt idx="273">
                  <c:v>2.71888454566055</c:v>
                </c:pt>
                <c:pt idx="274">
                  <c:v>2.71116665960542</c:v>
                </c:pt>
                <c:pt idx="275">
                  <c:v>2.6921377937021</c:v>
                </c:pt>
                <c:pt idx="276">
                  <c:v>2.56289591552022</c:v>
                </c:pt>
                <c:pt idx="277">
                  <c:v>2.53485884807352</c:v>
                </c:pt>
                <c:pt idx="278">
                  <c:v>2.44680376499978</c:v>
                </c:pt>
                <c:pt idx="279">
                  <c:v>2.40333756893282</c:v>
                </c:pt>
                <c:pt idx="280">
                  <c:v>2.35445257981039</c:v>
                </c:pt>
                <c:pt idx="281">
                  <c:v>2.39030555071345</c:v>
                </c:pt>
                <c:pt idx="282">
                  <c:v>2.27764825921114</c:v>
                </c:pt>
                <c:pt idx="283">
                  <c:v>2.35123731605602</c:v>
                </c:pt>
                <c:pt idx="284">
                  <c:v>2.28331004133092</c:v>
                </c:pt>
                <c:pt idx="285">
                  <c:v>2.18583123640794</c:v>
                </c:pt>
                <c:pt idx="286">
                  <c:v>2.12619267807798</c:v>
                </c:pt>
                <c:pt idx="287">
                  <c:v>2.07724685667294</c:v>
                </c:pt>
                <c:pt idx="288">
                  <c:v>2.15388844322026</c:v>
                </c:pt>
                <c:pt idx="289">
                  <c:v>2.06485788808519</c:v>
                </c:pt>
                <c:pt idx="290">
                  <c:v>2.05064251150966</c:v>
                </c:pt>
                <c:pt idx="291">
                  <c:v>2.03800525491653</c:v>
                </c:pt>
                <c:pt idx="292">
                  <c:v>1.99602821836481</c:v>
                </c:pt>
                <c:pt idx="293">
                  <c:v>1.95869872412931</c:v>
                </c:pt>
                <c:pt idx="294">
                  <c:v>1.98868786483449</c:v>
                </c:pt>
                <c:pt idx="295">
                  <c:v>1.91652066268338</c:v>
                </c:pt>
                <c:pt idx="296">
                  <c:v>1.94672183096806</c:v>
                </c:pt>
                <c:pt idx="297">
                  <c:v>1.90257922251679</c:v>
                </c:pt>
                <c:pt idx="298">
                  <c:v>1.85701986883089</c:v>
                </c:pt>
                <c:pt idx="299">
                  <c:v>1.86483073485842</c:v>
                </c:pt>
                <c:pt idx="300">
                  <c:v>1.92457105048146</c:v>
                </c:pt>
                <c:pt idx="301">
                  <c:v>1.82442385364695</c:v>
                </c:pt>
                <c:pt idx="302">
                  <c:v>1.85672352010987</c:v>
                </c:pt>
                <c:pt idx="303">
                  <c:v>1.84103648508039</c:v>
                </c:pt>
                <c:pt idx="304">
                  <c:v>1.82192190339709</c:v>
                </c:pt>
                <c:pt idx="305">
                  <c:v>1.86102534523123</c:v>
                </c:pt>
                <c:pt idx="306">
                  <c:v>1.82499619742946</c:v>
                </c:pt>
                <c:pt idx="307">
                  <c:v>1.94683041101725</c:v>
                </c:pt>
                <c:pt idx="308">
                  <c:v>1.99970833789055</c:v>
                </c:pt>
                <c:pt idx="309">
                  <c:v>1.84648160972607</c:v>
                </c:pt>
                <c:pt idx="310">
                  <c:v>1.84554967530439</c:v>
                </c:pt>
                <c:pt idx="311">
                  <c:v>1.87847979881993</c:v>
                </c:pt>
                <c:pt idx="312">
                  <c:v>1.97887890157919</c:v>
                </c:pt>
                <c:pt idx="313">
                  <c:v>1.98708228316505</c:v>
                </c:pt>
                <c:pt idx="314">
                  <c:v>1.86407022245526</c:v>
                </c:pt>
                <c:pt idx="315">
                  <c:v>1.85905195371133</c:v>
                </c:pt>
                <c:pt idx="316">
                  <c:v>1.83098390050359</c:v>
                </c:pt>
                <c:pt idx="317">
                  <c:v>1.82932639623415</c:v>
                </c:pt>
                <c:pt idx="318">
                  <c:v>1.76642436510858</c:v>
                </c:pt>
                <c:pt idx="319">
                  <c:v>1.76858057532417</c:v>
                </c:pt>
                <c:pt idx="320">
                  <c:v>1.77076655582561</c:v>
                </c:pt>
                <c:pt idx="321">
                  <c:v>1.80584624791289</c:v>
                </c:pt>
                <c:pt idx="322">
                  <c:v>1.74617179292435</c:v>
                </c:pt>
                <c:pt idx="323">
                  <c:v>1.71495825944802</c:v>
                </c:pt>
                <c:pt idx="324">
                  <c:v>1.68482625160716</c:v>
                </c:pt>
                <c:pt idx="325">
                  <c:v>1.62440134707485</c:v>
                </c:pt>
                <c:pt idx="326">
                  <c:v>1.62503385928083</c:v>
                </c:pt>
                <c:pt idx="327">
                  <c:v>1.61039342337052</c:v>
                </c:pt>
                <c:pt idx="328">
                  <c:v>1.59196450783647</c:v>
                </c:pt>
                <c:pt idx="329">
                  <c:v>1.58433777198245</c:v>
                </c:pt>
                <c:pt idx="330">
                  <c:v>1.55426466421082</c:v>
                </c:pt>
                <c:pt idx="331">
                  <c:v>1.55341573442842</c:v>
                </c:pt>
                <c:pt idx="332">
                  <c:v>1.52399815826242</c:v>
                </c:pt>
                <c:pt idx="333">
                  <c:v>1.49091742193021</c:v>
                </c:pt>
                <c:pt idx="334">
                  <c:v>1.4501922510368</c:v>
                </c:pt>
                <c:pt idx="335">
                  <c:v>1.43607332408242</c:v>
                </c:pt>
                <c:pt idx="336">
                  <c:v>1.35968779769177</c:v>
                </c:pt>
                <c:pt idx="337">
                  <c:v>1.41479016740179</c:v>
                </c:pt>
                <c:pt idx="338">
                  <c:v>1.45387694206833</c:v>
                </c:pt>
                <c:pt idx="339">
                  <c:v>1.4499348577255</c:v>
                </c:pt>
                <c:pt idx="340">
                  <c:v>1.41926683843018</c:v>
                </c:pt>
                <c:pt idx="341">
                  <c:v>1.41242730018357</c:v>
                </c:pt>
                <c:pt idx="342">
                  <c:v>1.36331840826051</c:v>
                </c:pt>
                <c:pt idx="343">
                  <c:v>1.32327194022443</c:v>
                </c:pt>
                <c:pt idx="344">
                  <c:v>1.31761371045786</c:v>
                </c:pt>
                <c:pt idx="345">
                  <c:v>1.41588057852154</c:v>
                </c:pt>
                <c:pt idx="346">
                  <c:v>1.39103750855926</c:v>
                </c:pt>
                <c:pt idx="347">
                  <c:v>1.53160340666574</c:v>
                </c:pt>
                <c:pt idx="348">
                  <c:v>1.41988092156355</c:v>
                </c:pt>
                <c:pt idx="349">
                  <c:v>1.37888805490413</c:v>
                </c:pt>
                <c:pt idx="350">
                  <c:v>1.35460767710979</c:v>
                </c:pt>
                <c:pt idx="351">
                  <c:v>1.30336781144873</c:v>
                </c:pt>
                <c:pt idx="352">
                  <c:v>1.39513673393749</c:v>
                </c:pt>
                <c:pt idx="353">
                  <c:v>1.30517105406287</c:v>
                </c:pt>
                <c:pt idx="354">
                  <c:v>1.28825854421248</c:v>
                </c:pt>
                <c:pt idx="355">
                  <c:v>1.31199469666423</c:v>
                </c:pt>
                <c:pt idx="356">
                  <c:v>1.28983384507884</c:v>
                </c:pt>
                <c:pt idx="357">
                  <c:v>1.26400795375235</c:v>
                </c:pt>
                <c:pt idx="358">
                  <c:v>1.22238919063477</c:v>
                </c:pt>
                <c:pt idx="359">
                  <c:v>1.18841270529098</c:v>
                </c:pt>
                <c:pt idx="360">
                  <c:v>1.19035070314244</c:v>
                </c:pt>
                <c:pt idx="361">
                  <c:v>1.29966624015815</c:v>
                </c:pt>
                <c:pt idx="362">
                  <c:v>1.48553542341338</c:v>
                </c:pt>
                <c:pt idx="363">
                  <c:v>1.31831494662533</c:v>
                </c:pt>
                <c:pt idx="364">
                  <c:v>1.26120533060037</c:v>
                </c:pt>
                <c:pt idx="365">
                  <c:v>1.23843253373072</c:v>
                </c:pt>
                <c:pt idx="366">
                  <c:v>1.17375700066032</c:v>
                </c:pt>
                <c:pt idx="367">
                  <c:v>1.09690284574795</c:v>
                </c:pt>
                <c:pt idx="368">
                  <c:v>1.14168896818317</c:v>
                </c:pt>
                <c:pt idx="369">
                  <c:v>1.17417338438391</c:v>
                </c:pt>
                <c:pt idx="370">
                  <c:v>1.06015799515688</c:v>
                </c:pt>
                <c:pt idx="371">
                  <c:v>1.02221204610138</c:v>
                </c:pt>
                <c:pt idx="372">
                  <c:v>1.03372426122168</c:v>
                </c:pt>
                <c:pt idx="373">
                  <c:v>1.00743869960511</c:v>
                </c:pt>
                <c:pt idx="374">
                  <c:v>0.966424945065179</c:v>
                </c:pt>
                <c:pt idx="375">
                  <c:v>0.918283638311764</c:v>
                </c:pt>
                <c:pt idx="376">
                  <c:v>0.913272963837768</c:v>
                </c:pt>
                <c:pt idx="377">
                  <c:v>0.893426410703898</c:v>
                </c:pt>
                <c:pt idx="378">
                  <c:v>0.873554693010197</c:v>
                </c:pt>
                <c:pt idx="379">
                  <c:v>0.848943546746619</c:v>
                </c:pt>
                <c:pt idx="380">
                  <c:v>0.891344015377687</c:v>
                </c:pt>
                <c:pt idx="381">
                  <c:v>0.833698847869231</c:v>
                </c:pt>
                <c:pt idx="382">
                  <c:v>0.840705058024962</c:v>
                </c:pt>
                <c:pt idx="383">
                  <c:v>0.805571757675959</c:v>
                </c:pt>
                <c:pt idx="384">
                  <c:v>0.850284018558094</c:v>
                </c:pt>
                <c:pt idx="385">
                  <c:v>0.87784278623345</c:v>
                </c:pt>
                <c:pt idx="386">
                  <c:v>0.847495039080348</c:v>
                </c:pt>
                <c:pt idx="387">
                  <c:v>0.929226777801173</c:v>
                </c:pt>
                <c:pt idx="388">
                  <c:v>0.929177304792905</c:v>
                </c:pt>
                <c:pt idx="389">
                  <c:v>1.01429711151853</c:v>
                </c:pt>
                <c:pt idx="390">
                  <c:v>0.929595742671822</c:v>
                </c:pt>
                <c:pt idx="391">
                  <c:v>0.970796460176991</c:v>
                </c:pt>
                <c:pt idx="392">
                  <c:v>1.07080504905707</c:v>
                </c:pt>
                <c:pt idx="393">
                  <c:v>0.991611526919044</c:v>
                </c:pt>
                <c:pt idx="394">
                  <c:v>0.941028550700839</c:v>
                </c:pt>
                <c:pt idx="395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投資時期とリターン!$D$1</c:f>
              <c:strCache>
                <c:ptCount val="1"/>
                <c:pt idx="0">
                  <c:v>NASDAQ総合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投資時期とリターン!$A$2:$A$397</c:f>
              <c:strCache>
                <c:ptCount val="396"/>
                <c:pt idx="0">
                  <c:v>1990-01</c:v>
                </c:pt>
                <c:pt idx="1">
                  <c:v>1990-02</c:v>
                </c:pt>
                <c:pt idx="2">
                  <c:v>1990-03</c:v>
                </c:pt>
                <c:pt idx="3">
                  <c:v>1990-04</c:v>
                </c:pt>
                <c:pt idx="4">
                  <c:v>1990-05</c:v>
                </c:pt>
                <c:pt idx="5">
                  <c:v>1990-06</c:v>
                </c:pt>
                <c:pt idx="6">
                  <c:v>1990-07</c:v>
                </c:pt>
                <c:pt idx="7">
                  <c:v>1990-08</c:v>
                </c:pt>
                <c:pt idx="8">
                  <c:v>1990-09</c:v>
                </c:pt>
                <c:pt idx="9">
                  <c:v>1990-10</c:v>
                </c:pt>
                <c:pt idx="10">
                  <c:v>1990-11</c:v>
                </c:pt>
                <c:pt idx="11">
                  <c:v>1990-12</c:v>
                </c:pt>
                <c:pt idx="12">
                  <c:v>1991-01</c:v>
                </c:pt>
                <c:pt idx="13">
                  <c:v>1991-02</c:v>
                </c:pt>
                <c:pt idx="14">
                  <c:v>1991-03</c:v>
                </c:pt>
                <c:pt idx="15">
                  <c:v>1991-04</c:v>
                </c:pt>
                <c:pt idx="16">
                  <c:v>1991-05</c:v>
                </c:pt>
                <c:pt idx="17">
                  <c:v>1991-06</c:v>
                </c:pt>
                <c:pt idx="18">
                  <c:v>1991-07</c:v>
                </c:pt>
                <c:pt idx="19">
                  <c:v>1991-08</c:v>
                </c:pt>
                <c:pt idx="20">
                  <c:v>1991-09</c:v>
                </c:pt>
                <c:pt idx="21">
                  <c:v>1991-10</c:v>
                </c:pt>
                <c:pt idx="22">
                  <c:v>1991-11</c:v>
                </c:pt>
                <c:pt idx="23">
                  <c:v>1991-12</c:v>
                </c:pt>
                <c:pt idx="24">
                  <c:v>1992-01</c:v>
                </c:pt>
                <c:pt idx="25">
                  <c:v>1992-02</c:v>
                </c:pt>
                <c:pt idx="26">
                  <c:v>1992-03</c:v>
                </c:pt>
                <c:pt idx="27">
                  <c:v>1992-04</c:v>
                </c:pt>
                <c:pt idx="28">
                  <c:v>1992-05</c:v>
                </c:pt>
                <c:pt idx="29">
                  <c:v>1992-06</c:v>
                </c:pt>
                <c:pt idx="30">
                  <c:v>1992-07</c:v>
                </c:pt>
                <c:pt idx="31">
                  <c:v>1992-08</c:v>
                </c:pt>
                <c:pt idx="32">
                  <c:v>1992-09</c:v>
                </c:pt>
                <c:pt idx="33">
                  <c:v>1992-10</c:v>
                </c:pt>
                <c:pt idx="34">
                  <c:v>1992-11</c:v>
                </c:pt>
                <c:pt idx="35">
                  <c:v>1992-12</c:v>
                </c:pt>
                <c:pt idx="36">
                  <c:v>1993-01</c:v>
                </c:pt>
                <c:pt idx="37">
                  <c:v>1993-02</c:v>
                </c:pt>
                <c:pt idx="38">
                  <c:v>1993-03</c:v>
                </c:pt>
                <c:pt idx="39">
                  <c:v>1993-04</c:v>
                </c:pt>
                <c:pt idx="40">
                  <c:v>1993-05</c:v>
                </c:pt>
                <c:pt idx="41">
                  <c:v>1993-06</c:v>
                </c:pt>
                <c:pt idx="42">
                  <c:v>1993-07</c:v>
                </c:pt>
                <c:pt idx="43">
                  <c:v>1993-08</c:v>
                </c:pt>
                <c:pt idx="44">
                  <c:v>1993-09</c:v>
                </c:pt>
                <c:pt idx="45">
                  <c:v>1993-10</c:v>
                </c:pt>
                <c:pt idx="46">
                  <c:v>1993-11</c:v>
                </c:pt>
                <c:pt idx="47">
                  <c:v>1993-12</c:v>
                </c:pt>
                <c:pt idx="48">
                  <c:v>1994-01</c:v>
                </c:pt>
                <c:pt idx="49">
                  <c:v>1994-02</c:v>
                </c:pt>
                <c:pt idx="50">
                  <c:v>1994-03</c:v>
                </c:pt>
                <c:pt idx="51">
                  <c:v>1994-04</c:v>
                </c:pt>
                <c:pt idx="52">
                  <c:v>1994-05</c:v>
                </c:pt>
                <c:pt idx="53">
                  <c:v>1994-06</c:v>
                </c:pt>
                <c:pt idx="54">
                  <c:v>1994-07</c:v>
                </c:pt>
                <c:pt idx="55">
                  <c:v>1994-08</c:v>
                </c:pt>
                <c:pt idx="56">
                  <c:v>1994-09</c:v>
                </c:pt>
                <c:pt idx="57">
                  <c:v>1994-10</c:v>
                </c:pt>
                <c:pt idx="58">
                  <c:v>1994-11</c:v>
                </c:pt>
                <c:pt idx="59">
                  <c:v>1994-12</c:v>
                </c:pt>
                <c:pt idx="60">
                  <c:v>1995-01</c:v>
                </c:pt>
                <c:pt idx="61">
                  <c:v>1995-02</c:v>
                </c:pt>
                <c:pt idx="62">
                  <c:v>1995-03</c:v>
                </c:pt>
                <c:pt idx="63">
                  <c:v>1995-04</c:v>
                </c:pt>
                <c:pt idx="64">
                  <c:v>1995-05</c:v>
                </c:pt>
                <c:pt idx="65">
                  <c:v>1995-06</c:v>
                </c:pt>
                <c:pt idx="66">
                  <c:v>1995-07</c:v>
                </c:pt>
                <c:pt idx="67">
                  <c:v>1995-08</c:v>
                </c:pt>
                <c:pt idx="68">
                  <c:v>1995-09</c:v>
                </c:pt>
                <c:pt idx="69">
                  <c:v>1995-10</c:v>
                </c:pt>
                <c:pt idx="70">
                  <c:v>1995-11</c:v>
                </c:pt>
                <c:pt idx="71">
                  <c:v>1995-12</c:v>
                </c:pt>
                <c:pt idx="72">
                  <c:v>1996-01</c:v>
                </c:pt>
                <c:pt idx="73">
                  <c:v>1996-02</c:v>
                </c:pt>
                <c:pt idx="74">
                  <c:v>1996-03</c:v>
                </c:pt>
                <c:pt idx="75">
                  <c:v>1996-04</c:v>
                </c:pt>
                <c:pt idx="76">
                  <c:v>1996-05</c:v>
                </c:pt>
                <c:pt idx="77">
                  <c:v>1996-06</c:v>
                </c:pt>
                <c:pt idx="78">
                  <c:v>1996-07</c:v>
                </c:pt>
                <c:pt idx="79">
                  <c:v>1996-08</c:v>
                </c:pt>
                <c:pt idx="80">
                  <c:v>1996-09</c:v>
                </c:pt>
                <c:pt idx="81">
                  <c:v>1996-10</c:v>
                </c:pt>
                <c:pt idx="82">
                  <c:v>1996-11</c:v>
                </c:pt>
                <c:pt idx="83">
                  <c:v>1996-12</c:v>
                </c:pt>
                <c:pt idx="84">
                  <c:v>1997-01</c:v>
                </c:pt>
                <c:pt idx="85">
                  <c:v>1997-02</c:v>
                </c:pt>
                <c:pt idx="86">
                  <c:v>1997-03</c:v>
                </c:pt>
                <c:pt idx="87">
                  <c:v>1997-04</c:v>
                </c:pt>
                <c:pt idx="88">
                  <c:v>1997-05</c:v>
                </c:pt>
                <c:pt idx="89">
                  <c:v>1997-06</c:v>
                </c:pt>
                <c:pt idx="90">
                  <c:v>1997-07</c:v>
                </c:pt>
                <c:pt idx="91">
                  <c:v>1997-08</c:v>
                </c:pt>
                <c:pt idx="92">
                  <c:v>1997-09</c:v>
                </c:pt>
                <c:pt idx="93">
                  <c:v>1997-10</c:v>
                </c:pt>
                <c:pt idx="94">
                  <c:v>1997-11</c:v>
                </c:pt>
                <c:pt idx="95">
                  <c:v>1997-12</c:v>
                </c:pt>
                <c:pt idx="96">
                  <c:v>1998-01</c:v>
                </c:pt>
                <c:pt idx="97">
                  <c:v>1998-02</c:v>
                </c:pt>
                <c:pt idx="98">
                  <c:v>1998-03</c:v>
                </c:pt>
                <c:pt idx="99">
                  <c:v>1998-04</c:v>
                </c:pt>
                <c:pt idx="100">
                  <c:v>1998-05</c:v>
                </c:pt>
                <c:pt idx="101">
                  <c:v>1998-06</c:v>
                </c:pt>
                <c:pt idx="102">
                  <c:v>1998-07</c:v>
                </c:pt>
                <c:pt idx="103">
                  <c:v>1998-08</c:v>
                </c:pt>
                <c:pt idx="104">
                  <c:v>1998-09</c:v>
                </c:pt>
                <c:pt idx="105">
                  <c:v>1998-10</c:v>
                </c:pt>
                <c:pt idx="106">
                  <c:v>1998-11</c:v>
                </c:pt>
                <c:pt idx="107">
                  <c:v>1998-12</c:v>
                </c:pt>
                <c:pt idx="108">
                  <c:v>1999-01</c:v>
                </c:pt>
                <c:pt idx="109">
                  <c:v>1999-02</c:v>
                </c:pt>
                <c:pt idx="110">
                  <c:v>1999-03</c:v>
                </c:pt>
                <c:pt idx="111">
                  <c:v>1999-04</c:v>
                </c:pt>
                <c:pt idx="112">
                  <c:v>1999-05</c:v>
                </c:pt>
                <c:pt idx="113">
                  <c:v>1999-06</c:v>
                </c:pt>
                <c:pt idx="114">
                  <c:v>1999-07</c:v>
                </c:pt>
                <c:pt idx="115">
                  <c:v>1999-08</c:v>
                </c:pt>
                <c:pt idx="116">
                  <c:v>1999-09</c:v>
                </c:pt>
                <c:pt idx="117">
                  <c:v>1999-10</c:v>
                </c:pt>
                <c:pt idx="118">
                  <c:v>1999-11</c:v>
                </c:pt>
                <c:pt idx="119">
                  <c:v>1999-12</c:v>
                </c:pt>
                <c:pt idx="120">
                  <c:v>2000-01</c:v>
                </c:pt>
                <c:pt idx="121">
                  <c:v>2000-02</c:v>
                </c:pt>
                <c:pt idx="122">
                  <c:v>2000-03</c:v>
                </c:pt>
                <c:pt idx="123">
                  <c:v>2000-04</c:v>
                </c:pt>
                <c:pt idx="124">
                  <c:v>2000-05</c:v>
                </c:pt>
                <c:pt idx="125">
                  <c:v>2000-06</c:v>
                </c:pt>
                <c:pt idx="126">
                  <c:v>2000-07</c:v>
                </c:pt>
                <c:pt idx="127">
                  <c:v>2000-08</c:v>
                </c:pt>
                <c:pt idx="128">
                  <c:v>2000-09</c:v>
                </c:pt>
                <c:pt idx="129">
                  <c:v>2000-10</c:v>
                </c:pt>
                <c:pt idx="130">
                  <c:v>2000-11</c:v>
                </c:pt>
                <c:pt idx="131">
                  <c:v>2000-12</c:v>
                </c:pt>
                <c:pt idx="132">
                  <c:v>2001-01</c:v>
                </c:pt>
                <c:pt idx="133">
                  <c:v>2001-02</c:v>
                </c:pt>
                <c:pt idx="134">
                  <c:v>2001-03</c:v>
                </c:pt>
                <c:pt idx="135">
                  <c:v>2001-04</c:v>
                </c:pt>
                <c:pt idx="136">
                  <c:v>2001-05</c:v>
                </c:pt>
                <c:pt idx="137">
                  <c:v>2001-06</c:v>
                </c:pt>
                <c:pt idx="138">
                  <c:v>2001-07</c:v>
                </c:pt>
                <c:pt idx="139">
                  <c:v>2001-08</c:v>
                </c:pt>
                <c:pt idx="140">
                  <c:v>2001-09</c:v>
                </c:pt>
                <c:pt idx="141">
                  <c:v>2001-10</c:v>
                </c:pt>
                <c:pt idx="142">
                  <c:v>2001-11</c:v>
                </c:pt>
                <c:pt idx="143">
                  <c:v>2001-12</c:v>
                </c:pt>
                <c:pt idx="144">
                  <c:v>2002-01</c:v>
                </c:pt>
                <c:pt idx="145">
                  <c:v>2002-02</c:v>
                </c:pt>
                <c:pt idx="146">
                  <c:v>2002-03</c:v>
                </c:pt>
                <c:pt idx="147">
                  <c:v>2002-04</c:v>
                </c:pt>
                <c:pt idx="148">
                  <c:v>2002-05</c:v>
                </c:pt>
                <c:pt idx="149">
                  <c:v>2002-06</c:v>
                </c:pt>
                <c:pt idx="150">
                  <c:v>2002-07</c:v>
                </c:pt>
                <c:pt idx="151">
                  <c:v>2002-08</c:v>
                </c:pt>
                <c:pt idx="152">
                  <c:v>2002-09</c:v>
                </c:pt>
                <c:pt idx="153">
                  <c:v>2002-10</c:v>
                </c:pt>
                <c:pt idx="154">
                  <c:v>2002-11</c:v>
                </c:pt>
                <c:pt idx="155">
                  <c:v>2002-12</c:v>
                </c:pt>
                <c:pt idx="156">
                  <c:v>2003-01</c:v>
                </c:pt>
                <c:pt idx="157">
                  <c:v>2003-02</c:v>
                </c:pt>
                <c:pt idx="158">
                  <c:v>2003-03</c:v>
                </c:pt>
                <c:pt idx="159">
                  <c:v>2003-04</c:v>
                </c:pt>
                <c:pt idx="160">
                  <c:v>2003-05</c:v>
                </c:pt>
                <c:pt idx="161">
                  <c:v>2003-06</c:v>
                </c:pt>
                <c:pt idx="162">
                  <c:v>2003-07</c:v>
                </c:pt>
                <c:pt idx="163">
                  <c:v>2003-08</c:v>
                </c:pt>
                <c:pt idx="164">
                  <c:v>2003-09</c:v>
                </c:pt>
                <c:pt idx="165">
                  <c:v>2003-10</c:v>
                </c:pt>
                <c:pt idx="166">
                  <c:v>2003-11</c:v>
                </c:pt>
                <c:pt idx="167">
                  <c:v>2003-12</c:v>
                </c:pt>
                <c:pt idx="168">
                  <c:v>2004-01</c:v>
                </c:pt>
                <c:pt idx="169">
                  <c:v>2004-02</c:v>
                </c:pt>
                <c:pt idx="170">
                  <c:v>2004-03</c:v>
                </c:pt>
                <c:pt idx="171">
                  <c:v>2004-04</c:v>
                </c:pt>
                <c:pt idx="172">
                  <c:v>2004-05</c:v>
                </c:pt>
                <c:pt idx="173">
                  <c:v>2004-06</c:v>
                </c:pt>
                <c:pt idx="174">
                  <c:v>2004-07</c:v>
                </c:pt>
                <c:pt idx="175">
                  <c:v>2004-08</c:v>
                </c:pt>
                <c:pt idx="176">
                  <c:v>2004-09</c:v>
                </c:pt>
                <c:pt idx="177">
                  <c:v>2004-10</c:v>
                </c:pt>
                <c:pt idx="178">
                  <c:v>2004-11</c:v>
                </c:pt>
                <c:pt idx="179">
                  <c:v>2004-12</c:v>
                </c:pt>
                <c:pt idx="180">
                  <c:v>2005-01</c:v>
                </c:pt>
                <c:pt idx="181">
                  <c:v>2005-02</c:v>
                </c:pt>
                <c:pt idx="182">
                  <c:v>2005-03</c:v>
                </c:pt>
                <c:pt idx="183">
                  <c:v>2005-04</c:v>
                </c:pt>
                <c:pt idx="184">
                  <c:v>2005-05</c:v>
                </c:pt>
                <c:pt idx="185">
                  <c:v>2005-06</c:v>
                </c:pt>
                <c:pt idx="186">
                  <c:v>2005-07</c:v>
                </c:pt>
                <c:pt idx="187">
                  <c:v>2005-08</c:v>
                </c:pt>
                <c:pt idx="188">
                  <c:v>2005-09</c:v>
                </c:pt>
                <c:pt idx="189">
                  <c:v>2005-10</c:v>
                </c:pt>
                <c:pt idx="190">
                  <c:v>2005-11</c:v>
                </c:pt>
                <c:pt idx="191">
                  <c:v>2005-12</c:v>
                </c:pt>
                <c:pt idx="192">
                  <c:v>2006-01</c:v>
                </c:pt>
                <c:pt idx="193">
                  <c:v>2006-02</c:v>
                </c:pt>
                <c:pt idx="194">
                  <c:v>2006-03</c:v>
                </c:pt>
                <c:pt idx="195">
                  <c:v>2006-04</c:v>
                </c:pt>
                <c:pt idx="196">
                  <c:v>2006-05</c:v>
                </c:pt>
                <c:pt idx="197">
                  <c:v>2006-06</c:v>
                </c:pt>
                <c:pt idx="198">
                  <c:v>2006-07</c:v>
                </c:pt>
                <c:pt idx="199">
                  <c:v>2006-08</c:v>
                </c:pt>
                <c:pt idx="200">
                  <c:v>2006-09</c:v>
                </c:pt>
                <c:pt idx="201">
                  <c:v>2006-10</c:v>
                </c:pt>
                <c:pt idx="202">
                  <c:v>2006-11</c:v>
                </c:pt>
                <c:pt idx="203">
                  <c:v>2006-12</c:v>
                </c:pt>
                <c:pt idx="204">
                  <c:v>2007-01</c:v>
                </c:pt>
                <c:pt idx="205">
                  <c:v>2007-02</c:v>
                </c:pt>
                <c:pt idx="206">
                  <c:v>2007-03</c:v>
                </c:pt>
                <c:pt idx="207">
                  <c:v>2007-04</c:v>
                </c:pt>
                <c:pt idx="208">
                  <c:v>2007-05</c:v>
                </c:pt>
                <c:pt idx="209">
                  <c:v>2007-06</c:v>
                </c:pt>
                <c:pt idx="210">
                  <c:v>2007-07</c:v>
                </c:pt>
                <c:pt idx="211">
                  <c:v>2007-08</c:v>
                </c:pt>
                <c:pt idx="212">
                  <c:v>2007-09</c:v>
                </c:pt>
                <c:pt idx="213">
                  <c:v>2007-10</c:v>
                </c:pt>
                <c:pt idx="214">
                  <c:v>2007-11</c:v>
                </c:pt>
                <c:pt idx="215">
                  <c:v>2007-12</c:v>
                </c:pt>
                <c:pt idx="216">
                  <c:v>2008-01</c:v>
                </c:pt>
                <c:pt idx="217">
                  <c:v>2008-02</c:v>
                </c:pt>
                <c:pt idx="218">
                  <c:v>2008-03</c:v>
                </c:pt>
                <c:pt idx="219">
                  <c:v>2008-04</c:v>
                </c:pt>
                <c:pt idx="220">
                  <c:v>2008-05</c:v>
                </c:pt>
                <c:pt idx="221">
                  <c:v>2008-06</c:v>
                </c:pt>
                <c:pt idx="222">
                  <c:v>2008-07</c:v>
                </c:pt>
                <c:pt idx="223">
                  <c:v>2008-08</c:v>
                </c:pt>
                <c:pt idx="224">
                  <c:v>2008-09</c:v>
                </c:pt>
                <c:pt idx="225">
                  <c:v>2008-10</c:v>
                </c:pt>
                <c:pt idx="226">
                  <c:v>2008-11</c:v>
                </c:pt>
                <c:pt idx="227">
                  <c:v>2008-12</c:v>
                </c:pt>
                <c:pt idx="228">
                  <c:v>2009-01</c:v>
                </c:pt>
                <c:pt idx="229">
                  <c:v>2009-02</c:v>
                </c:pt>
                <c:pt idx="230">
                  <c:v>2009-03</c:v>
                </c:pt>
                <c:pt idx="231">
                  <c:v>2009-04</c:v>
                </c:pt>
                <c:pt idx="232">
                  <c:v>2009-05</c:v>
                </c:pt>
                <c:pt idx="233">
                  <c:v>2009-06</c:v>
                </c:pt>
                <c:pt idx="234">
                  <c:v>2009-07</c:v>
                </c:pt>
                <c:pt idx="235">
                  <c:v>2009-08</c:v>
                </c:pt>
                <c:pt idx="236">
                  <c:v>2009-09</c:v>
                </c:pt>
                <c:pt idx="237">
                  <c:v>2009-10</c:v>
                </c:pt>
                <c:pt idx="238">
                  <c:v>2009-11</c:v>
                </c:pt>
                <c:pt idx="239">
                  <c:v>2009-12</c:v>
                </c:pt>
                <c:pt idx="240">
                  <c:v>2010-01</c:v>
                </c:pt>
                <c:pt idx="241">
                  <c:v>2010-02</c:v>
                </c:pt>
                <c:pt idx="242">
                  <c:v>2010-03</c:v>
                </c:pt>
                <c:pt idx="243">
                  <c:v>2010-04</c:v>
                </c:pt>
                <c:pt idx="244">
                  <c:v>2010-05</c:v>
                </c:pt>
                <c:pt idx="245">
                  <c:v>2010-06</c:v>
                </c:pt>
                <c:pt idx="246">
                  <c:v>2010-07</c:v>
                </c:pt>
                <c:pt idx="247">
                  <c:v>2010-08</c:v>
                </c:pt>
                <c:pt idx="248">
                  <c:v>2010-09</c:v>
                </c:pt>
                <c:pt idx="249">
                  <c:v>2010-10</c:v>
                </c:pt>
                <c:pt idx="250">
                  <c:v>2010-11</c:v>
                </c:pt>
                <c:pt idx="251">
                  <c:v>2010-12</c:v>
                </c:pt>
                <c:pt idx="252">
                  <c:v>2011-01</c:v>
                </c:pt>
                <c:pt idx="253">
                  <c:v>2011-02</c:v>
                </c:pt>
                <c:pt idx="254">
                  <c:v>2011-03</c:v>
                </c:pt>
                <c:pt idx="255">
                  <c:v>2011-04</c:v>
                </c:pt>
                <c:pt idx="256">
                  <c:v>2011-05</c:v>
                </c:pt>
                <c:pt idx="257">
                  <c:v>2011-06</c:v>
                </c:pt>
                <c:pt idx="258">
                  <c:v>2011-07</c:v>
                </c:pt>
                <c:pt idx="259">
                  <c:v>2011-08</c:v>
                </c:pt>
                <c:pt idx="260">
                  <c:v>2011-09</c:v>
                </c:pt>
                <c:pt idx="261">
                  <c:v>2011-10</c:v>
                </c:pt>
                <c:pt idx="262">
                  <c:v>2011-11</c:v>
                </c:pt>
                <c:pt idx="263">
                  <c:v>2011-12</c:v>
                </c:pt>
                <c:pt idx="264">
                  <c:v>2012-01</c:v>
                </c:pt>
                <c:pt idx="265">
                  <c:v>2012-02</c:v>
                </c:pt>
                <c:pt idx="266">
                  <c:v>2012-03</c:v>
                </c:pt>
                <c:pt idx="267">
                  <c:v>2012-04</c:v>
                </c:pt>
                <c:pt idx="268">
                  <c:v>2012-05</c:v>
                </c:pt>
                <c:pt idx="269">
                  <c:v>2012-06</c:v>
                </c:pt>
                <c:pt idx="270">
                  <c:v>2012-07</c:v>
                </c:pt>
                <c:pt idx="271">
                  <c:v>2012-08</c:v>
                </c:pt>
                <c:pt idx="272">
                  <c:v>2012-09</c:v>
                </c:pt>
                <c:pt idx="273">
                  <c:v>2012-10</c:v>
                </c:pt>
                <c:pt idx="274">
                  <c:v>2012-11</c:v>
                </c:pt>
                <c:pt idx="275">
                  <c:v>2012-12</c:v>
                </c:pt>
                <c:pt idx="276">
                  <c:v>2013-01</c:v>
                </c:pt>
                <c:pt idx="277">
                  <c:v>2013-02</c:v>
                </c:pt>
                <c:pt idx="278">
                  <c:v>2013-03</c:v>
                </c:pt>
                <c:pt idx="279">
                  <c:v>2013-04</c:v>
                </c:pt>
                <c:pt idx="280">
                  <c:v>2013-05</c:v>
                </c:pt>
                <c:pt idx="281">
                  <c:v>2013-06</c:v>
                </c:pt>
                <c:pt idx="282">
                  <c:v>2013-07</c:v>
                </c:pt>
                <c:pt idx="283">
                  <c:v>2013-08</c:v>
                </c:pt>
                <c:pt idx="284">
                  <c:v>2013-09</c:v>
                </c:pt>
                <c:pt idx="285">
                  <c:v>2013-10</c:v>
                </c:pt>
                <c:pt idx="286">
                  <c:v>2013-11</c:v>
                </c:pt>
                <c:pt idx="287">
                  <c:v>2013-12</c:v>
                </c:pt>
                <c:pt idx="288">
                  <c:v>2014-01</c:v>
                </c:pt>
                <c:pt idx="289">
                  <c:v>2014-02</c:v>
                </c:pt>
                <c:pt idx="290">
                  <c:v>2014-03</c:v>
                </c:pt>
                <c:pt idx="291">
                  <c:v>2014-04</c:v>
                </c:pt>
                <c:pt idx="292">
                  <c:v>2014-05</c:v>
                </c:pt>
                <c:pt idx="293">
                  <c:v>2014-06</c:v>
                </c:pt>
                <c:pt idx="294">
                  <c:v>2014-07</c:v>
                </c:pt>
                <c:pt idx="295">
                  <c:v>2014-08</c:v>
                </c:pt>
                <c:pt idx="296">
                  <c:v>2014-09</c:v>
                </c:pt>
                <c:pt idx="297">
                  <c:v>2014-10</c:v>
                </c:pt>
                <c:pt idx="298">
                  <c:v>2014-11</c:v>
                </c:pt>
                <c:pt idx="299">
                  <c:v>2014-12</c:v>
                </c:pt>
                <c:pt idx="300">
                  <c:v>2015-01</c:v>
                </c:pt>
                <c:pt idx="301">
                  <c:v>2015-02</c:v>
                </c:pt>
                <c:pt idx="302">
                  <c:v>2015-03</c:v>
                </c:pt>
                <c:pt idx="303">
                  <c:v>2015-04</c:v>
                </c:pt>
                <c:pt idx="304">
                  <c:v>2015-05</c:v>
                </c:pt>
                <c:pt idx="305">
                  <c:v>2015-06</c:v>
                </c:pt>
                <c:pt idx="306">
                  <c:v>2015-07</c:v>
                </c:pt>
                <c:pt idx="307">
                  <c:v>2015-08</c:v>
                </c:pt>
                <c:pt idx="308">
                  <c:v>2015-09</c:v>
                </c:pt>
                <c:pt idx="309">
                  <c:v>2015-10</c:v>
                </c:pt>
                <c:pt idx="310">
                  <c:v>2015-11</c:v>
                </c:pt>
                <c:pt idx="311">
                  <c:v>2015-12</c:v>
                </c:pt>
                <c:pt idx="312">
                  <c:v>2016-01</c:v>
                </c:pt>
                <c:pt idx="313">
                  <c:v>2016-02</c:v>
                </c:pt>
                <c:pt idx="314">
                  <c:v>2016-03</c:v>
                </c:pt>
                <c:pt idx="315">
                  <c:v>2016-04</c:v>
                </c:pt>
                <c:pt idx="316">
                  <c:v>2016-05</c:v>
                </c:pt>
                <c:pt idx="317">
                  <c:v>2016-06</c:v>
                </c:pt>
                <c:pt idx="318">
                  <c:v>2016-07</c:v>
                </c:pt>
                <c:pt idx="319">
                  <c:v>2016-08</c:v>
                </c:pt>
                <c:pt idx="320">
                  <c:v>2016-09</c:v>
                </c:pt>
                <c:pt idx="321">
                  <c:v>2016-10</c:v>
                </c:pt>
                <c:pt idx="322">
                  <c:v>2016-11</c:v>
                </c:pt>
                <c:pt idx="323">
                  <c:v>2016-12</c:v>
                </c:pt>
                <c:pt idx="324">
                  <c:v>2017-01</c:v>
                </c:pt>
                <c:pt idx="325">
                  <c:v>2017-02</c:v>
                </c:pt>
                <c:pt idx="326">
                  <c:v>2017-03</c:v>
                </c:pt>
                <c:pt idx="327">
                  <c:v>2017-04</c:v>
                </c:pt>
                <c:pt idx="328">
                  <c:v>2017-05</c:v>
                </c:pt>
                <c:pt idx="329">
                  <c:v>2017-06</c:v>
                </c:pt>
                <c:pt idx="330">
                  <c:v>2017-07</c:v>
                </c:pt>
                <c:pt idx="331">
                  <c:v>2017-08</c:v>
                </c:pt>
                <c:pt idx="332">
                  <c:v>2017-09</c:v>
                </c:pt>
                <c:pt idx="333">
                  <c:v>2017-10</c:v>
                </c:pt>
                <c:pt idx="334">
                  <c:v>2017-11</c:v>
                </c:pt>
                <c:pt idx="335">
                  <c:v>2017-12</c:v>
                </c:pt>
                <c:pt idx="336">
                  <c:v>2018-01</c:v>
                </c:pt>
                <c:pt idx="337">
                  <c:v>2018-02</c:v>
                </c:pt>
                <c:pt idx="338">
                  <c:v>2018-03</c:v>
                </c:pt>
                <c:pt idx="339">
                  <c:v>2018-04</c:v>
                </c:pt>
                <c:pt idx="340">
                  <c:v>2018-05</c:v>
                </c:pt>
                <c:pt idx="341">
                  <c:v>2018-06</c:v>
                </c:pt>
                <c:pt idx="342">
                  <c:v>2018-07</c:v>
                </c:pt>
                <c:pt idx="343">
                  <c:v>2018-08</c:v>
                </c:pt>
                <c:pt idx="344">
                  <c:v>2018-09</c:v>
                </c:pt>
                <c:pt idx="345">
                  <c:v>2018-10</c:v>
                </c:pt>
                <c:pt idx="346">
                  <c:v>2018-11</c:v>
                </c:pt>
                <c:pt idx="347">
                  <c:v>2018-12</c:v>
                </c:pt>
                <c:pt idx="348">
                  <c:v>2019-01</c:v>
                </c:pt>
                <c:pt idx="349">
                  <c:v>2019-02</c:v>
                </c:pt>
                <c:pt idx="350">
                  <c:v>2019-03</c:v>
                </c:pt>
                <c:pt idx="351">
                  <c:v>2019-04</c:v>
                </c:pt>
                <c:pt idx="352">
                  <c:v>2019-05</c:v>
                </c:pt>
                <c:pt idx="353">
                  <c:v>2019-06</c:v>
                </c:pt>
                <c:pt idx="354">
                  <c:v>2019-07</c:v>
                </c:pt>
                <c:pt idx="355">
                  <c:v>2019-08</c:v>
                </c:pt>
                <c:pt idx="356">
                  <c:v>2019-09</c:v>
                </c:pt>
                <c:pt idx="357">
                  <c:v>2019-10</c:v>
                </c:pt>
                <c:pt idx="358">
                  <c:v>2019-11</c:v>
                </c:pt>
                <c:pt idx="359">
                  <c:v>2019-12</c:v>
                </c:pt>
                <c:pt idx="360">
                  <c:v>2020-01</c:v>
                </c:pt>
                <c:pt idx="361">
                  <c:v>2020-02</c:v>
                </c:pt>
                <c:pt idx="362">
                  <c:v>2020-03</c:v>
                </c:pt>
                <c:pt idx="363">
                  <c:v>2020-04</c:v>
                </c:pt>
                <c:pt idx="364">
                  <c:v>2020-05</c:v>
                </c:pt>
                <c:pt idx="365">
                  <c:v>2020-06</c:v>
                </c:pt>
                <c:pt idx="366">
                  <c:v>2020-07</c:v>
                </c:pt>
                <c:pt idx="367">
                  <c:v>2020-08</c:v>
                </c:pt>
                <c:pt idx="368">
                  <c:v>2020-09</c:v>
                </c:pt>
                <c:pt idx="369">
                  <c:v>2020-10</c:v>
                </c:pt>
                <c:pt idx="370">
                  <c:v>2020-11</c:v>
                </c:pt>
                <c:pt idx="371">
                  <c:v>2020-12</c:v>
                </c:pt>
                <c:pt idx="372">
                  <c:v>2021-01</c:v>
                </c:pt>
                <c:pt idx="373">
                  <c:v>2021-02</c:v>
                </c:pt>
                <c:pt idx="374">
                  <c:v>2021-03</c:v>
                </c:pt>
                <c:pt idx="375">
                  <c:v>2021-04</c:v>
                </c:pt>
                <c:pt idx="376">
                  <c:v>2021-05</c:v>
                </c:pt>
                <c:pt idx="377">
                  <c:v>2021-06</c:v>
                </c:pt>
                <c:pt idx="378">
                  <c:v>2021-07</c:v>
                </c:pt>
                <c:pt idx="379">
                  <c:v>2021-08</c:v>
                </c:pt>
                <c:pt idx="380">
                  <c:v>2021-09</c:v>
                </c:pt>
                <c:pt idx="381">
                  <c:v>2021-10</c:v>
                </c:pt>
                <c:pt idx="382">
                  <c:v>2021-11</c:v>
                </c:pt>
                <c:pt idx="383">
                  <c:v>2021-12</c:v>
                </c:pt>
                <c:pt idx="384">
                  <c:v>2022-01</c:v>
                </c:pt>
                <c:pt idx="385">
                  <c:v>2022-02</c:v>
                </c:pt>
                <c:pt idx="386">
                  <c:v>2022-03</c:v>
                </c:pt>
                <c:pt idx="387">
                  <c:v>2022-04</c:v>
                </c:pt>
                <c:pt idx="388">
                  <c:v>2022-05</c:v>
                </c:pt>
                <c:pt idx="389">
                  <c:v>2022-06</c:v>
                </c:pt>
                <c:pt idx="390">
                  <c:v>2022-07</c:v>
                </c:pt>
                <c:pt idx="391">
                  <c:v>2022-08</c:v>
                </c:pt>
                <c:pt idx="392">
                  <c:v>2022-09</c:v>
                </c:pt>
                <c:pt idx="393">
                  <c:v>2022-10</c:v>
                </c:pt>
                <c:pt idx="394">
                  <c:v>2022-11</c:v>
                </c:pt>
                <c:pt idx="395">
                  <c:v>2022-12</c:v>
                </c:pt>
              </c:strCache>
            </c:strRef>
          </c:cat>
          <c:val>
            <c:numRef>
              <c:f>投資時期とリターン!$D$2:$D$397</c:f>
              <c:numCache>
                <c:formatCode>General</c:formatCode>
                <c:ptCount val="396"/>
                <c:pt idx="0">
                  <c:v>25.1713042014382</c:v>
                </c:pt>
                <c:pt idx="1">
                  <c:v>24.5790104032126</c:v>
                </c:pt>
                <c:pt idx="2">
                  <c:v>24.0310419249667</c:v>
                </c:pt>
                <c:pt idx="3">
                  <c:v>24.9160378032233</c:v>
                </c:pt>
                <c:pt idx="4">
                  <c:v>22.8042791467852</c:v>
                </c:pt>
                <c:pt idx="5">
                  <c:v>22.6405070410348</c:v>
                </c:pt>
                <c:pt idx="6">
                  <c:v>23.8829864914202</c:v>
                </c:pt>
                <c:pt idx="7">
                  <c:v>27.4559429186013</c:v>
                </c:pt>
                <c:pt idx="8">
                  <c:v>30.380772691649</c:v>
                </c:pt>
                <c:pt idx="9">
                  <c:v>31.7319912684938</c:v>
                </c:pt>
                <c:pt idx="10">
                  <c:v>29.1496685790676</c:v>
                </c:pt>
                <c:pt idx="11">
                  <c:v>27.9972180612027</c:v>
                </c:pt>
                <c:pt idx="12">
                  <c:v>25.2691453404153</c:v>
                </c:pt>
                <c:pt idx="13">
                  <c:v>23.1022624434389</c:v>
                </c:pt>
                <c:pt idx="14">
                  <c:v>21.7011818370309</c:v>
                </c:pt>
                <c:pt idx="15">
                  <c:v>21.592837101832</c:v>
                </c:pt>
                <c:pt idx="16">
                  <c:v>20.6802473770524</c:v>
                </c:pt>
                <c:pt idx="17">
                  <c:v>21.9920995125231</c:v>
                </c:pt>
                <c:pt idx="18">
                  <c:v>20.847900565692</c:v>
                </c:pt>
                <c:pt idx="19">
                  <c:v>19.910363719373</c:v>
                </c:pt>
                <c:pt idx="20">
                  <c:v>19.8650167020954</c:v>
                </c:pt>
                <c:pt idx="21">
                  <c:v>19.2759954326126</c:v>
                </c:pt>
                <c:pt idx="22">
                  <c:v>19.978011070815</c:v>
                </c:pt>
                <c:pt idx="23">
                  <c:v>17.8505304089777</c:v>
                </c:pt>
                <c:pt idx="24">
                  <c:v>16.875703390787</c:v>
                </c:pt>
                <c:pt idx="25">
                  <c:v>16.5224556806163</c:v>
                </c:pt>
                <c:pt idx="26">
                  <c:v>17.3352104278119</c:v>
                </c:pt>
                <c:pt idx="27">
                  <c:v>18.0868182760766</c:v>
                </c:pt>
                <c:pt idx="28">
                  <c:v>17.8819429020519</c:v>
                </c:pt>
                <c:pt idx="29">
                  <c:v>18.5707594038325</c:v>
                </c:pt>
                <c:pt idx="30">
                  <c:v>18.0198681197597</c:v>
                </c:pt>
                <c:pt idx="31">
                  <c:v>18.5865890041199</c:v>
                </c:pt>
                <c:pt idx="32">
                  <c:v>17.9444854012721</c:v>
                </c:pt>
                <c:pt idx="33">
                  <c:v>17.2951071599716</c:v>
                </c:pt>
                <c:pt idx="34">
                  <c:v>16.034930216169</c:v>
                </c:pt>
                <c:pt idx="35">
                  <c:v>15.4612305192407</c:v>
                </c:pt>
                <c:pt idx="36">
                  <c:v>15.0307033920211</c:v>
                </c:pt>
                <c:pt idx="37">
                  <c:v>15.6036793535787</c:v>
                </c:pt>
                <c:pt idx="38">
                  <c:v>15.1659542405054</c:v>
                </c:pt>
                <c:pt idx="39">
                  <c:v>15.8242569018173</c:v>
                </c:pt>
                <c:pt idx="40">
                  <c:v>14.9408019642271</c:v>
                </c:pt>
                <c:pt idx="41">
                  <c:v>14.8682150720932</c:v>
                </c:pt>
                <c:pt idx="42">
                  <c:v>14.8523910884064</c:v>
                </c:pt>
                <c:pt idx="43">
                  <c:v>14.0898174573259</c:v>
                </c:pt>
                <c:pt idx="44">
                  <c:v>13.7214924355646</c:v>
                </c:pt>
                <c:pt idx="45">
                  <c:v>13.4313066242332</c:v>
                </c:pt>
                <c:pt idx="46">
                  <c:v>13.8740969525047</c:v>
                </c:pt>
                <c:pt idx="47">
                  <c:v>13.4738414006179</c:v>
                </c:pt>
                <c:pt idx="48">
                  <c:v>13.0754181918123</c:v>
                </c:pt>
                <c:pt idx="49">
                  <c:v>13.2069148264984</c:v>
                </c:pt>
                <c:pt idx="50">
                  <c:v>14.0780674145213</c:v>
                </c:pt>
                <c:pt idx="51">
                  <c:v>14.2626185544533</c:v>
                </c:pt>
                <c:pt idx="52">
                  <c:v>14.2364286783008</c:v>
                </c:pt>
                <c:pt idx="53">
                  <c:v>14.8258824862598</c:v>
                </c:pt>
                <c:pt idx="54">
                  <c:v>14.4932978841254</c:v>
                </c:pt>
                <c:pt idx="55">
                  <c:v>13.670593767143</c:v>
                </c:pt>
                <c:pt idx="56">
                  <c:v>13.6943830221513</c:v>
                </c:pt>
                <c:pt idx="57">
                  <c:v>13.4618837541319</c:v>
                </c:pt>
                <c:pt idx="58">
                  <c:v>13.9493549418915</c:v>
                </c:pt>
                <c:pt idx="59">
                  <c:v>13.9189318580776</c:v>
                </c:pt>
                <c:pt idx="60">
                  <c:v>13.8592161016949</c:v>
                </c:pt>
                <c:pt idx="61">
                  <c:v>13.1864487924105</c:v>
                </c:pt>
                <c:pt idx="62">
                  <c:v>12.807576999792</c:v>
                </c:pt>
                <c:pt idx="63">
                  <c:v>12.4013365245622</c:v>
                </c:pt>
                <c:pt idx="64">
                  <c:v>12.1058548659465</c:v>
                </c:pt>
                <c:pt idx="65">
                  <c:v>11.2126841287696</c:v>
                </c:pt>
                <c:pt idx="66">
                  <c:v>10.4538308646538</c:v>
                </c:pt>
                <c:pt idx="67">
                  <c:v>10.260148415367</c:v>
                </c:pt>
                <c:pt idx="68">
                  <c:v>10.0297832378251</c:v>
                </c:pt>
                <c:pt idx="69">
                  <c:v>10.1021948535799</c:v>
                </c:pt>
                <c:pt idx="70">
                  <c:v>9.88149546827795</c:v>
                </c:pt>
                <c:pt idx="71">
                  <c:v>9.94789617252621</c:v>
                </c:pt>
                <c:pt idx="72">
                  <c:v>9.8759943007577</c:v>
                </c:pt>
                <c:pt idx="73">
                  <c:v>9.51454933866642</c:v>
                </c:pt>
                <c:pt idx="74">
                  <c:v>9.50288723442891</c:v>
                </c:pt>
                <c:pt idx="75">
                  <c:v>8.79151967207607</c:v>
                </c:pt>
                <c:pt idx="76">
                  <c:v>8.41742599100874</c:v>
                </c:pt>
                <c:pt idx="77">
                  <c:v>8.83232350508852</c:v>
                </c:pt>
                <c:pt idx="78">
                  <c:v>9.68589381726649</c:v>
                </c:pt>
                <c:pt idx="79">
                  <c:v>9.16905825667981</c:v>
                </c:pt>
                <c:pt idx="80">
                  <c:v>8.53069474782382</c:v>
                </c:pt>
                <c:pt idx="81">
                  <c:v>8.56847672143494</c:v>
                </c:pt>
                <c:pt idx="82">
                  <c:v>8.09716774587849</c:v>
                </c:pt>
                <c:pt idx="83">
                  <c:v>8.10707729487309</c:v>
                </c:pt>
                <c:pt idx="84">
                  <c:v>7.58523027865348</c:v>
                </c:pt>
                <c:pt idx="85">
                  <c:v>7.99578304048892</c:v>
                </c:pt>
                <c:pt idx="86">
                  <c:v>8.56714414340673</c:v>
                </c:pt>
                <c:pt idx="87">
                  <c:v>8.30172277039246</c:v>
                </c:pt>
                <c:pt idx="88">
                  <c:v>7.47434872029251</c:v>
                </c:pt>
                <c:pt idx="89">
                  <c:v>7.25795557774588</c:v>
                </c:pt>
                <c:pt idx="90">
                  <c:v>6.56695591067944</c:v>
                </c:pt>
                <c:pt idx="91">
                  <c:v>6.59380591185142</c:v>
                </c:pt>
                <c:pt idx="92">
                  <c:v>6.20901826551738</c:v>
                </c:pt>
                <c:pt idx="93">
                  <c:v>6.5677800716612</c:v>
                </c:pt>
                <c:pt idx="94">
                  <c:v>6.539302114898</c:v>
                </c:pt>
                <c:pt idx="95">
                  <c:v>6.66506192886936</c:v>
                </c:pt>
                <c:pt idx="96">
                  <c:v>6.46334354312815</c:v>
                </c:pt>
                <c:pt idx="97">
                  <c:v>5.9115622052403</c:v>
                </c:pt>
                <c:pt idx="98">
                  <c:v>5.70169092652314</c:v>
                </c:pt>
                <c:pt idx="99">
                  <c:v>5.60181116564352</c:v>
                </c:pt>
                <c:pt idx="100">
                  <c:v>5.88378015256877</c:v>
                </c:pt>
                <c:pt idx="101">
                  <c:v>5.52396634894497</c:v>
                </c:pt>
                <c:pt idx="102">
                  <c:v>5.58990381277405</c:v>
                </c:pt>
                <c:pt idx="103">
                  <c:v>6.98114390528598</c:v>
                </c:pt>
                <c:pt idx="104">
                  <c:v>6.17914324847683</c:v>
                </c:pt>
                <c:pt idx="105">
                  <c:v>5.90862542974726</c:v>
                </c:pt>
                <c:pt idx="106">
                  <c:v>5.36869210172656</c:v>
                </c:pt>
                <c:pt idx="107">
                  <c:v>4.77335145414993</c:v>
                </c:pt>
                <c:pt idx="108">
                  <c:v>4.17675157329332</c:v>
                </c:pt>
                <c:pt idx="109">
                  <c:v>4.57445050982723</c:v>
                </c:pt>
                <c:pt idx="110">
                  <c:v>4.25224668887625</c:v>
                </c:pt>
                <c:pt idx="111">
                  <c:v>4.11604302259276</c:v>
                </c:pt>
                <c:pt idx="112">
                  <c:v>4.23654939041174</c:v>
                </c:pt>
                <c:pt idx="113">
                  <c:v>3.89650499605379</c:v>
                </c:pt>
                <c:pt idx="114">
                  <c:v>3.96684467252103</c:v>
                </c:pt>
                <c:pt idx="115">
                  <c:v>3.82078960337306</c:v>
                </c:pt>
                <c:pt idx="116">
                  <c:v>3.81131470853847</c:v>
                </c:pt>
                <c:pt idx="117">
                  <c:v>3.52830843808888</c:v>
                </c:pt>
                <c:pt idx="118">
                  <c:v>3.13728358352117</c:v>
                </c:pt>
                <c:pt idx="119">
                  <c:v>2.57205275587262</c:v>
                </c:pt>
                <c:pt idx="120">
                  <c:v>2.6562310454655</c:v>
                </c:pt>
                <c:pt idx="121">
                  <c:v>2.2284800572318</c:v>
                </c:pt>
                <c:pt idx="122">
                  <c:v>2.2888408272339</c:v>
                </c:pt>
                <c:pt idx="123">
                  <c:v>2.71105976698285</c:v>
                </c:pt>
                <c:pt idx="124">
                  <c:v>3.07755277264026</c:v>
                </c:pt>
                <c:pt idx="125">
                  <c:v>2.63897874743767</c:v>
                </c:pt>
                <c:pt idx="126">
                  <c:v>2.77847299833554</c:v>
                </c:pt>
                <c:pt idx="127">
                  <c:v>2.4882570399515</c:v>
                </c:pt>
                <c:pt idx="128">
                  <c:v>2.84971221023628</c:v>
                </c:pt>
                <c:pt idx="129">
                  <c:v>3.10612144360063</c:v>
                </c:pt>
                <c:pt idx="130">
                  <c:v>4.02877675687952</c:v>
                </c:pt>
                <c:pt idx="131">
                  <c:v>4.23654939041174</c:v>
                </c:pt>
                <c:pt idx="132">
                  <c:v>3.77479235266326</c:v>
                </c:pt>
                <c:pt idx="133">
                  <c:v>4.86399018509827</c:v>
                </c:pt>
                <c:pt idx="134">
                  <c:v>5.68750067925185</c:v>
                </c:pt>
                <c:pt idx="135">
                  <c:v>4.9457906475636</c:v>
                </c:pt>
                <c:pt idx="136">
                  <c:v>4.9592653838682</c:v>
                </c:pt>
                <c:pt idx="137">
                  <c:v>4.84281245951398</c:v>
                </c:pt>
                <c:pt idx="138">
                  <c:v>5.16320117604692</c:v>
                </c:pt>
                <c:pt idx="139">
                  <c:v>5.79722282226395</c:v>
                </c:pt>
                <c:pt idx="140">
                  <c:v>6.98323992527355</c:v>
                </c:pt>
                <c:pt idx="141">
                  <c:v>6.19245059756242</c:v>
                </c:pt>
                <c:pt idx="142">
                  <c:v>5.42141739788043</c:v>
                </c:pt>
                <c:pt idx="143">
                  <c:v>5.36632485643971</c:v>
                </c:pt>
                <c:pt idx="144">
                  <c:v>5.41174645688019</c:v>
                </c:pt>
                <c:pt idx="145">
                  <c:v>6.04478223957401</c:v>
                </c:pt>
                <c:pt idx="146">
                  <c:v>5.67181293521554</c:v>
                </c:pt>
                <c:pt idx="147">
                  <c:v>6.19967658435166</c:v>
                </c:pt>
                <c:pt idx="148">
                  <c:v>6.47786449468661</c:v>
                </c:pt>
                <c:pt idx="149">
                  <c:v>7.15309490777127</c:v>
                </c:pt>
                <c:pt idx="150">
                  <c:v>7.87984280186108</c:v>
                </c:pt>
                <c:pt idx="151">
                  <c:v>7.9602083887896</c:v>
                </c:pt>
                <c:pt idx="152">
                  <c:v>8.92998651946146</c:v>
                </c:pt>
                <c:pt idx="153">
                  <c:v>7.87101334837375</c:v>
                </c:pt>
                <c:pt idx="154">
                  <c:v>7.0777803324362</c:v>
                </c:pt>
                <c:pt idx="155">
                  <c:v>7.8370659897717</c:v>
                </c:pt>
                <c:pt idx="156">
                  <c:v>7.92368897199658</c:v>
                </c:pt>
                <c:pt idx="157">
                  <c:v>7.82528859381542</c:v>
                </c:pt>
                <c:pt idx="158">
                  <c:v>7.80399203680369</c:v>
                </c:pt>
                <c:pt idx="159">
                  <c:v>7.14772145242469</c:v>
                </c:pt>
                <c:pt idx="160">
                  <c:v>6.55831469193125</c:v>
                </c:pt>
                <c:pt idx="161">
                  <c:v>6.44964259304905</c:v>
                </c:pt>
                <c:pt idx="162">
                  <c:v>6.03248377540317</c:v>
                </c:pt>
                <c:pt idx="163">
                  <c:v>5.7811483332873</c:v>
                </c:pt>
                <c:pt idx="164">
                  <c:v>5.8572084121459</c:v>
                </c:pt>
                <c:pt idx="165">
                  <c:v>5.41684392483219</c:v>
                </c:pt>
                <c:pt idx="166">
                  <c:v>5.33933253752053</c:v>
                </c:pt>
                <c:pt idx="167">
                  <c:v>5.22443682395164</c:v>
                </c:pt>
                <c:pt idx="168">
                  <c:v>5.06569222950899</c:v>
                </c:pt>
                <c:pt idx="169">
                  <c:v>5.15635869190372</c:v>
                </c:pt>
                <c:pt idx="170">
                  <c:v>5.24840789882761</c:v>
                </c:pt>
                <c:pt idx="171">
                  <c:v>5.45086581777465</c:v>
                </c:pt>
                <c:pt idx="172">
                  <c:v>5.26816795353192</c:v>
                </c:pt>
                <c:pt idx="173">
                  <c:v>5.11111002593039</c:v>
                </c:pt>
                <c:pt idx="174">
                  <c:v>5.54556629365887</c:v>
                </c:pt>
                <c:pt idx="175">
                  <c:v>5.694184211958</c:v>
                </c:pt>
                <c:pt idx="176">
                  <c:v>5.51785074123279</c:v>
                </c:pt>
                <c:pt idx="177">
                  <c:v>5.29951037726773</c:v>
                </c:pt>
                <c:pt idx="178">
                  <c:v>4.99162060463275</c:v>
                </c:pt>
                <c:pt idx="179">
                  <c:v>4.81120141212812</c:v>
                </c:pt>
                <c:pt idx="180">
                  <c:v>5.07487841893707</c:v>
                </c:pt>
                <c:pt idx="181">
                  <c:v>5.10131986820814</c:v>
                </c:pt>
                <c:pt idx="182">
                  <c:v>5.23525557339576</c:v>
                </c:pt>
                <c:pt idx="183">
                  <c:v>5.44661098535113</c:v>
                </c:pt>
                <c:pt idx="184">
                  <c:v>5.06062217752464</c:v>
                </c:pt>
                <c:pt idx="185">
                  <c:v>5.08832451773491</c:v>
                </c:pt>
                <c:pt idx="186">
                  <c:v>4.79052374784308</c:v>
                </c:pt>
                <c:pt idx="187">
                  <c:v>4.86340255286721</c:v>
                </c:pt>
                <c:pt idx="188">
                  <c:v>4.86430666127556</c:v>
                </c:pt>
                <c:pt idx="189">
                  <c:v>4.93632033202849</c:v>
                </c:pt>
                <c:pt idx="190">
                  <c:v>4.68756102148852</c:v>
                </c:pt>
                <c:pt idx="191">
                  <c:v>4.74601418388261</c:v>
                </c:pt>
                <c:pt idx="192">
                  <c:v>4.53915743640007</c:v>
                </c:pt>
                <c:pt idx="193">
                  <c:v>4.58776447691977</c:v>
                </c:pt>
                <c:pt idx="194">
                  <c:v>4.47325614691917</c:v>
                </c:pt>
                <c:pt idx="195">
                  <c:v>4.5064217655442</c:v>
                </c:pt>
                <c:pt idx="196">
                  <c:v>4.8036055221031</c:v>
                </c:pt>
                <c:pt idx="197">
                  <c:v>4.8186216961544</c:v>
                </c:pt>
                <c:pt idx="198">
                  <c:v>5.00436535068636</c:v>
                </c:pt>
                <c:pt idx="199">
                  <c:v>4.7928929593589</c:v>
                </c:pt>
                <c:pt idx="200">
                  <c:v>4.63440531696798</c:v>
                </c:pt>
                <c:pt idx="201">
                  <c:v>4.42237536495811</c:v>
                </c:pt>
                <c:pt idx="202">
                  <c:v>4.30405836078248</c:v>
                </c:pt>
                <c:pt idx="203">
                  <c:v>4.33342579980044</c:v>
                </c:pt>
                <c:pt idx="204">
                  <c:v>4.24788041868073</c:v>
                </c:pt>
                <c:pt idx="205">
                  <c:v>4.33188336816837</c:v>
                </c:pt>
                <c:pt idx="206">
                  <c:v>4.32206273434532</c:v>
                </c:pt>
                <c:pt idx="207">
                  <c:v>4.14499285173994</c:v>
                </c:pt>
                <c:pt idx="208">
                  <c:v>4.01858307864789</c:v>
                </c:pt>
                <c:pt idx="209">
                  <c:v>4.02057444021466</c:v>
                </c:pt>
                <c:pt idx="210">
                  <c:v>4.11164493610468</c:v>
                </c:pt>
                <c:pt idx="211">
                  <c:v>4.03121292886965</c:v>
                </c:pt>
                <c:pt idx="212">
                  <c:v>3.87432167314455</c:v>
                </c:pt>
                <c:pt idx="213">
                  <c:v>3.6607347715381</c:v>
                </c:pt>
                <c:pt idx="214">
                  <c:v>3.93334736335759</c:v>
                </c:pt>
                <c:pt idx="215">
                  <c:v>3.94621985612379</c:v>
                </c:pt>
                <c:pt idx="216">
                  <c:v>4.37953687663712</c:v>
                </c:pt>
                <c:pt idx="217">
                  <c:v>4.60777994963636</c:v>
                </c:pt>
                <c:pt idx="218">
                  <c:v>4.59237418279145</c:v>
                </c:pt>
                <c:pt idx="219">
                  <c:v>4.33789787798408</c:v>
                </c:pt>
                <c:pt idx="220">
                  <c:v>4.14898559457081</c:v>
                </c:pt>
                <c:pt idx="221">
                  <c:v>4.56457535608684</c:v>
                </c:pt>
                <c:pt idx="222">
                  <c:v>4.50064715873664</c:v>
                </c:pt>
                <c:pt idx="223">
                  <c:v>4.42086233696019</c:v>
                </c:pt>
                <c:pt idx="224">
                  <c:v>5.00338451536417</c:v>
                </c:pt>
                <c:pt idx="225">
                  <c:v>6.08180365495802</c:v>
                </c:pt>
                <c:pt idx="226">
                  <c:v>6.81602271469226</c:v>
                </c:pt>
                <c:pt idx="227">
                  <c:v>6.63682999055186</c:v>
                </c:pt>
                <c:pt idx="228">
                  <c:v>7.0890938892727</c:v>
                </c:pt>
                <c:pt idx="229">
                  <c:v>7.59629565116414</c:v>
                </c:pt>
                <c:pt idx="230">
                  <c:v>6.84714671690905</c:v>
                </c:pt>
                <c:pt idx="231">
                  <c:v>6.09473009957491</c:v>
                </c:pt>
                <c:pt idx="232">
                  <c:v>5.89883505323136</c:v>
                </c:pt>
                <c:pt idx="233">
                  <c:v>5.70367948382597</c:v>
                </c:pt>
                <c:pt idx="234">
                  <c:v>5.29010866818297</c:v>
                </c:pt>
                <c:pt idx="235">
                  <c:v>5.20964032930823</c:v>
                </c:pt>
                <c:pt idx="236">
                  <c:v>4.93138964012778</c:v>
                </c:pt>
                <c:pt idx="237">
                  <c:v>5.11780784407685</c:v>
                </c:pt>
                <c:pt idx="238">
                  <c:v>4.88038795113308</c:v>
                </c:pt>
                <c:pt idx="239">
                  <c:v>4.61251129277483</c:v>
                </c:pt>
                <c:pt idx="240">
                  <c:v>4.87413789088877</c:v>
                </c:pt>
                <c:pt idx="241">
                  <c:v>4.6761680948594</c:v>
                </c:pt>
                <c:pt idx="242">
                  <c:v>4.36474336519375</c:v>
                </c:pt>
                <c:pt idx="243">
                  <c:v>4.25260951003376</c:v>
                </c:pt>
                <c:pt idx="244">
                  <c:v>4.63725941941658</c:v>
                </c:pt>
                <c:pt idx="245">
                  <c:v>4.96220439589615</c:v>
                </c:pt>
                <c:pt idx="246">
                  <c:v>4.64207211602431</c:v>
                </c:pt>
                <c:pt idx="247">
                  <c:v>4.95096096081891</c:v>
                </c:pt>
                <c:pt idx="248">
                  <c:v>4.41880926446623</c:v>
                </c:pt>
                <c:pt idx="249">
                  <c:v>4.17421961306687</c:v>
                </c:pt>
                <c:pt idx="250">
                  <c:v>4.18955820721071</c:v>
                </c:pt>
                <c:pt idx="251">
                  <c:v>3.94534221428114</c:v>
                </c:pt>
                <c:pt idx="252">
                  <c:v>3.8763592189861</c:v>
                </c:pt>
                <c:pt idx="253">
                  <c:v>3.76184913757471</c:v>
                </c:pt>
                <c:pt idx="254">
                  <c:v>3.76347233259141</c:v>
                </c:pt>
                <c:pt idx="255">
                  <c:v>3.64236447030492</c:v>
                </c:pt>
                <c:pt idx="256">
                  <c:v>3.69148943674391</c:v>
                </c:pt>
                <c:pt idx="257">
                  <c:v>3.77371715365312</c:v>
                </c:pt>
                <c:pt idx="258">
                  <c:v>3.79718326210464</c:v>
                </c:pt>
                <c:pt idx="259">
                  <c:v>4.05762446403511</c:v>
                </c:pt>
                <c:pt idx="260">
                  <c:v>4.3332284507742</c:v>
                </c:pt>
                <c:pt idx="261">
                  <c:v>3.89898711448698</c:v>
                </c:pt>
                <c:pt idx="262">
                  <c:v>3.99432134761138</c:v>
                </c:pt>
                <c:pt idx="263">
                  <c:v>4.01761126998445</c:v>
                </c:pt>
                <c:pt idx="264">
                  <c:v>3.71964290791232</c:v>
                </c:pt>
                <c:pt idx="265">
                  <c:v>3.52776139324343</c:v>
                </c:pt>
                <c:pt idx="266">
                  <c:v>3.38549022017939</c:v>
                </c:pt>
                <c:pt idx="267">
                  <c:v>3.43573313725233</c:v>
                </c:pt>
                <c:pt idx="268">
                  <c:v>3.70188233463255</c:v>
                </c:pt>
                <c:pt idx="269">
                  <c:v>3.56603124307933</c:v>
                </c:pt>
                <c:pt idx="270">
                  <c:v>3.56060853472676</c:v>
                </c:pt>
                <c:pt idx="271">
                  <c:v>3.41265618071315</c:v>
                </c:pt>
                <c:pt idx="272">
                  <c:v>3.35869945414812</c:v>
                </c:pt>
                <c:pt idx="273">
                  <c:v>3.51550938288275</c:v>
                </c:pt>
                <c:pt idx="274">
                  <c:v>3.47695864781546</c:v>
                </c:pt>
                <c:pt idx="275">
                  <c:v>3.46628426466546</c:v>
                </c:pt>
                <c:pt idx="276">
                  <c:v>3.33101431194763</c:v>
                </c:pt>
                <c:pt idx="277">
                  <c:v>3.31197807726751</c:v>
                </c:pt>
                <c:pt idx="278">
                  <c:v>3.20318773871315</c:v>
                </c:pt>
                <c:pt idx="279">
                  <c:v>3.14422958492425</c:v>
                </c:pt>
                <c:pt idx="280">
                  <c:v>3.02857423949119</c:v>
                </c:pt>
                <c:pt idx="281">
                  <c:v>3.07543671490487</c:v>
                </c:pt>
                <c:pt idx="282">
                  <c:v>2.88621403772919</c:v>
                </c:pt>
                <c:pt idx="283">
                  <c:v>2.91555961636494</c:v>
                </c:pt>
                <c:pt idx="284">
                  <c:v>2.77516518714139</c:v>
                </c:pt>
                <c:pt idx="285">
                  <c:v>2.67021794979731</c:v>
                </c:pt>
                <c:pt idx="286">
                  <c:v>2.57802058676467</c:v>
                </c:pt>
                <c:pt idx="287">
                  <c:v>2.50598694150012</c:v>
                </c:pt>
                <c:pt idx="288">
                  <c:v>2.55038646354182</c:v>
                </c:pt>
                <c:pt idx="289">
                  <c:v>2.42947735903364</c:v>
                </c:pt>
                <c:pt idx="290">
                  <c:v>2.49261846301134</c:v>
                </c:pt>
                <c:pt idx="291">
                  <c:v>2.543766526676</c:v>
                </c:pt>
                <c:pt idx="292">
                  <c:v>2.46698502340535</c:v>
                </c:pt>
                <c:pt idx="293">
                  <c:v>2.37433135670503</c:v>
                </c:pt>
                <c:pt idx="294">
                  <c:v>2.3952015781151</c:v>
                </c:pt>
                <c:pt idx="295">
                  <c:v>2.28512292943429</c:v>
                </c:pt>
                <c:pt idx="296">
                  <c:v>2.32930593605274</c:v>
                </c:pt>
                <c:pt idx="297">
                  <c:v>2.26021758941336</c:v>
                </c:pt>
                <c:pt idx="298">
                  <c:v>2.18432558440447</c:v>
                </c:pt>
                <c:pt idx="299">
                  <c:v>2.20995977660709</c:v>
                </c:pt>
                <c:pt idx="300">
                  <c:v>2.2580233170235</c:v>
                </c:pt>
                <c:pt idx="301">
                  <c:v>2.10867668776053</c:v>
                </c:pt>
                <c:pt idx="302">
                  <c:v>2.13563278431629</c:v>
                </c:pt>
                <c:pt idx="303">
                  <c:v>2.1181117978233</c:v>
                </c:pt>
                <c:pt idx="304">
                  <c:v>2.06438633378172</c:v>
                </c:pt>
                <c:pt idx="305">
                  <c:v>2.09880746841205</c:v>
                </c:pt>
                <c:pt idx="306">
                  <c:v>2.04093380236649</c:v>
                </c:pt>
                <c:pt idx="307">
                  <c:v>2.19124004764985</c:v>
                </c:pt>
                <c:pt idx="308">
                  <c:v>2.26538850302045</c:v>
                </c:pt>
                <c:pt idx="309">
                  <c:v>2.07103240168192</c:v>
                </c:pt>
                <c:pt idx="310">
                  <c:v>2.04876807466523</c:v>
                </c:pt>
                <c:pt idx="311">
                  <c:v>2.09019832608075</c:v>
                </c:pt>
                <c:pt idx="312">
                  <c:v>2.2684424408587</c:v>
                </c:pt>
                <c:pt idx="313">
                  <c:v>2.29631303546551</c:v>
                </c:pt>
                <c:pt idx="314">
                  <c:v>2.14924073636765</c:v>
                </c:pt>
                <c:pt idx="315">
                  <c:v>2.19176774107083</c:v>
                </c:pt>
                <c:pt idx="316">
                  <c:v>2.11526941872168</c:v>
                </c:pt>
                <c:pt idx="317">
                  <c:v>2.16130357839787</c:v>
                </c:pt>
                <c:pt idx="318">
                  <c:v>2.02755064285479</c:v>
                </c:pt>
                <c:pt idx="319">
                  <c:v>2.00768047387219</c:v>
                </c:pt>
                <c:pt idx="320">
                  <c:v>1.97034638554217</c:v>
                </c:pt>
                <c:pt idx="321">
                  <c:v>2.01700092308345</c:v>
                </c:pt>
                <c:pt idx="322">
                  <c:v>1.9660235025396</c:v>
                </c:pt>
                <c:pt idx="323">
                  <c:v>1.94431482114462</c:v>
                </c:pt>
                <c:pt idx="324">
                  <c:v>1.86409108800151</c:v>
                </c:pt>
                <c:pt idx="325">
                  <c:v>1.79668488560521</c:v>
                </c:pt>
                <c:pt idx="326">
                  <c:v>1.77045675215757</c:v>
                </c:pt>
                <c:pt idx="327">
                  <c:v>1.73068038448247</c:v>
                </c:pt>
                <c:pt idx="328">
                  <c:v>1.68854500751792</c:v>
                </c:pt>
                <c:pt idx="329">
                  <c:v>1.70452184052557</c:v>
                </c:pt>
                <c:pt idx="330">
                  <c:v>1.64875270158724</c:v>
                </c:pt>
                <c:pt idx="331">
                  <c:v>1.62809667955686</c:v>
                </c:pt>
                <c:pt idx="332">
                  <c:v>1.61122913318432</c:v>
                </c:pt>
                <c:pt idx="333">
                  <c:v>1.55573623557636</c:v>
                </c:pt>
                <c:pt idx="334">
                  <c:v>1.52262520784932</c:v>
                </c:pt>
                <c:pt idx="335">
                  <c:v>1.51613627507645</c:v>
                </c:pt>
                <c:pt idx="336">
                  <c:v>1.41219837333434</c:v>
                </c:pt>
                <c:pt idx="337">
                  <c:v>1.43908505556846</c:v>
                </c:pt>
                <c:pt idx="338">
                  <c:v>1.48178224774331</c:v>
                </c:pt>
                <c:pt idx="339">
                  <c:v>1.48118880257901</c:v>
                </c:pt>
                <c:pt idx="340">
                  <c:v>1.40638420235094</c:v>
                </c:pt>
                <c:pt idx="341">
                  <c:v>1.3936167663076</c:v>
                </c:pt>
                <c:pt idx="342">
                  <c:v>1.36428134763856</c:v>
                </c:pt>
                <c:pt idx="343">
                  <c:v>1.29063794000646</c:v>
                </c:pt>
                <c:pt idx="344">
                  <c:v>1.30077364270756</c:v>
                </c:pt>
                <c:pt idx="345">
                  <c:v>1.43260652349471</c:v>
                </c:pt>
                <c:pt idx="346">
                  <c:v>1.42779113134912</c:v>
                </c:pt>
                <c:pt idx="347">
                  <c:v>1.57739839162778</c:v>
                </c:pt>
                <c:pt idx="348">
                  <c:v>1.43735975192742</c:v>
                </c:pt>
                <c:pt idx="349">
                  <c:v>1.38950392497607</c:v>
                </c:pt>
                <c:pt idx="350">
                  <c:v>1.35412688308933</c:v>
                </c:pt>
                <c:pt idx="351">
                  <c:v>1.2928938568741</c:v>
                </c:pt>
                <c:pt idx="352">
                  <c:v>1.40430287864863</c:v>
                </c:pt>
                <c:pt idx="353">
                  <c:v>1.30729031355543</c:v>
                </c:pt>
                <c:pt idx="354">
                  <c:v>1.28023759024001</c:v>
                </c:pt>
                <c:pt idx="355">
                  <c:v>1.31440885709693</c:v>
                </c:pt>
                <c:pt idx="356">
                  <c:v>1.30841958013984</c:v>
                </c:pt>
                <c:pt idx="357">
                  <c:v>1.26218350385174</c:v>
                </c:pt>
                <c:pt idx="358">
                  <c:v>1.20783754372238</c:v>
                </c:pt>
                <c:pt idx="359">
                  <c:v>1.16649354702093</c:v>
                </c:pt>
                <c:pt idx="360">
                  <c:v>1.14376009459138</c:v>
                </c:pt>
                <c:pt idx="361">
                  <c:v>1.22166779303333</c:v>
                </c:pt>
                <c:pt idx="362">
                  <c:v>1.35926546408488</c:v>
                </c:pt>
                <c:pt idx="363">
                  <c:v>1.17739143151228</c:v>
                </c:pt>
                <c:pt idx="364">
                  <c:v>1.10291078802976</c:v>
                </c:pt>
                <c:pt idx="365">
                  <c:v>1.04053382325456</c:v>
                </c:pt>
                <c:pt idx="366">
                  <c:v>0.974053724053724</c:v>
                </c:pt>
                <c:pt idx="367">
                  <c:v>0.88883831289818</c:v>
                </c:pt>
                <c:pt idx="368">
                  <c:v>0.937211667956102</c:v>
                </c:pt>
                <c:pt idx="369">
                  <c:v>0.959207594860144</c:v>
                </c:pt>
                <c:pt idx="370">
                  <c:v>0.857996809506556</c:v>
                </c:pt>
                <c:pt idx="371">
                  <c:v>0.812092847144848</c:v>
                </c:pt>
                <c:pt idx="372">
                  <c:v>0.800758949405923</c:v>
                </c:pt>
                <c:pt idx="373">
                  <c:v>0.793374948360224</c:v>
                </c:pt>
                <c:pt idx="374">
                  <c:v>0.790109663641298</c:v>
                </c:pt>
                <c:pt idx="375">
                  <c:v>0.749603944228472</c:v>
                </c:pt>
                <c:pt idx="376">
                  <c:v>0.761268305313796</c:v>
                </c:pt>
                <c:pt idx="377">
                  <c:v>0.721629625033181</c:v>
                </c:pt>
                <c:pt idx="378">
                  <c:v>0.713331170583697</c:v>
                </c:pt>
                <c:pt idx="379">
                  <c:v>0.685910962800244</c:v>
                </c:pt>
                <c:pt idx="380">
                  <c:v>0.724395061660039</c:v>
                </c:pt>
                <c:pt idx="381">
                  <c:v>0.675326921054381</c:v>
                </c:pt>
                <c:pt idx="382">
                  <c:v>0.6736187940421</c:v>
                </c:pt>
                <c:pt idx="383">
                  <c:v>0.668999684882745</c:v>
                </c:pt>
                <c:pt idx="384">
                  <c:v>0.735011811897291</c:v>
                </c:pt>
                <c:pt idx="385">
                  <c:v>0.761121049493143</c:v>
                </c:pt>
                <c:pt idx="386">
                  <c:v>0.736012466492083</c:v>
                </c:pt>
                <c:pt idx="387">
                  <c:v>0.848543613757678</c:v>
                </c:pt>
                <c:pt idx="388">
                  <c:v>0.866330778163771</c:v>
                </c:pt>
                <c:pt idx="389">
                  <c:v>0.949018654896208</c:v>
                </c:pt>
                <c:pt idx="390">
                  <c:v>0.844705177839168</c:v>
                </c:pt>
                <c:pt idx="391">
                  <c:v>0.885773768216516</c:v>
                </c:pt>
                <c:pt idx="392">
                  <c:v>0.98968003767155</c:v>
                </c:pt>
                <c:pt idx="393">
                  <c:v>0.95252431027971</c:v>
                </c:pt>
                <c:pt idx="394">
                  <c:v>0.912668294384374</c:v>
                </c:pt>
                <c:pt idx="395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投資時期とリターン!$E$1</c:f>
              <c:strCache>
                <c:ptCount val="1"/>
                <c:pt idx="0">
                  <c:v>NASDAQ100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投資時期とリターン!$A$2:$A$397</c:f>
              <c:strCache>
                <c:ptCount val="396"/>
                <c:pt idx="0">
                  <c:v>1990-01</c:v>
                </c:pt>
                <c:pt idx="1">
                  <c:v>1990-02</c:v>
                </c:pt>
                <c:pt idx="2">
                  <c:v>1990-03</c:v>
                </c:pt>
                <c:pt idx="3">
                  <c:v>1990-04</c:v>
                </c:pt>
                <c:pt idx="4">
                  <c:v>1990-05</c:v>
                </c:pt>
                <c:pt idx="5">
                  <c:v>1990-06</c:v>
                </c:pt>
                <c:pt idx="6">
                  <c:v>1990-07</c:v>
                </c:pt>
                <c:pt idx="7">
                  <c:v>1990-08</c:v>
                </c:pt>
                <c:pt idx="8">
                  <c:v>1990-09</c:v>
                </c:pt>
                <c:pt idx="9">
                  <c:v>1990-10</c:v>
                </c:pt>
                <c:pt idx="10">
                  <c:v>1990-11</c:v>
                </c:pt>
                <c:pt idx="11">
                  <c:v>1990-12</c:v>
                </c:pt>
                <c:pt idx="12">
                  <c:v>1991-01</c:v>
                </c:pt>
                <c:pt idx="13">
                  <c:v>1991-02</c:v>
                </c:pt>
                <c:pt idx="14">
                  <c:v>1991-03</c:v>
                </c:pt>
                <c:pt idx="15">
                  <c:v>1991-04</c:v>
                </c:pt>
                <c:pt idx="16">
                  <c:v>1991-05</c:v>
                </c:pt>
                <c:pt idx="17">
                  <c:v>1991-06</c:v>
                </c:pt>
                <c:pt idx="18">
                  <c:v>1991-07</c:v>
                </c:pt>
                <c:pt idx="19">
                  <c:v>1991-08</c:v>
                </c:pt>
                <c:pt idx="20">
                  <c:v>1991-09</c:v>
                </c:pt>
                <c:pt idx="21">
                  <c:v>1991-10</c:v>
                </c:pt>
                <c:pt idx="22">
                  <c:v>1991-11</c:v>
                </c:pt>
                <c:pt idx="23">
                  <c:v>1991-12</c:v>
                </c:pt>
                <c:pt idx="24">
                  <c:v>1992-01</c:v>
                </c:pt>
                <c:pt idx="25">
                  <c:v>1992-02</c:v>
                </c:pt>
                <c:pt idx="26">
                  <c:v>1992-03</c:v>
                </c:pt>
                <c:pt idx="27">
                  <c:v>1992-04</c:v>
                </c:pt>
                <c:pt idx="28">
                  <c:v>1992-05</c:v>
                </c:pt>
                <c:pt idx="29">
                  <c:v>1992-06</c:v>
                </c:pt>
                <c:pt idx="30">
                  <c:v>1992-07</c:v>
                </c:pt>
                <c:pt idx="31">
                  <c:v>1992-08</c:v>
                </c:pt>
                <c:pt idx="32">
                  <c:v>1992-09</c:v>
                </c:pt>
                <c:pt idx="33">
                  <c:v>1992-10</c:v>
                </c:pt>
                <c:pt idx="34">
                  <c:v>1992-11</c:v>
                </c:pt>
                <c:pt idx="35">
                  <c:v>1992-12</c:v>
                </c:pt>
                <c:pt idx="36">
                  <c:v>1993-01</c:v>
                </c:pt>
                <c:pt idx="37">
                  <c:v>1993-02</c:v>
                </c:pt>
                <c:pt idx="38">
                  <c:v>1993-03</c:v>
                </c:pt>
                <c:pt idx="39">
                  <c:v>1993-04</c:v>
                </c:pt>
                <c:pt idx="40">
                  <c:v>1993-05</c:v>
                </c:pt>
                <c:pt idx="41">
                  <c:v>1993-06</c:v>
                </c:pt>
                <c:pt idx="42">
                  <c:v>1993-07</c:v>
                </c:pt>
                <c:pt idx="43">
                  <c:v>1993-08</c:v>
                </c:pt>
                <c:pt idx="44">
                  <c:v>1993-09</c:v>
                </c:pt>
                <c:pt idx="45">
                  <c:v>1993-10</c:v>
                </c:pt>
                <c:pt idx="46">
                  <c:v>1993-11</c:v>
                </c:pt>
                <c:pt idx="47">
                  <c:v>1993-12</c:v>
                </c:pt>
                <c:pt idx="48">
                  <c:v>1994-01</c:v>
                </c:pt>
                <c:pt idx="49">
                  <c:v>1994-02</c:v>
                </c:pt>
                <c:pt idx="50">
                  <c:v>1994-03</c:v>
                </c:pt>
                <c:pt idx="51">
                  <c:v>1994-04</c:v>
                </c:pt>
                <c:pt idx="52">
                  <c:v>1994-05</c:v>
                </c:pt>
                <c:pt idx="53">
                  <c:v>1994-06</c:v>
                </c:pt>
                <c:pt idx="54">
                  <c:v>1994-07</c:v>
                </c:pt>
                <c:pt idx="55">
                  <c:v>1994-08</c:v>
                </c:pt>
                <c:pt idx="56">
                  <c:v>1994-09</c:v>
                </c:pt>
                <c:pt idx="57">
                  <c:v>1994-10</c:v>
                </c:pt>
                <c:pt idx="58">
                  <c:v>1994-11</c:v>
                </c:pt>
                <c:pt idx="59">
                  <c:v>1994-12</c:v>
                </c:pt>
                <c:pt idx="60">
                  <c:v>1995-01</c:v>
                </c:pt>
                <c:pt idx="61">
                  <c:v>1995-02</c:v>
                </c:pt>
                <c:pt idx="62">
                  <c:v>1995-03</c:v>
                </c:pt>
                <c:pt idx="63">
                  <c:v>1995-04</c:v>
                </c:pt>
                <c:pt idx="64">
                  <c:v>1995-05</c:v>
                </c:pt>
                <c:pt idx="65">
                  <c:v>1995-06</c:v>
                </c:pt>
                <c:pt idx="66">
                  <c:v>1995-07</c:v>
                </c:pt>
                <c:pt idx="67">
                  <c:v>1995-08</c:v>
                </c:pt>
                <c:pt idx="68">
                  <c:v>1995-09</c:v>
                </c:pt>
                <c:pt idx="69">
                  <c:v>1995-10</c:v>
                </c:pt>
                <c:pt idx="70">
                  <c:v>1995-11</c:v>
                </c:pt>
                <c:pt idx="71">
                  <c:v>1995-12</c:v>
                </c:pt>
                <c:pt idx="72">
                  <c:v>1996-01</c:v>
                </c:pt>
                <c:pt idx="73">
                  <c:v>1996-02</c:v>
                </c:pt>
                <c:pt idx="74">
                  <c:v>1996-03</c:v>
                </c:pt>
                <c:pt idx="75">
                  <c:v>1996-04</c:v>
                </c:pt>
                <c:pt idx="76">
                  <c:v>1996-05</c:v>
                </c:pt>
                <c:pt idx="77">
                  <c:v>1996-06</c:v>
                </c:pt>
                <c:pt idx="78">
                  <c:v>1996-07</c:v>
                </c:pt>
                <c:pt idx="79">
                  <c:v>1996-08</c:v>
                </c:pt>
                <c:pt idx="80">
                  <c:v>1996-09</c:v>
                </c:pt>
                <c:pt idx="81">
                  <c:v>1996-10</c:v>
                </c:pt>
                <c:pt idx="82">
                  <c:v>1996-11</c:v>
                </c:pt>
                <c:pt idx="83">
                  <c:v>1996-12</c:v>
                </c:pt>
                <c:pt idx="84">
                  <c:v>1997-01</c:v>
                </c:pt>
                <c:pt idx="85">
                  <c:v>1997-02</c:v>
                </c:pt>
                <c:pt idx="86">
                  <c:v>1997-03</c:v>
                </c:pt>
                <c:pt idx="87">
                  <c:v>1997-04</c:v>
                </c:pt>
                <c:pt idx="88">
                  <c:v>1997-05</c:v>
                </c:pt>
                <c:pt idx="89">
                  <c:v>1997-06</c:v>
                </c:pt>
                <c:pt idx="90">
                  <c:v>1997-07</c:v>
                </c:pt>
                <c:pt idx="91">
                  <c:v>1997-08</c:v>
                </c:pt>
                <c:pt idx="92">
                  <c:v>1997-09</c:v>
                </c:pt>
                <c:pt idx="93">
                  <c:v>1997-10</c:v>
                </c:pt>
                <c:pt idx="94">
                  <c:v>1997-11</c:v>
                </c:pt>
                <c:pt idx="95">
                  <c:v>1997-12</c:v>
                </c:pt>
                <c:pt idx="96">
                  <c:v>1998-01</c:v>
                </c:pt>
                <c:pt idx="97">
                  <c:v>1998-02</c:v>
                </c:pt>
                <c:pt idx="98">
                  <c:v>1998-03</c:v>
                </c:pt>
                <c:pt idx="99">
                  <c:v>1998-04</c:v>
                </c:pt>
                <c:pt idx="100">
                  <c:v>1998-05</c:v>
                </c:pt>
                <c:pt idx="101">
                  <c:v>1998-06</c:v>
                </c:pt>
                <c:pt idx="102">
                  <c:v>1998-07</c:v>
                </c:pt>
                <c:pt idx="103">
                  <c:v>1998-08</c:v>
                </c:pt>
                <c:pt idx="104">
                  <c:v>1998-09</c:v>
                </c:pt>
                <c:pt idx="105">
                  <c:v>1998-10</c:v>
                </c:pt>
                <c:pt idx="106">
                  <c:v>1998-11</c:v>
                </c:pt>
                <c:pt idx="107">
                  <c:v>1998-12</c:v>
                </c:pt>
                <c:pt idx="108">
                  <c:v>1999-01</c:v>
                </c:pt>
                <c:pt idx="109">
                  <c:v>1999-02</c:v>
                </c:pt>
                <c:pt idx="110">
                  <c:v>1999-03</c:v>
                </c:pt>
                <c:pt idx="111">
                  <c:v>1999-04</c:v>
                </c:pt>
                <c:pt idx="112">
                  <c:v>1999-05</c:v>
                </c:pt>
                <c:pt idx="113">
                  <c:v>1999-06</c:v>
                </c:pt>
                <c:pt idx="114">
                  <c:v>1999-07</c:v>
                </c:pt>
                <c:pt idx="115">
                  <c:v>1999-08</c:v>
                </c:pt>
                <c:pt idx="116">
                  <c:v>1999-09</c:v>
                </c:pt>
                <c:pt idx="117">
                  <c:v>1999-10</c:v>
                </c:pt>
                <c:pt idx="118">
                  <c:v>1999-11</c:v>
                </c:pt>
                <c:pt idx="119">
                  <c:v>1999-12</c:v>
                </c:pt>
                <c:pt idx="120">
                  <c:v>2000-01</c:v>
                </c:pt>
                <c:pt idx="121">
                  <c:v>2000-02</c:v>
                </c:pt>
                <c:pt idx="122">
                  <c:v>2000-03</c:v>
                </c:pt>
                <c:pt idx="123">
                  <c:v>2000-04</c:v>
                </c:pt>
                <c:pt idx="124">
                  <c:v>2000-05</c:v>
                </c:pt>
                <c:pt idx="125">
                  <c:v>2000-06</c:v>
                </c:pt>
                <c:pt idx="126">
                  <c:v>2000-07</c:v>
                </c:pt>
                <c:pt idx="127">
                  <c:v>2000-08</c:v>
                </c:pt>
                <c:pt idx="128">
                  <c:v>2000-09</c:v>
                </c:pt>
                <c:pt idx="129">
                  <c:v>2000-10</c:v>
                </c:pt>
                <c:pt idx="130">
                  <c:v>2000-11</c:v>
                </c:pt>
                <c:pt idx="131">
                  <c:v>2000-12</c:v>
                </c:pt>
                <c:pt idx="132">
                  <c:v>2001-01</c:v>
                </c:pt>
                <c:pt idx="133">
                  <c:v>2001-02</c:v>
                </c:pt>
                <c:pt idx="134">
                  <c:v>2001-03</c:v>
                </c:pt>
                <c:pt idx="135">
                  <c:v>2001-04</c:v>
                </c:pt>
                <c:pt idx="136">
                  <c:v>2001-05</c:v>
                </c:pt>
                <c:pt idx="137">
                  <c:v>2001-06</c:v>
                </c:pt>
                <c:pt idx="138">
                  <c:v>2001-07</c:v>
                </c:pt>
                <c:pt idx="139">
                  <c:v>2001-08</c:v>
                </c:pt>
                <c:pt idx="140">
                  <c:v>2001-09</c:v>
                </c:pt>
                <c:pt idx="141">
                  <c:v>2001-10</c:v>
                </c:pt>
                <c:pt idx="142">
                  <c:v>2001-11</c:v>
                </c:pt>
                <c:pt idx="143">
                  <c:v>2001-12</c:v>
                </c:pt>
                <c:pt idx="144">
                  <c:v>2002-01</c:v>
                </c:pt>
                <c:pt idx="145">
                  <c:v>2002-02</c:v>
                </c:pt>
                <c:pt idx="146">
                  <c:v>2002-03</c:v>
                </c:pt>
                <c:pt idx="147">
                  <c:v>2002-04</c:v>
                </c:pt>
                <c:pt idx="148">
                  <c:v>2002-05</c:v>
                </c:pt>
                <c:pt idx="149">
                  <c:v>2002-06</c:v>
                </c:pt>
                <c:pt idx="150">
                  <c:v>2002-07</c:v>
                </c:pt>
                <c:pt idx="151">
                  <c:v>2002-08</c:v>
                </c:pt>
                <c:pt idx="152">
                  <c:v>2002-09</c:v>
                </c:pt>
                <c:pt idx="153">
                  <c:v>2002-10</c:v>
                </c:pt>
                <c:pt idx="154">
                  <c:v>2002-11</c:v>
                </c:pt>
                <c:pt idx="155">
                  <c:v>2002-12</c:v>
                </c:pt>
                <c:pt idx="156">
                  <c:v>2003-01</c:v>
                </c:pt>
                <c:pt idx="157">
                  <c:v>2003-02</c:v>
                </c:pt>
                <c:pt idx="158">
                  <c:v>2003-03</c:v>
                </c:pt>
                <c:pt idx="159">
                  <c:v>2003-04</c:v>
                </c:pt>
                <c:pt idx="160">
                  <c:v>2003-05</c:v>
                </c:pt>
                <c:pt idx="161">
                  <c:v>2003-06</c:v>
                </c:pt>
                <c:pt idx="162">
                  <c:v>2003-07</c:v>
                </c:pt>
                <c:pt idx="163">
                  <c:v>2003-08</c:v>
                </c:pt>
                <c:pt idx="164">
                  <c:v>2003-09</c:v>
                </c:pt>
                <c:pt idx="165">
                  <c:v>2003-10</c:v>
                </c:pt>
                <c:pt idx="166">
                  <c:v>2003-11</c:v>
                </c:pt>
                <c:pt idx="167">
                  <c:v>2003-12</c:v>
                </c:pt>
                <c:pt idx="168">
                  <c:v>2004-01</c:v>
                </c:pt>
                <c:pt idx="169">
                  <c:v>2004-02</c:v>
                </c:pt>
                <c:pt idx="170">
                  <c:v>2004-03</c:v>
                </c:pt>
                <c:pt idx="171">
                  <c:v>2004-04</c:v>
                </c:pt>
                <c:pt idx="172">
                  <c:v>2004-05</c:v>
                </c:pt>
                <c:pt idx="173">
                  <c:v>2004-06</c:v>
                </c:pt>
                <c:pt idx="174">
                  <c:v>2004-07</c:v>
                </c:pt>
                <c:pt idx="175">
                  <c:v>2004-08</c:v>
                </c:pt>
                <c:pt idx="176">
                  <c:v>2004-09</c:v>
                </c:pt>
                <c:pt idx="177">
                  <c:v>2004-10</c:v>
                </c:pt>
                <c:pt idx="178">
                  <c:v>2004-11</c:v>
                </c:pt>
                <c:pt idx="179">
                  <c:v>2004-12</c:v>
                </c:pt>
                <c:pt idx="180">
                  <c:v>2005-01</c:v>
                </c:pt>
                <c:pt idx="181">
                  <c:v>2005-02</c:v>
                </c:pt>
                <c:pt idx="182">
                  <c:v>2005-03</c:v>
                </c:pt>
                <c:pt idx="183">
                  <c:v>2005-04</c:v>
                </c:pt>
                <c:pt idx="184">
                  <c:v>2005-05</c:v>
                </c:pt>
                <c:pt idx="185">
                  <c:v>2005-06</c:v>
                </c:pt>
                <c:pt idx="186">
                  <c:v>2005-07</c:v>
                </c:pt>
                <c:pt idx="187">
                  <c:v>2005-08</c:v>
                </c:pt>
                <c:pt idx="188">
                  <c:v>2005-09</c:v>
                </c:pt>
                <c:pt idx="189">
                  <c:v>2005-10</c:v>
                </c:pt>
                <c:pt idx="190">
                  <c:v>2005-11</c:v>
                </c:pt>
                <c:pt idx="191">
                  <c:v>2005-12</c:v>
                </c:pt>
                <c:pt idx="192">
                  <c:v>2006-01</c:v>
                </c:pt>
                <c:pt idx="193">
                  <c:v>2006-02</c:v>
                </c:pt>
                <c:pt idx="194">
                  <c:v>2006-03</c:v>
                </c:pt>
                <c:pt idx="195">
                  <c:v>2006-04</c:v>
                </c:pt>
                <c:pt idx="196">
                  <c:v>2006-05</c:v>
                </c:pt>
                <c:pt idx="197">
                  <c:v>2006-06</c:v>
                </c:pt>
                <c:pt idx="198">
                  <c:v>2006-07</c:v>
                </c:pt>
                <c:pt idx="199">
                  <c:v>2006-08</c:v>
                </c:pt>
                <c:pt idx="200">
                  <c:v>2006-09</c:v>
                </c:pt>
                <c:pt idx="201">
                  <c:v>2006-10</c:v>
                </c:pt>
                <c:pt idx="202">
                  <c:v>2006-11</c:v>
                </c:pt>
                <c:pt idx="203">
                  <c:v>2006-12</c:v>
                </c:pt>
                <c:pt idx="204">
                  <c:v>2007-01</c:v>
                </c:pt>
                <c:pt idx="205">
                  <c:v>2007-02</c:v>
                </c:pt>
                <c:pt idx="206">
                  <c:v>2007-03</c:v>
                </c:pt>
                <c:pt idx="207">
                  <c:v>2007-04</c:v>
                </c:pt>
                <c:pt idx="208">
                  <c:v>2007-05</c:v>
                </c:pt>
                <c:pt idx="209">
                  <c:v>2007-06</c:v>
                </c:pt>
                <c:pt idx="210">
                  <c:v>2007-07</c:v>
                </c:pt>
                <c:pt idx="211">
                  <c:v>2007-08</c:v>
                </c:pt>
                <c:pt idx="212">
                  <c:v>2007-09</c:v>
                </c:pt>
                <c:pt idx="213">
                  <c:v>2007-10</c:v>
                </c:pt>
                <c:pt idx="214">
                  <c:v>2007-11</c:v>
                </c:pt>
                <c:pt idx="215">
                  <c:v>2007-12</c:v>
                </c:pt>
                <c:pt idx="216">
                  <c:v>2008-01</c:v>
                </c:pt>
                <c:pt idx="217">
                  <c:v>2008-02</c:v>
                </c:pt>
                <c:pt idx="218">
                  <c:v>2008-03</c:v>
                </c:pt>
                <c:pt idx="219">
                  <c:v>2008-04</c:v>
                </c:pt>
                <c:pt idx="220">
                  <c:v>2008-05</c:v>
                </c:pt>
                <c:pt idx="221">
                  <c:v>2008-06</c:v>
                </c:pt>
                <c:pt idx="222">
                  <c:v>2008-07</c:v>
                </c:pt>
                <c:pt idx="223">
                  <c:v>2008-08</c:v>
                </c:pt>
                <c:pt idx="224">
                  <c:v>2008-09</c:v>
                </c:pt>
                <c:pt idx="225">
                  <c:v>2008-10</c:v>
                </c:pt>
                <c:pt idx="226">
                  <c:v>2008-11</c:v>
                </c:pt>
                <c:pt idx="227">
                  <c:v>2008-12</c:v>
                </c:pt>
                <c:pt idx="228">
                  <c:v>2009-01</c:v>
                </c:pt>
                <c:pt idx="229">
                  <c:v>2009-02</c:v>
                </c:pt>
                <c:pt idx="230">
                  <c:v>2009-03</c:v>
                </c:pt>
                <c:pt idx="231">
                  <c:v>2009-04</c:v>
                </c:pt>
                <c:pt idx="232">
                  <c:v>2009-05</c:v>
                </c:pt>
                <c:pt idx="233">
                  <c:v>2009-06</c:v>
                </c:pt>
                <c:pt idx="234">
                  <c:v>2009-07</c:v>
                </c:pt>
                <c:pt idx="235">
                  <c:v>2009-08</c:v>
                </c:pt>
                <c:pt idx="236">
                  <c:v>2009-09</c:v>
                </c:pt>
                <c:pt idx="237">
                  <c:v>2009-10</c:v>
                </c:pt>
                <c:pt idx="238">
                  <c:v>2009-11</c:v>
                </c:pt>
                <c:pt idx="239">
                  <c:v>2009-12</c:v>
                </c:pt>
                <c:pt idx="240">
                  <c:v>2010-01</c:v>
                </c:pt>
                <c:pt idx="241">
                  <c:v>2010-02</c:v>
                </c:pt>
                <c:pt idx="242">
                  <c:v>2010-03</c:v>
                </c:pt>
                <c:pt idx="243">
                  <c:v>2010-04</c:v>
                </c:pt>
                <c:pt idx="244">
                  <c:v>2010-05</c:v>
                </c:pt>
                <c:pt idx="245">
                  <c:v>2010-06</c:v>
                </c:pt>
                <c:pt idx="246">
                  <c:v>2010-07</c:v>
                </c:pt>
                <c:pt idx="247">
                  <c:v>2010-08</c:v>
                </c:pt>
                <c:pt idx="248">
                  <c:v>2010-09</c:v>
                </c:pt>
                <c:pt idx="249">
                  <c:v>2010-10</c:v>
                </c:pt>
                <c:pt idx="250">
                  <c:v>2010-11</c:v>
                </c:pt>
                <c:pt idx="251">
                  <c:v>2010-12</c:v>
                </c:pt>
                <c:pt idx="252">
                  <c:v>2011-01</c:v>
                </c:pt>
                <c:pt idx="253">
                  <c:v>2011-02</c:v>
                </c:pt>
                <c:pt idx="254">
                  <c:v>2011-03</c:v>
                </c:pt>
                <c:pt idx="255">
                  <c:v>2011-04</c:v>
                </c:pt>
                <c:pt idx="256">
                  <c:v>2011-05</c:v>
                </c:pt>
                <c:pt idx="257">
                  <c:v>2011-06</c:v>
                </c:pt>
                <c:pt idx="258">
                  <c:v>2011-07</c:v>
                </c:pt>
                <c:pt idx="259">
                  <c:v>2011-08</c:v>
                </c:pt>
                <c:pt idx="260">
                  <c:v>2011-09</c:v>
                </c:pt>
                <c:pt idx="261">
                  <c:v>2011-10</c:v>
                </c:pt>
                <c:pt idx="262">
                  <c:v>2011-11</c:v>
                </c:pt>
                <c:pt idx="263">
                  <c:v>2011-12</c:v>
                </c:pt>
                <c:pt idx="264">
                  <c:v>2012-01</c:v>
                </c:pt>
                <c:pt idx="265">
                  <c:v>2012-02</c:v>
                </c:pt>
                <c:pt idx="266">
                  <c:v>2012-03</c:v>
                </c:pt>
                <c:pt idx="267">
                  <c:v>2012-04</c:v>
                </c:pt>
                <c:pt idx="268">
                  <c:v>2012-05</c:v>
                </c:pt>
                <c:pt idx="269">
                  <c:v>2012-06</c:v>
                </c:pt>
                <c:pt idx="270">
                  <c:v>2012-07</c:v>
                </c:pt>
                <c:pt idx="271">
                  <c:v>2012-08</c:v>
                </c:pt>
                <c:pt idx="272">
                  <c:v>2012-09</c:v>
                </c:pt>
                <c:pt idx="273">
                  <c:v>2012-10</c:v>
                </c:pt>
                <c:pt idx="274">
                  <c:v>2012-11</c:v>
                </c:pt>
                <c:pt idx="275">
                  <c:v>2012-12</c:v>
                </c:pt>
                <c:pt idx="276">
                  <c:v>2013-01</c:v>
                </c:pt>
                <c:pt idx="277">
                  <c:v>2013-02</c:v>
                </c:pt>
                <c:pt idx="278">
                  <c:v>2013-03</c:v>
                </c:pt>
                <c:pt idx="279">
                  <c:v>2013-04</c:v>
                </c:pt>
                <c:pt idx="280">
                  <c:v>2013-05</c:v>
                </c:pt>
                <c:pt idx="281">
                  <c:v>2013-06</c:v>
                </c:pt>
                <c:pt idx="282">
                  <c:v>2013-07</c:v>
                </c:pt>
                <c:pt idx="283">
                  <c:v>2013-08</c:v>
                </c:pt>
                <c:pt idx="284">
                  <c:v>2013-09</c:v>
                </c:pt>
                <c:pt idx="285">
                  <c:v>2013-10</c:v>
                </c:pt>
                <c:pt idx="286">
                  <c:v>2013-11</c:v>
                </c:pt>
                <c:pt idx="287">
                  <c:v>2013-12</c:v>
                </c:pt>
                <c:pt idx="288">
                  <c:v>2014-01</c:v>
                </c:pt>
                <c:pt idx="289">
                  <c:v>2014-02</c:v>
                </c:pt>
                <c:pt idx="290">
                  <c:v>2014-03</c:v>
                </c:pt>
                <c:pt idx="291">
                  <c:v>2014-04</c:v>
                </c:pt>
                <c:pt idx="292">
                  <c:v>2014-05</c:v>
                </c:pt>
                <c:pt idx="293">
                  <c:v>2014-06</c:v>
                </c:pt>
                <c:pt idx="294">
                  <c:v>2014-07</c:v>
                </c:pt>
                <c:pt idx="295">
                  <c:v>2014-08</c:v>
                </c:pt>
                <c:pt idx="296">
                  <c:v>2014-09</c:v>
                </c:pt>
                <c:pt idx="297">
                  <c:v>2014-10</c:v>
                </c:pt>
                <c:pt idx="298">
                  <c:v>2014-11</c:v>
                </c:pt>
                <c:pt idx="299">
                  <c:v>2014-12</c:v>
                </c:pt>
                <c:pt idx="300">
                  <c:v>2015-01</c:v>
                </c:pt>
                <c:pt idx="301">
                  <c:v>2015-02</c:v>
                </c:pt>
                <c:pt idx="302">
                  <c:v>2015-03</c:v>
                </c:pt>
                <c:pt idx="303">
                  <c:v>2015-04</c:v>
                </c:pt>
                <c:pt idx="304">
                  <c:v>2015-05</c:v>
                </c:pt>
                <c:pt idx="305">
                  <c:v>2015-06</c:v>
                </c:pt>
                <c:pt idx="306">
                  <c:v>2015-07</c:v>
                </c:pt>
                <c:pt idx="307">
                  <c:v>2015-08</c:v>
                </c:pt>
                <c:pt idx="308">
                  <c:v>2015-09</c:v>
                </c:pt>
                <c:pt idx="309">
                  <c:v>2015-10</c:v>
                </c:pt>
                <c:pt idx="310">
                  <c:v>2015-11</c:v>
                </c:pt>
                <c:pt idx="311">
                  <c:v>2015-12</c:v>
                </c:pt>
                <c:pt idx="312">
                  <c:v>2016-01</c:v>
                </c:pt>
                <c:pt idx="313">
                  <c:v>2016-02</c:v>
                </c:pt>
                <c:pt idx="314">
                  <c:v>2016-03</c:v>
                </c:pt>
                <c:pt idx="315">
                  <c:v>2016-04</c:v>
                </c:pt>
                <c:pt idx="316">
                  <c:v>2016-05</c:v>
                </c:pt>
                <c:pt idx="317">
                  <c:v>2016-06</c:v>
                </c:pt>
                <c:pt idx="318">
                  <c:v>2016-07</c:v>
                </c:pt>
                <c:pt idx="319">
                  <c:v>2016-08</c:v>
                </c:pt>
                <c:pt idx="320">
                  <c:v>2016-09</c:v>
                </c:pt>
                <c:pt idx="321">
                  <c:v>2016-10</c:v>
                </c:pt>
                <c:pt idx="322">
                  <c:v>2016-11</c:v>
                </c:pt>
                <c:pt idx="323">
                  <c:v>2016-12</c:v>
                </c:pt>
                <c:pt idx="324">
                  <c:v>2017-01</c:v>
                </c:pt>
                <c:pt idx="325">
                  <c:v>2017-02</c:v>
                </c:pt>
                <c:pt idx="326">
                  <c:v>2017-03</c:v>
                </c:pt>
                <c:pt idx="327">
                  <c:v>2017-04</c:v>
                </c:pt>
                <c:pt idx="328">
                  <c:v>2017-05</c:v>
                </c:pt>
                <c:pt idx="329">
                  <c:v>2017-06</c:v>
                </c:pt>
                <c:pt idx="330">
                  <c:v>2017-07</c:v>
                </c:pt>
                <c:pt idx="331">
                  <c:v>2017-08</c:v>
                </c:pt>
                <c:pt idx="332">
                  <c:v>2017-09</c:v>
                </c:pt>
                <c:pt idx="333">
                  <c:v>2017-10</c:v>
                </c:pt>
                <c:pt idx="334">
                  <c:v>2017-11</c:v>
                </c:pt>
                <c:pt idx="335">
                  <c:v>2017-12</c:v>
                </c:pt>
                <c:pt idx="336">
                  <c:v>2018-01</c:v>
                </c:pt>
                <c:pt idx="337">
                  <c:v>2018-02</c:v>
                </c:pt>
                <c:pt idx="338">
                  <c:v>2018-03</c:v>
                </c:pt>
                <c:pt idx="339">
                  <c:v>2018-04</c:v>
                </c:pt>
                <c:pt idx="340">
                  <c:v>2018-05</c:v>
                </c:pt>
                <c:pt idx="341">
                  <c:v>2018-06</c:v>
                </c:pt>
                <c:pt idx="342">
                  <c:v>2018-07</c:v>
                </c:pt>
                <c:pt idx="343">
                  <c:v>2018-08</c:v>
                </c:pt>
                <c:pt idx="344">
                  <c:v>2018-09</c:v>
                </c:pt>
                <c:pt idx="345">
                  <c:v>2018-10</c:v>
                </c:pt>
                <c:pt idx="346">
                  <c:v>2018-11</c:v>
                </c:pt>
                <c:pt idx="347">
                  <c:v>2018-12</c:v>
                </c:pt>
                <c:pt idx="348">
                  <c:v>2019-01</c:v>
                </c:pt>
                <c:pt idx="349">
                  <c:v>2019-02</c:v>
                </c:pt>
                <c:pt idx="350">
                  <c:v>2019-03</c:v>
                </c:pt>
                <c:pt idx="351">
                  <c:v>2019-04</c:v>
                </c:pt>
                <c:pt idx="352">
                  <c:v>2019-05</c:v>
                </c:pt>
                <c:pt idx="353">
                  <c:v>2019-06</c:v>
                </c:pt>
                <c:pt idx="354">
                  <c:v>2019-07</c:v>
                </c:pt>
                <c:pt idx="355">
                  <c:v>2019-08</c:v>
                </c:pt>
                <c:pt idx="356">
                  <c:v>2019-09</c:v>
                </c:pt>
                <c:pt idx="357">
                  <c:v>2019-10</c:v>
                </c:pt>
                <c:pt idx="358">
                  <c:v>2019-11</c:v>
                </c:pt>
                <c:pt idx="359">
                  <c:v>2019-12</c:v>
                </c:pt>
                <c:pt idx="360">
                  <c:v>2020-01</c:v>
                </c:pt>
                <c:pt idx="361">
                  <c:v>2020-02</c:v>
                </c:pt>
                <c:pt idx="362">
                  <c:v>2020-03</c:v>
                </c:pt>
                <c:pt idx="363">
                  <c:v>2020-04</c:v>
                </c:pt>
                <c:pt idx="364">
                  <c:v>2020-05</c:v>
                </c:pt>
                <c:pt idx="365">
                  <c:v>2020-06</c:v>
                </c:pt>
                <c:pt idx="366">
                  <c:v>2020-07</c:v>
                </c:pt>
                <c:pt idx="367">
                  <c:v>2020-08</c:v>
                </c:pt>
                <c:pt idx="368">
                  <c:v>2020-09</c:v>
                </c:pt>
                <c:pt idx="369">
                  <c:v>2020-10</c:v>
                </c:pt>
                <c:pt idx="370">
                  <c:v>2020-11</c:v>
                </c:pt>
                <c:pt idx="371">
                  <c:v>2020-12</c:v>
                </c:pt>
                <c:pt idx="372">
                  <c:v>2021-01</c:v>
                </c:pt>
                <c:pt idx="373">
                  <c:v>2021-02</c:v>
                </c:pt>
                <c:pt idx="374">
                  <c:v>2021-03</c:v>
                </c:pt>
                <c:pt idx="375">
                  <c:v>2021-04</c:v>
                </c:pt>
                <c:pt idx="376">
                  <c:v>2021-05</c:v>
                </c:pt>
                <c:pt idx="377">
                  <c:v>2021-06</c:v>
                </c:pt>
                <c:pt idx="378">
                  <c:v>2021-07</c:v>
                </c:pt>
                <c:pt idx="379">
                  <c:v>2021-08</c:v>
                </c:pt>
                <c:pt idx="380">
                  <c:v>2021-09</c:v>
                </c:pt>
                <c:pt idx="381">
                  <c:v>2021-10</c:v>
                </c:pt>
                <c:pt idx="382">
                  <c:v>2021-11</c:v>
                </c:pt>
                <c:pt idx="383">
                  <c:v>2021-12</c:v>
                </c:pt>
                <c:pt idx="384">
                  <c:v>2022-01</c:v>
                </c:pt>
                <c:pt idx="385">
                  <c:v>2022-02</c:v>
                </c:pt>
                <c:pt idx="386">
                  <c:v>2022-03</c:v>
                </c:pt>
                <c:pt idx="387">
                  <c:v>2022-04</c:v>
                </c:pt>
                <c:pt idx="388">
                  <c:v>2022-05</c:v>
                </c:pt>
                <c:pt idx="389">
                  <c:v>2022-06</c:v>
                </c:pt>
                <c:pt idx="390">
                  <c:v>2022-07</c:v>
                </c:pt>
                <c:pt idx="391">
                  <c:v>2022-08</c:v>
                </c:pt>
                <c:pt idx="392">
                  <c:v>2022-09</c:v>
                </c:pt>
                <c:pt idx="393">
                  <c:v>2022-10</c:v>
                </c:pt>
                <c:pt idx="394">
                  <c:v>2022-11</c:v>
                </c:pt>
                <c:pt idx="395">
                  <c:v>2022-12</c:v>
                </c:pt>
              </c:strCache>
            </c:strRef>
          </c:cat>
          <c:val>
            <c:numRef>
              <c:f>投資時期とリターン!$E$2:$E$397</c:f>
              <c:numCache>
                <c:formatCode>General</c:formatCode>
                <c:ptCount val="396"/>
                <c:pt idx="0">
                  <c:v>54.1733188075666</c:v>
                </c:pt>
                <c:pt idx="1">
                  <c:v>52.61776730316</c:v>
                </c:pt>
                <c:pt idx="2">
                  <c:v>51.3242317616702</c:v>
                </c:pt>
                <c:pt idx="3">
                  <c:v>53.1546572081046</c:v>
                </c:pt>
                <c:pt idx="4">
                  <c:v>46.3254710988778</c:v>
                </c:pt>
                <c:pt idx="5">
                  <c:v>45.8767088819928</c:v>
                </c:pt>
                <c:pt idx="6">
                  <c:v>48.97376667562</c:v>
                </c:pt>
                <c:pt idx="7">
                  <c:v>56.5011878938126</c:v>
                </c:pt>
                <c:pt idx="8">
                  <c:v>61.7856093979442</c:v>
                </c:pt>
                <c:pt idx="9">
                  <c:v>63.3968474733426</c:v>
                </c:pt>
                <c:pt idx="10">
                  <c:v>56.7827260458839</c:v>
                </c:pt>
                <c:pt idx="11">
                  <c:v>54.5542312870892</c:v>
                </c:pt>
                <c:pt idx="12">
                  <c:v>47.0669018629265</c:v>
                </c:pt>
                <c:pt idx="13">
                  <c:v>43.7380457380457</c:v>
                </c:pt>
                <c:pt idx="14">
                  <c:v>41.2976972442431</c:v>
                </c:pt>
                <c:pt idx="15">
                  <c:v>41.4934951640432</c:v>
                </c:pt>
                <c:pt idx="16">
                  <c:v>39.2106093189964</c:v>
                </c:pt>
                <c:pt idx="17">
                  <c:v>43.0377276840159</c:v>
                </c:pt>
                <c:pt idx="18">
                  <c:v>40.197538122359</c:v>
                </c:pt>
                <c:pt idx="19">
                  <c:v>38.0645789839944</c:v>
                </c:pt>
                <c:pt idx="20">
                  <c:v>38.0460457675454</c:v>
                </c:pt>
                <c:pt idx="21">
                  <c:v>37.4008888888889</c:v>
                </c:pt>
                <c:pt idx="22">
                  <c:v>38.4134274377612</c:v>
                </c:pt>
                <c:pt idx="23">
                  <c:v>33.0646194765157</c:v>
                </c:pt>
                <c:pt idx="24">
                  <c:v>32.3364961130324</c:v>
                </c:pt>
                <c:pt idx="25">
                  <c:v>31.6287729848502</c:v>
                </c:pt>
                <c:pt idx="26">
                  <c:v>33.8639839034205</c:v>
                </c:pt>
                <c:pt idx="27">
                  <c:v>35.5348535048399</c:v>
                </c:pt>
                <c:pt idx="28">
                  <c:v>34.6963526799873</c:v>
                </c:pt>
                <c:pt idx="29">
                  <c:v>36.3169671015503</c:v>
                </c:pt>
                <c:pt idx="30">
                  <c:v>35.1885232718968</c:v>
                </c:pt>
                <c:pt idx="31">
                  <c:v>36.5560382276282</c:v>
                </c:pt>
                <c:pt idx="32">
                  <c:v>34.9301063252339</c:v>
                </c:pt>
                <c:pt idx="33">
                  <c:v>33.2363967795838</c:v>
                </c:pt>
                <c:pt idx="34">
                  <c:v>31.1709596535218</c:v>
                </c:pt>
                <c:pt idx="35">
                  <c:v>30.3721924539826</c:v>
                </c:pt>
                <c:pt idx="36">
                  <c:v>29.5222366148532</c:v>
                </c:pt>
                <c:pt idx="37">
                  <c:v>31.1549809192915</c:v>
                </c:pt>
                <c:pt idx="38">
                  <c:v>30.4372600300484</c:v>
                </c:pt>
                <c:pt idx="39">
                  <c:v>32.1814437841972</c:v>
                </c:pt>
                <c:pt idx="40">
                  <c:v>29.7187253810002</c:v>
                </c:pt>
                <c:pt idx="41">
                  <c:v>29.8802578389599</c:v>
                </c:pt>
                <c:pt idx="42">
                  <c:v>31.0022387848216</c:v>
                </c:pt>
                <c:pt idx="43">
                  <c:v>29.3566617469475</c:v>
                </c:pt>
                <c:pt idx="44">
                  <c:v>28.5849860207468</c:v>
                </c:pt>
                <c:pt idx="45">
                  <c:v>27.9796414230543</c:v>
                </c:pt>
                <c:pt idx="46">
                  <c:v>28.2856551866791</c:v>
                </c:pt>
                <c:pt idx="47">
                  <c:v>27.4675102942653</c:v>
                </c:pt>
                <c:pt idx="48">
                  <c:v>26.4251793521583</c:v>
                </c:pt>
                <c:pt idx="49">
                  <c:v>26.5418637940656</c:v>
                </c:pt>
                <c:pt idx="50">
                  <c:v>28.5663254648005</c:v>
                </c:pt>
                <c:pt idx="51">
                  <c:v>29.3094708640322</c:v>
                </c:pt>
                <c:pt idx="52">
                  <c:v>28.8762306981655</c:v>
                </c:pt>
                <c:pt idx="53">
                  <c:v>30.3629197890647</c:v>
                </c:pt>
                <c:pt idx="54">
                  <c:v>29.5541387508105</c:v>
                </c:pt>
                <c:pt idx="55">
                  <c:v>27.4937421462679</c:v>
                </c:pt>
                <c:pt idx="56">
                  <c:v>27.7764631204773</c:v>
                </c:pt>
                <c:pt idx="57">
                  <c:v>26.4853165476335</c:v>
                </c:pt>
                <c:pt idx="58">
                  <c:v>27.0237636480411</c:v>
                </c:pt>
                <c:pt idx="59">
                  <c:v>27.0605288544784</c:v>
                </c:pt>
                <c:pt idx="60">
                  <c:v>26.9897614289591</c:v>
                </c:pt>
                <c:pt idx="61">
                  <c:v>25.2942427745665</c:v>
                </c:pt>
                <c:pt idx="62">
                  <c:v>24.4655261098066</c:v>
                </c:pt>
                <c:pt idx="63">
                  <c:v>23.2978959025471</c:v>
                </c:pt>
                <c:pt idx="64">
                  <c:v>22.4129481663594</c:v>
                </c:pt>
                <c:pt idx="65">
                  <c:v>20.3329925840567</c:v>
                </c:pt>
                <c:pt idx="66">
                  <c:v>19.2303473491773</c:v>
                </c:pt>
                <c:pt idx="67">
                  <c:v>18.967283319174</c:v>
                </c:pt>
                <c:pt idx="68">
                  <c:v>18.6978874683804</c:v>
                </c:pt>
                <c:pt idx="69">
                  <c:v>18.2700825010855</c:v>
                </c:pt>
                <c:pt idx="70">
                  <c:v>18.4257899346493</c:v>
                </c:pt>
                <c:pt idx="71">
                  <c:v>18.9850580497371</c:v>
                </c:pt>
                <c:pt idx="72">
                  <c:v>18.4849447467135</c:v>
                </c:pt>
                <c:pt idx="73">
                  <c:v>17.5646002922146</c:v>
                </c:pt>
                <c:pt idx="74">
                  <c:v>17.9431514376158</c:v>
                </c:pt>
                <c:pt idx="75">
                  <c:v>16.4080812322829</c:v>
                </c:pt>
                <c:pt idx="76">
                  <c:v>15.7999971114545</c:v>
                </c:pt>
                <c:pt idx="77">
                  <c:v>16.1520153550864</c:v>
                </c:pt>
                <c:pt idx="78">
                  <c:v>17.200610053301</c:v>
                </c:pt>
                <c:pt idx="79">
                  <c:v>16.4862184848622</c:v>
                </c:pt>
                <c:pt idx="80">
                  <c:v>14.8319639903468</c:v>
                </c:pt>
                <c:pt idx="81">
                  <c:v>14.5477466455671</c:v>
                </c:pt>
                <c:pt idx="82">
                  <c:v>13.1170609465114</c:v>
                </c:pt>
                <c:pt idx="83">
                  <c:v>13.3190805493328</c:v>
                </c:pt>
                <c:pt idx="84">
                  <c:v>11.8710433508762</c:v>
                </c:pt>
                <c:pt idx="85">
                  <c:v>12.8633445429532</c:v>
                </c:pt>
                <c:pt idx="86">
                  <c:v>13.7251398890924</c:v>
                </c:pt>
                <c:pt idx="87">
                  <c:v>12.5062990145643</c:v>
                </c:pt>
                <c:pt idx="88">
                  <c:v>11.4092506648589</c:v>
                </c:pt>
                <c:pt idx="89">
                  <c:v>11.4277238065392</c:v>
                </c:pt>
                <c:pt idx="90">
                  <c:v>9.88208088308357</c:v>
                </c:pt>
                <c:pt idx="91">
                  <c:v>10.1843842222367</c:v>
                </c:pt>
                <c:pt idx="92">
                  <c:v>9.97088874103375</c:v>
                </c:pt>
                <c:pt idx="93">
                  <c:v>10.7292520743022</c:v>
                </c:pt>
                <c:pt idx="94">
                  <c:v>10.4137609351648</c:v>
                </c:pt>
                <c:pt idx="95">
                  <c:v>11.0413403310456</c:v>
                </c:pt>
                <c:pt idx="96">
                  <c:v>10.2132887698039</c:v>
                </c:pt>
                <c:pt idx="97">
                  <c:v>9.16128059758988</c:v>
                </c:pt>
                <c:pt idx="98">
                  <c:v>8.96216800747137</c:v>
                </c:pt>
                <c:pt idx="99">
                  <c:v>8.76499054578086</c:v>
                </c:pt>
                <c:pt idx="100">
                  <c:v>9.17711208234416</c:v>
                </c:pt>
                <c:pt idx="101">
                  <c:v>8.18023838365711</c:v>
                </c:pt>
                <c:pt idx="102">
                  <c:v>7.94313346790003</c:v>
                </c:pt>
                <c:pt idx="103">
                  <c:v>9.59341950646299</c:v>
                </c:pt>
                <c:pt idx="104">
                  <c:v>8.13074887772394</c:v>
                </c:pt>
                <c:pt idx="105">
                  <c:v>7.81121297803673</c:v>
                </c:pt>
                <c:pt idx="106">
                  <c:v>7.02184908470051</c:v>
                </c:pt>
                <c:pt idx="107">
                  <c:v>5.95844249214329</c:v>
                </c:pt>
                <c:pt idx="108">
                  <c:v>5.14282222086414</c:v>
                </c:pt>
                <c:pt idx="109">
                  <c:v>5.68216571096152</c:v>
                </c:pt>
                <c:pt idx="110">
                  <c:v>5.19360612232303</c:v>
                </c:pt>
                <c:pt idx="111">
                  <c:v>5.12067553208918</c:v>
                </c:pt>
                <c:pt idx="112">
                  <c:v>5.23508637603484</c:v>
                </c:pt>
                <c:pt idx="113">
                  <c:v>4.76310644949211</c:v>
                </c:pt>
                <c:pt idx="114">
                  <c:v>4.81730392394305</c:v>
                </c:pt>
                <c:pt idx="115">
                  <c:v>4.56418579230413</c:v>
                </c:pt>
                <c:pt idx="116">
                  <c:v>4.54327837534781</c:v>
                </c:pt>
                <c:pt idx="117">
                  <c:v>4.14787066246057</c:v>
                </c:pt>
                <c:pt idx="118">
                  <c:v>3.68750568811916</c:v>
                </c:pt>
                <c:pt idx="119">
                  <c:v>2.95044810576537</c:v>
                </c:pt>
                <c:pt idx="120">
                  <c:v>3.06431562583157</c:v>
                </c:pt>
                <c:pt idx="121">
                  <c:v>2.56384200387163</c:v>
                </c:pt>
                <c:pt idx="122">
                  <c:v>2.48753024211886</c:v>
                </c:pt>
                <c:pt idx="123">
                  <c:v>2.89934749998675</c:v>
                </c:pt>
                <c:pt idx="124">
                  <c:v>3.29106399364636</c:v>
                </c:pt>
                <c:pt idx="125">
                  <c:v>2.90658086662646</c:v>
                </c:pt>
                <c:pt idx="126">
                  <c:v>3.03095017108344</c:v>
                </c:pt>
                <c:pt idx="127">
                  <c:v>2.68289847679634</c:v>
                </c:pt>
                <c:pt idx="128">
                  <c:v>3.0638350309891</c:v>
                </c:pt>
                <c:pt idx="129">
                  <c:v>3.33295554946227</c:v>
                </c:pt>
                <c:pt idx="130">
                  <c:v>4.36448650330735</c:v>
                </c:pt>
                <c:pt idx="131">
                  <c:v>4.6717171285818</c:v>
                </c:pt>
                <c:pt idx="132">
                  <c:v>4.21895873505592</c:v>
                </c:pt>
                <c:pt idx="133">
                  <c:v>5.73266538106817</c:v>
                </c:pt>
                <c:pt idx="134">
                  <c:v>6.95360559351661</c:v>
                </c:pt>
                <c:pt idx="135">
                  <c:v>5.8969679001698</c:v>
                </c:pt>
                <c:pt idx="136">
                  <c:v>6.07801587874815</c:v>
                </c:pt>
                <c:pt idx="137">
                  <c:v>5.97739032559461</c:v>
                </c:pt>
                <c:pt idx="138">
                  <c:v>6.49779937158843</c:v>
                </c:pt>
                <c:pt idx="139">
                  <c:v>7.44353269374702</c:v>
                </c:pt>
                <c:pt idx="140">
                  <c:v>9.36326677336803</c:v>
                </c:pt>
                <c:pt idx="141">
                  <c:v>8.0157681091458</c:v>
                </c:pt>
                <c:pt idx="142">
                  <c:v>6.85427148272297</c:v>
                </c:pt>
                <c:pt idx="143">
                  <c:v>6.93685044862243</c:v>
                </c:pt>
                <c:pt idx="144">
                  <c:v>7.05713566899114</c:v>
                </c:pt>
                <c:pt idx="145">
                  <c:v>8.04855726078192</c:v>
                </c:pt>
                <c:pt idx="146">
                  <c:v>7.53006931395021</c:v>
                </c:pt>
                <c:pt idx="147">
                  <c:v>8.56629628759583</c:v>
                </c:pt>
                <c:pt idx="148">
                  <c:v>9.0535445321681</c:v>
                </c:pt>
                <c:pt idx="149">
                  <c:v>10.4048468247401</c:v>
                </c:pt>
                <c:pt idx="150">
                  <c:v>11.3705917202815</c:v>
                </c:pt>
                <c:pt idx="151">
                  <c:v>11.6086504382521</c:v>
                </c:pt>
                <c:pt idx="152">
                  <c:v>13.1405371642723</c:v>
                </c:pt>
                <c:pt idx="153">
                  <c:v>11.0553994785456</c:v>
                </c:pt>
                <c:pt idx="154">
                  <c:v>9.80177403458472</c:v>
                </c:pt>
                <c:pt idx="155">
                  <c:v>11.1135763338616</c:v>
                </c:pt>
                <c:pt idx="156">
                  <c:v>11.1283861451605</c:v>
                </c:pt>
                <c:pt idx="157">
                  <c:v>10.8342345554301</c:v>
                </c:pt>
                <c:pt idx="158">
                  <c:v>10.7393634775097</c:v>
                </c:pt>
                <c:pt idx="159">
                  <c:v>9.8907473373958</c:v>
                </c:pt>
                <c:pt idx="160">
                  <c:v>9.13252468924526</c:v>
                </c:pt>
                <c:pt idx="161">
                  <c:v>9.10364569897395</c:v>
                </c:pt>
                <c:pt idx="162">
                  <c:v>8.56716838692499</c:v>
                </c:pt>
                <c:pt idx="163">
                  <c:v>8.15669549657024</c:v>
                </c:pt>
                <c:pt idx="164">
                  <c:v>8.39131702078699</c:v>
                </c:pt>
                <c:pt idx="165">
                  <c:v>7.72369192101046</c:v>
                </c:pt>
                <c:pt idx="166">
                  <c:v>7.68106722836581</c:v>
                </c:pt>
                <c:pt idx="167">
                  <c:v>7.45255872254619</c:v>
                </c:pt>
                <c:pt idx="168">
                  <c:v>7.32697511184933</c:v>
                </c:pt>
                <c:pt idx="169">
                  <c:v>7.44009031678886</c:v>
                </c:pt>
                <c:pt idx="170">
                  <c:v>7.60545324351193</c:v>
                </c:pt>
                <c:pt idx="171">
                  <c:v>7.80653079865274</c:v>
                </c:pt>
                <c:pt idx="172">
                  <c:v>7.46119954713481</c:v>
                </c:pt>
                <c:pt idx="173">
                  <c:v>7.21315539613883</c:v>
                </c:pt>
                <c:pt idx="174">
                  <c:v>7.81193810295703</c:v>
                </c:pt>
                <c:pt idx="175">
                  <c:v>7.99292749218225</c:v>
                </c:pt>
                <c:pt idx="176">
                  <c:v>7.7436470971304</c:v>
                </c:pt>
                <c:pt idx="177">
                  <c:v>7.35831898407232</c:v>
                </c:pt>
                <c:pt idx="178">
                  <c:v>6.96134902958956</c:v>
                </c:pt>
                <c:pt idx="179">
                  <c:v>6.74827279905251</c:v>
                </c:pt>
                <c:pt idx="180">
                  <c:v>7.19896290544409</c:v>
                </c:pt>
                <c:pt idx="181">
                  <c:v>7.2399835872457</c:v>
                </c:pt>
                <c:pt idx="182">
                  <c:v>7.37911543105367</c:v>
                </c:pt>
                <c:pt idx="183">
                  <c:v>7.69977266168822</c:v>
                </c:pt>
                <c:pt idx="184">
                  <c:v>7.09162923059969</c:v>
                </c:pt>
                <c:pt idx="185">
                  <c:v>7.32481654078954</c:v>
                </c:pt>
                <c:pt idx="186">
                  <c:v>6.81545534968912</c:v>
                </c:pt>
                <c:pt idx="187">
                  <c:v>6.91641324895208</c:v>
                </c:pt>
                <c:pt idx="188">
                  <c:v>6.83026360151343</c:v>
                </c:pt>
                <c:pt idx="189">
                  <c:v>6.92749401588166</c:v>
                </c:pt>
                <c:pt idx="190">
                  <c:v>6.54072798584206</c:v>
                </c:pt>
                <c:pt idx="191">
                  <c:v>6.64950158035497</c:v>
                </c:pt>
                <c:pt idx="192">
                  <c:v>6.39471576793804</c:v>
                </c:pt>
                <c:pt idx="193">
                  <c:v>6.54851936764099</c:v>
                </c:pt>
                <c:pt idx="194">
                  <c:v>6.42132819928859</c:v>
                </c:pt>
                <c:pt idx="195">
                  <c:v>6.43246644048662</c:v>
                </c:pt>
                <c:pt idx="196">
                  <c:v>6.92573975360539</c:v>
                </c:pt>
                <c:pt idx="197">
                  <c:v>6.94486519428909</c:v>
                </c:pt>
                <c:pt idx="198">
                  <c:v>7.24761002497632</c:v>
                </c:pt>
                <c:pt idx="199">
                  <c:v>6.92508213428877</c:v>
                </c:pt>
                <c:pt idx="200">
                  <c:v>6.61360352572047</c:v>
                </c:pt>
                <c:pt idx="201">
                  <c:v>6.31429000196244</c:v>
                </c:pt>
                <c:pt idx="202">
                  <c:v>6.10733286810886</c:v>
                </c:pt>
                <c:pt idx="203">
                  <c:v>6.22674028117707</c:v>
                </c:pt>
                <c:pt idx="204">
                  <c:v>6.10382306336064</c:v>
                </c:pt>
                <c:pt idx="205">
                  <c:v>6.20995089830557</c:v>
                </c:pt>
                <c:pt idx="206">
                  <c:v>6.17242546660949</c:v>
                </c:pt>
                <c:pt idx="207">
                  <c:v>5.85718645428992</c:v>
                </c:pt>
                <c:pt idx="208">
                  <c:v>5.67359025822144</c:v>
                </c:pt>
                <c:pt idx="209">
                  <c:v>5.65625355462489</c:v>
                </c:pt>
                <c:pt idx="210">
                  <c:v>5.66222581079263</c:v>
                </c:pt>
                <c:pt idx="211">
                  <c:v>5.50087744439919</c:v>
                </c:pt>
                <c:pt idx="212">
                  <c:v>5.23155644609801</c:v>
                </c:pt>
                <c:pt idx="213">
                  <c:v>4.8860463246657</c:v>
                </c:pt>
                <c:pt idx="214">
                  <c:v>5.23658991910392</c:v>
                </c:pt>
                <c:pt idx="215">
                  <c:v>5.24706345057148</c:v>
                </c:pt>
                <c:pt idx="216">
                  <c:v>5.94093688566432</c:v>
                </c:pt>
                <c:pt idx="217">
                  <c:v>6.268233568445</c:v>
                </c:pt>
                <c:pt idx="218">
                  <c:v>6.13927595360087</c:v>
                </c:pt>
                <c:pt idx="219">
                  <c:v>5.70462533242947</c:v>
                </c:pt>
                <c:pt idx="220">
                  <c:v>5.38223037828956</c:v>
                </c:pt>
                <c:pt idx="221">
                  <c:v>5.95493960557186</c:v>
                </c:pt>
                <c:pt idx="222">
                  <c:v>5.91610199280751</c:v>
                </c:pt>
                <c:pt idx="223">
                  <c:v>5.84220363783951</c:v>
                </c:pt>
                <c:pt idx="224">
                  <c:v>6.86037513404363</c:v>
                </c:pt>
                <c:pt idx="225">
                  <c:v>8.19592741875066</c:v>
                </c:pt>
                <c:pt idx="226">
                  <c:v>9.2260257221168</c:v>
                </c:pt>
                <c:pt idx="227">
                  <c:v>9.02881195064581</c:v>
                </c:pt>
                <c:pt idx="228">
                  <c:v>9.26901927557721</c:v>
                </c:pt>
                <c:pt idx="229">
                  <c:v>9.79396413575771</c:v>
                </c:pt>
                <c:pt idx="230">
                  <c:v>8.84371185358243</c:v>
                </c:pt>
                <c:pt idx="231">
                  <c:v>7.84589014078446</c:v>
                </c:pt>
                <c:pt idx="232">
                  <c:v>7.62049917454391</c:v>
                </c:pt>
                <c:pt idx="233">
                  <c:v>7.40548993061432</c:v>
                </c:pt>
                <c:pt idx="234">
                  <c:v>6.8230216545255</c:v>
                </c:pt>
                <c:pt idx="235">
                  <c:v>6.7313729471631</c:v>
                </c:pt>
                <c:pt idx="236">
                  <c:v>6.36406261816532</c:v>
                </c:pt>
                <c:pt idx="237">
                  <c:v>6.56203175517206</c:v>
                </c:pt>
                <c:pt idx="238">
                  <c:v>6.18964258839105</c:v>
                </c:pt>
                <c:pt idx="239">
                  <c:v>5.8806112959668</c:v>
                </c:pt>
                <c:pt idx="240">
                  <c:v>6.28346275789184</c:v>
                </c:pt>
                <c:pt idx="241">
                  <c:v>6.01521982976664</c:v>
                </c:pt>
                <c:pt idx="242">
                  <c:v>5.58624140853989</c:v>
                </c:pt>
                <c:pt idx="243">
                  <c:v>5.46815753037793</c:v>
                </c:pt>
                <c:pt idx="244">
                  <c:v>5.90575418783302</c:v>
                </c:pt>
                <c:pt idx="245">
                  <c:v>6.29032740319928</c:v>
                </c:pt>
                <c:pt idx="246">
                  <c:v>5.86896995708155</c:v>
                </c:pt>
                <c:pt idx="247">
                  <c:v>6.18964258839105</c:v>
                </c:pt>
                <c:pt idx="248">
                  <c:v>5.47524574082601</c:v>
                </c:pt>
                <c:pt idx="249">
                  <c:v>5.14945515309845</c:v>
                </c:pt>
                <c:pt idx="250">
                  <c:v>5.16677135826725</c:v>
                </c:pt>
                <c:pt idx="251">
                  <c:v>4.93257464402622</c:v>
                </c:pt>
                <c:pt idx="252">
                  <c:v>4.79412422049949</c:v>
                </c:pt>
                <c:pt idx="253">
                  <c:v>4.65325671312936</c:v>
                </c:pt>
                <c:pt idx="254">
                  <c:v>4.67712987229531</c:v>
                </c:pt>
                <c:pt idx="255">
                  <c:v>4.55049748760441</c:v>
                </c:pt>
                <c:pt idx="256">
                  <c:v>4.61099075252683</c:v>
                </c:pt>
                <c:pt idx="257">
                  <c:v>4.7051314584077</c:v>
                </c:pt>
                <c:pt idx="258">
                  <c:v>4.62997871178808</c:v>
                </c:pt>
                <c:pt idx="259">
                  <c:v>4.88162034082847</c:v>
                </c:pt>
                <c:pt idx="260">
                  <c:v>5.11399695210314</c:v>
                </c:pt>
                <c:pt idx="261">
                  <c:v>4.63533439544422</c:v>
                </c:pt>
                <c:pt idx="262">
                  <c:v>4.7663645869641</c:v>
                </c:pt>
                <c:pt idx="263">
                  <c:v>4.80271135247143</c:v>
                </c:pt>
                <c:pt idx="264">
                  <c:v>4.4327316193602</c:v>
                </c:pt>
                <c:pt idx="265">
                  <c:v>4.17054630017918</c:v>
                </c:pt>
                <c:pt idx="266">
                  <c:v>3.97048565113401</c:v>
                </c:pt>
                <c:pt idx="267">
                  <c:v>4.01653645068437</c:v>
                </c:pt>
                <c:pt idx="268">
                  <c:v>4.33280129273982</c:v>
                </c:pt>
                <c:pt idx="269">
                  <c:v>4.18231309161531</c:v>
                </c:pt>
                <c:pt idx="270">
                  <c:v>4.13988109879547</c:v>
                </c:pt>
                <c:pt idx="271">
                  <c:v>3.94618070585519</c:v>
                </c:pt>
                <c:pt idx="272">
                  <c:v>3.90818772573495</c:v>
                </c:pt>
                <c:pt idx="273">
                  <c:v>4.13145412248104</c:v>
                </c:pt>
                <c:pt idx="274">
                  <c:v>4.0852316011173</c:v>
                </c:pt>
                <c:pt idx="275">
                  <c:v>4.11125433589008</c:v>
                </c:pt>
                <c:pt idx="276">
                  <c:v>4.00499353841986</c:v>
                </c:pt>
                <c:pt idx="277">
                  <c:v>3.9946833760562</c:v>
                </c:pt>
                <c:pt idx="278">
                  <c:v>3.88115046351319</c:v>
                </c:pt>
                <c:pt idx="279">
                  <c:v>3.78874019893054</c:v>
                </c:pt>
                <c:pt idx="280">
                  <c:v>3.66889353938613</c:v>
                </c:pt>
                <c:pt idx="281">
                  <c:v>3.75988452020896</c:v>
                </c:pt>
                <c:pt idx="282">
                  <c:v>3.54015772492954</c:v>
                </c:pt>
                <c:pt idx="283">
                  <c:v>3.55902284135975</c:v>
                </c:pt>
                <c:pt idx="284">
                  <c:v>3.39934124665962</c:v>
                </c:pt>
                <c:pt idx="285">
                  <c:v>3.2387905486821</c:v>
                </c:pt>
                <c:pt idx="286">
                  <c:v>3.13656094637911</c:v>
                </c:pt>
                <c:pt idx="287">
                  <c:v>3.04559020044543</c:v>
                </c:pt>
                <c:pt idx="288">
                  <c:v>3.10619207704888</c:v>
                </c:pt>
                <c:pt idx="289">
                  <c:v>2.95981169340656</c:v>
                </c:pt>
                <c:pt idx="290">
                  <c:v>3.04242242208836</c:v>
                </c:pt>
                <c:pt idx="291">
                  <c:v>3.05407563330188</c:v>
                </c:pt>
                <c:pt idx="292">
                  <c:v>2.92755872640373</c:v>
                </c:pt>
                <c:pt idx="293">
                  <c:v>2.84187994222596</c:v>
                </c:pt>
                <c:pt idx="294">
                  <c:v>2.81047141939627</c:v>
                </c:pt>
                <c:pt idx="295">
                  <c:v>2.67963238752156</c:v>
                </c:pt>
                <c:pt idx="296">
                  <c:v>2.70154218474114</c:v>
                </c:pt>
                <c:pt idx="297">
                  <c:v>2.6308820381847</c:v>
                </c:pt>
                <c:pt idx="298">
                  <c:v>2.52197206866185</c:v>
                </c:pt>
                <c:pt idx="299">
                  <c:v>2.58239776407603</c:v>
                </c:pt>
                <c:pt idx="300">
                  <c:v>2.63708439096236</c:v>
                </c:pt>
                <c:pt idx="301">
                  <c:v>2.4635381597822</c:v>
                </c:pt>
                <c:pt idx="302">
                  <c:v>2.52435222639367</c:v>
                </c:pt>
                <c:pt idx="303">
                  <c:v>2.47828283400351</c:v>
                </c:pt>
                <c:pt idx="304">
                  <c:v>2.42660899462097</c:v>
                </c:pt>
                <c:pt idx="305">
                  <c:v>2.48814126766073</c:v>
                </c:pt>
                <c:pt idx="306">
                  <c:v>2.38395610286539</c:v>
                </c:pt>
                <c:pt idx="307">
                  <c:v>2.55925962316766</c:v>
                </c:pt>
                <c:pt idx="308">
                  <c:v>2.61650394875941</c:v>
                </c:pt>
                <c:pt idx="309">
                  <c:v>2.35322866183534</c:v>
                </c:pt>
                <c:pt idx="310">
                  <c:v>2.34531815774862</c:v>
                </c:pt>
                <c:pt idx="311">
                  <c:v>2.38169321637962</c:v>
                </c:pt>
                <c:pt idx="312">
                  <c:v>2.55651446425358</c:v>
                </c:pt>
                <c:pt idx="313">
                  <c:v>2.60401035914232</c:v>
                </c:pt>
                <c:pt idx="314">
                  <c:v>2.43992283072943</c:v>
                </c:pt>
                <c:pt idx="315">
                  <c:v>2.51992721074333</c:v>
                </c:pt>
                <c:pt idx="316">
                  <c:v>2.41821971798607</c:v>
                </c:pt>
                <c:pt idx="317">
                  <c:v>2.47634742060348</c:v>
                </c:pt>
                <c:pt idx="318">
                  <c:v>2.31273320747617</c:v>
                </c:pt>
                <c:pt idx="319">
                  <c:v>2.29294119126567</c:v>
                </c:pt>
                <c:pt idx="320">
                  <c:v>2.24373115655188</c:v>
                </c:pt>
                <c:pt idx="321">
                  <c:v>2.2785138098878</c:v>
                </c:pt>
                <c:pt idx="322">
                  <c:v>2.27399543943743</c:v>
                </c:pt>
                <c:pt idx="323">
                  <c:v>2.24930401634996</c:v>
                </c:pt>
                <c:pt idx="324">
                  <c:v>2.1380206653807</c:v>
                </c:pt>
                <c:pt idx="325">
                  <c:v>2.05236843635736</c:v>
                </c:pt>
                <c:pt idx="326">
                  <c:v>2.01237990298424</c:v>
                </c:pt>
                <c:pt idx="327">
                  <c:v>1.95929098616825</c:v>
                </c:pt>
                <c:pt idx="328">
                  <c:v>1.88981481481481</c:v>
                </c:pt>
                <c:pt idx="329">
                  <c:v>1.93729679187947</c:v>
                </c:pt>
                <c:pt idx="330">
                  <c:v>1.86039899121308</c:v>
                </c:pt>
                <c:pt idx="331">
                  <c:v>1.82676418528538</c:v>
                </c:pt>
                <c:pt idx="332">
                  <c:v>1.82960547221247</c:v>
                </c:pt>
                <c:pt idx="333">
                  <c:v>1.75076497625053</c:v>
                </c:pt>
                <c:pt idx="334">
                  <c:v>1.71858563896971</c:v>
                </c:pt>
                <c:pt idx="335">
                  <c:v>1.71029419581578</c:v>
                </c:pt>
                <c:pt idx="336">
                  <c:v>1.57406845189705</c:v>
                </c:pt>
                <c:pt idx="337">
                  <c:v>1.59601541778881</c:v>
                </c:pt>
                <c:pt idx="338">
                  <c:v>1.66229203799348</c:v>
                </c:pt>
                <c:pt idx="339">
                  <c:v>1.65614171070778</c:v>
                </c:pt>
                <c:pt idx="340">
                  <c:v>1.57006083760421</c:v>
                </c:pt>
                <c:pt idx="341">
                  <c:v>1.55376661742984</c:v>
                </c:pt>
                <c:pt idx="342">
                  <c:v>1.51269223642765</c:v>
                </c:pt>
                <c:pt idx="343">
                  <c:v>1.42918394941571</c:v>
                </c:pt>
                <c:pt idx="344">
                  <c:v>1.43422417127162</c:v>
                </c:pt>
                <c:pt idx="345">
                  <c:v>1.57020281035151</c:v>
                </c:pt>
                <c:pt idx="346">
                  <c:v>1.57429043849412</c:v>
                </c:pt>
                <c:pt idx="347">
                  <c:v>1.72824831713262</c:v>
                </c:pt>
                <c:pt idx="348">
                  <c:v>1.5839023344974</c:v>
                </c:pt>
                <c:pt idx="349">
                  <c:v>1.54134965452722</c:v>
                </c:pt>
                <c:pt idx="350">
                  <c:v>1.48259940342361</c:v>
                </c:pt>
                <c:pt idx="351">
                  <c:v>1.40587499004043</c:v>
                </c:pt>
                <c:pt idx="352">
                  <c:v>1.5347673107032</c:v>
                </c:pt>
                <c:pt idx="353">
                  <c:v>1.42610613643208</c:v>
                </c:pt>
                <c:pt idx="354">
                  <c:v>1.39381661863372</c:v>
                </c:pt>
                <c:pt idx="355">
                  <c:v>1.42241060980367</c:v>
                </c:pt>
                <c:pt idx="356">
                  <c:v>1.41168211937621</c:v>
                </c:pt>
                <c:pt idx="357">
                  <c:v>1.35328922057985</c:v>
                </c:pt>
                <c:pt idx="358">
                  <c:v>1.30178207642366</c:v>
                </c:pt>
                <c:pt idx="359">
                  <c:v>1.25268204651972</c:v>
                </c:pt>
                <c:pt idx="360">
                  <c:v>1.21667662050089</c:v>
                </c:pt>
                <c:pt idx="361">
                  <c:v>1.29283618318969</c:v>
                </c:pt>
                <c:pt idx="362">
                  <c:v>1.40011006591156</c:v>
                </c:pt>
                <c:pt idx="363">
                  <c:v>1.2154600128215</c:v>
                </c:pt>
                <c:pt idx="364">
                  <c:v>1.14486286460601</c:v>
                </c:pt>
                <c:pt idx="365">
                  <c:v>1.07708196931135</c:v>
                </c:pt>
                <c:pt idx="366">
                  <c:v>1.00310658103702</c:v>
                </c:pt>
                <c:pt idx="367">
                  <c:v>0.903313598718489</c:v>
                </c:pt>
                <c:pt idx="368">
                  <c:v>0.958110221876571</c:v>
                </c:pt>
                <c:pt idx="369">
                  <c:v>0.989759295029834</c:v>
                </c:pt>
                <c:pt idx="370">
                  <c:v>0.891708074129139</c:v>
                </c:pt>
                <c:pt idx="371">
                  <c:v>0.84881458193025</c:v>
                </c:pt>
                <c:pt idx="372">
                  <c:v>0.846378210930743</c:v>
                </c:pt>
                <c:pt idx="373">
                  <c:v>0.847423280947895</c:v>
                </c:pt>
                <c:pt idx="374">
                  <c:v>0.835642221176586</c:v>
                </c:pt>
                <c:pt idx="375">
                  <c:v>0.789261194912833</c:v>
                </c:pt>
                <c:pt idx="376">
                  <c:v>0.799309685230201</c:v>
                </c:pt>
                <c:pt idx="377">
                  <c:v>0.751625580564487</c:v>
                </c:pt>
                <c:pt idx="378">
                  <c:v>0.731272267862753</c:v>
                </c:pt>
                <c:pt idx="379">
                  <c:v>0.702053776958911</c:v>
                </c:pt>
                <c:pt idx="380">
                  <c:v>0.744727229159093</c:v>
                </c:pt>
                <c:pt idx="381">
                  <c:v>0.690185212173519</c:v>
                </c:pt>
                <c:pt idx="382">
                  <c:v>0.677975597300929</c:v>
                </c:pt>
                <c:pt idx="383">
                  <c:v>0.670325145464973</c:v>
                </c:pt>
                <c:pt idx="384">
                  <c:v>0.732734317701548</c:v>
                </c:pt>
                <c:pt idx="385">
                  <c:v>0.768359740718552</c:v>
                </c:pt>
                <c:pt idx="386">
                  <c:v>0.737255610240665</c:v>
                </c:pt>
                <c:pt idx="387">
                  <c:v>0.851025297943181</c:v>
                </c:pt>
                <c:pt idx="388">
                  <c:v>0.865343574247949</c:v>
                </c:pt>
                <c:pt idx="389">
                  <c:v>0.950975858244116</c:v>
                </c:pt>
                <c:pt idx="390">
                  <c:v>0.844900903461389</c:v>
                </c:pt>
                <c:pt idx="391">
                  <c:v>0.891438498765078</c:v>
                </c:pt>
                <c:pt idx="392">
                  <c:v>0.997132497570918</c:v>
                </c:pt>
                <c:pt idx="393">
                  <c:v>0.95915942824427</c:v>
                </c:pt>
                <c:pt idx="394">
                  <c:v>0.909368698077981</c:v>
                </c:pt>
                <c:pt idx="395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1069778"/>
        <c:axId val="30336600"/>
      </c:lineChart>
      <c:catAx>
        <c:axId val="41069778"/>
        <c:scaling>
          <c:orientation val="minMax"/>
        </c:scaling>
        <c:delete val="0"/>
        <c:axPos val="b"/>
        <c:numFmt formatCode="yyyy\-mm" sourceLinked="1"/>
        <c:majorTickMark val="none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336600"/>
        <c:crosses val="autoZero"/>
        <c:auto val="1"/>
        <c:lblAlgn val="ctr"/>
        <c:lblOffset val="100"/>
        <c:noMultiLvlLbl val="0"/>
      </c:catAx>
      <c:valAx>
        <c:axId val="303366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;[RED]\-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06977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投資時期とリターン!$B$1</c:f>
              <c:strCache>
                <c:ptCount val="1"/>
                <c:pt idx="0">
                  <c:v>NYダウ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投資時期とリターン!$A$350:$A$397</c:f>
              <c:numCache>
                <c:formatCode>yyyy\-mm</c:formatCode>
                <c:ptCount val="48"/>
                <c:pt idx="0">
                  <c:v>2019-01</c:v>
                </c:pt>
                <c:pt idx="1">
                  <c:v>2019-02</c:v>
                </c:pt>
                <c:pt idx="2">
                  <c:v>2019-03</c:v>
                </c:pt>
                <c:pt idx="3">
                  <c:v>2019-04</c:v>
                </c:pt>
                <c:pt idx="4">
                  <c:v>2019-05</c:v>
                </c:pt>
                <c:pt idx="5">
                  <c:v>2019-06</c:v>
                </c:pt>
                <c:pt idx="6">
                  <c:v>2019-07</c:v>
                </c:pt>
                <c:pt idx="7">
                  <c:v>2019-08</c:v>
                </c:pt>
                <c:pt idx="8">
                  <c:v>2019-09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  <c:pt idx="12">
                  <c:v>2020-01</c:v>
                </c:pt>
                <c:pt idx="13">
                  <c:v>2020-02</c:v>
                </c:pt>
                <c:pt idx="14">
                  <c:v>2020-03</c:v>
                </c:pt>
                <c:pt idx="15">
                  <c:v>2020-04</c:v>
                </c:pt>
                <c:pt idx="16">
                  <c:v>2020-05</c:v>
                </c:pt>
                <c:pt idx="17">
                  <c:v>2020-06</c:v>
                </c:pt>
                <c:pt idx="18">
                  <c:v>2020-07</c:v>
                </c:pt>
                <c:pt idx="19">
                  <c:v>2020-08</c:v>
                </c:pt>
                <c:pt idx="20">
                  <c:v>2020-09</c:v>
                </c:pt>
                <c:pt idx="21">
                  <c:v>2020-10</c:v>
                </c:pt>
                <c:pt idx="22">
                  <c:v>2020-11</c:v>
                </c:pt>
                <c:pt idx="23">
                  <c:v>2020-12</c:v>
                </c:pt>
                <c:pt idx="24">
                  <c:v>2021-01</c:v>
                </c:pt>
                <c:pt idx="25">
                  <c:v>2021-02</c:v>
                </c:pt>
                <c:pt idx="26">
                  <c:v>2021-03</c:v>
                </c:pt>
                <c:pt idx="27">
                  <c:v>2021-04</c:v>
                </c:pt>
                <c:pt idx="28">
                  <c:v>2021-05</c:v>
                </c:pt>
                <c:pt idx="29">
                  <c:v>2021-06</c:v>
                </c:pt>
                <c:pt idx="30">
                  <c:v>2021-07</c:v>
                </c:pt>
                <c:pt idx="31">
                  <c:v>2021-08</c:v>
                </c:pt>
                <c:pt idx="32">
                  <c:v>2021-09</c:v>
                </c:pt>
                <c:pt idx="33">
                  <c:v>2021-10</c:v>
                </c:pt>
                <c:pt idx="34">
                  <c:v>2021-11</c:v>
                </c:pt>
                <c:pt idx="35">
                  <c:v>2021-12</c:v>
                </c:pt>
                <c:pt idx="36">
                  <c:v>2022-01</c:v>
                </c:pt>
                <c:pt idx="37">
                  <c:v>2022-02</c:v>
                </c:pt>
                <c:pt idx="38">
                  <c:v>2022-03</c:v>
                </c:pt>
                <c:pt idx="39">
                  <c:v>2022-04</c:v>
                </c:pt>
                <c:pt idx="40">
                  <c:v>2022-05</c:v>
                </c:pt>
                <c:pt idx="41">
                  <c:v>2022-06</c:v>
                </c:pt>
                <c:pt idx="42">
                  <c:v>2022-07</c:v>
                </c:pt>
                <c:pt idx="43">
                  <c:v>2022-08</c:v>
                </c:pt>
                <c:pt idx="44">
                  <c:v>2022-09</c:v>
                </c:pt>
                <c:pt idx="45">
                  <c:v>2022-10</c:v>
                </c:pt>
                <c:pt idx="46">
                  <c:v>2022-11</c:v>
                </c:pt>
                <c:pt idx="47">
                  <c:v>2022-12</c:v>
                </c:pt>
              </c:numCache>
            </c:numRef>
          </c:cat>
          <c:val>
            <c:numRef>
              <c:f>投資時期とリターン!$B$350:$B$397</c:f>
              <c:numCache>
                <c:formatCode>General</c:formatCode>
                <c:ptCount val="48"/>
                <c:pt idx="0">
                  <c:v>1.32590870199487</c:v>
                </c:pt>
                <c:pt idx="1">
                  <c:v>1.27902762772033</c:v>
                </c:pt>
                <c:pt idx="2">
                  <c:v>1.2784021400241</c:v>
                </c:pt>
                <c:pt idx="3">
                  <c:v>1.24647058182049</c:v>
                </c:pt>
                <c:pt idx="4">
                  <c:v>1.33577378879905</c:v>
                </c:pt>
                <c:pt idx="5">
                  <c:v>1.24614021975973</c:v>
                </c:pt>
                <c:pt idx="6">
                  <c:v>1.23387979647316</c:v>
                </c:pt>
                <c:pt idx="7">
                  <c:v>1.25542281110529</c:v>
                </c:pt>
                <c:pt idx="8">
                  <c:v>1.23147042203707</c:v>
                </c:pt>
                <c:pt idx="9">
                  <c:v>1.22557857416727</c:v>
                </c:pt>
                <c:pt idx="10">
                  <c:v>1.1816618130782</c:v>
                </c:pt>
                <c:pt idx="11">
                  <c:v>1.16149586312356</c:v>
                </c:pt>
                <c:pt idx="12">
                  <c:v>1.17310464350441</c:v>
                </c:pt>
                <c:pt idx="13">
                  <c:v>1.30453029907089</c:v>
                </c:pt>
                <c:pt idx="14">
                  <c:v>1.51238937891588</c:v>
                </c:pt>
                <c:pt idx="15">
                  <c:v>1.36152391467576</c:v>
                </c:pt>
                <c:pt idx="16">
                  <c:v>1.3058793819985</c:v>
                </c:pt>
                <c:pt idx="17">
                  <c:v>1.28413722141814</c:v>
                </c:pt>
                <c:pt idx="18">
                  <c:v>1.25423333757121</c:v>
                </c:pt>
                <c:pt idx="19">
                  <c:v>1.1659240838479</c:v>
                </c:pt>
                <c:pt idx="20">
                  <c:v>1.19313360953433</c:v>
                </c:pt>
                <c:pt idx="21">
                  <c:v>1.25076523681589</c:v>
                </c:pt>
                <c:pt idx="22">
                  <c:v>1.1183806004594</c:v>
                </c:pt>
                <c:pt idx="23">
                  <c:v>1.08301510007031</c:v>
                </c:pt>
                <c:pt idx="24">
                  <c:v>1.10554981519294</c:v>
                </c:pt>
                <c:pt idx="25">
                  <c:v>1.07160492390334</c:v>
                </c:pt>
                <c:pt idx="26">
                  <c:v>1.00502493060514</c:v>
                </c:pt>
                <c:pt idx="27">
                  <c:v>0.978521823712873</c:v>
                </c:pt>
                <c:pt idx="28">
                  <c:v>0.959971270900637</c:v>
                </c:pt>
                <c:pt idx="29">
                  <c:v>0.960720828716519</c:v>
                </c:pt>
                <c:pt idx="30">
                  <c:v>0.948814485678882</c:v>
                </c:pt>
                <c:pt idx="31">
                  <c:v>0.93740372441406</c:v>
                </c:pt>
                <c:pt idx="32">
                  <c:v>0.979416096007791</c:v>
                </c:pt>
                <c:pt idx="33">
                  <c:v>0.925396068516755</c:v>
                </c:pt>
                <c:pt idx="34">
                  <c:v>0.961244320508344</c:v>
                </c:pt>
                <c:pt idx="35">
                  <c:v>0.912185765432065</c:v>
                </c:pt>
                <c:pt idx="36">
                  <c:v>0.943510534312729</c:v>
                </c:pt>
                <c:pt idx="37">
                  <c:v>0.978009358975116</c:v>
                </c:pt>
                <c:pt idx="38">
                  <c:v>0.955849398832413</c:v>
                </c:pt>
                <c:pt idx="39">
                  <c:v>1.0051571979558</c:v>
                </c:pt>
                <c:pt idx="40">
                  <c:v>1.00470750913025</c:v>
                </c:pt>
                <c:pt idx="41">
                  <c:v>1.07691982802957</c:v>
                </c:pt>
                <c:pt idx="42">
                  <c:v>1.00915867620397</c:v>
                </c:pt>
                <c:pt idx="43">
                  <c:v>1.05192425904658</c:v>
                </c:pt>
                <c:pt idx="44">
                  <c:v>1.15374666029937</c:v>
                </c:pt>
                <c:pt idx="45">
                  <c:v>1.01261303093993</c:v>
                </c:pt>
                <c:pt idx="46">
                  <c:v>0.958361209525071</c:v>
                </c:pt>
                <c:pt idx="4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投資時期とリターン!$C$1</c:f>
              <c:strCache>
                <c:ptCount val="1"/>
                <c:pt idx="0">
                  <c:v>S&amp;P500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投資時期とリターン!$A$350:$A$397</c:f>
              <c:numCache>
                <c:formatCode>yyyy\-mm</c:formatCode>
                <c:ptCount val="48"/>
                <c:pt idx="0">
                  <c:v>2019-01</c:v>
                </c:pt>
                <c:pt idx="1">
                  <c:v>2019-02</c:v>
                </c:pt>
                <c:pt idx="2">
                  <c:v>2019-03</c:v>
                </c:pt>
                <c:pt idx="3">
                  <c:v>2019-04</c:v>
                </c:pt>
                <c:pt idx="4">
                  <c:v>2019-05</c:v>
                </c:pt>
                <c:pt idx="5">
                  <c:v>2019-06</c:v>
                </c:pt>
                <c:pt idx="6">
                  <c:v>2019-07</c:v>
                </c:pt>
                <c:pt idx="7">
                  <c:v>2019-08</c:v>
                </c:pt>
                <c:pt idx="8">
                  <c:v>2019-09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  <c:pt idx="12">
                  <c:v>2020-01</c:v>
                </c:pt>
                <c:pt idx="13">
                  <c:v>2020-02</c:v>
                </c:pt>
                <c:pt idx="14">
                  <c:v>2020-03</c:v>
                </c:pt>
                <c:pt idx="15">
                  <c:v>2020-04</c:v>
                </c:pt>
                <c:pt idx="16">
                  <c:v>2020-05</c:v>
                </c:pt>
                <c:pt idx="17">
                  <c:v>2020-06</c:v>
                </c:pt>
                <c:pt idx="18">
                  <c:v>2020-07</c:v>
                </c:pt>
                <c:pt idx="19">
                  <c:v>2020-08</c:v>
                </c:pt>
                <c:pt idx="20">
                  <c:v>2020-09</c:v>
                </c:pt>
                <c:pt idx="21">
                  <c:v>2020-10</c:v>
                </c:pt>
                <c:pt idx="22">
                  <c:v>2020-11</c:v>
                </c:pt>
                <c:pt idx="23">
                  <c:v>2020-12</c:v>
                </c:pt>
                <c:pt idx="24">
                  <c:v>2021-01</c:v>
                </c:pt>
                <c:pt idx="25">
                  <c:v>2021-02</c:v>
                </c:pt>
                <c:pt idx="26">
                  <c:v>2021-03</c:v>
                </c:pt>
                <c:pt idx="27">
                  <c:v>2021-04</c:v>
                </c:pt>
                <c:pt idx="28">
                  <c:v>2021-05</c:v>
                </c:pt>
                <c:pt idx="29">
                  <c:v>2021-06</c:v>
                </c:pt>
                <c:pt idx="30">
                  <c:v>2021-07</c:v>
                </c:pt>
                <c:pt idx="31">
                  <c:v>2021-08</c:v>
                </c:pt>
                <c:pt idx="32">
                  <c:v>2021-09</c:v>
                </c:pt>
                <c:pt idx="33">
                  <c:v>2021-10</c:v>
                </c:pt>
                <c:pt idx="34">
                  <c:v>2021-11</c:v>
                </c:pt>
                <c:pt idx="35">
                  <c:v>2021-12</c:v>
                </c:pt>
                <c:pt idx="36">
                  <c:v>2022-01</c:v>
                </c:pt>
                <c:pt idx="37">
                  <c:v>2022-02</c:v>
                </c:pt>
                <c:pt idx="38">
                  <c:v>2022-03</c:v>
                </c:pt>
                <c:pt idx="39">
                  <c:v>2022-04</c:v>
                </c:pt>
                <c:pt idx="40">
                  <c:v>2022-05</c:v>
                </c:pt>
                <c:pt idx="41">
                  <c:v>2022-06</c:v>
                </c:pt>
                <c:pt idx="42">
                  <c:v>2022-07</c:v>
                </c:pt>
                <c:pt idx="43">
                  <c:v>2022-08</c:v>
                </c:pt>
                <c:pt idx="44">
                  <c:v>2022-09</c:v>
                </c:pt>
                <c:pt idx="45">
                  <c:v>2022-10</c:v>
                </c:pt>
                <c:pt idx="46">
                  <c:v>2022-11</c:v>
                </c:pt>
                <c:pt idx="47">
                  <c:v>2022-12</c:v>
                </c:pt>
              </c:numCache>
            </c:numRef>
          </c:cat>
          <c:val>
            <c:numRef>
              <c:f>投資時期とリターン!$C$350:$C$397</c:f>
              <c:numCache>
                <c:formatCode>General</c:formatCode>
                <c:ptCount val="48"/>
                <c:pt idx="0">
                  <c:v>1.41988092156355</c:v>
                </c:pt>
                <c:pt idx="1">
                  <c:v>1.37888805490413</c:v>
                </c:pt>
                <c:pt idx="2">
                  <c:v>1.35460767710979</c:v>
                </c:pt>
                <c:pt idx="3">
                  <c:v>1.30336781144873</c:v>
                </c:pt>
                <c:pt idx="4">
                  <c:v>1.39513673393749</c:v>
                </c:pt>
                <c:pt idx="5">
                  <c:v>1.30517105406287</c:v>
                </c:pt>
                <c:pt idx="6">
                  <c:v>1.28825854421248</c:v>
                </c:pt>
                <c:pt idx="7">
                  <c:v>1.31199469666423</c:v>
                </c:pt>
                <c:pt idx="8">
                  <c:v>1.28983384507884</c:v>
                </c:pt>
                <c:pt idx="9">
                  <c:v>1.26400795375235</c:v>
                </c:pt>
                <c:pt idx="10">
                  <c:v>1.22238919063477</c:v>
                </c:pt>
                <c:pt idx="11">
                  <c:v>1.18841270529098</c:v>
                </c:pt>
                <c:pt idx="12">
                  <c:v>1.19035070314244</c:v>
                </c:pt>
                <c:pt idx="13">
                  <c:v>1.29966624015815</c:v>
                </c:pt>
                <c:pt idx="14">
                  <c:v>1.48553542341338</c:v>
                </c:pt>
                <c:pt idx="15">
                  <c:v>1.31831494662533</c:v>
                </c:pt>
                <c:pt idx="16">
                  <c:v>1.26120533060037</c:v>
                </c:pt>
                <c:pt idx="17">
                  <c:v>1.23843253373072</c:v>
                </c:pt>
                <c:pt idx="18">
                  <c:v>1.17375700066032</c:v>
                </c:pt>
                <c:pt idx="19">
                  <c:v>1.09690284574795</c:v>
                </c:pt>
                <c:pt idx="20">
                  <c:v>1.14168896818317</c:v>
                </c:pt>
                <c:pt idx="21">
                  <c:v>1.17417338438391</c:v>
                </c:pt>
                <c:pt idx="22">
                  <c:v>1.06015799515688</c:v>
                </c:pt>
                <c:pt idx="23">
                  <c:v>1.02221204610138</c:v>
                </c:pt>
                <c:pt idx="24">
                  <c:v>1.03372426122168</c:v>
                </c:pt>
                <c:pt idx="25">
                  <c:v>1.00743869960511</c:v>
                </c:pt>
                <c:pt idx="26">
                  <c:v>0.966424945065179</c:v>
                </c:pt>
                <c:pt idx="27">
                  <c:v>0.918283638311764</c:v>
                </c:pt>
                <c:pt idx="28">
                  <c:v>0.913272963837768</c:v>
                </c:pt>
                <c:pt idx="29">
                  <c:v>0.893426410703898</c:v>
                </c:pt>
                <c:pt idx="30">
                  <c:v>0.873554693010197</c:v>
                </c:pt>
                <c:pt idx="31">
                  <c:v>0.848943546746619</c:v>
                </c:pt>
                <c:pt idx="32">
                  <c:v>0.891344015377687</c:v>
                </c:pt>
                <c:pt idx="33">
                  <c:v>0.833698847869231</c:v>
                </c:pt>
                <c:pt idx="34">
                  <c:v>0.840705058024962</c:v>
                </c:pt>
                <c:pt idx="35">
                  <c:v>0.805571757675959</c:v>
                </c:pt>
                <c:pt idx="36">
                  <c:v>0.850284018558094</c:v>
                </c:pt>
                <c:pt idx="37">
                  <c:v>0.87784278623345</c:v>
                </c:pt>
                <c:pt idx="38">
                  <c:v>0.847495039080348</c:v>
                </c:pt>
                <c:pt idx="39">
                  <c:v>0.929226777801173</c:v>
                </c:pt>
                <c:pt idx="40">
                  <c:v>0.929177304792905</c:v>
                </c:pt>
                <c:pt idx="41">
                  <c:v>1.01429711151853</c:v>
                </c:pt>
                <c:pt idx="42">
                  <c:v>0.929595742671822</c:v>
                </c:pt>
                <c:pt idx="43">
                  <c:v>0.970796460176991</c:v>
                </c:pt>
                <c:pt idx="44">
                  <c:v>1.07080504905707</c:v>
                </c:pt>
                <c:pt idx="45">
                  <c:v>0.991611526919044</c:v>
                </c:pt>
                <c:pt idx="46">
                  <c:v>0.941028550700839</c:v>
                </c:pt>
                <c:pt idx="47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投資時期とリターン!$D$1</c:f>
              <c:strCache>
                <c:ptCount val="1"/>
                <c:pt idx="0">
                  <c:v>NASDAQ総合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投資時期とリターン!$A$350:$A$397</c:f>
              <c:numCache>
                <c:formatCode>yyyy\-mm</c:formatCode>
                <c:ptCount val="48"/>
                <c:pt idx="0">
                  <c:v>2019-01</c:v>
                </c:pt>
                <c:pt idx="1">
                  <c:v>2019-02</c:v>
                </c:pt>
                <c:pt idx="2">
                  <c:v>2019-03</c:v>
                </c:pt>
                <c:pt idx="3">
                  <c:v>2019-04</c:v>
                </c:pt>
                <c:pt idx="4">
                  <c:v>2019-05</c:v>
                </c:pt>
                <c:pt idx="5">
                  <c:v>2019-06</c:v>
                </c:pt>
                <c:pt idx="6">
                  <c:v>2019-07</c:v>
                </c:pt>
                <c:pt idx="7">
                  <c:v>2019-08</c:v>
                </c:pt>
                <c:pt idx="8">
                  <c:v>2019-09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  <c:pt idx="12">
                  <c:v>2020-01</c:v>
                </c:pt>
                <c:pt idx="13">
                  <c:v>2020-02</c:v>
                </c:pt>
                <c:pt idx="14">
                  <c:v>2020-03</c:v>
                </c:pt>
                <c:pt idx="15">
                  <c:v>2020-04</c:v>
                </c:pt>
                <c:pt idx="16">
                  <c:v>2020-05</c:v>
                </c:pt>
                <c:pt idx="17">
                  <c:v>2020-06</c:v>
                </c:pt>
                <c:pt idx="18">
                  <c:v>2020-07</c:v>
                </c:pt>
                <c:pt idx="19">
                  <c:v>2020-08</c:v>
                </c:pt>
                <c:pt idx="20">
                  <c:v>2020-09</c:v>
                </c:pt>
                <c:pt idx="21">
                  <c:v>2020-10</c:v>
                </c:pt>
                <c:pt idx="22">
                  <c:v>2020-11</c:v>
                </c:pt>
                <c:pt idx="23">
                  <c:v>2020-12</c:v>
                </c:pt>
                <c:pt idx="24">
                  <c:v>2021-01</c:v>
                </c:pt>
                <c:pt idx="25">
                  <c:v>2021-02</c:v>
                </c:pt>
                <c:pt idx="26">
                  <c:v>2021-03</c:v>
                </c:pt>
                <c:pt idx="27">
                  <c:v>2021-04</c:v>
                </c:pt>
                <c:pt idx="28">
                  <c:v>2021-05</c:v>
                </c:pt>
                <c:pt idx="29">
                  <c:v>2021-06</c:v>
                </c:pt>
                <c:pt idx="30">
                  <c:v>2021-07</c:v>
                </c:pt>
                <c:pt idx="31">
                  <c:v>2021-08</c:v>
                </c:pt>
                <c:pt idx="32">
                  <c:v>2021-09</c:v>
                </c:pt>
                <c:pt idx="33">
                  <c:v>2021-10</c:v>
                </c:pt>
                <c:pt idx="34">
                  <c:v>2021-11</c:v>
                </c:pt>
                <c:pt idx="35">
                  <c:v>2021-12</c:v>
                </c:pt>
                <c:pt idx="36">
                  <c:v>2022-01</c:v>
                </c:pt>
                <c:pt idx="37">
                  <c:v>2022-02</c:v>
                </c:pt>
                <c:pt idx="38">
                  <c:v>2022-03</c:v>
                </c:pt>
                <c:pt idx="39">
                  <c:v>2022-04</c:v>
                </c:pt>
                <c:pt idx="40">
                  <c:v>2022-05</c:v>
                </c:pt>
                <c:pt idx="41">
                  <c:v>2022-06</c:v>
                </c:pt>
                <c:pt idx="42">
                  <c:v>2022-07</c:v>
                </c:pt>
                <c:pt idx="43">
                  <c:v>2022-08</c:v>
                </c:pt>
                <c:pt idx="44">
                  <c:v>2022-09</c:v>
                </c:pt>
                <c:pt idx="45">
                  <c:v>2022-10</c:v>
                </c:pt>
                <c:pt idx="46">
                  <c:v>2022-11</c:v>
                </c:pt>
                <c:pt idx="47">
                  <c:v>2022-12</c:v>
                </c:pt>
              </c:numCache>
            </c:numRef>
          </c:cat>
          <c:val>
            <c:numRef>
              <c:f>投資時期とリターン!$D$350:$D$397</c:f>
              <c:numCache>
                <c:formatCode>General</c:formatCode>
                <c:ptCount val="48"/>
                <c:pt idx="0">
                  <c:v>1.43735975192742</c:v>
                </c:pt>
                <c:pt idx="1">
                  <c:v>1.38950392497607</c:v>
                </c:pt>
                <c:pt idx="2">
                  <c:v>1.35412688308933</c:v>
                </c:pt>
                <c:pt idx="3">
                  <c:v>1.2928938568741</c:v>
                </c:pt>
                <c:pt idx="4">
                  <c:v>1.40430287864863</c:v>
                </c:pt>
                <c:pt idx="5">
                  <c:v>1.30729031355543</c:v>
                </c:pt>
                <c:pt idx="6">
                  <c:v>1.28023759024001</c:v>
                </c:pt>
                <c:pt idx="7">
                  <c:v>1.31440885709693</c:v>
                </c:pt>
                <c:pt idx="8">
                  <c:v>1.30841958013984</c:v>
                </c:pt>
                <c:pt idx="9">
                  <c:v>1.26218350385174</c:v>
                </c:pt>
                <c:pt idx="10">
                  <c:v>1.20783754372238</c:v>
                </c:pt>
                <c:pt idx="11">
                  <c:v>1.16649354702093</c:v>
                </c:pt>
                <c:pt idx="12">
                  <c:v>1.14376009459138</c:v>
                </c:pt>
                <c:pt idx="13">
                  <c:v>1.22166779303333</c:v>
                </c:pt>
                <c:pt idx="14">
                  <c:v>1.35926546408488</c:v>
                </c:pt>
                <c:pt idx="15">
                  <c:v>1.17739143151228</c:v>
                </c:pt>
                <c:pt idx="16">
                  <c:v>1.10291078802976</c:v>
                </c:pt>
                <c:pt idx="17">
                  <c:v>1.04053382325456</c:v>
                </c:pt>
                <c:pt idx="18">
                  <c:v>0.974053724053724</c:v>
                </c:pt>
                <c:pt idx="19">
                  <c:v>0.88883831289818</c:v>
                </c:pt>
                <c:pt idx="20">
                  <c:v>0.937211667956102</c:v>
                </c:pt>
                <c:pt idx="21">
                  <c:v>0.959207594860144</c:v>
                </c:pt>
                <c:pt idx="22">
                  <c:v>0.857996809506556</c:v>
                </c:pt>
                <c:pt idx="23">
                  <c:v>0.812092847144848</c:v>
                </c:pt>
                <c:pt idx="24">
                  <c:v>0.800758949405923</c:v>
                </c:pt>
                <c:pt idx="25">
                  <c:v>0.793374948360224</c:v>
                </c:pt>
                <c:pt idx="26">
                  <c:v>0.790109663641298</c:v>
                </c:pt>
                <c:pt idx="27">
                  <c:v>0.749603944228472</c:v>
                </c:pt>
                <c:pt idx="28">
                  <c:v>0.761268305313796</c:v>
                </c:pt>
                <c:pt idx="29">
                  <c:v>0.721629625033181</c:v>
                </c:pt>
                <c:pt idx="30">
                  <c:v>0.713331170583697</c:v>
                </c:pt>
                <c:pt idx="31">
                  <c:v>0.685910962800244</c:v>
                </c:pt>
                <c:pt idx="32">
                  <c:v>0.724395061660039</c:v>
                </c:pt>
                <c:pt idx="33">
                  <c:v>0.675326921054381</c:v>
                </c:pt>
                <c:pt idx="34">
                  <c:v>0.6736187940421</c:v>
                </c:pt>
                <c:pt idx="35">
                  <c:v>0.668999684882745</c:v>
                </c:pt>
                <c:pt idx="36">
                  <c:v>0.735011811897291</c:v>
                </c:pt>
                <c:pt idx="37">
                  <c:v>0.761121049493143</c:v>
                </c:pt>
                <c:pt idx="38">
                  <c:v>0.736012466492083</c:v>
                </c:pt>
                <c:pt idx="39">
                  <c:v>0.848543613757678</c:v>
                </c:pt>
                <c:pt idx="40">
                  <c:v>0.866330778163771</c:v>
                </c:pt>
                <c:pt idx="41">
                  <c:v>0.949018654896208</c:v>
                </c:pt>
                <c:pt idx="42">
                  <c:v>0.844705177839168</c:v>
                </c:pt>
                <c:pt idx="43">
                  <c:v>0.885773768216516</c:v>
                </c:pt>
                <c:pt idx="44">
                  <c:v>0.98968003767155</c:v>
                </c:pt>
                <c:pt idx="45">
                  <c:v>0.95252431027971</c:v>
                </c:pt>
                <c:pt idx="46">
                  <c:v>0.912668294384374</c:v>
                </c:pt>
                <c:pt idx="47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投資時期とリターン!$E$1</c:f>
              <c:strCache>
                <c:ptCount val="1"/>
                <c:pt idx="0">
                  <c:v>NASDAQ100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投資時期とリターン!$A$350:$A$397</c:f>
              <c:numCache>
                <c:formatCode>yyyy\-mm</c:formatCode>
                <c:ptCount val="48"/>
                <c:pt idx="0">
                  <c:v>2019-01</c:v>
                </c:pt>
                <c:pt idx="1">
                  <c:v>2019-02</c:v>
                </c:pt>
                <c:pt idx="2">
                  <c:v>2019-03</c:v>
                </c:pt>
                <c:pt idx="3">
                  <c:v>2019-04</c:v>
                </c:pt>
                <c:pt idx="4">
                  <c:v>2019-05</c:v>
                </c:pt>
                <c:pt idx="5">
                  <c:v>2019-06</c:v>
                </c:pt>
                <c:pt idx="6">
                  <c:v>2019-07</c:v>
                </c:pt>
                <c:pt idx="7">
                  <c:v>2019-08</c:v>
                </c:pt>
                <c:pt idx="8">
                  <c:v>2019-09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  <c:pt idx="12">
                  <c:v>2020-01</c:v>
                </c:pt>
                <c:pt idx="13">
                  <c:v>2020-02</c:v>
                </c:pt>
                <c:pt idx="14">
                  <c:v>2020-03</c:v>
                </c:pt>
                <c:pt idx="15">
                  <c:v>2020-04</c:v>
                </c:pt>
                <c:pt idx="16">
                  <c:v>2020-05</c:v>
                </c:pt>
                <c:pt idx="17">
                  <c:v>2020-06</c:v>
                </c:pt>
                <c:pt idx="18">
                  <c:v>2020-07</c:v>
                </c:pt>
                <c:pt idx="19">
                  <c:v>2020-08</c:v>
                </c:pt>
                <c:pt idx="20">
                  <c:v>2020-09</c:v>
                </c:pt>
                <c:pt idx="21">
                  <c:v>2020-10</c:v>
                </c:pt>
                <c:pt idx="22">
                  <c:v>2020-11</c:v>
                </c:pt>
                <c:pt idx="23">
                  <c:v>2020-12</c:v>
                </c:pt>
                <c:pt idx="24">
                  <c:v>2021-01</c:v>
                </c:pt>
                <c:pt idx="25">
                  <c:v>2021-02</c:v>
                </c:pt>
                <c:pt idx="26">
                  <c:v>2021-03</c:v>
                </c:pt>
                <c:pt idx="27">
                  <c:v>2021-04</c:v>
                </c:pt>
                <c:pt idx="28">
                  <c:v>2021-05</c:v>
                </c:pt>
                <c:pt idx="29">
                  <c:v>2021-06</c:v>
                </c:pt>
                <c:pt idx="30">
                  <c:v>2021-07</c:v>
                </c:pt>
                <c:pt idx="31">
                  <c:v>2021-08</c:v>
                </c:pt>
                <c:pt idx="32">
                  <c:v>2021-09</c:v>
                </c:pt>
                <c:pt idx="33">
                  <c:v>2021-10</c:v>
                </c:pt>
                <c:pt idx="34">
                  <c:v>2021-11</c:v>
                </c:pt>
                <c:pt idx="35">
                  <c:v>2021-12</c:v>
                </c:pt>
                <c:pt idx="36">
                  <c:v>2022-01</c:v>
                </c:pt>
                <c:pt idx="37">
                  <c:v>2022-02</c:v>
                </c:pt>
                <c:pt idx="38">
                  <c:v>2022-03</c:v>
                </c:pt>
                <c:pt idx="39">
                  <c:v>2022-04</c:v>
                </c:pt>
                <c:pt idx="40">
                  <c:v>2022-05</c:v>
                </c:pt>
                <c:pt idx="41">
                  <c:v>2022-06</c:v>
                </c:pt>
                <c:pt idx="42">
                  <c:v>2022-07</c:v>
                </c:pt>
                <c:pt idx="43">
                  <c:v>2022-08</c:v>
                </c:pt>
                <c:pt idx="44">
                  <c:v>2022-09</c:v>
                </c:pt>
                <c:pt idx="45">
                  <c:v>2022-10</c:v>
                </c:pt>
                <c:pt idx="46">
                  <c:v>2022-11</c:v>
                </c:pt>
                <c:pt idx="47">
                  <c:v>2022-12</c:v>
                </c:pt>
              </c:numCache>
            </c:numRef>
          </c:cat>
          <c:val>
            <c:numRef>
              <c:f>投資時期とリターン!$E$350:$E$397</c:f>
              <c:numCache>
                <c:formatCode>General</c:formatCode>
                <c:ptCount val="48"/>
                <c:pt idx="0">
                  <c:v>1.5839023344974</c:v>
                </c:pt>
                <c:pt idx="1">
                  <c:v>1.54134965452722</c:v>
                </c:pt>
                <c:pt idx="2">
                  <c:v>1.48259940342361</c:v>
                </c:pt>
                <c:pt idx="3">
                  <c:v>1.40587499004043</c:v>
                </c:pt>
                <c:pt idx="4">
                  <c:v>1.5347673107032</c:v>
                </c:pt>
                <c:pt idx="5">
                  <c:v>1.42610613643208</c:v>
                </c:pt>
                <c:pt idx="6">
                  <c:v>1.39381661863372</c:v>
                </c:pt>
                <c:pt idx="7">
                  <c:v>1.42241060980367</c:v>
                </c:pt>
                <c:pt idx="8">
                  <c:v>1.41168211937621</c:v>
                </c:pt>
                <c:pt idx="9">
                  <c:v>1.35328922057985</c:v>
                </c:pt>
                <c:pt idx="10">
                  <c:v>1.30178207642366</c:v>
                </c:pt>
                <c:pt idx="11">
                  <c:v>1.25268204651972</c:v>
                </c:pt>
                <c:pt idx="12">
                  <c:v>1.21667662050089</c:v>
                </c:pt>
                <c:pt idx="13">
                  <c:v>1.29283618318969</c:v>
                </c:pt>
                <c:pt idx="14">
                  <c:v>1.40011006591156</c:v>
                </c:pt>
                <c:pt idx="15">
                  <c:v>1.2154600128215</c:v>
                </c:pt>
                <c:pt idx="16">
                  <c:v>1.14486286460601</c:v>
                </c:pt>
                <c:pt idx="17">
                  <c:v>1.07708196931135</c:v>
                </c:pt>
                <c:pt idx="18">
                  <c:v>1.00310658103702</c:v>
                </c:pt>
                <c:pt idx="19">
                  <c:v>0.903313598718489</c:v>
                </c:pt>
                <c:pt idx="20">
                  <c:v>0.958110221876571</c:v>
                </c:pt>
                <c:pt idx="21">
                  <c:v>0.989759295029834</c:v>
                </c:pt>
                <c:pt idx="22">
                  <c:v>0.891708074129139</c:v>
                </c:pt>
                <c:pt idx="23">
                  <c:v>0.84881458193025</c:v>
                </c:pt>
                <c:pt idx="24">
                  <c:v>0.846378210930743</c:v>
                </c:pt>
                <c:pt idx="25">
                  <c:v>0.847423280947895</c:v>
                </c:pt>
                <c:pt idx="26">
                  <c:v>0.835642221176586</c:v>
                </c:pt>
                <c:pt idx="27">
                  <c:v>0.789261194912833</c:v>
                </c:pt>
                <c:pt idx="28">
                  <c:v>0.799309685230201</c:v>
                </c:pt>
                <c:pt idx="29">
                  <c:v>0.751625580564487</c:v>
                </c:pt>
                <c:pt idx="30">
                  <c:v>0.731272267862753</c:v>
                </c:pt>
                <c:pt idx="31">
                  <c:v>0.702053776958911</c:v>
                </c:pt>
                <c:pt idx="32">
                  <c:v>0.744727229159093</c:v>
                </c:pt>
                <c:pt idx="33">
                  <c:v>0.690185212173519</c:v>
                </c:pt>
                <c:pt idx="34">
                  <c:v>0.677975597300929</c:v>
                </c:pt>
                <c:pt idx="35">
                  <c:v>0.670325145464973</c:v>
                </c:pt>
                <c:pt idx="36">
                  <c:v>0.732734317701548</c:v>
                </c:pt>
                <c:pt idx="37">
                  <c:v>0.768359740718552</c:v>
                </c:pt>
                <c:pt idx="38">
                  <c:v>0.737255610240665</c:v>
                </c:pt>
                <c:pt idx="39">
                  <c:v>0.851025297943181</c:v>
                </c:pt>
                <c:pt idx="40">
                  <c:v>0.865343574247949</c:v>
                </c:pt>
                <c:pt idx="41">
                  <c:v>0.950975858244116</c:v>
                </c:pt>
                <c:pt idx="42">
                  <c:v>0.844900903461389</c:v>
                </c:pt>
                <c:pt idx="43">
                  <c:v>0.891438498765078</c:v>
                </c:pt>
                <c:pt idx="44">
                  <c:v>0.997132497570918</c:v>
                </c:pt>
                <c:pt idx="45">
                  <c:v>0.95915942824427</c:v>
                </c:pt>
                <c:pt idx="46">
                  <c:v>0.909368698077981</c:v>
                </c:pt>
                <c:pt idx="47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7974198"/>
        <c:axId val="34573756"/>
      </c:lineChart>
      <c:dateAx>
        <c:axId val="47974198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numFmt formatCode="yyyy\-mm" sourceLinked="1"/>
        <c:majorTickMark val="none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573756"/>
        <c:crosses val="autoZero"/>
        <c:auto val="1"/>
        <c:lblOffset val="100"/>
        <c:majorUnit val="6"/>
        <c:majorTimeUnit val="months"/>
        <c:noMultiLvlLbl val="0"/>
      </c:dateAx>
      <c:valAx>
        <c:axId val="3457375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;[RED]\-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97419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220320</xdr:colOff>
      <xdr:row>36</xdr:row>
      <xdr:rowOff>87480</xdr:rowOff>
    </xdr:from>
    <xdr:to>
      <xdr:col>14</xdr:col>
      <xdr:colOff>743040</xdr:colOff>
      <xdr:row>56</xdr:row>
      <xdr:rowOff>75960</xdr:rowOff>
    </xdr:to>
    <xdr:graphicFrame>
      <xdr:nvGraphicFramePr>
        <xdr:cNvPr id="0" name=""/>
        <xdr:cNvGraphicFramePr/>
      </xdr:nvGraphicFramePr>
      <xdr:xfrm>
        <a:off x="5457240" y="59396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357120</xdr:colOff>
      <xdr:row>9</xdr:row>
      <xdr:rowOff>119880</xdr:rowOff>
    </xdr:from>
    <xdr:to>
      <xdr:col>14</xdr:col>
      <xdr:colOff>426960</xdr:colOff>
      <xdr:row>29</xdr:row>
      <xdr:rowOff>108360</xdr:rowOff>
    </xdr:to>
    <xdr:graphicFrame>
      <xdr:nvGraphicFramePr>
        <xdr:cNvPr id="1" name=""/>
        <xdr:cNvGraphicFramePr/>
      </xdr:nvGraphicFramePr>
      <xdr:xfrm>
        <a:off x="6046560" y="15829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365760</xdr:colOff>
      <xdr:row>32</xdr:row>
      <xdr:rowOff>77400</xdr:rowOff>
    </xdr:from>
    <xdr:to>
      <xdr:col>14</xdr:col>
      <xdr:colOff>435600</xdr:colOff>
      <xdr:row>52</xdr:row>
      <xdr:rowOff>65880</xdr:rowOff>
    </xdr:to>
    <xdr:graphicFrame>
      <xdr:nvGraphicFramePr>
        <xdr:cNvPr id="2" name=""/>
        <xdr:cNvGraphicFramePr/>
      </xdr:nvGraphicFramePr>
      <xdr:xfrm>
        <a:off x="6055200" y="52794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5"/>
  <sheetViews>
    <sheetView showFormulas="false" showGridLines="true" showRowColHeaders="true" showZeros="true" rightToLeft="false" tabSelected="false" showOutlineSymbols="true" defaultGridColor="true" view="normal" topLeftCell="D1" colorId="64" zoomScale="93" zoomScaleNormal="93" zoomScalePageLayoutView="100" workbookViewId="0">
      <selection pane="topLeft" activeCell="L1" activeCellId="0" sqref="L1"/>
    </sheetView>
  </sheetViews>
  <sheetFormatPr defaultColWidth="11.53515625" defaultRowHeight="12.8" zeroHeight="false" outlineLevelRow="0" outlineLevelCol="0"/>
  <cols>
    <col collapsed="false" customWidth="true" hidden="false" outlineLevel="0" max="6" min="6" style="0" width="5.11"/>
    <col collapsed="false" customWidth="true" hidden="false" outlineLevel="0" max="12" min="12" style="0" width="5.1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1</v>
      </c>
      <c r="I1" s="1" t="s">
        <v>2</v>
      </c>
      <c r="J1" s="1" t="s">
        <v>3</v>
      </c>
      <c r="K1" s="1" t="s">
        <v>4</v>
      </c>
      <c r="L1" s="1"/>
      <c r="M1" s="1" t="s">
        <v>1</v>
      </c>
      <c r="N1" s="1" t="s">
        <v>2</v>
      </c>
      <c r="O1" s="1" t="s">
        <v>3</v>
      </c>
      <c r="P1" s="1" t="s">
        <v>4</v>
      </c>
    </row>
    <row r="2" customFormat="false" ht="12.8" hidden="false" customHeight="false" outlineLevel="0" collapsed="false">
      <c r="A2" s="2" t="n">
        <v>32874</v>
      </c>
      <c r="B2" s="3" t="n">
        <v>2590.54</v>
      </c>
      <c r="C2" s="3" t="n">
        <v>329.08</v>
      </c>
      <c r="D2" s="3" t="n">
        <v>415.81</v>
      </c>
      <c r="E2" s="3" t="n">
        <v>201.94</v>
      </c>
      <c r="F2" s="1"/>
      <c r="G2" s="1" t="n">
        <f aca="false">YEAR($A$35)-YEAR(A2)</f>
        <v>33</v>
      </c>
      <c r="H2" s="4" t="n">
        <f aca="false">B$35/B2</f>
        <v>13.1582179777189</v>
      </c>
      <c r="I2" s="4" t="n">
        <f aca="false">C$35/C2</f>
        <v>12.3878692111341</v>
      </c>
      <c r="J2" s="4" t="n">
        <f aca="false">D$35/D2</f>
        <v>27.8602005723768</v>
      </c>
      <c r="K2" s="4" t="n">
        <f aca="false">E$35/E2</f>
        <v>59.928345052986</v>
      </c>
      <c r="L2" s="1"/>
      <c r="M2" s="5" t="n">
        <f aca="false">_xlfn.RRI($G2,1,H2)</f>
        <v>0.0812224707094242</v>
      </c>
      <c r="N2" s="5" t="n">
        <f aca="false">_xlfn.RRI($G2,1,I2)</f>
        <v>0.0792476444375727</v>
      </c>
      <c r="O2" s="5" t="n">
        <f aca="false">_xlfn.RRI($G2,1,J2)</f>
        <v>0.106082194449224</v>
      </c>
      <c r="P2" s="5" t="n">
        <f aca="false">_xlfn.RRI($G2,1,K2)</f>
        <v>0.132055306982752</v>
      </c>
    </row>
    <row r="3" customFormat="false" ht="12.8" hidden="false" customHeight="false" outlineLevel="0" collapsed="false">
      <c r="A3" s="2" t="n">
        <v>33239</v>
      </c>
      <c r="B3" s="3" t="n">
        <v>2736.39</v>
      </c>
      <c r="C3" s="3" t="n">
        <v>343.93</v>
      </c>
      <c r="D3" s="3" t="n">
        <v>414.2</v>
      </c>
      <c r="E3" s="3" t="n">
        <v>232.43</v>
      </c>
      <c r="F3" s="1"/>
      <c r="G3" s="1" t="n">
        <f aca="false">YEAR($A$35)-YEAR(A3)</f>
        <v>32</v>
      </c>
      <c r="H3" s="4" t="n">
        <f aca="false">B$35/B3</f>
        <v>12.4568829735527</v>
      </c>
      <c r="I3" s="4" t="n">
        <f aca="false">C$35/C3</f>
        <v>11.8529933416684</v>
      </c>
      <c r="J3" s="4" t="n">
        <f aca="false">D$35/D3</f>
        <v>27.9684934814099</v>
      </c>
      <c r="K3" s="4" t="n">
        <f aca="false">E$35/E3</f>
        <v>52.0669879103386</v>
      </c>
      <c r="L3" s="1"/>
      <c r="M3" s="5" t="n">
        <f aca="false">_xlfn.RRI($G3,1,H3)</f>
        <v>0.0820106694466551</v>
      </c>
      <c r="N3" s="5" t="n">
        <f aca="false">_xlfn.RRI($G3,1,I3)</f>
        <v>0.0803317162994857</v>
      </c>
      <c r="O3" s="5" t="n">
        <f aca="false">_xlfn.RRI($G3,1,J3)</f>
        <v>0.109707212069105</v>
      </c>
      <c r="P3" s="5" t="n">
        <f aca="false">_xlfn.RRI($G3,1,K3)</f>
        <v>0.131468783888858</v>
      </c>
    </row>
    <row r="4" customFormat="false" ht="12.8" hidden="false" customHeight="false" outlineLevel="0" collapsed="false">
      <c r="A4" s="2" t="n">
        <v>33604</v>
      </c>
      <c r="B4" s="3" t="n">
        <v>3223.39</v>
      </c>
      <c r="C4" s="3" t="n">
        <v>408.78</v>
      </c>
      <c r="D4" s="3" t="n">
        <v>620.21</v>
      </c>
      <c r="E4" s="3" t="n">
        <v>338.31</v>
      </c>
      <c r="F4" s="1"/>
      <c r="G4" s="1" t="n">
        <f aca="false">YEAR($A$35)-YEAR(A4)</f>
        <v>31</v>
      </c>
      <c r="H4" s="4" t="n">
        <f aca="false">B$35/B4</f>
        <v>10.5748575257726</v>
      </c>
      <c r="I4" s="4" t="n">
        <f aca="false">C$35/C4</f>
        <v>9.97260139928568</v>
      </c>
      <c r="J4" s="4" t="n">
        <f aca="false">D$35/D4</f>
        <v>18.6784314990084</v>
      </c>
      <c r="K4" s="4" t="n">
        <f aca="false">E$35/E4</f>
        <v>35.7717182465786</v>
      </c>
      <c r="L4" s="1"/>
      <c r="M4" s="5" t="n">
        <f aca="false">_xlfn.RRI($G4,1,H4)</f>
        <v>0.079048868583113</v>
      </c>
      <c r="N4" s="5" t="n">
        <f aca="false">_xlfn.RRI($G4,1,I4)</f>
        <v>0.0770097322757541</v>
      </c>
      <c r="O4" s="5" t="n">
        <f aca="false">_xlfn.RRI($G4,1,J4)</f>
        <v>0.0990336272324237</v>
      </c>
      <c r="P4" s="5" t="n">
        <f aca="false">_xlfn.RRI($G4,1,K4)</f>
        <v>0.122313500475641</v>
      </c>
    </row>
    <row r="5" customFormat="false" ht="12.8" hidden="false" customHeight="false" outlineLevel="0" collapsed="false">
      <c r="A5" s="2" t="n">
        <v>33970</v>
      </c>
      <c r="B5" s="3" t="n">
        <v>3310.03</v>
      </c>
      <c r="C5" s="3" t="n">
        <v>438.78</v>
      </c>
      <c r="D5" s="3" t="n">
        <v>696.34</v>
      </c>
      <c r="E5" s="3" t="n">
        <v>370.56</v>
      </c>
      <c r="F5" s="1"/>
      <c r="G5" s="1" t="n">
        <f aca="false">YEAR($A$35)-YEAR(A5)</f>
        <v>30</v>
      </c>
      <c r="H5" s="4" t="n">
        <f aca="false">B$35/B5</f>
        <v>10.2980607426519</v>
      </c>
      <c r="I5" s="4" t="n">
        <f aca="false">C$35/C5</f>
        <v>9.290760745704</v>
      </c>
      <c r="J5" s="4" t="n">
        <f aca="false">D$35/D5</f>
        <v>16.6363414423988</v>
      </c>
      <c r="K5" s="4" t="n">
        <f aca="false">E$35/E5</f>
        <v>32.6584898531952</v>
      </c>
      <c r="L5" s="1"/>
      <c r="M5" s="5" t="n">
        <f aca="false">_xlfn.RRI($G5,1,H5)</f>
        <v>0.080832798100698</v>
      </c>
      <c r="N5" s="5" t="n">
        <f aca="false">_xlfn.RRI($G5,1,I5)</f>
        <v>0.0771306298169452</v>
      </c>
      <c r="O5" s="5" t="n">
        <f aca="false">_xlfn.RRI($G5,1,J5)</f>
        <v>0.0982518095428464</v>
      </c>
      <c r="P5" s="5" t="n">
        <f aca="false">_xlfn.RRI($G5,1,K5)</f>
        <v>0.123224419358687</v>
      </c>
    </row>
    <row r="6" customFormat="false" ht="12.8" hidden="false" customHeight="false" outlineLevel="0" collapsed="false">
      <c r="A6" s="2" t="n">
        <v>34335</v>
      </c>
      <c r="B6" s="3" t="n">
        <v>3978.36</v>
      </c>
      <c r="C6" s="3" t="n">
        <v>481.61</v>
      </c>
      <c r="D6" s="3" t="n">
        <v>800.47</v>
      </c>
      <c r="E6" s="3" t="n">
        <v>413.99</v>
      </c>
      <c r="F6" s="1"/>
      <c r="G6" s="1" t="n">
        <f aca="false">YEAR($A$35)-YEAR(A6)</f>
        <v>29</v>
      </c>
      <c r="H6" s="4" t="n">
        <f aca="false">B$35/B6</f>
        <v>8.56807579002403</v>
      </c>
      <c r="I6" s="4" t="n">
        <f aca="false">C$35/C6</f>
        <v>8.46452523826332</v>
      </c>
      <c r="J6" s="4" t="n">
        <f aca="false">D$35/D6</f>
        <v>14.4721850912589</v>
      </c>
      <c r="K6" s="4" t="n">
        <f aca="false">E$35/E6</f>
        <v>29.2324210729728</v>
      </c>
      <c r="L6" s="1"/>
      <c r="M6" s="5" t="n">
        <f aca="false">_xlfn.RRI($G6,1,H6)</f>
        <v>0.0768826739913022</v>
      </c>
      <c r="N6" s="5" t="n">
        <f aca="false">_xlfn.RRI($G6,1,I6)</f>
        <v>0.0764312484384817</v>
      </c>
      <c r="O6" s="5" t="n">
        <f aca="false">_xlfn.RRI($G6,1,J6)</f>
        <v>0.0965246964914288</v>
      </c>
      <c r="P6" s="5" t="n">
        <f aca="false">_xlfn.RRI($G6,1,K6)</f>
        <v>0.123432701940431</v>
      </c>
    </row>
    <row r="7" customFormat="false" ht="12.8" hidden="false" customHeight="false" outlineLevel="0" collapsed="false">
      <c r="A7" s="2" t="n">
        <v>34700</v>
      </c>
      <c r="B7" s="3" t="n">
        <v>3843.86</v>
      </c>
      <c r="C7" s="3" t="n">
        <v>470.42</v>
      </c>
      <c r="D7" s="3" t="n">
        <v>755.2</v>
      </c>
      <c r="E7" s="3" t="n">
        <v>405.33</v>
      </c>
      <c r="F7" s="1"/>
      <c r="G7" s="1" t="n">
        <f aca="false">YEAR($A$35)-YEAR(A7)</f>
        <v>28</v>
      </c>
      <c r="H7" s="4" t="n">
        <f aca="false">B$35/B7</f>
        <v>8.86788020375352</v>
      </c>
      <c r="I7" s="4" t="n">
        <f aca="false">C$35/C7</f>
        <v>8.66587304961524</v>
      </c>
      <c r="J7" s="4" t="n">
        <f aca="false">D$35/D7</f>
        <v>15.3397113347458</v>
      </c>
      <c r="K7" s="4" t="n">
        <f aca="false">E$35/E7</f>
        <v>29.8569807317494</v>
      </c>
      <c r="L7" s="1"/>
      <c r="M7" s="5" t="n">
        <f aca="false">_xlfn.RRI($G7,1,H7)</f>
        <v>0.0810622635493878</v>
      </c>
      <c r="N7" s="5" t="n">
        <f aca="false">_xlfn.RRI($G7,1,I7)</f>
        <v>0.0801729497008661</v>
      </c>
      <c r="O7" s="5" t="n">
        <f aca="false">_xlfn.RRI($G7,1,J7)</f>
        <v>0.102428961301898</v>
      </c>
      <c r="P7" s="5" t="n">
        <f aca="false">_xlfn.RRI($G7,1,K7)</f>
        <v>0.128964303526494</v>
      </c>
    </row>
    <row r="8" customFormat="false" ht="12.8" hidden="false" customHeight="false" outlineLevel="0" collapsed="false">
      <c r="A8" s="2" t="n">
        <v>35065</v>
      </c>
      <c r="B8" s="3" t="n">
        <v>5395.3</v>
      </c>
      <c r="C8" s="3" t="n">
        <v>636.02</v>
      </c>
      <c r="D8" s="3" t="n">
        <v>1059.79</v>
      </c>
      <c r="E8" s="3" t="n">
        <v>591.82</v>
      </c>
      <c r="F8" s="1"/>
      <c r="G8" s="1" t="n">
        <f aca="false">YEAR($A$35)-YEAR(A8)</f>
        <v>27</v>
      </c>
      <c r="H8" s="4" t="n">
        <f aca="false">B$35/B8</f>
        <v>6.31788593776064</v>
      </c>
      <c r="I8" s="4" t="n">
        <f aca="false">C$35/C8</f>
        <v>6.4095468695953</v>
      </c>
      <c r="J8" s="4" t="n">
        <f aca="false">D$35/D8</f>
        <v>10.93098632748</v>
      </c>
      <c r="K8" s="4" t="n">
        <f aca="false">E$35/E8</f>
        <v>20.4486668243723</v>
      </c>
      <c r="L8" s="1"/>
      <c r="M8" s="5" t="n">
        <f aca="false">_xlfn.RRI($G8,1,H8)</f>
        <v>0.0706580993229609</v>
      </c>
      <c r="N8" s="5" t="n">
        <f aca="false">_xlfn.RRI($G8,1,I8)</f>
        <v>0.0712294251415031</v>
      </c>
      <c r="O8" s="5" t="n">
        <f aca="false">_xlfn.RRI($G8,1,J8)</f>
        <v>0.0926192930608707</v>
      </c>
      <c r="P8" s="5" t="n">
        <f aca="false">_xlfn.RRI($G8,1,K8)</f>
        <v>0.118260920736597</v>
      </c>
    </row>
    <row r="9" customFormat="false" ht="12.8" hidden="false" customHeight="false" outlineLevel="0" collapsed="false">
      <c r="A9" s="2" t="n">
        <v>35431</v>
      </c>
      <c r="B9" s="3" t="n">
        <v>6813.08</v>
      </c>
      <c r="C9" s="3" t="n">
        <v>786.16</v>
      </c>
      <c r="D9" s="3" t="n">
        <v>1379.85</v>
      </c>
      <c r="E9" s="3" t="n">
        <v>921.55</v>
      </c>
      <c r="F9" s="1"/>
      <c r="G9" s="1" t="n">
        <f aca="false">YEAR($A$35)-YEAR(A9)</f>
        <v>26</v>
      </c>
      <c r="H9" s="4" t="n">
        <f aca="false">B$35/B9</f>
        <v>5.00315422686949</v>
      </c>
      <c r="I9" s="4" t="n">
        <f aca="false">C$35/C9</f>
        <v>5.18545843085377</v>
      </c>
      <c r="J9" s="4" t="n">
        <f aca="false">D$35/D9</f>
        <v>8.39551400514549</v>
      </c>
      <c r="K9" s="4" t="n">
        <f aca="false">E$35/E9</f>
        <v>13.132146926374</v>
      </c>
      <c r="L9" s="1"/>
      <c r="M9" s="5" t="n">
        <f aca="false">_xlfn.RRI($G9,1,H9)</f>
        <v>0.0638833099485818</v>
      </c>
      <c r="N9" s="5" t="n">
        <f aca="false">_xlfn.RRI($G9,1,I9)</f>
        <v>0.0653487821087719</v>
      </c>
      <c r="O9" s="5" t="n">
        <f aca="false">_xlfn.RRI($G9,1,J9)</f>
        <v>0.0852762033040977</v>
      </c>
      <c r="P9" s="5" t="n">
        <f aca="false">_xlfn.RRI($G9,1,K9)</f>
        <v>0.104111447791238</v>
      </c>
    </row>
    <row r="10" customFormat="false" ht="12.8" hidden="false" customHeight="false" outlineLevel="0" collapsed="false">
      <c r="A10" s="2" t="n">
        <v>35796</v>
      </c>
      <c r="B10" s="3" t="n">
        <v>7906.5</v>
      </c>
      <c r="C10" s="3" t="n">
        <v>980.28</v>
      </c>
      <c r="D10" s="3" t="n">
        <v>1619.36</v>
      </c>
      <c r="E10" s="3" t="n">
        <v>1071.13</v>
      </c>
      <c r="F10" s="1"/>
      <c r="G10" s="1" t="n">
        <f aca="false">YEAR($A$35)-YEAR(A10)</f>
        <v>25</v>
      </c>
      <c r="H10" s="4" t="n">
        <f aca="false">B$35/B10</f>
        <v>4.31124897236451</v>
      </c>
      <c r="I10" s="4" t="n">
        <f aca="false">C$35/C10</f>
        <v>4.158607744726</v>
      </c>
      <c r="J10" s="4" t="n">
        <f aca="false">D$35/D10</f>
        <v>7.15378297599052</v>
      </c>
      <c r="K10" s="4" t="n">
        <f aca="false">E$35/E10</f>
        <v>11.2982831215632</v>
      </c>
      <c r="L10" s="1"/>
      <c r="M10" s="5" t="n">
        <f aca="false">_xlfn.RRI($G10,1,H10)</f>
        <v>0.0601910268282497</v>
      </c>
      <c r="N10" s="5" t="n">
        <f aca="false">_xlfn.RRI($G10,1,I10)</f>
        <v>0.0586634472064505</v>
      </c>
      <c r="O10" s="5" t="n">
        <f aca="false">_xlfn.RRI($G10,1,J10)</f>
        <v>0.0818858244572136</v>
      </c>
      <c r="P10" s="5" t="n">
        <f aca="false">_xlfn.RRI($G10,1,K10)</f>
        <v>0.101844981974498</v>
      </c>
    </row>
    <row r="11" customFormat="false" ht="12.8" hidden="false" customHeight="false" outlineLevel="0" collapsed="false">
      <c r="A11" s="2" t="n">
        <v>36161</v>
      </c>
      <c r="B11" s="3" t="n">
        <v>9358.82</v>
      </c>
      <c r="C11" s="3" t="n">
        <v>1279.64</v>
      </c>
      <c r="D11" s="3" t="n">
        <v>2505.89</v>
      </c>
      <c r="E11" s="3" t="n">
        <v>2127.19</v>
      </c>
      <c r="F11" s="1"/>
      <c r="G11" s="1" t="n">
        <f aca="false">YEAR($A$35)-YEAR(A11)</f>
        <v>24</v>
      </c>
      <c r="H11" s="4" t="n">
        <f aca="false">B$35/B11</f>
        <v>3.64222092101355</v>
      </c>
      <c r="I11" s="4" t="n">
        <f aca="false">C$35/C11</f>
        <v>3.18573973930168</v>
      </c>
      <c r="J11" s="4" t="n">
        <f aca="false">D$35/D11</f>
        <v>4.62292838073499</v>
      </c>
      <c r="K11" s="4" t="n">
        <f aca="false">E$35/E11</f>
        <v>5.68916269820749</v>
      </c>
      <c r="L11" s="1"/>
      <c r="M11" s="5" t="n">
        <f aca="false">_xlfn.RRI($G11,1,H11)</f>
        <v>0.0553348060408383</v>
      </c>
      <c r="N11" s="5" t="n">
        <f aca="false">_xlfn.RRI($G11,1,I11)</f>
        <v>0.0494629127512727</v>
      </c>
      <c r="O11" s="5" t="n">
        <f aca="false">_xlfn.RRI($G11,1,J11)</f>
        <v>0.0658715785031534</v>
      </c>
      <c r="P11" s="5" t="n">
        <f aca="false">_xlfn.RRI($G11,1,K11)</f>
        <v>0.0751284346153616</v>
      </c>
    </row>
    <row r="12" customFormat="false" ht="12.8" hidden="false" customHeight="false" outlineLevel="0" collapsed="false">
      <c r="A12" s="2" t="n">
        <v>36526</v>
      </c>
      <c r="B12" s="3" t="n">
        <v>10940.54</v>
      </c>
      <c r="C12" s="3" t="n">
        <v>1394.46</v>
      </c>
      <c r="D12" s="3" t="n">
        <v>3940.35</v>
      </c>
      <c r="E12" s="3" t="n">
        <v>3570.05</v>
      </c>
      <c r="F12" s="1"/>
      <c r="G12" s="1" t="n">
        <f aca="false">YEAR($A$35)-YEAR(A12)</f>
        <v>23</v>
      </c>
      <c r="H12" s="4" t="n">
        <f aca="false">B$35/B12</f>
        <v>3.11564968456767</v>
      </c>
      <c r="I12" s="4" t="n">
        <f aca="false">C$35/C12</f>
        <v>2.92342555541213</v>
      </c>
      <c r="J12" s="4" t="n">
        <f aca="false">D$35/D12</f>
        <v>2.93997995101958</v>
      </c>
      <c r="K12" s="4" t="n">
        <f aca="false">E$35/E12</f>
        <v>3.38984888166832</v>
      </c>
      <c r="L12" s="1"/>
      <c r="M12" s="5" t="n">
        <f aca="false">_xlfn.RRI($G12,1,H12)</f>
        <v>0.0506513809681115</v>
      </c>
      <c r="N12" s="5" t="n">
        <f aca="false">_xlfn.RRI($G12,1,I12)</f>
        <v>0.0477463959365998</v>
      </c>
      <c r="O12" s="5" t="n">
        <f aca="false">_xlfn.RRI($G12,1,J12)</f>
        <v>0.0480036582678534</v>
      </c>
      <c r="P12" s="5" t="n">
        <f aca="false">_xlfn.RRI($G12,1,K12)</f>
        <v>0.0545114969174536</v>
      </c>
    </row>
    <row r="13" customFormat="false" ht="12.8" hidden="false" customHeight="false" outlineLevel="0" collapsed="false">
      <c r="A13" s="2" t="n">
        <v>36892</v>
      </c>
      <c r="B13" s="3" t="n">
        <v>10887.36</v>
      </c>
      <c r="C13" s="3" t="n">
        <v>1366.01</v>
      </c>
      <c r="D13" s="3" t="n">
        <v>2772.73</v>
      </c>
      <c r="E13" s="3" t="n">
        <v>2593</v>
      </c>
      <c r="F13" s="1"/>
      <c r="G13" s="1" t="n">
        <f aca="false">YEAR($A$35)-YEAR(A13)</f>
        <v>22</v>
      </c>
      <c r="H13" s="4" t="n">
        <f aca="false">B$35/B13</f>
        <v>3.13086827293302</v>
      </c>
      <c r="I13" s="4" t="n">
        <f aca="false">C$35/C13</f>
        <v>2.98431197429009</v>
      </c>
      <c r="J13" s="4" t="n">
        <f aca="false">D$35/D13</f>
        <v>4.17803031669149</v>
      </c>
      <c r="K13" s="4" t="n">
        <f aca="false">E$35/E13</f>
        <v>4.66715387581952</v>
      </c>
      <c r="L13" s="1"/>
      <c r="M13" s="5" t="n">
        <f aca="false">_xlfn.RRI($G13,1,H13)</f>
        <v>0.0532469689558643</v>
      </c>
      <c r="N13" s="5" t="n">
        <f aca="false">_xlfn.RRI($G13,1,I13)</f>
        <v>0.0509542922498731</v>
      </c>
      <c r="O13" s="5" t="n">
        <f aca="false">_xlfn.RRI($G13,1,J13)</f>
        <v>0.067151259345102</v>
      </c>
      <c r="P13" s="5" t="n">
        <f aca="false">_xlfn.RRI($G13,1,K13)</f>
        <v>0.0725349668691397</v>
      </c>
    </row>
    <row r="14" customFormat="false" ht="12.8" hidden="false" customHeight="false" outlineLevel="0" collapsed="false">
      <c r="A14" s="2" t="n">
        <v>37257</v>
      </c>
      <c r="B14" s="3" t="n">
        <v>9920</v>
      </c>
      <c r="C14" s="3" t="n">
        <v>1130.2</v>
      </c>
      <c r="D14" s="3" t="n">
        <v>1934.03</v>
      </c>
      <c r="E14" s="3" t="n">
        <v>1550.17</v>
      </c>
      <c r="F14" s="1"/>
      <c r="G14" s="1" t="n">
        <f aca="false">YEAR($A$35)-YEAR(A14)</f>
        <v>21</v>
      </c>
      <c r="H14" s="4" t="n">
        <f aca="false">B$35/B14</f>
        <v>3.43617842741936</v>
      </c>
      <c r="I14" s="4" t="n">
        <f aca="false">C$35/C14</f>
        <v>3.60697221730667</v>
      </c>
      <c r="J14" s="4" t="n">
        <f aca="false">D$35/D14</f>
        <v>5.98985020914877</v>
      </c>
      <c r="K14" s="4" t="n">
        <f aca="false">E$35/E14</f>
        <v>7.8068405400698</v>
      </c>
      <c r="L14" s="1"/>
      <c r="M14" s="5" t="n">
        <f aca="false">_xlfn.RRI($G14,1,H14)</f>
        <v>0.0605408823619156</v>
      </c>
      <c r="N14" s="5" t="n">
        <f aca="false">_xlfn.RRI($G14,1,I14)</f>
        <v>0.0629935011870288</v>
      </c>
      <c r="O14" s="5" t="n">
        <f aca="false">_xlfn.RRI($G14,1,J14)</f>
        <v>0.0889797594132418</v>
      </c>
      <c r="P14" s="5" t="n">
        <f aca="false">_xlfn.RRI($G14,1,K14)</f>
        <v>0.102805248193656</v>
      </c>
    </row>
    <row r="15" customFormat="false" ht="12.8" hidden="false" customHeight="false" outlineLevel="0" collapsed="false">
      <c r="A15" s="2" t="n">
        <v>37622</v>
      </c>
      <c r="B15" s="3" t="n">
        <v>8053.81</v>
      </c>
      <c r="C15" s="3" t="n">
        <v>855.7</v>
      </c>
      <c r="D15" s="3" t="n">
        <v>1320.91</v>
      </c>
      <c r="E15" s="3" t="n">
        <v>983.05</v>
      </c>
      <c r="F15" s="1"/>
      <c r="G15" s="1" t="n">
        <f aca="false">YEAR($A$35)-YEAR(A15)</f>
        <v>20</v>
      </c>
      <c r="H15" s="4" t="n">
        <f aca="false">B$35/B15</f>
        <v>4.23239311580482</v>
      </c>
      <c r="I15" s="4" t="n">
        <f aca="false">C$35/C15</f>
        <v>4.76405282225079</v>
      </c>
      <c r="J15" s="4" t="n">
        <f aca="false">D$35/D15</f>
        <v>8.77012816921668</v>
      </c>
      <c r="K15" s="4" t="n">
        <f aca="false">E$35/E15</f>
        <v>12.3105945780988</v>
      </c>
      <c r="L15" s="1"/>
      <c r="M15" s="5" t="n">
        <f aca="false">_xlfn.RRI($G15,1,H15)</f>
        <v>0.074804064165912</v>
      </c>
      <c r="N15" s="5" t="n">
        <f aca="false">_xlfn.RRI($G15,1,I15)</f>
        <v>0.0811820538952042</v>
      </c>
      <c r="O15" s="5" t="n">
        <f aca="false">_xlfn.RRI($G15,1,J15)</f>
        <v>0.114680226094878</v>
      </c>
      <c r="P15" s="5" t="n">
        <f aca="false">_xlfn.RRI($G15,1,K15)</f>
        <v>0.133741258282667</v>
      </c>
    </row>
    <row r="16" customFormat="false" ht="12.8" hidden="false" customHeight="false" outlineLevel="0" collapsed="false">
      <c r="A16" s="2" t="n">
        <v>37987</v>
      </c>
      <c r="B16" s="3" t="n">
        <v>10488.07</v>
      </c>
      <c r="C16" s="3" t="n">
        <v>1131.13</v>
      </c>
      <c r="D16" s="3" t="n">
        <v>2066.15</v>
      </c>
      <c r="E16" s="3" t="n">
        <v>1493.08</v>
      </c>
      <c r="F16" s="1"/>
      <c r="G16" s="1" t="n">
        <f aca="false">YEAR($A$35)-YEAR(A16)</f>
        <v>19</v>
      </c>
      <c r="H16" s="4" t="n">
        <f aca="false">B$35/B16</f>
        <v>3.25006316700785</v>
      </c>
      <c r="I16" s="4" t="n">
        <f aca="false">C$35/C16</f>
        <v>3.60400661285617</v>
      </c>
      <c r="J16" s="4" t="n">
        <f aca="false">D$35/D16</f>
        <v>5.6068291266365</v>
      </c>
      <c r="K16" s="4" t="n">
        <f aca="false">E$35/E16</f>
        <v>8.10534599619578</v>
      </c>
      <c r="L16" s="1"/>
      <c r="M16" s="5" t="n">
        <f aca="false">_xlfn.RRI($G16,1,H16)</f>
        <v>0.0640001122623986</v>
      </c>
      <c r="N16" s="5" t="n">
        <f aca="false">_xlfn.RRI($G16,1,I16)</f>
        <v>0.0698047064223093</v>
      </c>
      <c r="O16" s="5" t="n">
        <f aca="false">_xlfn.RRI($G16,1,J16)</f>
        <v>0.0949799697268134</v>
      </c>
      <c r="P16" s="5" t="n">
        <f aca="false">_xlfn.RRI($G16,1,K16)</f>
        <v>0.116426359842196</v>
      </c>
    </row>
    <row r="17" customFormat="false" ht="12.8" hidden="false" customHeight="false" outlineLevel="0" collapsed="false">
      <c r="A17" s="2" t="n">
        <v>38353</v>
      </c>
      <c r="B17" s="3" t="n">
        <v>10489.94</v>
      </c>
      <c r="C17" s="3" t="n">
        <v>1181.27</v>
      </c>
      <c r="D17" s="3" t="n">
        <v>2062.41</v>
      </c>
      <c r="E17" s="3" t="n">
        <v>1519.63</v>
      </c>
      <c r="F17" s="1"/>
      <c r="G17" s="1" t="n">
        <f aca="false">YEAR($A$35)-YEAR(A17)</f>
        <v>18</v>
      </c>
      <c r="H17" s="4" t="n">
        <f aca="false">B$35/B17</f>
        <v>3.24948379113703</v>
      </c>
      <c r="I17" s="4" t="n">
        <f aca="false">C$35/C17</f>
        <v>3.4510315169267</v>
      </c>
      <c r="J17" s="4" t="n">
        <f aca="false">D$35/D17</f>
        <v>5.61699662045859</v>
      </c>
      <c r="K17" s="4" t="n">
        <f aca="false">E$35/E17</f>
        <v>7.96373459328916</v>
      </c>
      <c r="L17" s="1"/>
      <c r="M17" s="5" t="n">
        <f aca="false">_xlfn.RRI($G17,1,H17)</f>
        <v>0.0676628512462161</v>
      </c>
      <c r="N17" s="5" t="n">
        <f aca="false">_xlfn.RRI($G17,1,I17)</f>
        <v>0.0712382008431987</v>
      </c>
      <c r="O17" s="5" t="n">
        <f aca="false">_xlfn.RRI($G17,1,J17)</f>
        <v>0.100624358400446</v>
      </c>
      <c r="P17" s="5" t="n">
        <f aca="false">_xlfn.RRI($G17,1,K17)</f>
        <v>0.122178757068308</v>
      </c>
    </row>
    <row r="18" customFormat="false" ht="12.8" hidden="false" customHeight="false" outlineLevel="0" collapsed="false">
      <c r="A18" s="2" t="n">
        <v>38718</v>
      </c>
      <c r="B18" s="3" t="n">
        <v>10864.86</v>
      </c>
      <c r="C18" s="3" t="n">
        <v>1280.08</v>
      </c>
      <c r="D18" s="3" t="n">
        <v>2305.82</v>
      </c>
      <c r="E18" s="3" t="n">
        <v>1710.75</v>
      </c>
      <c r="F18" s="1"/>
      <c r="G18" s="1" t="n">
        <f aca="false">YEAR($A$35)-YEAR(A18)</f>
        <v>17</v>
      </c>
      <c r="H18" s="4" t="n">
        <f aca="false">B$35/B18</f>
        <v>3.13735197692377</v>
      </c>
      <c r="I18" s="4" t="n">
        <f aca="false">C$35/C18</f>
        <v>3.18464470970564</v>
      </c>
      <c r="J18" s="4" t="n">
        <f aca="false">D$35/D18</f>
        <v>5.02404784415089</v>
      </c>
      <c r="K18" s="4" t="n">
        <f aca="false">E$35/E18</f>
        <v>7.07404939354085</v>
      </c>
      <c r="L18" s="1"/>
      <c r="M18" s="5" t="n">
        <f aca="false">_xlfn.RRI($G18,1,H18)</f>
        <v>0.0695709594317229</v>
      </c>
      <c r="N18" s="5" t="n">
        <f aca="false">_xlfn.RRI($G18,1,I18)</f>
        <v>0.0705126973312034</v>
      </c>
      <c r="O18" s="5" t="n">
        <f aca="false">_xlfn.RRI($G18,1,J18)</f>
        <v>0.0996094331846449</v>
      </c>
      <c r="P18" s="5" t="n">
        <f aca="false">_xlfn.RRI($G18,1,K18)</f>
        <v>0.121968013718071</v>
      </c>
    </row>
    <row r="19" customFormat="false" ht="12.8" hidden="false" customHeight="false" outlineLevel="0" collapsed="false">
      <c r="A19" s="2" t="n">
        <v>39083</v>
      </c>
      <c r="B19" s="3" t="n">
        <v>12621.69</v>
      </c>
      <c r="C19" s="3" t="n">
        <v>1438.24</v>
      </c>
      <c r="D19" s="3" t="n">
        <v>2463.93</v>
      </c>
      <c r="E19" s="3" t="n">
        <v>1792.28</v>
      </c>
      <c r="F19" s="1"/>
      <c r="G19" s="1" t="n">
        <f aca="false">YEAR($A$35)-YEAR(A19)</f>
        <v>16</v>
      </c>
      <c r="H19" s="4" t="n">
        <f aca="false">B$35/B19</f>
        <v>2.70065973732519</v>
      </c>
      <c r="I19" s="4" t="n">
        <f aca="false">C$35/C19</f>
        <v>2.83443653354099</v>
      </c>
      <c r="J19" s="4" t="n">
        <f aca="false">D$35/D19</f>
        <v>4.70165548534252</v>
      </c>
      <c r="K19" s="4" t="n">
        <f aca="false">E$35/E19</f>
        <v>6.7522541120807</v>
      </c>
      <c r="L19" s="1"/>
      <c r="M19" s="5" t="n">
        <f aca="false">_xlfn.RRI($G19,1,H19)</f>
        <v>0.0640618358647427</v>
      </c>
      <c r="N19" s="5" t="n">
        <f aca="false">_xlfn.RRI($G19,1,I19)</f>
        <v>0.0672819657721402</v>
      </c>
      <c r="O19" s="5" t="n">
        <f aca="false">_xlfn.RRI($G19,1,J19)</f>
        <v>0.10157906860805</v>
      </c>
      <c r="P19" s="5" t="n">
        <f aca="false">_xlfn.RRI($G19,1,K19)</f>
        <v>0.126783681191198</v>
      </c>
    </row>
    <row r="20" customFormat="false" ht="12.8" hidden="false" customHeight="false" outlineLevel="0" collapsed="false">
      <c r="A20" s="2" t="n">
        <v>39448</v>
      </c>
      <c r="B20" s="3" t="n">
        <v>12650.36</v>
      </c>
      <c r="C20" s="3" t="n">
        <v>1378.55</v>
      </c>
      <c r="D20" s="3" t="n">
        <v>2389.86</v>
      </c>
      <c r="E20" s="3" t="n">
        <v>1841.42</v>
      </c>
      <c r="F20" s="1"/>
      <c r="G20" s="1" t="n">
        <f aca="false">YEAR($A$35)-YEAR(A20)</f>
        <v>15</v>
      </c>
      <c r="H20" s="4" t="n">
        <f aca="false">B$35/B20</f>
        <v>2.69453912774024</v>
      </c>
      <c r="I20" s="4" t="n">
        <f aca="false">C$35/C20</f>
        <v>2.95716513728193</v>
      </c>
      <c r="J20" s="4" t="n">
        <f aca="false">D$35/D20</f>
        <v>4.84737599692032</v>
      </c>
      <c r="K20" s="4" t="n">
        <f aca="false">E$35/E20</f>
        <v>6.57206395064678</v>
      </c>
      <c r="L20" s="1"/>
      <c r="M20" s="5" t="n">
        <f aca="false">_xlfn.RRI($G20,1,H20)</f>
        <v>0.0683141144782922</v>
      </c>
      <c r="N20" s="5" t="n">
        <f aca="false">_xlfn.RRI($G20,1,I20)</f>
        <v>0.0749585173989131</v>
      </c>
      <c r="O20" s="5" t="n">
        <f aca="false">_xlfn.RRI($G20,1,J20)</f>
        <v>0.110965179369908</v>
      </c>
      <c r="P20" s="5" t="n">
        <f aca="false">_xlfn.RRI($G20,1,K20)</f>
        <v>0.133739954580632</v>
      </c>
    </row>
    <row r="21" customFormat="false" ht="12.8" hidden="false" customHeight="false" outlineLevel="0" collapsed="false">
      <c r="A21" s="2" t="n">
        <v>39814</v>
      </c>
      <c r="B21" s="3" t="n">
        <v>8000.86</v>
      </c>
      <c r="C21" s="3" t="n">
        <v>825.88</v>
      </c>
      <c r="D21" s="3" t="n">
        <v>1476.42</v>
      </c>
      <c r="E21" s="3" t="n">
        <v>1180.25</v>
      </c>
      <c r="F21" s="1"/>
      <c r="G21" s="1" t="n">
        <f aca="false">YEAR($A$35)-YEAR(A21)</f>
        <v>14</v>
      </c>
      <c r="H21" s="4" t="n">
        <f aca="false">B$35/B21</f>
        <v>4.26040325664991</v>
      </c>
      <c r="I21" s="4" t="n">
        <f aca="false">C$35/C21</f>
        <v>4.93606819392648</v>
      </c>
      <c r="J21" s="4" t="n">
        <f aca="false">D$35/D21</f>
        <v>7.84637840180978</v>
      </c>
      <c r="K21" s="4" t="n">
        <f aca="false">E$35/E21</f>
        <v>10.2537004871849</v>
      </c>
      <c r="L21" s="1"/>
      <c r="M21" s="5" t="n">
        <f aca="false">_xlfn.RRI($G21,1,H21)</f>
        <v>0.109074614432306</v>
      </c>
      <c r="N21" s="5" t="n">
        <f aca="false">_xlfn.RRI($G21,1,I21)</f>
        <v>0.120797684554778</v>
      </c>
      <c r="O21" s="5" t="n">
        <f aca="false">_xlfn.RRI($G21,1,J21)</f>
        <v>0.158523763295387</v>
      </c>
      <c r="P21" s="5" t="n">
        <f aca="false">_xlfn.RRI($G21,1,K21)</f>
        <v>0.180879977910693</v>
      </c>
    </row>
    <row r="22" customFormat="false" ht="12.8" hidden="false" customHeight="false" outlineLevel="0" collapsed="false">
      <c r="A22" s="2" t="n">
        <v>40179</v>
      </c>
      <c r="B22" s="3" t="n">
        <v>10067.33</v>
      </c>
      <c r="C22" s="3" t="n">
        <v>1073.87</v>
      </c>
      <c r="D22" s="3" t="n">
        <v>2147.35</v>
      </c>
      <c r="E22" s="3" t="n">
        <v>1741.04</v>
      </c>
      <c r="F22" s="1"/>
      <c r="G22" s="1" t="n">
        <f aca="false">YEAR($A$35)-YEAR(A22)</f>
        <v>13</v>
      </c>
      <c r="H22" s="4" t="n">
        <f aca="false">B$35/B22</f>
        <v>3.38589179057407</v>
      </c>
      <c r="I22" s="4" t="n">
        <f aca="false">C$35/C22</f>
        <v>3.79617644593852</v>
      </c>
      <c r="J22" s="4" t="n">
        <f aca="false">D$35/D22</f>
        <v>5.39481221039886</v>
      </c>
      <c r="K22" s="4" t="n">
        <f aca="false">E$35/E22</f>
        <v>6.95097757662087</v>
      </c>
      <c r="L22" s="1"/>
      <c r="M22" s="5" t="n">
        <f aca="false">_xlfn.RRI($G22,1,H22)</f>
        <v>0.0983584174058187</v>
      </c>
      <c r="N22" s="5" t="n">
        <f aca="false">_xlfn.RRI($G22,1,I22)</f>
        <v>0.108064667623272</v>
      </c>
      <c r="O22" s="5" t="n">
        <f aca="false">_xlfn.RRI($G22,1,J22)</f>
        <v>0.138428793889677</v>
      </c>
      <c r="P22" s="5" t="n">
        <f aca="false">_xlfn.RRI($G22,1,K22)</f>
        <v>0.160841058628395</v>
      </c>
    </row>
    <row r="23" customFormat="false" ht="12.8" hidden="false" customHeight="false" outlineLevel="0" collapsed="false">
      <c r="A23" s="2" t="n">
        <v>40544</v>
      </c>
      <c r="B23" s="3" t="n">
        <v>11891.93</v>
      </c>
      <c r="C23" s="3" t="n">
        <v>1286.12</v>
      </c>
      <c r="D23" s="3" t="n">
        <v>2700.08</v>
      </c>
      <c r="E23" s="3" t="n">
        <v>2281.91</v>
      </c>
      <c r="F23" s="1"/>
      <c r="G23" s="1" t="n">
        <f aca="false">YEAR($A$35)-YEAR(A23)</f>
        <v>12</v>
      </c>
      <c r="H23" s="4" t="n">
        <f aca="false">B$35/B23</f>
        <v>2.86638838270996</v>
      </c>
      <c r="I23" s="4" t="n">
        <f aca="false">C$35/C23</f>
        <v>3.16968867601779</v>
      </c>
      <c r="J23" s="4" t="n">
        <f aca="false">D$35/D23</f>
        <v>4.29044694972001</v>
      </c>
      <c r="K23" s="4" t="n">
        <f aca="false">E$35/E23</f>
        <v>5.30342125675421</v>
      </c>
      <c r="L23" s="1"/>
      <c r="M23" s="5" t="n">
        <f aca="false">_xlfn.RRI($G23,1,H23)</f>
        <v>0.0917199657772592</v>
      </c>
      <c r="N23" s="5" t="n">
        <f aca="false">_xlfn.RRI($G23,1,I23)</f>
        <v>0.100908903425082</v>
      </c>
      <c r="O23" s="5" t="n">
        <f aca="false">_xlfn.RRI($G23,1,J23)</f>
        <v>0.129037962283509</v>
      </c>
      <c r="P23" s="5" t="n">
        <f aca="false">_xlfn.RRI($G23,1,K23)</f>
        <v>0.149157820821306</v>
      </c>
    </row>
    <row r="24" customFormat="false" ht="12.8" hidden="false" customHeight="false" outlineLevel="0" collapsed="false">
      <c r="A24" s="2" t="n">
        <v>40909</v>
      </c>
      <c r="B24" s="3" t="n">
        <v>12632.91</v>
      </c>
      <c r="C24" s="3" t="n">
        <v>1312.41</v>
      </c>
      <c r="D24" s="3" t="n">
        <v>2813.84</v>
      </c>
      <c r="E24" s="3" t="n">
        <v>2467.95</v>
      </c>
      <c r="F24" s="1"/>
      <c r="G24" s="1" t="n">
        <f aca="false">YEAR($A$35)-YEAR(A24)</f>
        <v>11</v>
      </c>
      <c r="H24" s="4" t="n">
        <f aca="false">B$35/B24</f>
        <v>2.69826112906686</v>
      </c>
      <c r="I24" s="4" t="n">
        <f aca="false">C$35/C24</f>
        <v>3.10619394853742</v>
      </c>
      <c r="J24" s="4" t="n">
        <f aca="false">D$35/D24</f>
        <v>4.11698959429108</v>
      </c>
      <c r="K24" s="4" t="n">
        <f aca="false">E$35/E24</f>
        <v>4.90363662148747</v>
      </c>
      <c r="L24" s="1"/>
      <c r="M24" s="5" t="n">
        <f aca="false">_xlfn.RRI($G24,1,H24)</f>
        <v>0.094433687395804</v>
      </c>
      <c r="N24" s="5" t="n">
        <f aca="false">_xlfn.RRI($G24,1,I24)</f>
        <v>0.108531533761287</v>
      </c>
      <c r="O24" s="5" t="n">
        <f aca="false">_xlfn.RRI($G24,1,J24)</f>
        <v>0.137289129634723</v>
      </c>
      <c r="P24" s="5" t="n">
        <f aca="false">_xlfn.RRI($G24,1,K24)</f>
        <v>0.155511811312616</v>
      </c>
    </row>
    <row r="25" customFormat="false" ht="12.8" hidden="false" customHeight="false" outlineLevel="0" collapsed="false">
      <c r="A25" s="2" t="n">
        <v>41275</v>
      </c>
      <c r="B25" s="3" t="n">
        <v>13860.58</v>
      </c>
      <c r="C25" s="3" t="n">
        <v>1498.11</v>
      </c>
      <c r="D25" s="3" t="n">
        <v>3142.13</v>
      </c>
      <c r="E25" s="3" t="n">
        <v>2731.53</v>
      </c>
      <c r="F25" s="1"/>
      <c r="G25" s="1" t="n">
        <f aca="false">YEAR($A$35)-YEAR(A25)</f>
        <v>10</v>
      </c>
      <c r="H25" s="4" t="n">
        <f aca="false">B$35/B25</f>
        <v>2.45926865975306</v>
      </c>
      <c r="I25" s="4" t="n">
        <f aca="false">C$35/C25</f>
        <v>2.72116199745012</v>
      </c>
      <c r="J25" s="4" t="n">
        <f aca="false">D$35/D25</f>
        <v>3.68684618395802</v>
      </c>
      <c r="K25" s="4" t="n">
        <f aca="false">E$35/E25</f>
        <v>4.43045838778999</v>
      </c>
      <c r="L25" s="1"/>
      <c r="M25" s="5" t="n">
        <f aca="false">_xlfn.RRI($G25,1,H25)</f>
        <v>0.094159404454248</v>
      </c>
      <c r="N25" s="5" t="n">
        <f aca="false">_xlfn.RRI($G25,1,I25)</f>
        <v>0.105287961213016</v>
      </c>
      <c r="O25" s="5" t="n">
        <f aca="false">_xlfn.RRI($G25,1,J25)</f>
        <v>0.139371893542981</v>
      </c>
      <c r="P25" s="5" t="n">
        <f aca="false">_xlfn.RRI($G25,1,K25)</f>
        <v>0.160499255530465</v>
      </c>
    </row>
    <row r="26" customFormat="false" ht="12.8" hidden="false" customHeight="false" outlineLevel="0" collapsed="false">
      <c r="A26" s="2" t="n">
        <v>41640</v>
      </c>
      <c r="B26" s="3" t="n">
        <v>15698.85</v>
      </c>
      <c r="C26" s="3" t="n">
        <v>1782.59</v>
      </c>
      <c r="D26" s="3" t="n">
        <v>4103.88</v>
      </c>
      <c r="E26" s="3" t="n">
        <v>3521.92</v>
      </c>
      <c r="F26" s="1"/>
      <c r="G26" s="1" t="n">
        <f aca="false">YEAR($A$35)-YEAR(A26)</f>
        <v>9</v>
      </c>
      <c r="H26" s="4" t="n">
        <f aca="false">B$35/B26</f>
        <v>2.17129853460604</v>
      </c>
      <c r="I26" s="4" t="n">
        <f aca="false">C$35/C26</f>
        <v>2.28689715526285</v>
      </c>
      <c r="J26" s="4" t="n">
        <f aca="false">D$35/D26</f>
        <v>2.82282864021365</v>
      </c>
      <c r="K26" s="4" t="n">
        <f aca="false">E$35/E26</f>
        <v>3.43617401871706</v>
      </c>
      <c r="L26" s="1"/>
      <c r="M26" s="5" t="n">
        <f aca="false">_xlfn.RRI($G26,1,H26)</f>
        <v>0.0899668312542776</v>
      </c>
      <c r="N26" s="5" t="n">
        <f aca="false">_xlfn.RRI($G26,1,I26)</f>
        <v>0.0962668778017288</v>
      </c>
      <c r="O26" s="5" t="n">
        <f aca="false">_xlfn.RRI($G26,1,J26)</f>
        <v>0.122214968640654</v>
      </c>
      <c r="P26" s="5" t="n">
        <f aca="false">_xlfn.RRI($G26,1,K26)</f>
        <v>0.147001287857572</v>
      </c>
    </row>
    <row r="27" customFormat="false" ht="12.8" hidden="false" customHeight="false" outlineLevel="0" collapsed="false">
      <c r="A27" s="2" t="n">
        <v>42005</v>
      </c>
      <c r="B27" s="3" t="n">
        <v>17164.95</v>
      </c>
      <c r="C27" s="3" t="n">
        <v>1994.99</v>
      </c>
      <c r="D27" s="3" t="n">
        <v>4635.24</v>
      </c>
      <c r="E27" s="3" t="n">
        <v>4148.43</v>
      </c>
      <c r="F27" s="1"/>
      <c r="G27" s="1" t="n">
        <f aca="false">YEAR($A$35)-YEAR(A27)</f>
        <v>8</v>
      </c>
      <c r="H27" s="4" t="n">
        <f aca="false">B$35/B27</f>
        <v>1.9858426619361</v>
      </c>
      <c r="I27" s="4" t="n">
        <f aca="false">C$35/C27</f>
        <v>2.04341876400383</v>
      </c>
      <c r="J27" s="4" t="n">
        <f aca="false">D$35/D27</f>
        <v>2.49923412811419</v>
      </c>
      <c r="K27" s="4" t="n">
        <f aca="false">E$35/E27</f>
        <v>2.91723133812069</v>
      </c>
      <c r="L27" s="1"/>
      <c r="M27" s="5" t="n">
        <f aca="false">_xlfn.RRI($G27,1,H27)</f>
        <v>0.0895398131910976</v>
      </c>
      <c r="N27" s="5" t="n">
        <f aca="false">_xlfn.RRI($G27,1,I27)</f>
        <v>0.0934392824727754</v>
      </c>
      <c r="O27" s="5" t="n">
        <f aca="false">_xlfn.RRI($G27,1,J27)</f>
        <v>0.121310445561956</v>
      </c>
      <c r="P27" s="5" t="n">
        <f aca="false">_xlfn.RRI($G27,1,K27)</f>
        <v>0.143197744116556</v>
      </c>
    </row>
    <row r="28" customFormat="false" ht="12.8" hidden="false" customHeight="false" outlineLevel="0" collapsed="false">
      <c r="A28" s="2" t="n">
        <v>42370</v>
      </c>
      <c r="B28" s="3" t="n">
        <v>16466.3</v>
      </c>
      <c r="C28" s="3" t="n">
        <v>1940.24</v>
      </c>
      <c r="D28" s="3" t="n">
        <v>4613.95</v>
      </c>
      <c r="E28" s="3" t="n">
        <v>4279.17</v>
      </c>
      <c r="F28" s="1"/>
      <c r="G28" s="1" t="n">
        <f aca="false">YEAR($A$35)-YEAR(A28)</f>
        <v>7</v>
      </c>
      <c r="H28" s="4" t="n">
        <f aca="false">B$35/B28</f>
        <v>2.07010014393033</v>
      </c>
      <c r="I28" s="4" t="n">
        <f aca="false">C$35/C28</f>
        <v>2.10108027872841</v>
      </c>
      <c r="J28" s="4" t="n">
        <f aca="false">D$35/D28</f>
        <v>2.51076626318014</v>
      </c>
      <c r="K28" s="4" t="n">
        <f aca="false">E$35/E28</f>
        <v>2.82810217869353</v>
      </c>
      <c r="L28" s="1"/>
      <c r="M28" s="5" t="n">
        <f aca="false">_xlfn.RRI($G28,1,H28)</f>
        <v>0.109536573064557</v>
      </c>
      <c r="N28" s="5" t="n">
        <f aca="false">_xlfn.RRI($G28,1,I28)</f>
        <v>0.111893612123336</v>
      </c>
      <c r="O28" s="5" t="n">
        <f aca="false">_xlfn.RRI($G28,1,J28)</f>
        <v>0.140552244486319</v>
      </c>
      <c r="P28" s="5" t="n">
        <f aca="false">_xlfn.RRI($G28,1,K28)</f>
        <v>0.160110344884341</v>
      </c>
    </row>
    <row r="29" customFormat="false" ht="12.8" hidden="false" customHeight="false" outlineLevel="0" collapsed="false">
      <c r="A29" s="2" t="n">
        <v>42736</v>
      </c>
      <c r="B29" s="3" t="n">
        <v>19864.09</v>
      </c>
      <c r="C29" s="3" t="n">
        <v>2278.87</v>
      </c>
      <c r="D29" s="3" t="n">
        <v>5614.79</v>
      </c>
      <c r="E29" s="3" t="n">
        <v>5116.77</v>
      </c>
      <c r="F29" s="1"/>
      <c r="G29" s="1" t="n">
        <f aca="false">YEAR($A$35)-YEAR(A29)</f>
        <v>6</v>
      </c>
      <c r="H29" s="4" t="n">
        <f aca="false">B$35/B29</f>
        <v>1.71600561616465</v>
      </c>
      <c r="I29" s="4" t="n">
        <f aca="false">C$35/C29</f>
        <v>1.78886904474586</v>
      </c>
      <c r="J29" s="4" t="n">
        <f aca="false">D$35/D29</f>
        <v>2.06322053006435</v>
      </c>
      <c r="K29" s="4" t="n">
        <f aca="false">E$35/E29</f>
        <v>2.36515028035264</v>
      </c>
      <c r="L29" s="1"/>
      <c r="M29" s="5" t="n">
        <f aca="false">_xlfn.RRI($G29,1,H29)</f>
        <v>0.0941741512889096</v>
      </c>
      <c r="N29" s="5" t="n">
        <f aca="false">_xlfn.RRI($G29,1,I29)</f>
        <v>0.101783907457107</v>
      </c>
      <c r="O29" s="5" t="n">
        <f aca="false">_xlfn.RRI($G29,1,J29)</f>
        <v>0.128299186713253</v>
      </c>
      <c r="P29" s="5" t="n">
        <f aca="false">_xlfn.RRI($G29,1,K29)</f>
        <v>0.154276330471272</v>
      </c>
    </row>
    <row r="30" customFormat="false" ht="12.8" hidden="false" customHeight="false" outlineLevel="0" collapsed="false">
      <c r="A30" s="2" t="n">
        <v>43101</v>
      </c>
      <c r="B30" s="3" t="n">
        <v>26149.39</v>
      </c>
      <c r="C30" s="3" t="n">
        <v>2823.81</v>
      </c>
      <c r="D30" s="3" t="n">
        <v>7411.48</v>
      </c>
      <c r="E30" s="3" t="n">
        <v>6949.99</v>
      </c>
      <c r="F30" s="1"/>
      <c r="G30" s="1" t="n">
        <f aca="false">YEAR($A$35)-YEAR(A30)</f>
        <v>5</v>
      </c>
      <c r="H30" s="4" t="n">
        <f aca="false">B$35/B30</f>
        <v>1.30354436566207</v>
      </c>
      <c r="I30" s="4" t="n">
        <f aca="false">C$35/C30</f>
        <v>1.44365237037903</v>
      </c>
      <c r="J30" s="4" t="n">
        <f aca="false">D$35/D30</f>
        <v>1.56305488242564</v>
      </c>
      <c r="K30" s="4" t="n">
        <f aca="false">E$35/E30</f>
        <v>1.74128739753582</v>
      </c>
      <c r="L30" s="1"/>
      <c r="M30" s="5" t="n">
        <f aca="false">_xlfn.RRI($G30,1,H30)</f>
        <v>0.0544479901636026</v>
      </c>
      <c r="N30" s="5" t="n">
        <f aca="false">_xlfn.RRI($G30,1,I30)</f>
        <v>0.0761988550071662</v>
      </c>
      <c r="O30" s="5" t="n">
        <f aca="false">_xlfn.RRI($G30,1,J30)</f>
        <v>0.0934397189017635</v>
      </c>
      <c r="P30" s="5" t="n">
        <f aca="false">_xlfn.RRI($G30,1,K30)</f>
        <v>0.11731104354453</v>
      </c>
    </row>
    <row r="31" customFormat="false" ht="12.8" hidden="false" customHeight="false" outlineLevel="0" collapsed="false">
      <c r="A31" s="2" t="n">
        <v>43466</v>
      </c>
      <c r="B31" s="3" t="n">
        <v>24999.67</v>
      </c>
      <c r="C31" s="3" t="n">
        <v>2704.1</v>
      </c>
      <c r="D31" s="3" t="n">
        <v>7281.74</v>
      </c>
      <c r="E31" s="3" t="n">
        <v>6906.84</v>
      </c>
      <c r="F31" s="1"/>
      <c r="G31" s="1" t="n">
        <f aca="false">YEAR($A$35)-YEAR(A31)</f>
        <v>4</v>
      </c>
      <c r="H31" s="4" t="n">
        <f aca="false">B$35/B31</f>
        <v>1.3634935981155</v>
      </c>
      <c r="I31" s="4" t="n">
        <f aca="false">C$35/C31</f>
        <v>1.5075625901409</v>
      </c>
      <c r="J31" s="4" t="n">
        <f aca="false">D$35/D31</f>
        <v>1.59090409709767</v>
      </c>
      <c r="K31" s="4" t="n">
        <f aca="false">E$35/E31</f>
        <v>1.75216596880773</v>
      </c>
      <c r="L31" s="1"/>
      <c r="M31" s="5" t="n">
        <f aca="false">_xlfn.RRI($G31,1,H31)</f>
        <v>0.0805958014439301</v>
      </c>
      <c r="N31" s="5" t="n">
        <f aca="false">_xlfn.RRI($G31,1,I31)</f>
        <v>0.108074187133737</v>
      </c>
      <c r="O31" s="5" t="n">
        <f aca="false">_xlfn.RRI($G31,1,J31)</f>
        <v>0.123080793248216</v>
      </c>
      <c r="P31" s="5" t="n">
        <f aca="false">_xlfn.RRI($G31,1,K31)</f>
        <v>0.150519040101027</v>
      </c>
    </row>
    <row r="32" customFormat="false" ht="12.8" hidden="false" customHeight="false" outlineLevel="0" collapsed="false">
      <c r="A32" s="2" t="n">
        <v>43831</v>
      </c>
      <c r="B32" s="3" t="n">
        <v>28256.03</v>
      </c>
      <c r="C32" s="3" t="n">
        <v>3225.52</v>
      </c>
      <c r="D32" s="3" t="n">
        <v>9150.94</v>
      </c>
      <c r="E32" s="3" t="n">
        <v>8991.51</v>
      </c>
      <c r="F32" s="1"/>
      <c r="G32" s="1" t="n">
        <f aca="false">YEAR($A$35)-YEAR(A32)</f>
        <v>3</v>
      </c>
      <c r="H32" s="4" t="n">
        <f aca="false">B$35/B32</f>
        <v>1.20635807648845</v>
      </c>
      <c r="I32" s="4" t="n">
        <f aca="false">C$35/C32</f>
        <v>1.26385823061088</v>
      </c>
      <c r="J32" s="4" t="n">
        <f aca="false">D$35/D32</f>
        <v>1.26594098529769</v>
      </c>
      <c r="K32" s="4" t="n">
        <f aca="false">E$35/E32</f>
        <v>1.34592854815265</v>
      </c>
      <c r="L32" s="1"/>
      <c r="M32" s="5" t="n">
        <f aca="false">_xlfn.RRI($G32,1,H32)</f>
        <v>0.0645320599200385</v>
      </c>
      <c r="N32" s="5" t="n">
        <f aca="false">_xlfn.RRI($G32,1,I32)</f>
        <v>0.0811836105186934</v>
      </c>
      <c r="O32" s="5" t="n">
        <f aca="false">_xlfn.RRI($G32,1,J32)</f>
        <v>0.0817771909133955</v>
      </c>
      <c r="P32" s="5" t="n">
        <f aca="false">_xlfn.RRI($G32,1,K32)</f>
        <v>0.104097267297972</v>
      </c>
    </row>
    <row r="33" customFormat="false" ht="12.8" hidden="false" customHeight="false" outlineLevel="0" collapsed="false">
      <c r="A33" s="2" t="n">
        <v>44197</v>
      </c>
      <c r="B33" s="3" t="n">
        <v>29982.62</v>
      </c>
      <c r="C33" s="3" t="n">
        <v>3714.24</v>
      </c>
      <c r="D33" s="3" t="n">
        <v>13070.7</v>
      </c>
      <c r="E33" s="3" t="n">
        <v>12925.38</v>
      </c>
      <c r="F33" s="1"/>
      <c r="G33" s="1" t="n">
        <f aca="false">YEAR($A$35)-YEAR(A33)</f>
        <v>2</v>
      </c>
      <c r="H33" s="4" t="n">
        <f aca="false">B$35/B33</f>
        <v>1.13688830395743</v>
      </c>
      <c r="I33" s="4" t="n">
        <f aca="false">C$35/C33</f>
        <v>1.09755966227277</v>
      </c>
      <c r="J33" s="4" t="n">
        <f aca="false">D$35/D33</f>
        <v>0.886299127055169</v>
      </c>
      <c r="K33" s="4" t="n">
        <f aca="false">E$35/E33</f>
        <v>0.936292008436116</v>
      </c>
      <c r="L33" s="1"/>
      <c r="M33" s="5" t="n">
        <f aca="false">_xlfn.RRI($G33,1,H33)</f>
        <v>0.0662496442941616</v>
      </c>
      <c r="N33" s="5" t="n">
        <f aca="false">_xlfn.RRI($G33,1,I33)</f>
        <v>0.0476448168500461</v>
      </c>
      <c r="O33" s="5" t="n">
        <f aca="false">_xlfn.RRI($G33,1,J33)</f>
        <v>-0.0585653888584884</v>
      </c>
      <c r="P33" s="5" t="n">
        <f aca="false">_xlfn.RRI($G33,1,K33)</f>
        <v>-0.0323781686856607</v>
      </c>
    </row>
    <row r="34" customFormat="false" ht="12.8" hidden="false" customHeight="false" outlineLevel="0" collapsed="false">
      <c r="A34" s="2" t="n">
        <v>44562</v>
      </c>
      <c r="B34" s="3" t="n">
        <v>35131.86</v>
      </c>
      <c r="C34" s="3" t="n">
        <v>4515.55</v>
      </c>
      <c r="D34" s="3" t="n">
        <v>14239.88</v>
      </c>
      <c r="E34" s="3" t="n">
        <v>14930.05</v>
      </c>
      <c r="F34" s="1"/>
      <c r="G34" s="1" t="n">
        <f aca="false">YEAR($A$35)-YEAR(A34)</f>
        <v>1</v>
      </c>
      <c r="H34" s="4" t="n">
        <f aca="false">B$35/B34</f>
        <v>0.970255773534336</v>
      </c>
      <c r="I34" s="4" t="n">
        <f aca="false">C$35/C34</f>
        <v>0.902791465048554</v>
      </c>
      <c r="J34" s="4" t="n">
        <f aca="false">D$35/D34</f>
        <v>0.813528625241224</v>
      </c>
      <c r="K34" s="4" t="n">
        <f aca="false">E$35/E34</f>
        <v>0.810575316224661</v>
      </c>
      <c r="L34" s="1"/>
      <c r="M34" s="5" t="n">
        <f aca="false">_xlfn.RRI($G34,1,H34)</f>
        <v>-0.029744226465664</v>
      </c>
      <c r="N34" s="5" t="n">
        <f aca="false">_xlfn.RRI($G34,1,I34)</f>
        <v>-0.0972085349514457</v>
      </c>
      <c r="O34" s="5" t="n">
        <f aca="false">_xlfn.RRI($G34,1,J34)</f>
        <v>-0.186471374758776</v>
      </c>
      <c r="P34" s="5" t="n">
        <f aca="false">_xlfn.RRI($G34,1,K34)</f>
        <v>-0.189424683775339</v>
      </c>
    </row>
    <row r="35" customFormat="false" ht="12.8" hidden="false" customHeight="false" outlineLevel="0" collapsed="false">
      <c r="A35" s="2" t="n">
        <v>44927</v>
      </c>
      <c r="B35" s="3" t="n">
        <v>34086.89</v>
      </c>
      <c r="C35" s="3" t="n">
        <v>4076.6</v>
      </c>
      <c r="D35" s="3" t="n">
        <v>11584.55</v>
      </c>
      <c r="E35" s="3" t="n">
        <v>12101.93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&amp;C&amp;"Arial,標準"&amp;A</oddHeader>
    <oddFooter>&amp;C&amp;"Arial,標準"ページ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98"/>
  <sheetViews>
    <sheetView showFormulas="false" showGridLines="true" showRowColHeaders="true" showZeros="true" rightToLeft="false" tabSelected="true" showOutlineSymbols="true" defaultGridColor="true" view="normal" topLeftCell="A1" colorId="64" zoomScale="93" zoomScaleNormal="93" zoomScalePageLayoutView="100" workbookViewId="0">
      <pane xSplit="0" ySplit="5976" topLeftCell="A386" activePane="topLeft" state="split"/>
      <selection pane="topLeft" activeCell="F1" activeCellId="0" sqref="F1"/>
      <selection pane="bottomLeft" activeCell="A386" activeCellId="0" sqref="A38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6</v>
      </c>
      <c r="H1" s="6" t="n">
        <v>1</v>
      </c>
    </row>
    <row r="2" customFormat="false" ht="12.8" hidden="false" customHeight="false" outlineLevel="0" collapsed="false">
      <c r="A2" s="2" t="n">
        <f aca="false">比較!A3</f>
        <v>32874</v>
      </c>
      <c r="B2" s="3" t="n">
        <f aca="false">比較!B$398/比較!B3</f>
        <v>12.7955098164861</v>
      </c>
      <c r="C2" s="3" t="n">
        <f aca="false">比較!C$398/比較!C3</f>
        <v>11.6673757141121</v>
      </c>
      <c r="D2" s="3" t="n">
        <f aca="false">比較!D$398/比較!D3</f>
        <v>25.1713042014382</v>
      </c>
      <c r="E2" s="3" t="n">
        <f aca="false">比較!E$398/比較!E3</f>
        <v>54.1733188075666</v>
      </c>
      <c r="F2" s="1"/>
      <c r="G2" s="1" t="s">
        <v>7</v>
      </c>
      <c r="H2" s="6" t="n">
        <v>1.3</v>
      </c>
    </row>
    <row r="3" customFormat="false" ht="12.8" hidden="false" customHeight="false" outlineLevel="0" collapsed="false">
      <c r="A3" s="2" t="n">
        <f aca="false">比較!A4</f>
        <v>32905</v>
      </c>
      <c r="B3" s="3" t="n">
        <f aca="false">比較!B$398/比較!B4</f>
        <v>12.6167209058902</v>
      </c>
      <c r="C3" s="3" t="n">
        <f aca="false">比較!C$398/比較!C4</f>
        <v>11.5685920033746</v>
      </c>
      <c r="D3" s="3" t="n">
        <f aca="false">比較!D$398/比較!D4</f>
        <v>24.5790104032126</v>
      </c>
      <c r="E3" s="3" t="n">
        <f aca="false">比較!E$398/比較!E4</f>
        <v>52.61776730316</v>
      </c>
      <c r="F3" s="1"/>
      <c r="G3" s="1" t="s">
        <v>8</v>
      </c>
      <c r="H3" s="7" t="n">
        <v>3</v>
      </c>
    </row>
    <row r="4" customFormat="false" ht="12.8" hidden="false" customHeight="false" outlineLevel="0" collapsed="false">
      <c r="A4" s="2" t="n">
        <f aca="false">比較!A5</f>
        <v>32933</v>
      </c>
      <c r="B4" s="3" t="n">
        <f aca="false">比較!B$398/比較!B5</f>
        <v>12.2440741575275</v>
      </c>
      <c r="C4" s="3" t="n">
        <f aca="false">比較!C$398/比較!C5</f>
        <v>11.2946402306289</v>
      </c>
      <c r="D4" s="3" t="n">
        <f aca="false">比較!D$398/比較!D5</f>
        <v>24.0310419249667</v>
      </c>
      <c r="E4" s="3" t="n">
        <f aca="false">比較!E$398/比較!E5</f>
        <v>51.3242317616702</v>
      </c>
      <c r="F4" s="1"/>
      <c r="G4" s="1"/>
      <c r="H4" s="1"/>
    </row>
    <row r="5" customFormat="false" ht="12.8" hidden="false" customHeight="false" outlineLevel="0" collapsed="false">
      <c r="A5" s="2" t="n">
        <f aca="false">比較!A6</f>
        <v>32964</v>
      </c>
      <c r="B5" s="3" t="n">
        <f aca="false">比較!B$398/比較!B6</f>
        <v>12.4765804965447</v>
      </c>
      <c r="C5" s="3" t="n">
        <f aca="false">比較!C$398/比較!C6</f>
        <v>11.6067110036276</v>
      </c>
      <c r="D5" s="3" t="n">
        <f aca="false">比較!D$398/比較!D6</f>
        <v>24.9160378032233</v>
      </c>
      <c r="E5" s="3" t="n">
        <f aca="false">比較!E$398/比較!E6</f>
        <v>53.1546572081046</v>
      </c>
      <c r="F5" s="1"/>
      <c r="G5" s="1" t="s">
        <v>9</v>
      </c>
      <c r="H5" s="8" t="n">
        <f aca="false">_xlfn.RRI(H3,H1,H2)</f>
        <v>0.0913928830611059</v>
      </c>
    </row>
    <row r="6" customFormat="false" ht="12.8" hidden="false" customHeight="false" outlineLevel="0" collapsed="false">
      <c r="A6" s="2" t="n">
        <f aca="false">比較!A7</f>
        <v>32994</v>
      </c>
      <c r="B6" s="3" t="n">
        <f aca="false">比較!B$398/比較!B7</f>
        <v>11.5228355106269</v>
      </c>
      <c r="C6" s="3" t="n">
        <f aca="false">比較!C$398/比較!C7</f>
        <v>10.6289621570744</v>
      </c>
      <c r="D6" s="3" t="n">
        <f aca="false">比較!D$398/比較!D7</f>
        <v>22.8042791467852</v>
      </c>
      <c r="E6" s="3" t="n">
        <f aca="false">比較!E$398/比較!E7</f>
        <v>46.3254710988778</v>
      </c>
      <c r="F6" s="1"/>
      <c r="G6" s="1"/>
      <c r="H6" s="1"/>
    </row>
    <row r="7" customFormat="false" ht="12.8" hidden="false" customHeight="false" outlineLevel="0" collapsed="false">
      <c r="A7" s="2" t="n">
        <f aca="false">比較!A8</f>
        <v>33025</v>
      </c>
      <c r="B7" s="3" t="n">
        <f aca="false">比較!B$398/比較!B8</f>
        <v>11.5067154049898</v>
      </c>
      <c r="C7" s="3" t="n">
        <f aca="false">比較!C$398/比較!C8</f>
        <v>10.7242612144573</v>
      </c>
      <c r="D7" s="3" t="n">
        <f aca="false">比較!D$398/比較!D8</f>
        <v>22.6405070410348</v>
      </c>
      <c r="E7" s="3" t="n">
        <f aca="false">比較!E$398/比較!E8</f>
        <v>45.8767088819928</v>
      </c>
      <c r="F7" s="1"/>
      <c r="G7" s="1"/>
      <c r="H7" s="1"/>
    </row>
    <row r="8" customFormat="false" ht="12.8" hidden="false" customHeight="false" outlineLevel="0" collapsed="false">
      <c r="A8" s="2" t="n">
        <f aca="false">比較!A9</f>
        <v>33055</v>
      </c>
      <c r="B8" s="3" t="n">
        <f aca="false">比較!B$398/比較!B9</f>
        <v>11.4096378906788</v>
      </c>
      <c r="C8" s="3" t="n">
        <f aca="false">比較!C$398/比較!C9</f>
        <v>10.7805699845571</v>
      </c>
      <c r="D8" s="3" t="n">
        <f aca="false">比較!D$398/比較!D9</f>
        <v>23.8829864914202</v>
      </c>
      <c r="E8" s="3" t="n">
        <f aca="false">比較!E$398/比較!E9</f>
        <v>48.97376667562</v>
      </c>
      <c r="F8" s="1"/>
      <c r="G8" s="1"/>
      <c r="H8" s="1"/>
    </row>
    <row r="9" customFormat="false" ht="12.8" hidden="false" customHeight="false" outlineLevel="0" collapsed="false">
      <c r="A9" s="2" t="n">
        <f aca="false">比較!A10</f>
        <v>33086</v>
      </c>
      <c r="B9" s="3" t="n">
        <f aca="false">比較!B$398/比較!B10</f>
        <v>12.6789271561682</v>
      </c>
      <c r="C9" s="3" t="n">
        <f aca="false">比較!C$398/比較!C10</f>
        <v>11.9032118055556</v>
      </c>
      <c r="D9" s="3" t="n">
        <f aca="false">比較!D$398/比較!D10</f>
        <v>27.4559429186013</v>
      </c>
      <c r="E9" s="3" t="n">
        <f aca="false">比較!E$398/比較!E10</f>
        <v>56.5011878938126</v>
      </c>
      <c r="F9" s="1"/>
      <c r="G9" s="1"/>
      <c r="H9" s="1"/>
    </row>
    <row r="10" customFormat="false" ht="12.8" hidden="false" customHeight="false" outlineLevel="0" collapsed="false">
      <c r="A10" s="2" t="n">
        <f aca="false">比較!A11</f>
        <v>33117</v>
      </c>
      <c r="B10" s="3" t="n">
        <f aca="false">比較!B$398/比較!B11</f>
        <v>13.5158207202505</v>
      </c>
      <c r="C10" s="3" t="n">
        <f aca="false">比較!C$398/比較!C11</f>
        <v>12.545335729456</v>
      </c>
      <c r="D10" s="3" t="n">
        <f aca="false">比較!D$398/比較!D11</f>
        <v>30.380772691649</v>
      </c>
      <c r="E10" s="3" t="n">
        <f aca="false">比較!E$398/比較!E11</f>
        <v>61.7856093979442</v>
      </c>
      <c r="F10" s="1"/>
      <c r="G10" s="1"/>
      <c r="H10" s="1"/>
    </row>
    <row r="11" customFormat="false" ht="12.8" hidden="false" customHeight="false" outlineLevel="0" collapsed="false">
      <c r="A11" s="2" t="n">
        <f aca="false">比較!A12</f>
        <v>33147</v>
      </c>
      <c r="B11" s="3" t="n">
        <f aca="false">比較!B$398/比較!B12</f>
        <v>13.57199068103</v>
      </c>
      <c r="C11" s="3" t="n">
        <f aca="false">比較!C$398/比較!C12</f>
        <v>12.6299342105263</v>
      </c>
      <c r="D11" s="3" t="n">
        <f aca="false">比較!D$398/比較!D12</f>
        <v>31.7319912684938</v>
      </c>
      <c r="E11" s="3" t="n">
        <f aca="false">比較!E$398/比較!E12</f>
        <v>63.3968474733426</v>
      </c>
      <c r="F11" s="1"/>
      <c r="G11" s="1"/>
      <c r="H11" s="1"/>
    </row>
    <row r="12" customFormat="false" ht="12.8" hidden="false" customHeight="false" outlineLevel="0" collapsed="false">
      <c r="A12" s="2" t="n">
        <f aca="false">比較!A13</f>
        <v>33178</v>
      </c>
      <c r="B12" s="3" t="n">
        <f aca="false">比較!B$398/比較!B13</f>
        <v>12.9499267477976</v>
      </c>
      <c r="C12" s="3" t="n">
        <f aca="false">比較!C$398/比較!C13</f>
        <v>11.9157718329092</v>
      </c>
      <c r="D12" s="3" t="n">
        <f aca="false">比較!D$398/比較!D13</f>
        <v>29.1496685790676</v>
      </c>
      <c r="E12" s="3" t="n">
        <f aca="false">比較!E$398/比較!E13</f>
        <v>56.7827260458839</v>
      </c>
      <c r="F12" s="1"/>
      <c r="G12" s="1"/>
      <c r="H12" s="1"/>
    </row>
    <row r="13" customFormat="false" ht="12.8" hidden="false" customHeight="false" outlineLevel="0" collapsed="false">
      <c r="A13" s="2" t="n">
        <f aca="false">比較!A14</f>
        <v>33208</v>
      </c>
      <c r="B13" s="3" t="n">
        <f aca="false">比較!B$398/比較!B14</f>
        <v>12.5860133806186</v>
      </c>
      <c r="C13" s="3" t="n">
        <f aca="false">比較!C$398/比較!C14</f>
        <v>11.6270970867906</v>
      </c>
      <c r="D13" s="3" t="n">
        <f aca="false">比較!D$398/比較!D14</f>
        <v>27.9972180612027</v>
      </c>
      <c r="E13" s="3" t="n">
        <f aca="false">比較!E$398/比較!E14</f>
        <v>54.5542312870892</v>
      </c>
      <c r="F13" s="1"/>
      <c r="G13" s="1"/>
      <c r="H13" s="1"/>
    </row>
    <row r="14" customFormat="false" ht="12.8" hidden="false" customHeight="false" outlineLevel="0" collapsed="false">
      <c r="A14" s="2" t="n">
        <f aca="false">比較!A15</f>
        <v>33239</v>
      </c>
      <c r="B14" s="3" t="n">
        <f aca="false">比較!B$398/比較!B15</f>
        <v>12.1135072120568</v>
      </c>
      <c r="C14" s="3" t="n">
        <f aca="false">比較!C$398/比較!C15</f>
        <v>11.1636088738988</v>
      </c>
      <c r="D14" s="3" t="n">
        <f aca="false">比較!D$398/比較!D15</f>
        <v>25.2691453404153</v>
      </c>
      <c r="E14" s="3" t="n">
        <f aca="false">比較!E$398/比較!E15</f>
        <v>47.0669018629265</v>
      </c>
      <c r="F14" s="1"/>
      <c r="G14" s="1"/>
      <c r="H14" s="1"/>
    </row>
    <row r="15" customFormat="false" ht="12.8" hidden="false" customHeight="false" outlineLevel="0" collapsed="false">
      <c r="A15" s="2" t="n">
        <f aca="false">比較!A16</f>
        <v>33270</v>
      </c>
      <c r="B15" s="3" t="n">
        <f aca="false">比較!B$398/比較!B16</f>
        <v>11.5007667807007</v>
      </c>
      <c r="C15" s="3" t="n">
        <f aca="false">比較!C$398/比較!C16</f>
        <v>10.4598577927916</v>
      </c>
      <c r="D15" s="3" t="n">
        <f aca="false">比較!D$398/比較!D16</f>
        <v>23.1022624434389</v>
      </c>
      <c r="E15" s="3" t="n">
        <f aca="false">比較!E$398/比較!E16</f>
        <v>43.7380457380457</v>
      </c>
      <c r="F15" s="1"/>
      <c r="G15" s="1"/>
      <c r="H15" s="1"/>
    </row>
    <row r="16" customFormat="false" ht="12.8" hidden="false" customHeight="false" outlineLevel="0" collapsed="false">
      <c r="A16" s="2" t="n">
        <f aca="false">比較!A17</f>
        <v>33298</v>
      </c>
      <c r="B16" s="3" t="n">
        <f aca="false">比較!B$398/比較!B17</f>
        <v>11.3757284152293</v>
      </c>
      <c r="C16" s="3" t="n">
        <f aca="false">比較!C$398/比較!C17</f>
        <v>10.2326635040776</v>
      </c>
      <c r="D16" s="3" t="n">
        <f aca="false">比較!D$398/比較!D17</f>
        <v>21.7011818370309</v>
      </c>
      <c r="E16" s="3" t="n">
        <f aca="false">比較!E$398/比較!E17</f>
        <v>41.2976972442431</v>
      </c>
      <c r="F16" s="1"/>
      <c r="G16" s="1"/>
      <c r="H16" s="1"/>
    </row>
    <row r="17" customFormat="false" ht="12.8" hidden="false" customHeight="false" outlineLevel="0" collapsed="false">
      <c r="A17" s="2" t="n">
        <f aca="false">比較!A18</f>
        <v>33329</v>
      </c>
      <c r="B17" s="3" t="n">
        <f aca="false">比較!B$398/比較!B18</f>
        <v>11.4781067014789</v>
      </c>
      <c r="C17" s="3" t="n">
        <f aca="false">比較!C$398/比較!C18</f>
        <v>10.2293920179038</v>
      </c>
      <c r="D17" s="3" t="n">
        <f aca="false">比較!D$398/比較!D18</f>
        <v>21.592837101832</v>
      </c>
      <c r="E17" s="3" t="n">
        <f aca="false">比較!E$398/比較!E18</f>
        <v>41.4934951640432</v>
      </c>
      <c r="F17" s="1"/>
      <c r="G17" s="1"/>
      <c r="H17" s="1"/>
    </row>
    <row r="18" customFormat="false" ht="12.8" hidden="false" customHeight="false" outlineLevel="0" collapsed="false">
      <c r="A18" s="2" t="n">
        <f aca="false">比較!A19</f>
        <v>33359</v>
      </c>
      <c r="B18" s="3" t="n">
        <f aca="false">比較!B$398/比較!B19</f>
        <v>10.9487299752271</v>
      </c>
      <c r="C18" s="3" t="n">
        <f aca="false">比較!C$398/比較!C19</f>
        <v>9.84916502065003</v>
      </c>
      <c r="D18" s="3" t="n">
        <f aca="false">比較!D$398/比較!D19</f>
        <v>20.6802473770524</v>
      </c>
      <c r="E18" s="3" t="n">
        <f aca="false">比較!E$398/比較!E19</f>
        <v>39.2106093189964</v>
      </c>
      <c r="F18" s="1"/>
      <c r="G18" s="1"/>
      <c r="H18" s="1"/>
    </row>
    <row r="19" customFormat="false" ht="12.8" hidden="false" customHeight="false" outlineLevel="0" collapsed="false">
      <c r="A19" s="2" t="n">
        <f aca="false">比較!A20</f>
        <v>33390</v>
      </c>
      <c r="B19" s="3" t="n">
        <f aca="false">比較!B$398/比較!B20</f>
        <v>11.4035537971962</v>
      </c>
      <c r="C19" s="3" t="n">
        <f aca="false">比較!C$398/比較!C20</f>
        <v>10.3445953227719</v>
      </c>
      <c r="D19" s="3" t="n">
        <f aca="false">比較!D$398/比較!D20</f>
        <v>21.9920995125231</v>
      </c>
      <c r="E19" s="3" t="n">
        <f aca="false">比較!E$398/比較!E20</f>
        <v>43.0377276840159</v>
      </c>
      <c r="F19" s="1"/>
      <c r="G19" s="1"/>
      <c r="H19" s="1"/>
    </row>
    <row r="20" customFormat="false" ht="12.8" hidden="false" customHeight="false" outlineLevel="0" collapsed="false">
      <c r="A20" s="2" t="n">
        <f aca="false">比較!A21</f>
        <v>33420</v>
      </c>
      <c r="B20" s="3" t="n">
        <f aca="false">比較!B$398/比較!B21</f>
        <v>10.9584305842992</v>
      </c>
      <c r="C20" s="3" t="n">
        <f aca="false">比較!C$398/比較!C21</f>
        <v>9.90046672339548</v>
      </c>
      <c r="D20" s="3" t="n">
        <f aca="false">比較!D$398/比較!D21</f>
        <v>20.847900565692</v>
      </c>
      <c r="E20" s="3" t="n">
        <f aca="false">比較!E$398/比較!E21</f>
        <v>40.197538122359</v>
      </c>
      <c r="F20" s="1"/>
      <c r="G20" s="1"/>
      <c r="H20" s="1"/>
    </row>
    <row r="21" customFormat="false" ht="12.8" hidden="false" customHeight="false" outlineLevel="0" collapsed="false">
      <c r="A21" s="2" t="n">
        <f aca="false">比較!A22</f>
        <v>33451</v>
      </c>
      <c r="B21" s="3" t="n">
        <f aca="false">比較!B$398/比較!B22</f>
        <v>10.8908135103167</v>
      </c>
      <c r="C21" s="3" t="n">
        <f aca="false">比較!C$398/比較!C22</f>
        <v>9.70968312975748</v>
      </c>
      <c r="D21" s="3" t="n">
        <f aca="false">比較!D$398/比較!D22</f>
        <v>19.910363719373</v>
      </c>
      <c r="E21" s="3" t="n">
        <f aca="false">比較!E$398/比較!E22</f>
        <v>38.0645789839944</v>
      </c>
      <c r="F21" s="1"/>
      <c r="G21" s="1"/>
      <c r="H21" s="1"/>
    </row>
    <row r="22" customFormat="false" ht="12.8" hidden="false" customHeight="false" outlineLevel="0" collapsed="false">
      <c r="A22" s="2" t="n">
        <f aca="false">比較!A23</f>
        <v>33482</v>
      </c>
      <c r="B22" s="3" t="n">
        <f aca="false">比較!B$398/比較!B23</f>
        <v>10.9876722454811</v>
      </c>
      <c r="C22" s="3" t="n">
        <f aca="false">比較!C$398/比較!C23</f>
        <v>9.89919042953643</v>
      </c>
      <c r="D22" s="3" t="n">
        <f aca="false">比較!D$398/比較!D23</f>
        <v>19.8650167020954</v>
      </c>
      <c r="E22" s="3" t="n">
        <f aca="false">比較!E$398/比較!E23</f>
        <v>38.0460457675454</v>
      </c>
      <c r="F22" s="1"/>
      <c r="G22" s="1"/>
      <c r="H22" s="1"/>
    </row>
    <row r="23" customFormat="false" ht="12.8" hidden="false" customHeight="false" outlineLevel="0" collapsed="false">
      <c r="A23" s="2" t="n">
        <f aca="false">比較!A24</f>
        <v>33512</v>
      </c>
      <c r="B23" s="3" t="n">
        <f aca="false">比較!B$398/比較!B24</f>
        <v>10.8003258284188</v>
      </c>
      <c r="C23" s="3" t="n">
        <f aca="false">比較!C$398/比較!C24</f>
        <v>9.78341189960505</v>
      </c>
      <c r="D23" s="3" t="n">
        <f aca="false">比較!D$398/比較!D24</f>
        <v>19.2759954326126</v>
      </c>
      <c r="E23" s="3" t="n">
        <f aca="false">比較!E$398/比較!E24</f>
        <v>37.4008888888889</v>
      </c>
      <c r="F23" s="1"/>
      <c r="G23" s="1"/>
      <c r="H23" s="1"/>
    </row>
    <row r="24" customFormat="false" ht="12.8" hidden="false" customHeight="false" outlineLevel="0" collapsed="false">
      <c r="A24" s="2" t="n">
        <f aca="false">比較!A25</f>
        <v>33543</v>
      </c>
      <c r="B24" s="3" t="n">
        <f aca="false">比較!B$398/比較!B25</f>
        <v>11.451103403485</v>
      </c>
      <c r="C24" s="3" t="n">
        <f aca="false">比較!C$398/比較!C25</f>
        <v>10.2326635040776</v>
      </c>
      <c r="D24" s="3" t="n">
        <f aca="false">比較!D$398/比較!D25</f>
        <v>19.978011070815</v>
      </c>
      <c r="E24" s="3" t="n">
        <f aca="false">比較!E$398/比較!E25</f>
        <v>38.4134274377612</v>
      </c>
      <c r="F24" s="1"/>
      <c r="G24" s="1"/>
      <c r="H24" s="1"/>
    </row>
    <row r="25" customFormat="false" ht="12.8" hidden="false" customHeight="false" outlineLevel="0" collapsed="false">
      <c r="A25" s="2" t="n">
        <f aca="false">比較!A26</f>
        <v>33573</v>
      </c>
      <c r="B25" s="3" t="n">
        <f aca="false">比較!B$398/比較!B26</f>
        <v>10.4604159894977</v>
      </c>
      <c r="C25" s="3" t="n">
        <f aca="false">比較!C$398/比較!C26</f>
        <v>9.20544726557817</v>
      </c>
      <c r="D25" s="3" t="n">
        <f aca="false">比較!D$398/比較!D26</f>
        <v>17.8505304089777</v>
      </c>
      <c r="E25" s="3" t="n">
        <f aca="false">比較!E$398/比較!E26</f>
        <v>33.0646194765157</v>
      </c>
      <c r="F25" s="1"/>
      <c r="G25" s="1"/>
      <c r="H25" s="1"/>
    </row>
    <row r="26" customFormat="false" ht="12.8" hidden="false" customHeight="false" outlineLevel="0" collapsed="false">
      <c r="A26" s="2" t="n">
        <f aca="false">比較!A27</f>
        <v>33604</v>
      </c>
      <c r="B26" s="3" t="n">
        <f aca="false">比較!B$398/比較!B27</f>
        <v>10.2833600650247</v>
      </c>
      <c r="C26" s="3" t="n">
        <f aca="false">比較!C$398/比較!C27</f>
        <v>9.39258280737805</v>
      </c>
      <c r="D26" s="3" t="n">
        <f aca="false">比較!D$398/比較!D27</f>
        <v>16.875703390787</v>
      </c>
      <c r="E26" s="3" t="n">
        <f aca="false">比較!E$398/比較!E27</f>
        <v>32.3364961130324</v>
      </c>
      <c r="F26" s="1"/>
      <c r="G26" s="1"/>
      <c r="H26" s="1"/>
    </row>
    <row r="27" customFormat="false" ht="12.8" hidden="false" customHeight="false" outlineLevel="0" collapsed="false">
      <c r="A27" s="2" t="n">
        <f aca="false">比較!A28</f>
        <v>33635</v>
      </c>
      <c r="B27" s="3" t="n">
        <f aca="false">比較!B$398/比較!B28</f>
        <v>10.1440108701307</v>
      </c>
      <c r="C27" s="3" t="n">
        <f aca="false">比較!C$398/比較!C28</f>
        <v>9.30336806396899</v>
      </c>
      <c r="D27" s="3" t="n">
        <f aca="false">比較!D$398/比較!D28</f>
        <v>16.5224556806163</v>
      </c>
      <c r="E27" s="3" t="n">
        <f aca="false">比較!E$398/比較!E28</f>
        <v>31.6287729848502</v>
      </c>
      <c r="F27" s="1"/>
      <c r="G27" s="1"/>
      <c r="H27" s="1"/>
    </row>
    <row r="28" customFormat="false" ht="12.8" hidden="false" customHeight="false" outlineLevel="0" collapsed="false">
      <c r="A28" s="2" t="n">
        <f aca="false">比較!A29</f>
        <v>33664</v>
      </c>
      <c r="B28" s="3" t="n">
        <f aca="false">比較!B$398/比較!B29</f>
        <v>10.2449659554871</v>
      </c>
      <c r="C28" s="3" t="n">
        <f aca="false">比較!C$398/比較!C29</f>
        <v>9.51101092422403</v>
      </c>
      <c r="D28" s="3" t="n">
        <f aca="false">比較!D$398/比較!D29</f>
        <v>17.3352104278119</v>
      </c>
      <c r="E28" s="3" t="n">
        <f aca="false">比較!E$398/比較!E29</f>
        <v>33.8639839034205</v>
      </c>
      <c r="F28" s="1"/>
      <c r="G28" s="1"/>
      <c r="H28" s="1"/>
    </row>
    <row r="29" customFormat="false" ht="12.8" hidden="false" customHeight="false" outlineLevel="0" collapsed="false">
      <c r="A29" s="2" t="n">
        <f aca="false">比較!A30</f>
        <v>33695</v>
      </c>
      <c r="B29" s="3" t="n">
        <f aca="false">比較!B$398/比較!B30</f>
        <v>9.86784634070828</v>
      </c>
      <c r="C29" s="3" t="n">
        <f aca="false">比較!C$398/比較!C30</f>
        <v>9.25292203879986</v>
      </c>
      <c r="D29" s="3" t="n">
        <f aca="false">比較!D$398/比較!D30</f>
        <v>18.0868182760766</v>
      </c>
      <c r="E29" s="3" t="n">
        <f aca="false">比較!E$398/比較!E30</f>
        <v>35.5348535048399</v>
      </c>
      <c r="F29" s="1"/>
      <c r="G29" s="1"/>
      <c r="H29" s="1"/>
    </row>
    <row r="30" customFormat="false" ht="12.8" hidden="false" customHeight="false" outlineLevel="0" collapsed="false">
      <c r="A30" s="2" t="n">
        <f aca="false">比較!A31</f>
        <v>33725</v>
      </c>
      <c r="B30" s="3" t="n">
        <f aca="false">比較!B$398/比較!B31</f>
        <v>9.75815454181484</v>
      </c>
      <c r="C30" s="3" t="n">
        <f aca="false">比較!C$398/比較!C31</f>
        <v>9.24401107499699</v>
      </c>
      <c r="D30" s="3" t="n">
        <f aca="false">比較!D$398/比較!D31</f>
        <v>17.8819429020519</v>
      </c>
      <c r="E30" s="3" t="n">
        <f aca="false">比較!E$398/比較!E31</f>
        <v>34.6963526799873</v>
      </c>
      <c r="F30" s="1"/>
      <c r="G30" s="1"/>
      <c r="H30" s="1"/>
    </row>
    <row r="31" customFormat="false" ht="12.8" hidden="false" customHeight="false" outlineLevel="0" collapsed="false">
      <c r="A31" s="2" t="n">
        <f aca="false">比較!A32</f>
        <v>33756</v>
      </c>
      <c r="B31" s="3" t="n">
        <f aca="false">比較!B$398/比較!B32</f>
        <v>9.98857321938696</v>
      </c>
      <c r="C31" s="3" t="n">
        <f aca="false">比較!C$398/比較!C32</f>
        <v>9.40731121673936</v>
      </c>
      <c r="D31" s="3" t="n">
        <f aca="false">比較!D$398/比較!D32</f>
        <v>18.5707594038325</v>
      </c>
      <c r="E31" s="3" t="n">
        <f aca="false">比較!E$398/比較!E32</f>
        <v>36.3169671015503</v>
      </c>
      <c r="F31" s="1"/>
      <c r="G31" s="1"/>
      <c r="H31" s="1"/>
    </row>
    <row r="32" customFormat="false" ht="12.8" hidden="false" customHeight="false" outlineLevel="0" collapsed="false">
      <c r="A32" s="2" t="n">
        <f aca="false">比較!A33</f>
        <v>33786</v>
      </c>
      <c r="B32" s="3" t="n">
        <f aca="false">比較!B$398/比較!B33</f>
        <v>9.76706798908591</v>
      </c>
      <c r="C32" s="3" t="n">
        <f aca="false">比較!C$398/比較!C33</f>
        <v>9.05094175054808</v>
      </c>
      <c r="D32" s="3" t="n">
        <f aca="false">比較!D$398/比較!D33</f>
        <v>18.0198681197597</v>
      </c>
      <c r="E32" s="3" t="n">
        <f aca="false">比較!E$398/比較!E33</f>
        <v>35.1885232718968</v>
      </c>
      <c r="F32" s="1"/>
      <c r="G32" s="1"/>
      <c r="H32" s="1"/>
    </row>
    <row r="33" customFormat="false" ht="12.8" hidden="false" customHeight="false" outlineLevel="0" collapsed="false">
      <c r="A33" s="2" t="n">
        <f aca="false">比較!A34</f>
        <v>33817</v>
      </c>
      <c r="B33" s="3" t="n">
        <f aca="false">比較!B$398/比較!B34</f>
        <v>10.1761493238369</v>
      </c>
      <c r="C33" s="3" t="n">
        <f aca="false">比較!C$398/比較!C34</f>
        <v>9.27348259787938</v>
      </c>
      <c r="D33" s="3" t="n">
        <f aca="false">比較!D$398/比較!D34</f>
        <v>18.5865890041199</v>
      </c>
      <c r="E33" s="3" t="n">
        <f aca="false">比較!E$398/比較!E34</f>
        <v>36.5560382276282</v>
      </c>
      <c r="F33" s="1"/>
      <c r="G33" s="1"/>
      <c r="H33" s="1"/>
    </row>
    <row r="34" customFormat="false" ht="12.8" hidden="false" customHeight="false" outlineLevel="0" collapsed="false">
      <c r="A34" s="2" t="n">
        <f aca="false">比較!A35</f>
        <v>33848</v>
      </c>
      <c r="B34" s="3" t="n">
        <f aca="false">比較!B$398/比較!B35</f>
        <v>10.1316395958015</v>
      </c>
      <c r="C34" s="3" t="n">
        <f aca="false">比較!C$398/比較!C35</f>
        <v>9.18980373384394</v>
      </c>
      <c r="D34" s="3" t="n">
        <f aca="false">比較!D$398/比較!D35</f>
        <v>17.9444854012721</v>
      </c>
      <c r="E34" s="3" t="n">
        <f aca="false">比較!E$398/比較!E35</f>
        <v>34.9301063252339</v>
      </c>
      <c r="F34" s="1"/>
      <c r="G34" s="1"/>
      <c r="H34" s="1"/>
    </row>
    <row r="35" customFormat="false" ht="12.8" hidden="false" customHeight="false" outlineLevel="0" collapsed="false">
      <c r="A35" s="2" t="n">
        <f aca="false">比較!A36</f>
        <v>33878</v>
      </c>
      <c r="B35" s="3" t="n">
        <f aca="false">比較!B$398/比較!B36</f>
        <v>10.2741485549921</v>
      </c>
      <c r="C35" s="3" t="n">
        <f aca="false">比較!C$398/比較!C36</f>
        <v>9.17048820101271</v>
      </c>
      <c r="D35" s="3" t="n">
        <f aca="false">比較!D$398/比較!D36</f>
        <v>17.2951071599716</v>
      </c>
      <c r="E35" s="3" t="n">
        <f aca="false">比較!E$398/比較!E36</f>
        <v>33.2363967795838</v>
      </c>
      <c r="F35" s="1"/>
      <c r="G35" s="1"/>
      <c r="H35" s="1"/>
    </row>
    <row r="36" customFormat="false" ht="12.8" hidden="false" customHeight="false" outlineLevel="0" collapsed="false">
      <c r="A36" s="2" t="n">
        <f aca="false">比較!A37</f>
        <v>33909</v>
      </c>
      <c r="B36" s="3" t="n">
        <f aca="false">比較!B$398/比較!B37</f>
        <v>10.0289486741943</v>
      </c>
      <c r="C36" s="3" t="n">
        <f aca="false">比較!C$398/比較!C37</f>
        <v>8.90112437695607</v>
      </c>
      <c r="D36" s="3" t="n">
        <f aca="false">比較!D$398/比較!D37</f>
        <v>16.034930216169</v>
      </c>
      <c r="E36" s="3" t="n">
        <f aca="false">比較!E$398/比較!E37</f>
        <v>31.1709596535218</v>
      </c>
      <c r="F36" s="1"/>
      <c r="G36" s="1"/>
      <c r="H36" s="1"/>
    </row>
    <row r="37" customFormat="false" ht="12.8" hidden="false" customHeight="false" outlineLevel="0" collapsed="false">
      <c r="A37" s="2" t="n">
        <f aca="false">比較!A38</f>
        <v>33939</v>
      </c>
      <c r="B37" s="3" t="n">
        <f aca="false">比較!B$398/比較!B38</f>
        <v>10.041252790728</v>
      </c>
      <c r="C37" s="3" t="n">
        <f aca="false">比較!C$398/比較!C38</f>
        <v>8.81205388905465</v>
      </c>
      <c r="D37" s="3" t="n">
        <f aca="false">比較!D$398/比較!D38</f>
        <v>15.4612305192407</v>
      </c>
      <c r="E37" s="3" t="n">
        <f aca="false">比較!E$398/比較!E38</f>
        <v>30.3721924539826</v>
      </c>
      <c r="F37" s="1"/>
      <c r="G37" s="1"/>
      <c r="H37" s="1"/>
    </row>
    <row r="38" customFormat="false" ht="12.8" hidden="false" customHeight="false" outlineLevel="0" collapsed="false">
      <c r="A38" s="2" t="n">
        <f aca="false">比較!A39</f>
        <v>33970</v>
      </c>
      <c r="B38" s="3" t="n">
        <f aca="false">比較!B$398/比較!B39</f>
        <v>10.0141932248348</v>
      </c>
      <c r="C38" s="3" t="n">
        <f aca="false">比較!C$398/比較!C39</f>
        <v>8.75039883312822</v>
      </c>
      <c r="D38" s="3" t="n">
        <f aca="false">比較!D$398/比較!D39</f>
        <v>15.0307033920211</v>
      </c>
      <c r="E38" s="3" t="n">
        <f aca="false">比較!E$398/比較!E39</f>
        <v>29.5222366148532</v>
      </c>
      <c r="F38" s="1"/>
      <c r="G38" s="1"/>
      <c r="H38" s="1"/>
    </row>
    <row r="39" customFormat="false" ht="12.8" hidden="false" customHeight="false" outlineLevel="0" collapsed="false">
      <c r="A39" s="2" t="n">
        <f aca="false">比較!A40</f>
        <v>34001</v>
      </c>
      <c r="B39" s="3" t="n">
        <f aca="false">比較!B$398/比較!B40</f>
        <v>9.83362455908224</v>
      </c>
      <c r="C39" s="3" t="n">
        <f aca="false">比較!C$398/比較!C40</f>
        <v>8.65961477739185</v>
      </c>
      <c r="D39" s="3" t="n">
        <f aca="false">比較!D$398/比較!D40</f>
        <v>15.6036793535787</v>
      </c>
      <c r="E39" s="3" t="n">
        <f aca="false">比較!E$398/比較!E40</f>
        <v>31.1549809192915</v>
      </c>
      <c r="F39" s="1"/>
      <c r="G39" s="1"/>
      <c r="H39" s="1"/>
    </row>
    <row r="40" customFormat="false" ht="12.8" hidden="false" customHeight="false" outlineLevel="0" collapsed="false">
      <c r="A40" s="2" t="n">
        <f aca="false">比較!A41</f>
        <v>34029</v>
      </c>
      <c r="B40" s="3" t="n">
        <f aca="false">比較!B$398/比較!B41</f>
        <v>9.64955416274879</v>
      </c>
      <c r="C40" s="3" t="n">
        <f aca="false">比較!C$398/比較!C41</f>
        <v>8.50067527176921</v>
      </c>
      <c r="D40" s="3" t="n">
        <f aca="false">比較!D$398/比較!D41</f>
        <v>15.1659542405054</v>
      </c>
      <c r="E40" s="3" t="n">
        <f aca="false">比較!E$398/比較!E41</f>
        <v>30.4372600300484</v>
      </c>
      <c r="F40" s="1"/>
      <c r="G40" s="1"/>
      <c r="H40" s="1"/>
    </row>
    <row r="41" customFormat="false" ht="12.8" hidden="false" customHeight="false" outlineLevel="0" collapsed="false">
      <c r="A41" s="2" t="n">
        <f aca="false">比較!A42</f>
        <v>34060</v>
      </c>
      <c r="B41" s="3" t="n">
        <f aca="false">比較!B$398/比較!B42</f>
        <v>9.6708377704191</v>
      </c>
      <c r="C41" s="3" t="n">
        <f aca="false">比較!C$398/比較!C42</f>
        <v>8.72236988573116</v>
      </c>
      <c r="D41" s="3" t="n">
        <f aca="false">比較!D$398/比較!D42</f>
        <v>15.8242569018173</v>
      </c>
      <c r="E41" s="3" t="n">
        <f aca="false">比較!E$398/比較!E42</f>
        <v>32.1814437841972</v>
      </c>
      <c r="F41" s="1"/>
      <c r="G41" s="1"/>
      <c r="H41" s="1"/>
    </row>
    <row r="42" customFormat="false" ht="12.8" hidden="false" customHeight="false" outlineLevel="0" collapsed="false">
      <c r="A42" s="2" t="n">
        <f aca="false">比較!A43</f>
        <v>34090</v>
      </c>
      <c r="B42" s="3" t="n">
        <f aca="false">比較!B$398/比較!B43</f>
        <v>9.39700575206312</v>
      </c>
      <c r="C42" s="3" t="n">
        <f aca="false">比較!C$398/比較!C43</f>
        <v>8.52862124880606</v>
      </c>
      <c r="D42" s="3" t="n">
        <f aca="false">比較!D$398/比較!D43</f>
        <v>14.9408019642271</v>
      </c>
      <c r="E42" s="3" t="n">
        <f aca="false">比較!E$398/比較!E43</f>
        <v>29.7187253810002</v>
      </c>
      <c r="F42" s="1"/>
      <c r="G42" s="1"/>
      <c r="H42" s="1"/>
    </row>
    <row r="43" customFormat="false" ht="12.8" hidden="false" customHeight="false" outlineLevel="0" collapsed="false">
      <c r="A43" s="2" t="n">
        <f aca="false">比較!A44</f>
        <v>34121</v>
      </c>
      <c r="B43" s="3" t="n">
        <f aca="false">比較!B$398/比較!B44</f>
        <v>9.42733953721189</v>
      </c>
      <c r="C43" s="3" t="n">
        <f aca="false">比較!C$398/比較!C44</f>
        <v>8.52218498213216</v>
      </c>
      <c r="D43" s="3" t="n">
        <f aca="false">比較!D$398/比較!D44</f>
        <v>14.8682150720932</v>
      </c>
      <c r="E43" s="3" t="n">
        <f aca="false">比較!E$398/比較!E44</f>
        <v>29.8802578389599</v>
      </c>
      <c r="F43" s="1"/>
      <c r="G43" s="1"/>
      <c r="H43" s="1"/>
    </row>
    <row r="44" customFormat="false" ht="12.8" hidden="false" customHeight="false" outlineLevel="0" collapsed="false">
      <c r="A44" s="2" t="n">
        <f aca="false">比較!A45</f>
        <v>34151</v>
      </c>
      <c r="B44" s="3" t="n">
        <f aca="false">比較!B$398/比較!B45</f>
        <v>9.36504052866672</v>
      </c>
      <c r="C44" s="3" t="n">
        <f aca="false">比較!C$398/比較!C45</f>
        <v>8.5678263004039</v>
      </c>
      <c r="D44" s="3" t="n">
        <f aca="false">比較!D$398/比較!D45</f>
        <v>14.8523910884064</v>
      </c>
      <c r="E44" s="3" t="n">
        <f aca="false">比較!E$398/比較!E45</f>
        <v>31.0022387848216</v>
      </c>
      <c r="F44" s="1"/>
      <c r="G44" s="1"/>
      <c r="H44" s="1"/>
    </row>
    <row r="45" customFormat="false" ht="12.8" hidden="false" customHeight="false" outlineLevel="0" collapsed="false">
      <c r="A45" s="2" t="n">
        <f aca="false">比較!A46</f>
        <v>34182</v>
      </c>
      <c r="B45" s="3" t="n">
        <f aca="false">比較!B$398/比較!B46</f>
        <v>9.07833755563163</v>
      </c>
      <c r="C45" s="3" t="n">
        <f aca="false">比較!C$398/比較!C46</f>
        <v>8.28263870912072</v>
      </c>
      <c r="D45" s="3" t="n">
        <f aca="false">比較!D$398/比較!D46</f>
        <v>14.0898174573259</v>
      </c>
      <c r="E45" s="3" t="n">
        <f aca="false">比較!E$398/比較!E46</f>
        <v>29.3566617469475</v>
      </c>
      <c r="F45" s="1"/>
      <c r="G45" s="1"/>
      <c r="H45" s="1"/>
    </row>
    <row r="46" customFormat="false" ht="12.8" hidden="false" customHeight="false" outlineLevel="0" collapsed="false">
      <c r="A46" s="2" t="n">
        <f aca="false">比較!A47</f>
        <v>34213</v>
      </c>
      <c r="B46" s="3" t="n">
        <f aca="false">比較!B$398/比較!B47</f>
        <v>9.32381466729675</v>
      </c>
      <c r="C46" s="3" t="n">
        <f aca="false">比較!C$398/比較!C47</f>
        <v>8.36619963828906</v>
      </c>
      <c r="D46" s="3" t="n">
        <f aca="false">比較!D$398/比較!D47</f>
        <v>13.7214924355646</v>
      </c>
      <c r="E46" s="3" t="n">
        <f aca="false">比較!E$398/比較!E47</f>
        <v>28.5849860207468</v>
      </c>
      <c r="F46" s="1"/>
      <c r="G46" s="1"/>
      <c r="H46" s="1"/>
    </row>
    <row r="47" customFormat="false" ht="12.8" hidden="false" customHeight="false" outlineLevel="0" collapsed="false">
      <c r="A47" s="2" t="n">
        <f aca="false">比較!A48</f>
        <v>34243</v>
      </c>
      <c r="B47" s="3" t="n">
        <f aca="false">比較!B$398/比較!B48</f>
        <v>9.00596915168492</v>
      </c>
      <c r="C47" s="3" t="n">
        <f aca="false">比較!C$398/比較!C48</f>
        <v>8.20704101917363</v>
      </c>
      <c r="D47" s="3" t="n">
        <f aca="false">比較!D$398/比較!D48</f>
        <v>13.4313066242332</v>
      </c>
      <c r="E47" s="3" t="n">
        <f aca="false">比較!E$398/比較!E48</f>
        <v>27.9796414230543</v>
      </c>
      <c r="F47" s="1"/>
      <c r="G47" s="1"/>
      <c r="H47" s="1"/>
    </row>
    <row r="48" customFormat="false" ht="12.8" hidden="false" customHeight="false" outlineLevel="0" collapsed="false">
      <c r="A48" s="2" t="n">
        <f aca="false">比較!A49</f>
        <v>34274</v>
      </c>
      <c r="B48" s="3" t="n">
        <f aca="false">比較!B$398/比較!B49</f>
        <v>8.99775512696969</v>
      </c>
      <c r="C48" s="3" t="n">
        <f aca="false">比較!C$398/比較!C49</f>
        <v>8.31438532666364</v>
      </c>
      <c r="D48" s="3" t="n">
        <f aca="false">比較!D$398/比較!D49</f>
        <v>13.8740969525047</v>
      </c>
      <c r="E48" s="3" t="n">
        <f aca="false">比較!E$398/比較!E49</f>
        <v>28.2856551866791</v>
      </c>
      <c r="F48" s="1"/>
      <c r="G48" s="1"/>
      <c r="H48" s="1"/>
    </row>
    <row r="49" customFormat="false" ht="12.8" hidden="false" customHeight="false" outlineLevel="0" collapsed="false">
      <c r="A49" s="2" t="n">
        <f aca="false">比較!A50</f>
        <v>34304</v>
      </c>
      <c r="B49" s="3" t="n">
        <f aca="false">比較!B$398/比較!B50</f>
        <v>8.82964446776716</v>
      </c>
      <c r="C49" s="3" t="n">
        <f aca="false">比較!C$398/比較!C50</f>
        <v>8.23132168506807</v>
      </c>
      <c r="D49" s="3" t="n">
        <f aca="false">比較!D$398/比較!D50</f>
        <v>13.4738414006179</v>
      </c>
      <c r="E49" s="3" t="n">
        <f aca="false">比較!E$398/比較!E50</f>
        <v>27.4675102942653</v>
      </c>
      <c r="F49" s="1"/>
      <c r="G49" s="1"/>
      <c r="H49" s="1"/>
    </row>
    <row r="50" customFormat="false" ht="12.8" hidden="false" customHeight="false" outlineLevel="0" collapsed="false">
      <c r="A50" s="2" t="n">
        <f aca="false">比較!A51</f>
        <v>34335</v>
      </c>
      <c r="B50" s="3" t="n">
        <f aca="false">比較!B$398/比較!B51</f>
        <v>8.33189555495229</v>
      </c>
      <c r="C50" s="3" t="n">
        <f aca="false">比較!C$398/比較!C51</f>
        <v>7.97221818483835</v>
      </c>
      <c r="D50" s="3" t="n">
        <f aca="false">比較!D$398/比較!D51</f>
        <v>13.0754181918123</v>
      </c>
      <c r="E50" s="3" t="n">
        <f aca="false">比較!E$398/比較!E51</f>
        <v>26.4251793521583</v>
      </c>
      <c r="F50" s="1"/>
      <c r="G50" s="1"/>
      <c r="H50" s="1"/>
    </row>
    <row r="51" customFormat="false" ht="12.8" hidden="false" customHeight="false" outlineLevel="0" collapsed="false">
      <c r="A51" s="2" t="n">
        <f aca="false">比較!A52</f>
        <v>34366</v>
      </c>
      <c r="B51" s="3" t="n">
        <f aca="false">比較!B$398/比較!B52</f>
        <v>8.65008011440441</v>
      </c>
      <c r="C51" s="3" t="n">
        <f aca="false">比較!C$398/比較!C52</f>
        <v>8.21916341995976</v>
      </c>
      <c r="D51" s="3" t="n">
        <f aca="false">比較!D$398/比較!D52</f>
        <v>13.2069148264984</v>
      </c>
      <c r="E51" s="3" t="n">
        <f aca="false">比較!E$398/比較!E52</f>
        <v>26.5418637940656</v>
      </c>
      <c r="F51" s="1"/>
      <c r="G51" s="1"/>
      <c r="H51" s="1"/>
    </row>
    <row r="52" customFormat="false" ht="12.8" hidden="false" customHeight="false" outlineLevel="0" collapsed="false">
      <c r="A52" s="2" t="n">
        <f aca="false">比較!A53</f>
        <v>34394</v>
      </c>
      <c r="B52" s="3" t="n">
        <f aca="false">比較!B$398/比較!B53</f>
        <v>9.11651393304657</v>
      </c>
      <c r="C52" s="3" t="n">
        <f aca="false">比較!C$398/比較!C53</f>
        <v>8.61318617224129</v>
      </c>
      <c r="D52" s="3" t="n">
        <f aca="false">比較!D$398/比較!D53</f>
        <v>14.0780674145213</v>
      </c>
      <c r="E52" s="3" t="n">
        <f aca="false">比較!E$398/比較!E53</f>
        <v>28.5663254648005</v>
      </c>
      <c r="F52" s="1"/>
      <c r="G52" s="1"/>
      <c r="H52" s="1"/>
    </row>
    <row r="53" customFormat="false" ht="12.8" hidden="false" customHeight="false" outlineLevel="0" collapsed="false">
      <c r="A53" s="2" t="n">
        <f aca="false">比較!A54</f>
        <v>34425</v>
      </c>
      <c r="B53" s="3" t="n">
        <f aca="false">比較!B$398/比較!B54</f>
        <v>9.00327838574133</v>
      </c>
      <c r="C53" s="3" t="n">
        <f aca="false">比較!C$398/比較!C54</f>
        <v>8.51500299394558</v>
      </c>
      <c r="D53" s="3" t="n">
        <f aca="false">比較!D$398/比較!D54</f>
        <v>14.2626185544533</v>
      </c>
      <c r="E53" s="3" t="n">
        <f aca="false">比較!E$398/比較!E54</f>
        <v>29.3094708640322</v>
      </c>
      <c r="F53" s="1"/>
      <c r="G53" s="1"/>
      <c r="H53" s="1"/>
    </row>
    <row r="54" customFormat="false" ht="12.8" hidden="false" customHeight="false" outlineLevel="0" collapsed="false">
      <c r="A54" s="2" t="n">
        <f aca="false">比較!A55</f>
        <v>34455</v>
      </c>
      <c r="B54" s="3" t="n">
        <f aca="false">比較!B$398/比較!B55</f>
        <v>8.81958934325253</v>
      </c>
      <c r="C54" s="3" t="n">
        <f aca="false">比較!C$398/比較!C55</f>
        <v>8.41073384446878</v>
      </c>
      <c r="D54" s="3" t="n">
        <f aca="false">比較!D$398/比較!D55</f>
        <v>14.2364286783008</v>
      </c>
      <c r="E54" s="3" t="n">
        <f aca="false">比較!E$398/比較!E55</f>
        <v>28.8762306981655</v>
      </c>
      <c r="F54" s="1"/>
      <c r="G54" s="1"/>
      <c r="H54" s="1"/>
    </row>
    <row r="55" customFormat="false" ht="12.8" hidden="false" customHeight="false" outlineLevel="0" collapsed="false">
      <c r="A55" s="2" t="n">
        <f aca="false">比較!A56</f>
        <v>34486</v>
      </c>
      <c r="B55" s="3" t="n">
        <f aca="false">比較!B$398/比較!B56</f>
        <v>9.14417814265537</v>
      </c>
      <c r="C55" s="3" t="n">
        <f aca="false">比較!C$398/比較!C56</f>
        <v>8.64226708983276</v>
      </c>
      <c r="D55" s="3" t="n">
        <f aca="false">比較!D$398/比較!D56</f>
        <v>14.8258824862598</v>
      </c>
      <c r="E55" s="3" t="n">
        <f aca="false">比較!E$398/比較!E56</f>
        <v>30.3629197890647</v>
      </c>
      <c r="F55" s="1"/>
      <c r="G55" s="1"/>
      <c r="H55" s="1"/>
    </row>
    <row r="56" customFormat="false" ht="12.8" hidden="false" customHeight="false" outlineLevel="0" collapsed="false">
      <c r="A56" s="2" t="n">
        <f aca="false">比較!A57</f>
        <v>34516</v>
      </c>
      <c r="B56" s="3" t="n">
        <f aca="false">比較!B$398/比較!B57</f>
        <v>8.80522778589454</v>
      </c>
      <c r="C56" s="3" t="n">
        <f aca="false">比較!C$398/比較!C57</f>
        <v>8.37843145812421</v>
      </c>
      <c r="D56" s="3" t="n">
        <f aca="false">比較!D$398/比較!D57</f>
        <v>14.4932978841254</v>
      </c>
      <c r="E56" s="3" t="n">
        <f aca="false">比較!E$398/比較!E57</f>
        <v>29.5541387508105</v>
      </c>
      <c r="F56" s="1"/>
      <c r="G56" s="1"/>
      <c r="H56" s="1"/>
    </row>
    <row r="57" customFormat="false" ht="12.8" hidden="false" customHeight="false" outlineLevel="0" collapsed="false">
      <c r="A57" s="2" t="n">
        <f aca="false">比較!A58</f>
        <v>34547</v>
      </c>
      <c r="B57" s="3" t="n">
        <f aca="false">比較!B$398/比較!B58</f>
        <v>8.47015653827087</v>
      </c>
      <c r="C57" s="3" t="n">
        <f aca="false">比較!C$398/比較!C58</f>
        <v>8.07482807209405</v>
      </c>
      <c r="D57" s="3" t="n">
        <f aca="false">比較!D$398/比較!D58</f>
        <v>13.670593767143</v>
      </c>
      <c r="E57" s="3" t="n">
        <f aca="false">比較!E$398/比較!E58</f>
        <v>27.4937421462679</v>
      </c>
      <c r="F57" s="1"/>
      <c r="G57" s="1"/>
      <c r="H57" s="1"/>
    </row>
    <row r="58" customFormat="false" ht="12.8" hidden="false" customHeight="false" outlineLevel="0" collapsed="false">
      <c r="A58" s="2" t="n">
        <f aca="false">比較!A59</f>
        <v>34578</v>
      </c>
      <c r="B58" s="3" t="n">
        <f aca="false">比較!B$398/比較!B59</f>
        <v>8.62496162032484</v>
      </c>
      <c r="C58" s="3" t="n">
        <f aca="false">比較!C$398/比較!C59</f>
        <v>8.29785394739686</v>
      </c>
      <c r="D58" s="3" t="n">
        <f aca="false">比較!D$398/比較!D59</f>
        <v>13.6943830221513</v>
      </c>
      <c r="E58" s="3" t="n">
        <f aca="false">比較!E$398/比較!E59</f>
        <v>27.7764631204773</v>
      </c>
      <c r="F58" s="1"/>
      <c r="G58" s="1"/>
      <c r="H58" s="1"/>
    </row>
    <row r="59" customFormat="false" ht="12.8" hidden="false" customHeight="false" outlineLevel="0" collapsed="false">
      <c r="A59" s="2" t="n">
        <f aca="false">比較!A60</f>
        <v>34608</v>
      </c>
      <c r="B59" s="3" t="n">
        <f aca="false">比較!B$398/比較!B60</f>
        <v>8.48164334769659</v>
      </c>
      <c r="C59" s="3" t="n">
        <f aca="false">比較!C$398/比較!C60</f>
        <v>8.12850640414947</v>
      </c>
      <c r="D59" s="3" t="n">
        <f aca="false">比較!D$398/比較!D60</f>
        <v>13.4618837541319</v>
      </c>
      <c r="E59" s="3" t="n">
        <f aca="false">比較!E$398/比較!E60</f>
        <v>26.4853165476335</v>
      </c>
      <c r="F59" s="1"/>
      <c r="G59" s="1"/>
      <c r="H59" s="1"/>
    </row>
    <row r="60" customFormat="false" ht="12.8" hidden="false" customHeight="false" outlineLevel="0" collapsed="false">
      <c r="A60" s="2" t="n">
        <f aca="false">比較!A61</f>
        <v>34639</v>
      </c>
      <c r="B60" s="3" t="n">
        <f aca="false">比較!B$398/比較!B61</f>
        <v>8.86475789068308</v>
      </c>
      <c r="C60" s="3" t="n">
        <f aca="false">比較!C$398/比較!C61</f>
        <v>8.4628270404902</v>
      </c>
      <c r="D60" s="3" t="n">
        <f aca="false">比較!D$398/比較!D61</f>
        <v>13.9493549418915</v>
      </c>
      <c r="E60" s="3" t="n">
        <f aca="false">比較!E$398/比較!E61</f>
        <v>27.0237636480411</v>
      </c>
      <c r="F60" s="1"/>
      <c r="G60" s="1"/>
      <c r="H60" s="1"/>
    </row>
    <row r="61" customFormat="false" ht="12.8" hidden="false" customHeight="false" outlineLevel="0" collapsed="false">
      <c r="A61" s="2" t="n">
        <f aca="false">比較!A62</f>
        <v>34669</v>
      </c>
      <c r="B61" s="3" t="n">
        <f aca="false">比較!B$398/比較!B62</f>
        <v>8.64462085728294</v>
      </c>
      <c r="C61" s="3" t="n">
        <f aca="false">比較!C$398/比較!C62</f>
        <v>8.36000609663161</v>
      </c>
      <c r="D61" s="3" t="n">
        <f aca="false">比較!D$398/比較!D62</f>
        <v>13.9189318580776</v>
      </c>
      <c r="E61" s="3" t="n">
        <f aca="false">比較!E$398/比較!E62</f>
        <v>27.0605288544784</v>
      </c>
      <c r="F61" s="1"/>
      <c r="G61" s="1"/>
      <c r="H61" s="1"/>
    </row>
    <row r="62" customFormat="false" ht="12.8" hidden="false" customHeight="false" outlineLevel="0" collapsed="false">
      <c r="A62" s="2" t="n">
        <f aca="false">比較!A63</f>
        <v>34700</v>
      </c>
      <c r="B62" s="3" t="n">
        <f aca="false">比較!B$398/比較!B63</f>
        <v>8.62343581712133</v>
      </c>
      <c r="C62" s="3" t="n">
        <f aca="false">比較!C$398/比較!C63</f>
        <v>8.16185536329238</v>
      </c>
      <c r="D62" s="3" t="n">
        <f aca="false">比較!D$398/比較!D63</f>
        <v>13.8592161016949</v>
      </c>
      <c r="E62" s="3" t="n">
        <f aca="false">比較!E$398/比較!E63</f>
        <v>26.9897614289591</v>
      </c>
      <c r="F62" s="1"/>
      <c r="G62" s="1"/>
      <c r="H62" s="1"/>
    </row>
    <row r="63" customFormat="false" ht="12.8" hidden="false" customHeight="false" outlineLevel="0" collapsed="false">
      <c r="A63" s="2" t="n">
        <f aca="false">比較!A64</f>
        <v>34731</v>
      </c>
      <c r="B63" s="3" t="n">
        <f aca="false">比較!B$398/比較!B64</f>
        <v>8.26399072562047</v>
      </c>
      <c r="C63" s="3" t="n">
        <f aca="false">比較!C$398/比較!C64</f>
        <v>7.87767496255565</v>
      </c>
      <c r="D63" s="3" t="n">
        <f aca="false">比較!D$398/比較!D64</f>
        <v>13.1864487924105</v>
      </c>
      <c r="E63" s="3" t="n">
        <f aca="false">比較!E$398/比較!E64</f>
        <v>25.2942427745665</v>
      </c>
      <c r="F63" s="1"/>
      <c r="G63" s="1"/>
      <c r="H63" s="1"/>
    </row>
    <row r="64" customFormat="false" ht="12.8" hidden="false" customHeight="false" outlineLevel="0" collapsed="false">
      <c r="A64" s="2" t="n">
        <f aca="false">比較!A65</f>
        <v>34759</v>
      </c>
      <c r="B64" s="3" t="n">
        <f aca="false">比較!B$398/比較!B65</f>
        <v>7.97252320399068</v>
      </c>
      <c r="C64" s="3" t="n">
        <f aca="false">比較!C$398/比較!C65</f>
        <v>7.66811128197959</v>
      </c>
      <c r="D64" s="3" t="n">
        <f aca="false">比較!D$398/比較!D65</f>
        <v>12.807576999792</v>
      </c>
      <c r="E64" s="3" t="n">
        <f aca="false">比較!E$398/比較!E65</f>
        <v>24.4655261098066</v>
      </c>
      <c r="F64" s="1"/>
      <c r="G64" s="1"/>
      <c r="H64" s="1"/>
    </row>
    <row r="65" customFormat="false" ht="12.8" hidden="false" customHeight="false" outlineLevel="0" collapsed="false">
      <c r="A65" s="2" t="n">
        <f aca="false">比較!A66</f>
        <v>34790</v>
      </c>
      <c r="B65" s="3" t="n">
        <f aca="false">比較!B$398/比較!B66</f>
        <v>7.67072642996156</v>
      </c>
      <c r="C65" s="3" t="n">
        <f aca="false">比較!C$398/比較!C66</f>
        <v>7.45954032367741</v>
      </c>
      <c r="D65" s="3" t="n">
        <f aca="false">比較!D$398/比較!D66</f>
        <v>12.4013365245622</v>
      </c>
      <c r="E65" s="3" t="n">
        <f aca="false">比較!E$398/比較!E66</f>
        <v>23.2978959025471</v>
      </c>
      <c r="F65" s="1"/>
      <c r="G65" s="1"/>
      <c r="H65" s="1"/>
    </row>
    <row r="66" customFormat="false" ht="12.8" hidden="false" customHeight="false" outlineLevel="0" collapsed="false">
      <c r="A66" s="2" t="n">
        <f aca="false">比較!A67</f>
        <v>34820</v>
      </c>
      <c r="B66" s="3" t="n">
        <f aca="false">比較!B$398/比較!B67</f>
        <v>7.42357014561693</v>
      </c>
      <c r="C66" s="3" t="n">
        <f aca="false">比較!C$398/比較!C67</f>
        <v>7.19816272965879</v>
      </c>
      <c r="D66" s="3" t="n">
        <f aca="false">比較!D$398/比較!D67</f>
        <v>12.1058548659465</v>
      </c>
      <c r="E66" s="3" t="n">
        <f aca="false">比較!E$398/比較!E67</f>
        <v>22.4129481663594</v>
      </c>
      <c r="F66" s="1"/>
      <c r="G66" s="1"/>
      <c r="H66" s="1"/>
    </row>
    <row r="67" customFormat="false" ht="12.8" hidden="false" customHeight="false" outlineLevel="0" collapsed="false">
      <c r="A67" s="2" t="n">
        <f aca="false">比較!A68</f>
        <v>34851</v>
      </c>
      <c r="B67" s="3" t="n">
        <f aca="false">比較!B$398/比較!B68</f>
        <v>7.2753786689903</v>
      </c>
      <c r="C67" s="3" t="n">
        <f aca="false">比較!C$398/比較!C68</f>
        <v>7.04818724185406</v>
      </c>
      <c r="D67" s="3" t="n">
        <f aca="false">比較!D$398/比較!D68</f>
        <v>11.2126841287696</v>
      </c>
      <c r="E67" s="3" t="n">
        <f aca="false">比較!E$398/比較!E68</f>
        <v>20.3329925840567</v>
      </c>
      <c r="F67" s="1"/>
      <c r="G67" s="1"/>
      <c r="H67" s="1"/>
    </row>
    <row r="68" customFormat="false" ht="12.8" hidden="false" customHeight="false" outlineLevel="0" collapsed="false">
      <c r="A68" s="2" t="n">
        <f aca="false">比較!A69</f>
        <v>34881</v>
      </c>
      <c r="B68" s="3" t="n">
        <f aca="false">比較!B$398/比較!B69</f>
        <v>7.03992592073434</v>
      </c>
      <c r="C68" s="3" t="n">
        <f aca="false">比較!C$398/比較!C69</f>
        <v>6.83112123260862</v>
      </c>
      <c r="D68" s="3" t="n">
        <f aca="false">比較!D$398/比較!D69</f>
        <v>10.4538308646538</v>
      </c>
      <c r="E68" s="3" t="n">
        <f aca="false">比較!E$398/比較!E69</f>
        <v>19.2303473491773</v>
      </c>
      <c r="F68" s="1"/>
      <c r="G68" s="1"/>
      <c r="H68" s="1"/>
    </row>
    <row r="69" customFormat="false" ht="12.8" hidden="false" customHeight="false" outlineLevel="0" collapsed="false">
      <c r="A69" s="2" t="n">
        <f aca="false">比較!A70</f>
        <v>34912</v>
      </c>
      <c r="B69" s="3" t="n">
        <f aca="false">比較!B$398/比較!B70</f>
        <v>7.18942601332593</v>
      </c>
      <c r="C69" s="3" t="n">
        <f aca="false">比較!C$398/比較!C70</f>
        <v>6.83330960347405</v>
      </c>
      <c r="D69" s="3" t="n">
        <f aca="false">比較!D$398/比較!D70</f>
        <v>10.260148415367</v>
      </c>
      <c r="E69" s="3" t="n">
        <f aca="false">比較!E$398/比較!E70</f>
        <v>18.967283319174</v>
      </c>
      <c r="F69" s="1"/>
      <c r="G69" s="1"/>
      <c r="H69" s="1"/>
    </row>
    <row r="70" customFormat="false" ht="12.8" hidden="false" customHeight="false" outlineLevel="0" collapsed="false">
      <c r="A70" s="2" t="n">
        <f aca="false">比較!A71</f>
        <v>34943</v>
      </c>
      <c r="B70" s="3" t="n">
        <f aca="false">比較!B$398/比較!B71</f>
        <v>6.92142958564067</v>
      </c>
      <c r="C70" s="3" t="n">
        <f aca="false">比較!C$398/比較!C71</f>
        <v>6.56987388990606</v>
      </c>
      <c r="D70" s="3" t="n">
        <f aca="false">比較!D$398/比較!D71</f>
        <v>10.0297832378251</v>
      </c>
      <c r="E70" s="3" t="n">
        <f aca="false">比較!E$398/比較!E71</f>
        <v>18.6978874683804</v>
      </c>
      <c r="F70" s="1"/>
      <c r="G70" s="1"/>
      <c r="H70" s="1"/>
    </row>
    <row r="71" customFormat="false" ht="12.8" hidden="false" customHeight="false" outlineLevel="0" collapsed="false">
      <c r="A71" s="2" t="n">
        <f aca="false">比較!A72</f>
        <v>34973</v>
      </c>
      <c r="B71" s="3" t="n">
        <f aca="false">比較!B$398/比較!B72</f>
        <v>6.97033317351771</v>
      </c>
      <c r="C71" s="3" t="n">
        <f aca="false">比較!C$398/比較!C72</f>
        <v>6.60275150472915</v>
      </c>
      <c r="D71" s="3" t="n">
        <f aca="false">比較!D$398/比較!D72</f>
        <v>10.1021948535799</v>
      </c>
      <c r="E71" s="3" t="n">
        <f aca="false">比較!E$398/比較!E72</f>
        <v>18.2700825010855</v>
      </c>
      <c r="F71" s="1"/>
      <c r="G71" s="1"/>
      <c r="H71" s="1"/>
    </row>
    <row r="72" customFormat="false" ht="12.8" hidden="false" customHeight="false" outlineLevel="0" collapsed="false">
      <c r="A72" s="2" t="n">
        <f aca="false">比較!A73</f>
        <v>35004</v>
      </c>
      <c r="B72" s="3" t="n">
        <f aca="false">比較!B$398/比較!B73</f>
        <v>6.53214017566297</v>
      </c>
      <c r="C72" s="3" t="n">
        <f aca="false">比較!C$398/比較!C73</f>
        <v>6.3424021672696</v>
      </c>
      <c r="D72" s="3" t="n">
        <f aca="false">比較!D$398/比較!D73</f>
        <v>9.88149546827795</v>
      </c>
      <c r="E72" s="3" t="n">
        <f aca="false">比較!E$398/比較!E73</f>
        <v>18.4257899346493</v>
      </c>
      <c r="F72" s="1"/>
      <c r="G72" s="1"/>
      <c r="H72" s="1"/>
    </row>
    <row r="73" customFormat="false" ht="12.8" hidden="false" customHeight="false" outlineLevel="0" collapsed="false">
      <c r="A73" s="2" t="n">
        <f aca="false">比較!A74</f>
        <v>35034</v>
      </c>
      <c r="B73" s="3" t="n">
        <f aca="false">比較!B$398/比較!B74</f>
        <v>6.47772184353699</v>
      </c>
      <c r="C73" s="3" t="n">
        <f aca="false">比較!C$398/比較!C74</f>
        <v>6.23366291624048</v>
      </c>
      <c r="D73" s="3" t="n">
        <f aca="false">比較!D$398/比較!D74</f>
        <v>9.94789617252621</v>
      </c>
      <c r="E73" s="3" t="n">
        <f aca="false">比較!E$398/比較!E74</f>
        <v>18.9850580497371</v>
      </c>
      <c r="F73" s="1"/>
      <c r="G73" s="1"/>
      <c r="H73" s="1"/>
    </row>
    <row r="74" customFormat="false" ht="12.8" hidden="false" customHeight="false" outlineLevel="0" collapsed="false">
      <c r="A74" s="2" t="n">
        <f aca="false">比較!A75</f>
        <v>35065</v>
      </c>
      <c r="B74" s="3" t="n">
        <f aca="false">比較!B$398/比較!B75</f>
        <v>6.14373250792356</v>
      </c>
      <c r="C74" s="3" t="n">
        <f aca="false">比較!C$398/比較!C75</f>
        <v>6.03675985031917</v>
      </c>
      <c r="D74" s="3" t="n">
        <f aca="false">比較!D$398/比較!D75</f>
        <v>9.8759943007577</v>
      </c>
      <c r="E74" s="3" t="n">
        <f aca="false">比較!E$398/比較!E75</f>
        <v>18.4849447467135</v>
      </c>
      <c r="F74" s="1"/>
      <c r="G74" s="1"/>
      <c r="H74" s="1"/>
    </row>
    <row r="75" customFormat="false" ht="12.8" hidden="false" customHeight="false" outlineLevel="0" collapsed="false">
      <c r="A75" s="2" t="n">
        <f aca="false">比較!A76</f>
        <v>35096</v>
      </c>
      <c r="B75" s="3" t="n">
        <f aca="false">比較!B$398/比較!B76</f>
        <v>6.04257677345496</v>
      </c>
      <c r="C75" s="3" t="n">
        <f aca="false">比較!C$398/比較!C76</f>
        <v>5.99519073122746</v>
      </c>
      <c r="D75" s="3" t="n">
        <f aca="false">比較!D$398/比較!D76</f>
        <v>9.51454933866642</v>
      </c>
      <c r="E75" s="3" t="n">
        <f aca="false">比較!E$398/比較!E76</f>
        <v>17.5646002922146</v>
      </c>
      <c r="F75" s="1"/>
      <c r="G75" s="1"/>
      <c r="H75" s="1"/>
    </row>
    <row r="76" customFormat="false" ht="12.8" hidden="false" customHeight="false" outlineLevel="0" collapsed="false">
      <c r="A76" s="2" t="n">
        <f aca="false">比較!A77</f>
        <v>35125</v>
      </c>
      <c r="B76" s="3" t="n">
        <f aca="false">比較!B$398/比較!B77</f>
        <v>5.93278135146068</v>
      </c>
      <c r="C76" s="3" t="n">
        <f aca="false">比較!C$398/比較!C77</f>
        <v>5.94810224632068</v>
      </c>
      <c r="D76" s="3" t="n">
        <f aca="false">比較!D$398/比較!D77</f>
        <v>9.50288723442891</v>
      </c>
      <c r="E76" s="3" t="n">
        <f aca="false">比較!E$398/比較!E77</f>
        <v>17.9431514376158</v>
      </c>
      <c r="F76" s="1"/>
      <c r="G76" s="1"/>
      <c r="H76" s="1"/>
    </row>
    <row r="77" customFormat="false" ht="12.8" hidden="false" customHeight="false" outlineLevel="0" collapsed="false">
      <c r="A77" s="2" t="n">
        <f aca="false">比較!A78</f>
        <v>35156</v>
      </c>
      <c r="B77" s="3" t="n">
        <f aca="false">比較!B$398/比較!B78</f>
        <v>5.9520314882018</v>
      </c>
      <c r="C77" s="3" t="n">
        <f aca="false">比較!C$398/比較!C78</f>
        <v>5.86926945595182</v>
      </c>
      <c r="D77" s="3" t="n">
        <f aca="false">比較!D$398/比較!D78</f>
        <v>8.79151967207607</v>
      </c>
      <c r="E77" s="3" t="n">
        <f aca="false">比較!E$398/比較!E78</f>
        <v>16.4080812322829</v>
      </c>
      <c r="F77" s="1"/>
      <c r="G77" s="1"/>
      <c r="H77" s="1"/>
    </row>
    <row r="78" customFormat="false" ht="12.8" hidden="false" customHeight="false" outlineLevel="0" collapsed="false">
      <c r="A78" s="2" t="n">
        <f aca="false">比較!A79</f>
        <v>35186</v>
      </c>
      <c r="B78" s="3" t="n">
        <f aca="false">比較!B$398/比較!B79</f>
        <v>5.87387585346534</v>
      </c>
      <c r="C78" s="3" t="n">
        <f aca="false">比較!C$398/比較!C79</f>
        <v>5.73813366810139</v>
      </c>
      <c r="D78" s="3" t="n">
        <f aca="false">比較!D$398/比較!D79</f>
        <v>8.41742599100874</v>
      </c>
      <c r="E78" s="3" t="n">
        <f aca="false">比較!E$398/比較!E79</f>
        <v>15.7999971114545</v>
      </c>
      <c r="F78" s="1"/>
      <c r="G78" s="1"/>
      <c r="H78" s="1"/>
    </row>
    <row r="79" customFormat="false" ht="12.8" hidden="false" customHeight="false" outlineLevel="0" collapsed="false">
      <c r="A79" s="2" t="n">
        <f aca="false">比較!A80</f>
        <v>35217</v>
      </c>
      <c r="B79" s="3" t="n">
        <f aca="false">比較!B$398/比較!B80</f>
        <v>5.86198188384012</v>
      </c>
      <c r="C79" s="3" t="n">
        <f aca="false">比較!C$398/比較!C80</f>
        <v>5.72521360511758</v>
      </c>
      <c r="D79" s="3" t="n">
        <f aca="false">比較!D$398/比較!D80</f>
        <v>8.83232350508852</v>
      </c>
      <c r="E79" s="3" t="n">
        <f aca="false">比較!E$398/比較!E80</f>
        <v>16.1520153550864</v>
      </c>
      <c r="F79" s="1"/>
      <c r="G79" s="1"/>
      <c r="H79" s="1"/>
    </row>
    <row r="80" customFormat="false" ht="12.8" hidden="false" customHeight="false" outlineLevel="0" collapsed="false">
      <c r="A80" s="2" t="n">
        <f aca="false">比較!A81</f>
        <v>35247</v>
      </c>
      <c r="B80" s="3" t="n">
        <f aca="false">比較!B$398/比較!B81</f>
        <v>5.99526488946284</v>
      </c>
      <c r="C80" s="3" t="n">
        <f aca="false">比較!C$398/比較!C81</f>
        <v>5.99968747558403</v>
      </c>
      <c r="D80" s="3" t="n">
        <f aca="false">比較!D$398/比較!D81</f>
        <v>9.68589381726649</v>
      </c>
      <c r="E80" s="3" t="n">
        <f aca="false">比較!E$398/比較!E81</f>
        <v>17.200610053301</v>
      </c>
      <c r="F80" s="1"/>
      <c r="G80" s="1"/>
      <c r="H80" s="1"/>
    </row>
    <row r="81" customFormat="false" ht="12.8" hidden="false" customHeight="false" outlineLevel="0" collapsed="false">
      <c r="A81" s="2" t="n">
        <f aca="false">比較!A82</f>
        <v>35278</v>
      </c>
      <c r="B81" s="3" t="n">
        <f aca="false">比較!B$398/比較!B82</f>
        <v>5.90208325914319</v>
      </c>
      <c r="C81" s="3" t="n">
        <f aca="false">比較!C$398/比較!C82</f>
        <v>5.88889400144174</v>
      </c>
      <c r="D81" s="3" t="n">
        <f aca="false">比較!D$398/比較!D82</f>
        <v>9.16905825667981</v>
      </c>
      <c r="E81" s="3" t="n">
        <f aca="false">比較!E$398/比較!E82</f>
        <v>16.4862184848622</v>
      </c>
      <c r="F81" s="1"/>
      <c r="G81" s="1"/>
      <c r="H81" s="1"/>
    </row>
    <row r="82" customFormat="false" ht="12.8" hidden="false" customHeight="false" outlineLevel="0" collapsed="false">
      <c r="A82" s="2" t="n">
        <f aca="false">比較!A83</f>
        <v>35309</v>
      </c>
      <c r="B82" s="3" t="n">
        <f aca="false">比較!B$398/比較!B83</f>
        <v>5.63522243529588</v>
      </c>
      <c r="C82" s="3" t="n">
        <f aca="false">比較!C$398/比較!C83</f>
        <v>5.58610856502699</v>
      </c>
      <c r="D82" s="3" t="n">
        <f aca="false">比較!D$398/比較!D83</f>
        <v>8.53069474782382</v>
      </c>
      <c r="E82" s="3" t="n">
        <f aca="false">比較!E$398/比較!E83</f>
        <v>14.8319639903468</v>
      </c>
      <c r="F82" s="1"/>
      <c r="G82" s="1"/>
      <c r="H82" s="1"/>
    </row>
    <row r="83" customFormat="false" ht="12.8" hidden="false" customHeight="false" outlineLevel="0" collapsed="false">
      <c r="A83" s="2" t="n">
        <f aca="false">比較!A84</f>
        <v>35339</v>
      </c>
      <c r="B83" s="3" t="n">
        <f aca="false">比較!B$398/比較!B84</f>
        <v>5.49762662164269</v>
      </c>
      <c r="C83" s="3" t="n">
        <f aca="false">比較!C$398/比較!C84</f>
        <v>5.44401434911452</v>
      </c>
      <c r="D83" s="3" t="n">
        <f aca="false">比較!D$398/比較!D84</f>
        <v>8.56847672143494</v>
      </c>
      <c r="E83" s="3" t="n">
        <f aca="false">比較!E$398/比較!E84</f>
        <v>14.5477466455671</v>
      </c>
      <c r="F83" s="1"/>
      <c r="G83" s="1"/>
      <c r="H83" s="1"/>
    </row>
    <row r="84" customFormat="false" ht="12.8" hidden="false" customHeight="false" outlineLevel="0" collapsed="false">
      <c r="A84" s="2" t="n">
        <f aca="false">比較!A85</f>
        <v>35370</v>
      </c>
      <c r="B84" s="3" t="n">
        <f aca="false">比較!B$398/比較!B85</f>
        <v>5.08261342901391</v>
      </c>
      <c r="C84" s="3" t="n">
        <f aca="false">比較!C$398/比較!C85</f>
        <v>5.07186071702201</v>
      </c>
      <c r="D84" s="3" t="n">
        <f aca="false">比較!D$398/比較!D85</f>
        <v>8.09716774587849</v>
      </c>
      <c r="E84" s="3" t="n">
        <f aca="false">比較!E$398/比較!E85</f>
        <v>13.1170609465114</v>
      </c>
      <c r="F84" s="1"/>
      <c r="G84" s="1"/>
      <c r="H84" s="1"/>
    </row>
    <row r="85" customFormat="false" ht="12.8" hidden="false" customHeight="false" outlineLevel="0" collapsed="false">
      <c r="A85" s="2" t="n">
        <f aca="false">比較!A86</f>
        <v>35400</v>
      </c>
      <c r="B85" s="3" t="n">
        <f aca="false">比較!B$398/比較!B86</f>
        <v>5.14049991780728</v>
      </c>
      <c r="C85" s="3" t="n">
        <f aca="false">比較!C$398/比較!C86</f>
        <v>5.18333018333018</v>
      </c>
      <c r="D85" s="3" t="n">
        <f aca="false">比較!D$398/比較!D86</f>
        <v>8.10707729487309</v>
      </c>
      <c r="E85" s="3" t="n">
        <f aca="false">比較!E$398/比較!E86</f>
        <v>13.3190805493328</v>
      </c>
      <c r="F85" s="1"/>
      <c r="G85" s="1"/>
      <c r="H85" s="1"/>
    </row>
    <row r="86" customFormat="false" ht="12.8" hidden="false" customHeight="false" outlineLevel="0" collapsed="false">
      <c r="A86" s="2" t="n">
        <f aca="false">比較!A87</f>
        <v>35431</v>
      </c>
      <c r="B86" s="3" t="n">
        <f aca="false">比較!B$398/比較!B87</f>
        <v>4.86524156475485</v>
      </c>
      <c r="C86" s="3" t="n">
        <f aca="false">比較!C$398/比較!C87</f>
        <v>4.88386587971914</v>
      </c>
      <c r="D86" s="3" t="n">
        <f aca="false">比較!D$398/比較!D87</f>
        <v>7.58523027865348</v>
      </c>
      <c r="E86" s="3" t="n">
        <f aca="false">比較!E$398/比較!E87</f>
        <v>11.8710433508762</v>
      </c>
      <c r="F86" s="1"/>
      <c r="G86" s="1"/>
      <c r="H86" s="1"/>
    </row>
    <row r="87" customFormat="false" ht="12.8" hidden="false" customHeight="false" outlineLevel="0" collapsed="false">
      <c r="A87" s="2" t="n">
        <f aca="false">比較!A88</f>
        <v>35462</v>
      </c>
      <c r="B87" s="3" t="n">
        <f aca="false">比較!B$398/比較!B88</f>
        <v>4.81950876233874</v>
      </c>
      <c r="C87" s="3" t="n">
        <f aca="false">比較!C$398/比較!C88</f>
        <v>4.85508712475658</v>
      </c>
      <c r="D87" s="3" t="n">
        <f aca="false">比較!D$398/比較!D88</f>
        <v>7.99578304048892</v>
      </c>
      <c r="E87" s="3" t="n">
        <f aca="false">比較!E$398/比較!E88</f>
        <v>12.8633445429532</v>
      </c>
      <c r="F87" s="1"/>
      <c r="G87" s="1"/>
      <c r="H87" s="1"/>
    </row>
    <row r="88" customFormat="false" ht="12.8" hidden="false" customHeight="false" outlineLevel="0" collapsed="false">
      <c r="A88" s="2" t="n">
        <f aca="false">比較!A89</f>
        <v>35490</v>
      </c>
      <c r="B88" s="3" t="n">
        <f aca="false">比較!B$398/比較!B89</f>
        <v>5.03492535091677</v>
      </c>
      <c r="C88" s="3" t="n">
        <f aca="false">比較!C$398/比較!C89</f>
        <v>5.07119082840237</v>
      </c>
      <c r="D88" s="3" t="n">
        <f aca="false">比較!D$398/比較!D89</f>
        <v>8.56714414340673</v>
      </c>
      <c r="E88" s="3" t="n">
        <f aca="false">比較!E$398/比較!E89</f>
        <v>13.7251398890924</v>
      </c>
      <c r="F88" s="1"/>
      <c r="G88" s="1"/>
      <c r="H88" s="1"/>
    </row>
    <row r="89" customFormat="false" ht="12.8" hidden="false" customHeight="false" outlineLevel="0" collapsed="false">
      <c r="A89" s="2" t="n">
        <f aca="false">比較!A90</f>
        <v>35521</v>
      </c>
      <c r="B89" s="3" t="n">
        <f aca="false">比較!B$398/比較!B90</f>
        <v>4.72925200349836</v>
      </c>
      <c r="C89" s="3" t="n">
        <f aca="false">比較!C$398/比較!C90</f>
        <v>4.79134948960491</v>
      </c>
      <c r="D89" s="3" t="n">
        <f aca="false">比較!D$398/比較!D90</f>
        <v>8.30172277039246</v>
      </c>
      <c r="E89" s="3" t="n">
        <f aca="false">比較!E$398/比較!E90</f>
        <v>12.5062990145643</v>
      </c>
      <c r="F89" s="1"/>
      <c r="G89" s="1"/>
      <c r="H89" s="1"/>
    </row>
    <row r="90" customFormat="false" ht="12.8" hidden="false" customHeight="false" outlineLevel="0" collapsed="false">
      <c r="A90" s="2" t="n">
        <f aca="false">比較!A91</f>
        <v>35551</v>
      </c>
      <c r="B90" s="3" t="n">
        <f aca="false">比較!B$398/比較!B91</f>
        <v>4.52149763198673</v>
      </c>
      <c r="C90" s="3" t="n">
        <f aca="false">比較!C$398/比較!C91</f>
        <v>4.52621775828736</v>
      </c>
      <c r="D90" s="3" t="n">
        <f aca="false">比較!D$398/比較!D91</f>
        <v>7.47434872029251</v>
      </c>
      <c r="E90" s="3" t="n">
        <f aca="false">比較!E$398/比較!E91</f>
        <v>11.4092506648589</v>
      </c>
      <c r="F90" s="1"/>
      <c r="G90" s="1"/>
      <c r="H90" s="1"/>
    </row>
    <row r="91" customFormat="false" ht="12.8" hidden="false" customHeight="false" outlineLevel="0" collapsed="false">
      <c r="A91" s="2" t="n">
        <f aca="false">比較!A92</f>
        <v>35582</v>
      </c>
      <c r="B91" s="3" t="n">
        <f aca="false">比較!B$398/比較!B92</f>
        <v>4.32010780954516</v>
      </c>
      <c r="C91" s="3" t="n">
        <f aca="false">比較!C$398/比較!C92</f>
        <v>4.33773188422171</v>
      </c>
      <c r="D91" s="3" t="n">
        <f aca="false">比較!D$398/比較!D92</f>
        <v>7.25795557774588</v>
      </c>
      <c r="E91" s="3" t="n">
        <f aca="false">比較!E$398/比較!E92</f>
        <v>11.4277238065392</v>
      </c>
      <c r="F91" s="1"/>
      <c r="G91" s="1"/>
      <c r="H91" s="1"/>
    </row>
    <row r="92" customFormat="false" ht="12.8" hidden="false" customHeight="false" outlineLevel="0" collapsed="false">
      <c r="A92" s="2" t="n">
        <f aca="false">比較!A93</f>
        <v>35612</v>
      </c>
      <c r="B92" s="3" t="n">
        <f aca="false">比較!B$398/比較!B93</f>
        <v>4.03123582414829</v>
      </c>
      <c r="C92" s="3" t="n">
        <f aca="false">比較!C$398/比較!C93</f>
        <v>4.02332575368591</v>
      </c>
      <c r="D92" s="3" t="n">
        <f aca="false">比較!D$398/比較!D93</f>
        <v>6.56695591067944</v>
      </c>
      <c r="E92" s="3" t="n">
        <f aca="false">比較!E$398/比較!E93</f>
        <v>9.88208088308357</v>
      </c>
      <c r="F92" s="1"/>
      <c r="G92" s="1"/>
      <c r="H92" s="1"/>
    </row>
    <row r="93" customFormat="false" ht="12.8" hidden="false" customHeight="false" outlineLevel="0" collapsed="false">
      <c r="A93" s="2" t="n">
        <f aca="false">比較!A94</f>
        <v>35643</v>
      </c>
      <c r="B93" s="3" t="n">
        <f aca="false">比較!B$398/比較!B94</f>
        <v>4.34865567628129</v>
      </c>
      <c r="C93" s="3" t="n">
        <f aca="false">比較!C$398/比較!C94</f>
        <v>4.26862485686015</v>
      </c>
      <c r="D93" s="3" t="n">
        <f aca="false">比較!D$398/比較!D94</f>
        <v>6.59380591185142</v>
      </c>
      <c r="E93" s="3" t="n">
        <f aca="false">比較!E$398/比較!E94</f>
        <v>10.1843842222367</v>
      </c>
      <c r="F93" s="1"/>
      <c r="G93" s="1"/>
      <c r="H93" s="1"/>
    </row>
    <row r="94" customFormat="false" ht="12.8" hidden="false" customHeight="false" outlineLevel="0" collapsed="false">
      <c r="A94" s="2" t="n">
        <f aca="false">比較!A95</f>
        <v>35674</v>
      </c>
      <c r="B94" s="3" t="n">
        <f aca="false">比較!B$398/比較!B95</f>
        <v>4.1719618640068</v>
      </c>
      <c r="C94" s="3" t="n">
        <f aca="false">比較!C$398/比較!C95</f>
        <v>4.05318385271514</v>
      </c>
      <c r="D94" s="3" t="n">
        <f aca="false">比較!D$398/比較!D95</f>
        <v>6.20901826551738</v>
      </c>
      <c r="E94" s="3" t="n">
        <f aca="false">比較!E$398/比較!E95</f>
        <v>9.97088874103375</v>
      </c>
      <c r="F94" s="1"/>
      <c r="G94" s="1"/>
      <c r="H94" s="1"/>
    </row>
    <row r="95" customFormat="false" ht="12.8" hidden="false" customHeight="false" outlineLevel="0" collapsed="false">
      <c r="A95" s="2" t="n">
        <f aca="false">比較!A96</f>
        <v>35704</v>
      </c>
      <c r="B95" s="3" t="n">
        <f aca="false">比較!B$398/比較!B96</f>
        <v>4.4540343559865</v>
      </c>
      <c r="C95" s="3" t="n">
        <f aca="false">比較!C$398/比較!C96</f>
        <v>4.19791826113577</v>
      </c>
      <c r="D95" s="3" t="n">
        <f aca="false">比較!D$398/比較!D96</f>
        <v>6.5677800716612</v>
      </c>
      <c r="E95" s="3" t="n">
        <f aca="false">比較!E$398/比較!E96</f>
        <v>10.7292520743022</v>
      </c>
      <c r="F95" s="1"/>
      <c r="G95" s="1"/>
      <c r="H95" s="1"/>
    </row>
    <row r="96" customFormat="false" ht="12.8" hidden="false" customHeight="false" outlineLevel="0" collapsed="false">
      <c r="A96" s="2" t="n">
        <f aca="false">比較!A97</f>
        <v>35735</v>
      </c>
      <c r="B96" s="3" t="n">
        <f aca="false">比較!B$398/比較!B97</f>
        <v>4.23709210647414</v>
      </c>
      <c r="C96" s="3" t="n">
        <f aca="false">比較!C$398/比較!C97</f>
        <v>4.01873560812225</v>
      </c>
      <c r="D96" s="3" t="n">
        <f aca="false">比較!D$398/比較!D97</f>
        <v>6.539302114898</v>
      </c>
      <c r="E96" s="3" t="n">
        <f aca="false">比較!E$398/比較!E97</f>
        <v>10.4137609351648</v>
      </c>
      <c r="F96" s="1"/>
      <c r="G96" s="1"/>
      <c r="H96" s="1"/>
    </row>
    <row r="97" customFormat="false" ht="12.8" hidden="false" customHeight="false" outlineLevel="0" collapsed="false">
      <c r="A97" s="2" t="n">
        <f aca="false">比較!A98</f>
        <v>35765</v>
      </c>
      <c r="B97" s="3" t="n">
        <f aca="false">比較!B$398/比較!B98</f>
        <v>4.19148634841634</v>
      </c>
      <c r="C97" s="3" t="n">
        <f aca="false">比較!C$398/比較!C98</f>
        <v>3.95649351318488</v>
      </c>
      <c r="D97" s="3" t="n">
        <f aca="false">比較!D$398/比較!D98</f>
        <v>6.66506192886936</v>
      </c>
      <c r="E97" s="3" t="n">
        <f aca="false">比較!E$398/比較!E98</f>
        <v>11.0413403310456</v>
      </c>
      <c r="F97" s="1"/>
      <c r="G97" s="1"/>
      <c r="H97" s="1"/>
    </row>
    <row r="98" customFormat="false" ht="12.8" hidden="false" customHeight="false" outlineLevel="0" collapsed="false">
      <c r="A98" s="2" t="n">
        <f aca="false">比較!A99</f>
        <v>35796</v>
      </c>
      <c r="B98" s="3" t="n">
        <f aca="false">比較!B$398/比較!B99</f>
        <v>4.19240877758806</v>
      </c>
      <c r="C98" s="3" t="n">
        <f aca="false">比較!C$398/比較!C99</f>
        <v>3.91673807483576</v>
      </c>
      <c r="D98" s="3" t="n">
        <f aca="false">比較!D$398/比較!D99</f>
        <v>6.46334354312815</v>
      </c>
      <c r="E98" s="3" t="n">
        <f aca="false">比較!E$398/比較!E99</f>
        <v>10.2132887698039</v>
      </c>
      <c r="F98" s="1"/>
      <c r="G98" s="1"/>
      <c r="H98" s="1"/>
    </row>
    <row r="99" customFormat="false" ht="12.8" hidden="false" customHeight="false" outlineLevel="0" collapsed="false">
      <c r="A99" s="2" t="n">
        <f aca="false">比較!A100</f>
        <v>35827</v>
      </c>
      <c r="B99" s="3" t="n">
        <f aca="false">比較!B$398/比較!B100</f>
        <v>3.87882106928506</v>
      </c>
      <c r="C99" s="3" t="n">
        <f aca="false">比較!C$398/比較!C100</f>
        <v>3.65896658852231</v>
      </c>
      <c r="D99" s="3" t="n">
        <f aca="false">比較!D$398/比較!D100</f>
        <v>5.9115622052403</v>
      </c>
      <c r="E99" s="3" t="n">
        <f aca="false">比較!E$398/比較!E100</f>
        <v>9.16128059758988</v>
      </c>
      <c r="F99" s="1"/>
      <c r="G99" s="1"/>
      <c r="H99" s="1"/>
    </row>
    <row r="100" customFormat="false" ht="12.8" hidden="false" customHeight="false" outlineLevel="0" collapsed="false">
      <c r="A100" s="2" t="n">
        <f aca="false">比較!A101</f>
        <v>35855</v>
      </c>
      <c r="B100" s="3" t="n">
        <f aca="false">比較!B$398/比較!B101</f>
        <v>3.76682197322666</v>
      </c>
      <c r="C100" s="3" t="n">
        <f aca="false">比較!C$398/比較!C101</f>
        <v>3.48491036986612</v>
      </c>
      <c r="D100" s="3" t="n">
        <f aca="false">比較!D$398/比較!D101</f>
        <v>5.70169092652314</v>
      </c>
      <c r="E100" s="3" t="n">
        <f aca="false">比較!E$398/比較!E101</f>
        <v>8.96216800747137</v>
      </c>
      <c r="F100" s="1"/>
      <c r="G100" s="1"/>
      <c r="H100" s="1"/>
    </row>
    <row r="101" customFormat="false" ht="12.8" hidden="false" customHeight="false" outlineLevel="0" collapsed="false">
      <c r="A101" s="2" t="n">
        <f aca="false">比較!A102</f>
        <v>35886</v>
      </c>
      <c r="B101" s="3" t="n">
        <f aca="false">比較!B$398/比較!B102</f>
        <v>3.6572838329273</v>
      </c>
      <c r="C101" s="3" t="n">
        <f aca="false">比較!C$398/比較!C102</f>
        <v>3.45356420058466</v>
      </c>
      <c r="D101" s="3" t="n">
        <f aca="false">比較!D$398/比較!D102</f>
        <v>5.60181116564352</v>
      </c>
      <c r="E101" s="3" t="n">
        <f aca="false">比較!E$398/比較!E102</f>
        <v>8.76499054578086</v>
      </c>
      <c r="F101" s="1"/>
      <c r="G101" s="1"/>
      <c r="H101" s="1"/>
    </row>
    <row r="102" customFormat="false" ht="12.8" hidden="false" customHeight="false" outlineLevel="0" collapsed="false">
      <c r="A102" s="2" t="n">
        <f aca="false">比較!A103</f>
        <v>35916</v>
      </c>
      <c r="B102" s="3" t="n">
        <f aca="false">比較!B$398/比較!B103</f>
        <v>3.72443440693487</v>
      </c>
      <c r="C102" s="3" t="n">
        <f aca="false">比較!C$398/比較!C103</f>
        <v>3.51982911937808</v>
      </c>
      <c r="D102" s="3" t="n">
        <f aca="false">比較!D$398/比較!D103</f>
        <v>5.88378015256877</v>
      </c>
      <c r="E102" s="3" t="n">
        <f aca="false">比較!E$398/比較!E103</f>
        <v>9.17711208234416</v>
      </c>
      <c r="F102" s="1"/>
      <c r="G102" s="1"/>
      <c r="H102" s="1"/>
    </row>
    <row r="103" customFormat="false" ht="12.8" hidden="false" customHeight="false" outlineLevel="0" collapsed="false">
      <c r="A103" s="2" t="n">
        <f aca="false">比較!A104</f>
        <v>35947</v>
      </c>
      <c r="B103" s="3" t="n">
        <f aca="false">比較!B$398/比較!B104</f>
        <v>3.70277513094825</v>
      </c>
      <c r="C103" s="3" t="n">
        <f aca="false">比較!C$398/比較!C104</f>
        <v>3.38628025118183</v>
      </c>
      <c r="D103" s="3" t="n">
        <f aca="false">比較!D$398/比較!D104</f>
        <v>5.52396634894497</v>
      </c>
      <c r="E103" s="3" t="n">
        <f aca="false">比較!E$398/比較!E104</f>
        <v>8.18023838365711</v>
      </c>
      <c r="F103" s="1"/>
      <c r="G103" s="1"/>
      <c r="H103" s="1"/>
    </row>
    <row r="104" customFormat="false" ht="12.8" hidden="false" customHeight="false" outlineLevel="0" collapsed="false">
      <c r="A104" s="2" t="n">
        <f aca="false">比較!A105</f>
        <v>35977</v>
      </c>
      <c r="B104" s="3" t="n">
        <f aca="false">比較!B$398/比較!B105</f>
        <v>3.73141932774907</v>
      </c>
      <c r="C104" s="3" t="n">
        <f aca="false">比較!C$398/比較!C105</f>
        <v>3.42607547270829</v>
      </c>
      <c r="D104" s="3" t="n">
        <f aca="false">比較!D$398/比較!D105</f>
        <v>5.58990381277405</v>
      </c>
      <c r="E104" s="3" t="n">
        <f aca="false">比較!E$398/比較!E105</f>
        <v>7.94313346790003</v>
      </c>
      <c r="F104" s="1"/>
      <c r="G104" s="1"/>
      <c r="H104" s="1"/>
    </row>
    <row r="105" customFormat="false" ht="12.8" hidden="false" customHeight="false" outlineLevel="0" collapsed="false">
      <c r="A105" s="2" t="n">
        <f aca="false">比較!A106</f>
        <v>36008</v>
      </c>
      <c r="B105" s="3" t="n">
        <f aca="false">比較!B$398/比較!B106</f>
        <v>4.39673911601712</v>
      </c>
      <c r="C105" s="3" t="n">
        <f aca="false">比較!C$398/比較!C106</f>
        <v>4.01084322246365</v>
      </c>
      <c r="D105" s="3" t="n">
        <f aca="false">比較!D$398/比較!D106</f>
        <v>6.98114390528598</v>
      </c>
      <c r="E105" s="3" t="n">
        <f aca="false">比較!E$398/比較!E106</f>
        <v>9.59341950646299</v>
      </c>
      <c r="F105" s="1"/>
      <c r="G105" s="1"/>
      <c r="H105" s="1"/>
    </row>
    <row r="106" customFormat="false" ht="12.8" hidden="false" customHeight="false" outlineLevel="0" collapsed="false">
      <c r="A106" s="2" t="n">
        <f aca="false">比較!A107</f>
        <v>36039</v>
      </c>
      <c r="B106" s="3" t="n">
        <f aca="false">比較!B$398/比較!B107</f>
        <v>4.22655694143029</v>
      </c>
      <c r="C106" s="3" t="n">
        <f aca="false">比較!C$398/比較!C107</f>
        <v>3.77528244560034</v>
      </c>
      <c r="D106" s="3" t="n">
        <f aca="false">比較!D$398/比較!D107</f>
        <v>6.17914324847683</v>
      </c>
      <c r="E106" s="3" t="n">
        <f aca="false">比較!E$398/比較!E107</f>
        <v>8.13074887772394</v>
      </c>
      <c r="F106" s="1"/>
      <c r="G106" s="1"/>
      <c r="H106" s="1"/>
    </row>
    <row r="107" customFormat="false" ht="12.8" hidden="false" customHeight="false" outlineLevel="0" collapsed="false">
      <c r="A107" s="2" t="n">
        <f aca="false">比較!A108</f>
        <v>36069</v>
      </c>
      <c r="B107" s="3" t="n">
        <f aca="false">比較!B$398/比較!B108</f>
        <v>3.8578742590586</v>
      </c>
      <c r="C107" s="3" t="n">
        <f aca="false">比較!C$398/比較!C108</f>
        <v>3.49467993118953</v>
      </c>
      <c r="D107" s="3" t="n">
        <f aca="false">比較!D$398/比較!D108</f>
        <v>5.90862542974726</v>
      </c>
      <c r="E107" s="3" t="n">
        <f aca="false">比較!E$398/比較!E108</f>
        <v>7.81121297803673</v>
      </c>
      <c r="F107" s="1"/>
      <c r="G107" s="1"/>
      <c r="H107" s="1"/>
    </row>
    <row r="108" customFormat="false" ht="12.8" hidden="false" customHeight="false" outlineLevel="0" collapsed="false">
      <c r="A108" s="2" t="n">
        <f aca="false">比較!A109</f>
        <v>36100</v>
      </c>
      <c r="B108" s="3" t="n">
        <f aca="false">比較!B$398/比較!B109</f>
        <v>3.63594561539179</v>
      </c>
      <c r="C108" s="3" t="n">
        <f aca="false">比較!C$398/比較!C109</f>
        <v>3.29958835712383</v>
      </c>
      <c r="D108" s="3" t="n">
        <f aca="false">比較!D$398/比較!D109</f>
        <v>5.36869210172656</v>
      </c>
      <c r="E108" s="3" t="n">
        <f aca="false">比較!E$398/比較!E109</f>
        <v>7.02184908470051</v>
      </c>
      <c r="F108" s="1"/>
      <c r="G108" s="1"/>
      <c r="H108" s="1"/>
    </row>
    <row r="109" customFormat="false" ht="12.8" hidden="false" customHeight="false" outlineLevel="0" collapsed="false">
      <c r="A109" s="2" t="n">
        <f aca="false">比較!A110</f>
        <v>36130</v>
      </c>
      <c r="B109" s="3" t="n">
        <f aca="false">比較!B$398/比較!B110</f>
        <v>3.61025243344446</v>
      </c>
      <c r="C109" s="3" t="n">
        <f aca="false">比較!C$398/比較!C110</f>
        <v>3.12350007728415</v>
      </c>
      <c r="D109" s="3" t="n">
        <f aca="false">比較!D$398/比較!D110</f>
        <v>4.77335145414993</v>
      </c>
      <c r="E109" s="3" t="n">
        <f aca="false">比較!E$398/比較!E110</f>
        <v>5.95844249214329</v>
      </c>
      <c r="F109" s="1"/>
      <c r="G109" s="1"/>
      <c r="H109" s="1"/>
    </row>
    <row r="110" customFormat="false" ht="12.8" hidden="false" customHeight="false" outlineLevel="0" collapsed="false">
      <c r="A110" s="2" t="n">
        <f aca="false">比較!A111</f>
        <v>36161</v>
      </c>
      <c r="B110" s="3" t="n">
        <f aca="false">比較!B$398/比較!B111</f>
        <v>3.54182258019708</v>
      </c>
      <c r="C110" s="3" t="n">
        <f aca="false">比較!C$398/比較!C111</f>
        <v>3.00045325247726</v>
      </c>
      <c r="D110" s="3" t="n">
        <f aca="false">比較!D$398/比較!D111</f>
        <v>4.17675157329332</v>
      </c>
      <c r="E110" s="3" t="n">
        <f aca="false">比較!E$398/比較!E111</f>
        <v>5.14282222086414</v>
      </c>
      <c r="F110" s="1"/>
      <c r="G110" s="1"/>
      <c r="H110" s="1"/>
    </row>
    <row r="111" customFormat="false" ht="12.8" hidden="false" customHeight="false" outlineLevel="0" collapsed="false">
      <c r="A111" s="2" t="n">
        <f aca="false">比較!A112</f>
        <v>36192</v>
      </c>
      <c r="B111" s="3" t="n">
        <f aca="false">比較!B$398/比較!B112</f>
        <v>3.56170748191869</v>
      </c>
      <c r="C111" s="3" t="n">
        <f aca="false">比較!C$398/比較!C112</f>
        <v>3.10054670402881</v>
      </c>
      <c r="D111" s="3" t="n">
        <f aca="false">比較!D$398/比較!D112</f>
        <v>4.57445050982723</v>
      </c>
      <c r="E111" s="3" t="n">
        <f aca="false">比較!E$398/比較!E112</f>
        <v>5.68216571096152</v>
      </c>
      <c r="F111" s="1"/>
      <c r="G111" s="1"/>
      <c r="H111" s="1"/>
    </row>
    <row r="112" customFormat="false" ht="12.8" hidden="false" customHeight="false" outlineLevel="0" collapsed="false">
      <c r="A112" s="2" t="n">
        <f aca="false">比較!A113</f>
        <v>36220</v>
      </c>
      <c r="B112" s="3" t="n">
        <f aca="false">比較!B$398/比較!B113</f>
        <v>3.38715900823203</v>
      </c>
      <c r="C112" s="3" t="n">
        <f aca="false">比較!C$398/比較!C113</f>
        <v>2.98475555244603</v>
      </c>
      <c r="D112" s="3" t="n">
        <f aca="false">比較!D$398/比較!D113</f>
        <v>4.25224668887625</v>
      </c>
      <c r="E112" s="3" t="n">
        <f aca="false">比較!E$398/比較!E113</f>
        <v>5.19360612232303</v>
      </c>
      <c r="F112" s="1"/>
      <c r="G112" s="1"/>
      <c r="H112" s="1"/>
    </row>
    <row r="113" customFormat="false" ht="12.8" hidden="false" customHeight="false" outlineLevel="0" collapsed="false">
      <c r="A113" s="2" t="n">
        <f aca="false">比較!A114</f>
        <v>36251</v>
      </c>
      <c r="B113" s="3" t="n">
        <f aca="false">比較!B$398/比較!B114</f>
        <v>3.07231041872122</v>
      </c>
      <c r="C113" s="3" t="n">
        <f aca="false">比較!C$398/比較!C114</f>
        <v>2.87564223550383</v>
      </c>
      <c r="D113" s="3" t="n">
        <f aca="false">比較!D$398/比較!D114</f>
        <v>4.11604302259276</v>
      </c>
      <c r="E113" s="3" t="n">
        <f aca="false">比較!E$398/比較!E114</f>
        <v>5.12067553208918</v>
      </c>
      <c r="F113" s="1"/>
      <c r="G113" s="1"/>
      <c r="H113" s="1"/>
    </row>
    <row r="114" customFormat="false" ht="12.8" hidden="false" customHeight="false" outlineLevel="0" collapsed="false">
      <c r="A114" s="2" t="n">
        <f aca="false">比較!A115</f>
        <v>36281</v>
      </c>
      <c r="B114" s="3" t="n">
        <f aca="false">比較!B$398/比較!B115</f>
        <v>3.13902128364781</v>
      </c>
      <c r="C114" s="3" t="n">
        <f aca="false">比較!C$398/比較!C115</f>
        <v>2.94928716278498</v>
      </c>
      <c r="D114" s="3" t="n">
        <f aca="false">比較!D$398/比較!D115</f>
        <v>4.23654939041174</v>
      </c>
      <c r="E114" s="3" t="n">
        <f aca="false">比較!E$398/比較!E115</f>
        <v>5.23508637603484</v>
      </c>
      <c r="F114" s="1"/>
      <c r="G114" s="1"/>
      <c r="H114" s="1"/>
    </row>
    <row r="115" customFormat="false" ht="12.8" hidden="false" customHeight="false" outlineLevel="0" collapsed="false">
      <c r="A115" s="2" t="n">
        <f aca="false">比較!A116</f>
        <v>36312</v>
      </c>
      <c r="B115" s="3" t="n">
        <f aca="false">比較!B$398/比較!B116</f>
        <v>3.02140680587851</v>
      </c>
      <c r="C115" s="3" t="n">
        <f aca="false">比較!C$398/比較!C116</f>
        <v>2.79702194928281</v>
      </c>
      <c r="D115" s="3" t="n">
        <f aca="false">比較!D$398/比較!D116</f>
        <v>3.89650499605379</v>
      </c>
      <c r="E115" s="3" t="n">
        <f aca="false">比較!E$398/比較!E116</f>
        <v>4.76310644949211</v>
      </c>
      <c r="F115" s="1"/>
      <c r="G115" s="1"/>
      <c r="H115" s="1"/>
    </row>
    <row r="116" customFormat="false" ht="12.8" hidden="false" customHeight="false" outlineLevel="0" collapsed="false">
      <c r="A116" s="2" t="n">
        <f aca="false">比較!A117</f>
        <v>36342</v>
      </c>
      <c r="B116" s="3" t="n">
        <f aca="false">比較!B$398/比較!B117</f>
        <v>3.11091631746151</v>
      </c>
      <c r="C116" s="3" t="n">
        <f aca="false">比較!C$398/比較!C117</f>
        <v>2.88962309591186</v>
      </c>
      <c r="D116" s="3" t="n">
        <f aca="false">比較!D$398/比較!D117</f>
        <v>3.96684467252103</v>
      </c>
      <c r="E116" s="3" t="n">
        <f aca="false">比較!E$398/比較!E117</f>
        <v>4.81730392394305</v>
      </c>
      <c r="F116" s="1"/>
      <c r="G116" s="1"/>
      <c r="H116" s="1"/>
    </row>
    <row r="117" customFormat="false" ht="12.8" hidden="false" customHeight="false" outlineLevel="0" collapsed="false">
      <c r="A117" s="2" t="n">
        <f aca="false">比較!A118</f>
        <v>36373</v>
      </c>
      <c r="B117" s="3" t="n">
        <f aca="false">比較!B$398/比較!B118</f>
        <v>3.0608941684027</v>
      </c>
      <c r="C117" s="3" t="n">
        <f aca="false">比較!C$398/比較!C118</f>
        <v>2.90780893813285</v>
      </c>
      <c r="D117" s="3" t="n">
        <f aca="false">比較!D$398/比較!D118</f>
        <v>3.82078960337306</v>
      </c>
      <c r="E117" s="3" t="n">
        <f aca="false">比較!E$398/比較!E118</f>
        <v>4.56418579230413</v>
      </c>
      <c r="F117" s="1"/>
      <c r="G117" s="1"/>
      <c r="H117" s="1"/>
    </row>
    <row r="118" customFormat="false" ht="12.8" hidden="false" customHeight="false" outlineLevel="0" collapsed="false">
      <c r="A118" s="2" t="n">
        <f aca="false">比較!A119</f>
        <v>36404</v>
      </c>
      <c r="B118" s="3" t="n">
        <f aca="false">比較!B$398/比較!B119</f>
        <v>3.2066758505402</v>
      </c>
      <c r="C118" s="3" t="n">
        <f aca="false">比較!C$398/比較!C119</f>
        <v>2.99327205681721</v>
      </c>
      <c r="D118" s="3" t="n">
        <f aca="false">比較!D$398/比較!D119</f>
        <v>3.81131470853847</v>
      </c>
      <c r="E118" s="3" t="n">
        <f aca="false">比較!E$398/比較!E119</f>
        <v>4.54327837534781</v>
      </c>
      <c r="F118" s="1"/>
      <c r="G118" s="1"/>
      <c r="H118" s="1"/>
    </row>
    <row r="119" customFormat="false" ht="12.8" hidden="false" customHeight="false" outlineLevel="0" collapsed="false">
      <c r="A119" s="2" t="n">
        <f aca="false">比較!A120</f>
        <v>36434</v>
      </c>
      <c r="B119" s="3" t="n">
        <f aca="false">比較!B$398/比較!B120</f>
        <v>3.08925271228822</v>
      </c>
      <c r="C119" s="3" t="n">
        <f aca="false">比較!C$398/比較!C120</f>
        <v>2.81709258729355</v>
      </c>
      <c r="D119" s="3" t="n">
        <f aca="false">比較!D$398/比較!D120</f>
        <v>3.52830843808888</v>
      </c>
      <c r="E119" s="3" t="n">
        <f aca="false">比較!E$398/比較!E120</f>
        <v>4.14787066246057</v>
      </c>
      <c r="F119" s="1"/>
      <c r="G119" s="1"/>
      <c r="H119" s="1"/>
    </row>
    <row r="120" customFormat="false" ht="12.8" hidden="false" customHeight="false" outlineLevel="0" collapsed="false">
      <c r="A120" s="2" t="n">
        <f aca="false">比較!A121</f>
        <v>36465</v>
      </c>
      <c r="B120" s="3" t="n">
        <f aca="false">比較!B$398/比較!B121</f>
        <v>3.04723836875253</v>
      </c>
      <c r="C120" s="3" t="n">
        <f aca="false">比較!C$398/比較!C121</f>
        <v>2.76439798115069</v>
      </c>
      <c r="D120" s="3" t="n">
        <f aca="false">比較!D$398/比較!D121</f>
        <v>3.13728358352117</v>
      </c>
      <c r="E120" s="3" t="n">
        <f aca="false">比較!E$398/比較!E121</f>
        <v>3.68750568811916</v>
      </c>
      <c r="F120" s="1"/>
      <c r="G120" s="1"/>
      <c r="H120" s="1"/>
    </row>
    <row r="121" customFormat="false" ht="12.8" hidden="false" customHeight="false" outlineLevel="0" collapsed="false">
      <c r="A121" s="2" t="n">
        <f aca="false">比較!A122</f>
        <v>36495</v>
      </c>
      <c r="B121" s="3" t="n">
        <f aca="false">比較!B$398/比較!B122</f>
        <v>2.88309420098251</v>
      </c>
      <c r="C121" s="3" t="n">
        <f aca="false">比較!C$398/比較!C122</f>
        <v>2.61323804662243</v>
      </c>
      <c r="D121" s="3" t="n">
        <f aca="false">比較!D$398/比較!D122</f>
        <v>2.57205275587262</v>
      </c>
      <c r="E121" s="3" t="n">
        <f aca="false">比較!E$398/比較!E122</f>
        <v>2.95044810576537</v>
      </c>
      <c r="F121" s="1"/>
      <c r="G121" s="1"/>
      <c r="H121" s="1"/>
    </row>
    <row r="122" customFormat="false" ht="12.8" hidden="false" customHeight="false" outlineLevel="0" collapsed="false">
      <c r="A122" s="2" t="n">
        <f aca="false">比較!A123</f>
        <v>36526</v>
      </c>
      <c r="B122" s="3" t="n">
        <f aca="false">比較!B$398/比較!B123</f>
        <v>3.02976635522561</v>
      </c>
      <c r="C122" s="3" t="n">
        <f aca="false">比較!C$398/比較!C123</f>
        <v>2.7533955796509</v>
      </c>
      <c r="D122" s="3" t="n">
        <f aca="false">比較!D$398/比較!D123</f>
        <v>2.6562310454655</v>
      </c>
      <c r="E122" s="3" t="n">
        <f aca="false">比較!E$398/比較!E123</f>
        <v>3.06431562583157</v>
      </c>
      <c r="F122" s="1"/>
      <c r="G122" s="1"/>
      <c r="H122" s="1"/>
    </row>
    <row r="123" customFormat="false" ht="12.8" hidden="false" customHeight="false" outlineLevel="0" collapsed="false">
      <c r="A123" s="2" t="n">
        <f aca="false">比較!A124</f>
        <v>36557</v>
      </c>
      <c r="B123" s="3" t="n">
        <f aca="false">比較!B$398/比較!B124</f>
        <v>3.27273553040932</v>
      </c>
      <c r="C123" s="3" t="n">
        <f aca="false">比較!C$398/比較!C124</f>
        <v>2.8098973961154</v>
      </c>
      <c r="D123" s="3" t="n">
        <f aca="false">比較!D$398/比較!D124</f>
        <v>2.2284800572318</v>
      </c>
      <c r="E123" s="3" t="n">
        <f aca="false">比較!E$398/比較!E124</f>
        <v>2.56384200387163</v>
      </c>
      <c r="F123" s="1"/>
      <c r="G123" s="1"/>
      <c r="H123" s="1"/>
    </row>
    <row r="124" customFormat="false" ht="12.8" hidden="false" customHeight="false" outlineLevel="0" collapsed="false">
      <c r="A124" s="2" t="n">
        <f aca="false">比較!A125</f>
        <v>36586</v>
      </c>
      <c r="B124" s="3" t="n">
        <f aca="false">比較!B$398/比較!B125</f>
        <v>3.03492880836995</v>
      </c>
      <c r="C124" s="3" t="n">
        <f aca="false">比較!C$398/比較!C125</f>
        <v>2.5620921138678</v>
      </c>
      <c r="D124" s="3" t="n">
        <f aca="false">比較!D$398/比較!D125</f>
        <v>2.2888408272339</v>
      </c>
      <c r="E124" s="3" t="n">
        <f aca="false">比較!E$398/比較!E125</f>
        <v>2.48753024211886</v>
      </c>
      <c r="F124" s="1"/>
      <c r="G124" s="1"/>
      <c r="H124" s="1"/>
    </row>
    <row r="125" customFormat="false" ht="12.8" hidden="false" customHeight="false" outlineLevel="0" collapsed="false">
      <c r="A125" s="2" t="n">
        <f aca="false">比較!A126</f>
        <v>36617</v>
      </c>
      <c r="B125" s="3" t="n">
        <f aca="false">比較!B$398/比較!B126</f>
        <v>3.08808711076662</v>
      </c>
      <c r="C125" s="3" t="n">
        <f aca="false">比較!C$398/比較!C126</f>
        <v>2.64350089160923</v>
      </c>
      <c r="D125" s="3" t="n">
        <f aca="false">比較!D$398/比較!D126</f>
        <v>2.71105976698285</v>
      </c>
      <c r="E125" s="3" t="n">
        <f aca="false">比較!E$398/比較!E126</f>
        <v>2.89934749998675</v>
      </c>
      <c r="F125" s="1"/>
      <c r="G125" s="1"/>
      <c r="H125" s="1"/>
    </row>
    <row r="126" customFormat="false" ht="12.8" hidden="false" customHeight="false" outlineLevel="0" collapsed="false">
      <c r="A126" s="2" t="n">
        <f aca="false">比較!A127</f>
        <v>36647</v>
      </c>
      <c r="B126" s="3" t="n">
        <f aca="false">比較!B$398/比較!B127</f>
        <v>3.15018142352367</v>
      </c>
      <c r="C126" s="3" t="n">
        <f aca="false">比較!C$398/比較!C127</f>
        <v>2.70273124032099</v>
      </c>
      <c r="D126" s="3" t="n">
        <f aca="false">比較!D$398/比較!D127</f>
        <v>3.07755277264026</v>
      </c>
      <c r="E126" s="3" t="n">
        <f aca="false">比較!E$398/比較!E127</f>
        <v>3.29106399364636</v>
      </c>
      <c r="F126" s="1"/>
      <c r="G126" s="1"/>
      <c r="H126" s="1"/>
    </row>
    <row r="127" customFormat="false" ht="12.8" hidden="false" customHeight="false" outlineLevel="0" collapsed="false">
      <c r="A127" s="2" t="n">
        <f aca="false">比較!A128</f>
        <v>36678</v>
      </c>
      <c r="B127" s="3" t="n">
        <f aca="false">比較!B$398/比較!B128</f>
        <v>3.17262607796782</v>
      </c>
      <c r="C127" s="3" t="n">
        <f aca="false">比較!C$398/比較!C128</f>
        <v>2.6395572666025</v>
      </c>
      <c r="D127" s="3" t="n">
        <f aca="false">比較!D$398/比較!D128</f>
        <v>2.63897874743767</v>
      </c>
      <c r="E127" s="3" t="n">
        <f aca="false">比較!E$398/比較!E128</f>
        <v>2.90658086662646</v>
      </c>
      <c r="F127" s="1"/>
      <c r="G127" s="1"/>
      <c r="H127" s="1"/>
    </row>
    <row r="128" customFormat="false" ht="12.8" hidden="false" customHeight="false" outlineLevel="0" collapsed="false">
      <c r="A128" s="2" t="n">
        <f aca="false">比較!A129</f>
        <v>36708</v>
      </c>
      <c r="B128" s="3" t="n">
        <f aca="false">比較!B$398/比較!B129</f>
        <v>3.15028920412318</v>
      </c>
      <c r="C128" s="3" t="n">
        <f aca="false">比較!C$398/比較!C129</f>
        <v>2.68340753269082</v>
      </c>
      <c r="D128" s="3" t="n">
        <f aca="false">比較!D$398/比較!D129</f>
        <v>2.77847299833554</v>
      </c>
      <c r="E128" s="3" t="n">
        <f aca="false">比較!E$398/比較!E129</f>
        <v>3.03095017108344</v>
      </c>
      <c r="F128" s="1"/>
      <c r="G128" s="1"/>
      <c r="H128" s="1"/>
    </row>
    <row r="129" customFormat="false" ht="12.8" hidden="false" customHeight="false" outlineLevel="0" collapsed="false">
      <c r="A129" s="2" t="n">
        <f aca="false">比較!A130</f>
        <v>36739</v>
      </c>
      <c r="B129" s="3" t="n">
        <f aca="false">比較!B$398/比較!B130</f>
        <v>2.95559379764781</v>
      </c>
      <c r="C129" s="3" t="n">
        <f aca="false">比較!C$398/比較!C130</f>
        <v>2.52984818934163</v>
      </c>
      <c r="D129" s="3" t="n">
        <f aca="false">比較!D$398/比較!D130</f>
        <v>2.4882570399515</v>
      </c>
      <c r="E129" s="3" t="n">
        <f aca="false">比較!E$398/比較!E130</f>
        <v>2.68289847679634</v>
      </c>
      <c r="F129" s="1"/>
      <c r="G129" s="1"/>
      <c r="H129" s="1"/>
    </row>
    <row r="130" customFormat="false" ht="12.8" hidden="false" customHeight="false" outlineLevel="0" collapsed="false">
      <c r="A130" s="2" t="n">
        <f aca="false">比較!A131</f>
        <v>36770</v>
      </c>
      <c r="B130" s="3" t="n">
        <f aca="false">比較!B$398/比較!B131</f>
        <v>3.11215181411559</v>
      </c>
      <c r="C130" s="3" t="n">
        <f aca="false">比較!C$398/比較!C131</f>
        <v>2.67279726559509</v>
      </c>
      <c r="D130" s="3" t="n">
        <f aca="false">比較!D$398/比較!D131</f>
        <v>2.84971221023628</v>
      </c>
      <c r="E130" s="3" t="n">
        <f aca="false">比較!E$398/比較!E131</f>
        <v>3.0638350309891</v>
      </c>
      <c r="F130" s="1"/>
      <c r="G130" s="1"/>
      <c r="H130" s="1"/>
    </row>
    <row r="131" customFormat="false" ht="12.8" hidden="false" customHeight="false" outlineLevel="0" collapsed="false">
      <c r="A131" s="2" t="n">
        <f aca="false">比較!A132</f>
        <v>36800</v>
      </c>
      <c r="B131" s="3" t="n">
        <f aca="false">比較!B$398/比較!B132</f>
        <v>3.02131592523658</v>
      </c>
      <c r="C131" s="3" t="n">
        <f aca="false">比較!C$398/比較!C132</f>
        <v>2.68609206660137</v>
      </c>
      <c r="D131" s="3" t="n">
        <f aca="false">比較!D$398/比較!D132</f>
        <v>3.10612144360063</v>
      </c>
      <c r="E131" s="3" t="n">
        <f aca="false">比較!E$398/比較!E132</f>
        <v>3.33295554946227</v>
      </c>
      <c r="F131" s="1"/>
      <c r="G131" s="1"/>
      <c r="H131" s="1"/>
    </row>
    <row r="132" customFormat="false" ht="12.8" hidden="false" customHeight="false" outlineLevel="0" collapsed="false">
      <c r="A132" s="2" t="n">
        <f aca="false">比較!A133</f>
        <v>36831</v>
      </c>
      <c r="B132" s="3" t="n">
        <f aca="false">比較!B$398/比較!B133</f>
        <v>3.18280395871521</v>
      </c>
      <c r="C132" s="3" t="n">
        <f aca="false">比較!C$398/比較!C133</f>
        <v>2.91988288528081</v>
      </c>
      <c r="D132" s="3" t="n">
        <f aca="false">比較!D$398/比較!D133</f>
        <v>4.02877675687952</v>
      </c>
      <c r="E132" s="3" t="n">
        <f aca="false">比較!E$398/比較!E133</f>
        <v>4.36448650330735</v>
      </c>
      <c r="F132" s="1"/>
      <c r="G132" s="1"/>
      <c r="H132" s="1"/>
    </row>
    <row r="133" customFormat="false" ht="12.8" hidden="false" customHeight="false" outlineLevel="0" collapsed="false">
      <c r="A133" s="2" t="n">
        <f aca="false">比較!A134</f>
        <v>36861</v>
      </c>
      <c r="B133" s="3" t="n">
        <f aca="false">比較!B$398/比較!B134</f>
        <v>3.07293417448097</v>
      </c>
      <c r="C133" s="3" t="n">
        <f aca="false">比較!C$398/比較!C134</f>
        <v>2.90809525252219</v>
      </c>
      <c r="D133" s="3" t="n">
        <f aca="false">比較!D$398/比較!D134</f>
        <v>4.23654939041174</v>
      </c>
      <c r="E133" s="3" t="n">
        <f aca="false">比較!E$398/比較!E134</f>
        <v>4.6717171285818</v>
      </c>
      <c r="F133" s="1"/>
      <c r="G133" s="1"/>
      <c r="H133" s="1"/>
    </row>
    <row r="134" customFormat="false" ht="12.8" hidden="false" customHeight="false" outlineLevel="0" collapsed="false">
      <c r="A134" s="2" t="n">
        <f aca="false">比較!A135</f>
        <v>36892</v>
      </c>
      <c r="B134" s="3" t="n">
        <f aca="false">比較!B$398/比較!B135</f>
        <v>3.04456544102519</v>
      </c>
      <c r="C134" s="3" t="n">
        <f aca="false">比較!C$398/比較!C135</f>
        <v>2.81074077056537</v>
      </c>
      <c r="D134" s="3" t="n">
        <f aca="false">比較!D$398/比較!D135</f>
        <v>3.77479235266326</v>
      </c>
      <c r="E134" s="3" t="n">
        <f aca="false">比較!E$398/比較!E135</f>
        <v>4.21895873505592</v>
      </c>
      <c r="F134" s="1"/>
      <c r="G134" s="1"/>
      <c r="H134" s="1"/>
    </row>
    <row r="135" customFormat="false" ht="12.8" hidden="false" customHeight="false" outlineLevel="0" collapsed="false">
      <c r="A135" s="2" t="n">
        <f aca="false">比較!A136</f>
        <v>36923</v>
      </c>
      <c r="B135" s="3" t="n">
        <f aca="false">比較!B$398/比較!B136</f>
        <v>3.15830354216372</v>
      </c>
      <c r="C135" s="3" t="n">
        <f aca="false">比較!C$398/比較!C136</f>
        <v>3.09652079939352</v>
      </c>
      <c r="D135" s="3" t="n">
        <f aca="false">比較!D$398/比較!D136</f>
        <v>4.86399018509827</v>
      </c>
      <c r="E135" s="3" t="n">
        <f aca="false">比較!E$398/比較!E136</f>
        <v>5.73266538106817</v>
      </c>
      <c r="F135" s="1"/>
      <c r="G135" s="1"/>
      <c r="H135" s="1"/>
    </row>
    <row r="136" customFormat="false" ht="12.8" hidden="false" customHeight="false" outlineLevel="0" collapsed="false">
      <c r="A136" s="2" t="n">
        <f aca="false">比較!A137</f>
        <v>36951</v>
      </c>
      <c r="B136" s="3" t="n">
        <f aca="false">比較!B$398/比較!B137</f>
        <v>3.35540218529009</v>
      </c>
      <c r="C136" s="3" t="n">
        <f aca="false">比較!C$398/比較!C137</f>
        <v>3.30897244749339</v>
      </c>
      <c r="D136" s="3" t="n">
        <f aca="false">比較!D$398/比較!D137</f>
        <v>5.68750067925185</v>
      </c>
      <c r="E136" s="3" t="n">
        <f aca="false">比較!E$398/比較!E137</f>
        <v>6.95360559351661</v>
      </c>
      <c r="F136" s="1"/>
      <c r="G136" s="1"/>
      <c r="H136" s="1"/>
    </row>
    <row r="137" customFormat="false" ht="12.8" hidden="false" customHeight="false" outlineLevel="0" collapsed="false">
      <c r="A137" s="2" t="n">
        <f aca="false">比較!A138</f>
        <v>36982</v>
      </c>
      <c r="B137" s="3" t="n">
        <f aca="false">比較!B$398/比較!B138</f>
        <v>3.08778506134624</v>
      </c>
      <c r="C137" s="3" t="n">
        <f aca="false">比較!C$398/比較!C138</f>
        <v>3.07292750468202</v>
      </c>
      <c r="D137" s="3" t="n">
        <f aca="false">比較!D$398/比較!D138</f>
        <v>4.9457906475636</v>
      </c>
      <c r="E137" s="3" t="n">
        <f aca="false">比較!E$398/比較!E138</f>
        <v>5.8969679001698</v>
      </c>
      <c r="F137" s="1"/>
      <c r="G137" s="1"/>
      <c r="H137" s="1"/>
    </row>
    <row r="138" customFormat="false" ht="12.8" hidden="false" customHeight="false" outlineLevel="0" collapsed="false">
      <c r="A138" s="2" t="n">
        <f aca="false">比較!A139</f>
        <v>37012</v>
      </c>
      <c r="B138" s="3" t="n">
        <f aca="false">比較!B$398/比較!B139</f>
        <v>3.03770731877191</v>
      </c>
      <c r="C138" s="3" t="n">
        <f aca="false">比較!C$398/比較!C139</f>
        <v>3.05736490898377</v>
      </c>
      <c r="D138" s="3" t="n">
        <f aca="false">比較!D$398/比較!D139</f>
        <v>4.9592653838682</v>
      </c>
      <c r="E138" s="3" t="n">
        <f aca="false">比較!E$398/比較!E139</f>
        <v>6.07801587874815</v>
      </c>
      <c r="F138" s="1"/>
      <c r="G138" s="1"/>
      <c r="H138" s="1"/>
    </row>
    <row r="139" customFormat="false" ht="12.8" hidden="false" customHeight="false" outlineLevel="0" collapsed="false">
      <c r="A139" s="2" t="n">
        <f aca="false">比較!A140</f>
        <v>37043</v>
      </c>
      <c r="B139" s="3" t="n">
        <f aca="false">比較!B$398/比較!B140</f>
        <v>3.15616240097502</v>
      </c>
      <c r="C139" s="3" t="n">
        <f aca="false">比較!C$398/比較!C140</f>
        <v>3.13587284993221</v>
      </c>
      <c r="D139" s="3" t="n">
        <f aca="false">比較!D$398/比較!D140</f>
        <v>4.84281245951398</v>
      </c>
      <c r="E139" s="3" t="n">
        <f aca="false">比較!E$398/比較!E140</f>
        <v>5.97739032559461</v>
      </c>
      <c r="F139" s="1"/>
      <c r="G139" s="1"/>
      <c r="H139" s="1"/>
    </row>
    <row r="140" customFormat="false" ht="12.8" hidden="false" customHeight="false" outlineLevel="0" collapsed="false">
      <c r="A140" s="2" t="n">
        <f aca="false">比較!A141</f>
        <v>37073</v>
      </c>
      <c r="B140" s="3" t="n">
        <f aca="false">比較!B$398/比較!B141</f>
        <v>3.15004072106215</v>
      </c>
      <c r="C140" s="3" t="n">
        <f aca="false">比較!C$398/比較!C141</f>
        <v>3.16991818234357</v>
      </c>
      <c r="D140" s="3" t="n">
        <f aca="false">比較!D$398/比較!D141</f>
        <v>5.16320117604692</v>
      </c>
      <c r="E140" s="3" t="n">
        <f aca="false">比較!E$398/比較!E141</f>
        <v>6.49779937158843</v>
      </c>
      <c r="F140" s="1"/>
      <c r="G140" s="1"/>
      <c r="H140" s="1"/>
    </row>
    <row r="141" customFormat="false" ht="12.8" hidden="false" customHeight="false" outlineLevel="0" collapsed="false">
      <c r="A141" s="2" t="n">
        <f aca="false">比較!A142</f>
        <v>37104</v>
      </c>
      <c r="B141" s="3" t="n">
        <f aca="false">比較!B$398/比較!B142</f>
        <v>3.33146862986507</v>
      </c>
      <c r="C141" s="3" t="n">
        <f aca="false">比較!C$398/比較!C142</f>
        <v>3.38705693466716</v>
      </c>
      <c r="D141" s="3" t="n">
        <f aca="false">比較!D$398/比較!D142</f>
        <v>5.79722282226395</v>
      </c>
      <c r="E141" s="3" t="n">
        <f aca="false">比較!E$398/比較!E142</f>
        <v>7.44353269374702</v>
      </c>
      <c r="F141" s="1"/>
      <c r="G141" s="1"/>
      <c r="H141" s="1"/>
    </row>
    <row r="142" customFormat="false" ht="12.8" hidden="false" customHeight="false" outlineLevel="0" collapsed="false">
      <c r="A142" s="2" t="n">
        <f aca="false">比較!A143</f>
        <v>37135</v>
      </c>
      <c r="B142" s="3" t="n">
        <f aca="false">比較!B$398/比較!B143</f>
        <v>3.74648829733848</v>
      </c>
      <c r="C142" s="3" t="n">
        <f aca="false">比較!C$398/比較!C143</f>
        <v>3.68849309278152</v>
      </c>
      <c r="D142" s="3" t="n">
        <f aca="false">比較!D$398/比較!D143</f>
        <v>6.98323992527355</v>
      </c>
      <c r="E142" s="3" t="n">
        <f aca="false">比較!E$398/比較!E143</f>
        <v>9.36326677336803</v>
      </c>
      <c r="F142" s="1"/>
      <c r="G142" s="1"/>
      <c r="H142" s="1"/>
    </row>
    <row r="143" customFormat="false" ht="12.8" hidden="false" customHeight="false" outlineLevel="0" collapsed="false">
      <c r="A143" s="2" t="n">
        <f aca="false">比較!A144</f>
        <v>37165</v>
      </c>
      <c r="B143" s="3" t="n">
        <f aca="false">比較!B$398/比較!B144</f>
        <v>3.6525364897952</v>
      </c>
      <c r="C143" s="3" t="n">
        <f aca="false">比較!C$398/比較!C144</f>
        <v>3.62292173847402</v>
      </c>
      <c r="D143" s="3" t="n">
        <f aca="false">比較!D$398/比較!D144</f>
        <v>6.19245059756242</v>
      </c>
      <c r="E143" s="3" t="n">
        <f aca="false">比較!E$398/比較!E144</f>
        <v>8.0157681091458</v>
      </c>
      <c r="F143" s="1"/>
      <c r="G143" s="1"/>
      <c r="H143" s="1"/>
    </row>
    <row r="144" customFormat="false" ht="12.8" hidden="false" customHeight="false" outlineLevel="0" collapsed="false">
      <c r="A144" s="2" t="n">
        <f aca="false">比較!A145</f>
        <v>37196</v>
      </c>
      <c r="B144" s="3" t="n">
        <f aca="false">比較!B$398/比較!B145</f>
        <v>3.36467320911612</v>
      </c>
      <c r="C144" s="3" t="n">
        <f aca="false">比較!C$398/比較!C145</f>
        <v>3.36960814428014</v>
      </c>
      <c r="D144" s="3" t="n">
        <f aca="false">比較!D$398/比較!D145</f>
        <v>5.42141739788043</v>
      </c>
      <c r="E144" s="3" t="n">
        <f aca="false">比較!E$398/比較!E145</f>
        <v>6.85427148272297</v>
      </c>
      <c r="F144" s="1"/>
      <c r="G144" s="1"/>
      <c r="H144" s="1"/>
    </row>
    <row r="145" customFormat="false" ht="12.8" hidden="false" customHeight="false" outlineLevel="0" collapsed="false">
      <c r="A145" s="2" t="n">
        <f aca="false">比較!A146</f>
        <v>37226</v>
      </c>
      <c r="B145" s="3" t="n">
        <f aca="false">比較!B$398/比較!B146</f>
        <v>3.30761662425785</v>
      </c>
      <c r="C145" s="3" t="n">
        <f aca="false">比較!C$398/比較!C146</f>
        <v>3.3442791443105</v>
      </c>
      <c r="D145" s="3" t="n">
        <f aca="false">比較!D$398/比較!D146</f>
        <v>5.36632485643971</v>
      </c>
      <c r="E145" s="3" t="n">
        <f aca="false">比較!E$398/比較!E146</f>
        <v>6.93685044862243</v>
      </c>
      <c r="F145" s="1"/>
      <c r="G145" s="1"/>
      <c r="H145" s="1"/>
    </row>
    <row r="146" customFormat="false" ht="12.8" hidden="false" customHeight="false" outlineLevel="0" collapsed="false">
      <c r="A146" s="2" t="n">
        <f aca="false">比較!A147</f>
        <v>37257</v>
      </c>
      <c r="B146" s="3" t="n">
        <f aca="false">比較!B$398/比較!B147</f>
        <v>3.34145967741936</v>
      </c>
      <c r="C146" s="3" t="n">
        <f aca="false">比較!C$398/比較!C147</f>
        <v>3.39718633870111</v>
      </c>
      <c r="D146" s="3" t="n">
        <f aca="false">比較!D$398/比較!D147</f>
        <v>5.41174645688019</v>
      </c>
      <c r="E146" s="3" t="n">
        <f aca="false">比較!E$398/比較!E147</f>
        <v>7.05713566899114</v>
      </c>
      <c r="F146" s="1"/>
      <c r="G146" s="1"/>
      <c r="H146" s="1"/>
    </row>
    <row r="147" customFormat="false" ht="12.8" hidden="false" customHeight="false" outlineLevel="0" collapsed="false">
      <c r="A147" s="2" t="n">
        <f aca="false">比較!A148</f>
        <v>37288</v>
      </c>
      <c r="B147" s="3" t="n">
        <f aca="false">比較!B$398/比較!B148</f>
        <v>3.27991822784785</v>
      </c>
      <c r="C147" s="3" t="n">
        <f aca="false">比較!C$398/比較!C148</f>
        <v>3.46922917061975</v>
      </c>
      <c r="D147" s="3" t="n">
        <f aca="false">比較!D$398/比較!D148</f>
        <v>6.04478223957401</v>
      </c>
      <c r="E147" s="3" t="n">
        <f aca="false">比較!E$398/比較!E148</f>
        <v>8.04855726078192</v>
      </c>
      <c r="F147" s="1"/>
      <c r="G147" s="1"/>
      <c r="H147" s="1"/>
    </row>
    <row r="148" customFormat="false" ht="12.8" hidden="false" customHeight="false" outlineLevel="0" collapsed="false">
      <c r="A148" s="2" t="n">
        <f aca="false">比較!A149</f>
        <v>37316</v>
      </c>
      <c r="B148" s="3" t="n">
        <f aca="false">比較!B$398/比較!B149</f>
        <v>3.18603144577919</v>
      </c>
      <c r="C148" s="3" t="n">
        <f aca="false">比較!C$398/比較!C149</f>
        <v>3.34629027619205</v>
      </c>
      <c r="D148" s="3" t="n">
        <f aca="false">比較!D$398/比較!D149</f>
        <v>5.67181293521554</v>
      </c>
      <c r="E148" s="3" t="n">
        <f aca="false">比較!E$398/比較!E149</f>
        <v>7.53006931395021</v>
      </c>
      <c r="F148" s="1"/>
      <c r="G148" s="1"/>
      <c r="H148" s="1"/>
    </row>
    <row r="149" customFormat="false" ht="12.8" hidden="false" customHeight="false" outlineLevel="0" collapsed="false">
      <c r="A149" s="2" t="n">
        <f aca="false">比較!A150</f>
        <v>37347</v>
      </c>
      <c r="B149" s="3" t="n">
        <f aca="false">比較!B$398/比較!B150</f>
        <v>3.3326509970622</v>
      </c>
      <c r="C149" s="3" t="n">
        <f aca="false">比較!C$398/比較!C150</f>
        <v>3.56526018645768</v>
      </c>
      <c r="D149" s="3" t="n">
        <f aca="false">比較!D$398/比較!D150</f>
        <v>6.19967658435166</v>
      </c>
      <c r="E149" s="3" t="n">
        <f aca="false">比較!E$398/比較!E150</f>
        <v>8.56629628759583</v>
      </c>
      <c r="F149" s="1"/>
      <c r="G149" s="1"/>
      <c r="H149" s="1"/>
    </row>
    <row r="150" customFormat="false" ht="12.8" hidden="false" customHeight="false" outlineLevel="0" collapsed="false">
      <c r="A150" s="2" t="n">
        <f aca="false">比較!A151</f>
        <v>37377</v>
      </c>
      <c r="B150" s="3" t="n">
        <f aca="false">比較!B$398/比較!B151</f>
        <v>3.33969219918894</v>
      </c>
      <c r="C150" s="3" t="n">
        <f aca="false">比較!C$398/比較!C151</f>
        <v>3.59793466649174</v>
      </c>
      <c r="D150" s="3" t="n">
        <f aca="false">比較!D$398/比較!D151</f>
        <v>6.47786449468661</v>
      </c>
      <c r="E150" s="3" t="n">
        <f aca="false">比較!E$398/比較!E151</f>
        <v>9.0535445321681</v>
      </c>
      <c r="F150" s="1"/>
      <c r="G150" s="1"/>
      <c r="H150" s="1"/>
    </row>
    <row r="151" customFormat="false" ht="12.8" hidden="false" customHeight="false" outlineLevel="0" collapsed="false">
      <c r="A151" s="2" t="n">
        <f aca="false">比較!A152</f>
        <v>37408</v>
      </c>
      <c r="B151" s="3" t="n">
        <f aca="false">比較!B$398/比較!B152</f>
        <v>3.58610273864416</v>
      </c>
      <c r="C151" s="3" t="n">
        <f aca="false">比較!C$398/比較!C152</f>
        <v>3.87898809884626</v>
      </c>
      <c r="D151" s="3" t="n">
        <f aca="false">比較!D$398/比較!D152</f>
        <v>7.15309490777127</v>
      </c>
      <c r="E151" s="3" t="n">
        <f aca="false">比較!E$398/比較!E152</f>
        <v>10.4048468247401</v>
      </c>
      <c r="F151" s="1"/>
      <c r="G151" s="1"/>
      <c r="H151" s="1"/>
    </row>
    <row r="152" customFormat="false" ht="12.8" hidden="false" customHeight="false" outlineLevel="0" collapsed="false">
      <c r="A152" s="2" t="n">
        <f aca="false">比較!A153</f>
        <v>37438</v>
      </c>
      <c r="B152" s="3" t="n">
        <f aca="false">比較!B$398/比較!B153</f>
        <v>3.79407526277415</v>
      </c>
      <c r="C152" s="3" t="n">
        <f aca="false">比較!C$398/比較!C153</f>
        <v>4.21173295890832</v>
      </c>
      <c r="D152" s="3" t="n">
        <f aca="false">比較!D$398/比較!D153</f>
        <v>7.87984280186108</v>
      </c>
      <c r="E152" s="3" t="n">
        <f aca="false">比較!E$398/比較!E153</f>
        <v>11.3705917202815</v>
      </c>
      <c r="F152" s="1"/>
      <c r="G152" s="1"/>
      <c r="H152" s="1"/>
    </row>
    <row r="153" customFormat="false" ht="12.8" hidden="false" customHeight="false" outlineLevel="0" collapsed="false">
      <c r="A153" s="2" t="n">
        <f aca="false">比較!A154</f>
        <v>37469</v>
      </c>
      <c r="B153" s="3" t="n">
        <f aca="false">比較!B$398/比較!B154</f>
        <v>3.82608414613032</v>
      </c>
      <c r="C153" s="3" t="n">
        <f aca="false">比較!C$398/比較!C154</f>
        <v>4.19127359262938</v>
      </c>
      <c r="D153" s="3" t="n">
        <f aca="false">比較!D$398/比較!D154</f>
        <v>7.9602083887896</v>
      </c>
      <c r="E153" s="3" t="n">
        <f aca="false">比較!E$398/比較!E154</f>
        <v>11.6086504382521</v>
      </c>
      <c r="F153" s="1"/>
      <c r="G153" s="1"/>
      <c r="H153" s="1"/>
    </row>
    <row r="154" customFormat="false" ht="12.8" hidden="false" customHeight="false" outlineLevel="0" collapsed="false">
      <c r="A154" s="2" t="n">
        <f aca="false">比較!A155</f>
        <v>37500</v>
      </c>
      <c r="B154" s="3" t="n">
        <f aca="false">比較!B$398/比較!B155</f>
        <v>4.36612034094097</v>
      </c>
      <c r="C154" s="3" t="n">
        <f aca="false">比較!C$398/比較!C155</f>
        <v>4.70942498282799</v>
      </c>
      <c r="D154" s="3" t="n">
        <f aca="false">比較!D$398/比較!D155</f>
        <v>8.92998651946146</v>
      </c>
      <c r="E154" s="3" t="n">
        <f aca="false">比較!E$398/比較!E155</f>
        <v>13.1405371642723</v>
      </c>
      <c r="F154" s="1"/>
      <c r="G154" s="1"/>
      <c r="H154" s="1"/>
    </row>
    <row r="155" customFormat="false" ht="12.8" hidden="false" customHeight="false" outlineLevel="0" collapsed="false">
      <c r="A155" s="2" t="n">
        <f aca="false">比較!A156</f>
        <v>37530</v>
      </c>
      <c r="B155" s="3" t="n">
        <f aca="false">比較!B$398/比較!B156</f>
        <v>3.94750048529063</v>
      </c>
      <c r="C155" s="3" t="n">
        <f aca="false">比較!C$398/比較!C156</f>
        <v>4.33469562861272</v>
      </c>
      <c r="D155" s="3" t="n">
        <f aca="false">比較!D$398/比較!D156</f>
        <v>7.87101334837375</v>
      </c>
      <c r="E155" s="3" t="n">
        <f aca="false">比較!E$398/比較!E156</f>
        <v>11.0553994785456</v>
      </c>
      <c r="F155" s="1"/>
      <c r="G155" s="1"/>
      <c r="H155" s="1"/>
    </row>
    <row r="156" customFormat="false" ht="12.8" hidden="false" customHeight="false" outlineLevel="0" collapsed="false">
      <c r="A156" s="2" t="n">
        <f aca="false">比較!A157</f>
        <v>37561</v>
      </c>
      <c r="B156" s="3" t="n">
        <f aca="false">比較!B$398/比較!B157</f>
        <v>3.72605043339265</v>
      </c>
      <c r="C156" s="3" t="n">
        <f aca="false">比較!C$398/比較!C157</f>
        <v>4.10067178605376</v>
      </c>
      <c r="D156" s="3" t="n">
        <f aca="false">比較!D$398/比較!D157</f>
        <v>7.0777803324362</v>
      </c>
      <c r="E156" s="3" t="n">
        <f aca="false">比較!E$398/比較!E157</f>
        <v>9.80177403458472</v>
      </c>
      <c r="F156" s="1"/>
      <c r="G156" s="1"/>
      <c r="H156" s="1"/>
    </row>
    <row r="157" customFormat="false" ht="12.8" hidden="false" customHeight="false" outlineLevel="0" collapsed="false">
      <c r="A157" s="2" t="n">
        <f aca="false">比較!A158</f>
        <v>37591</v>
      </c>
      <c r="B157" s="3" t="n">
        <f aca="false">比較!B$398/比較!B158</f>
        <v>3.97371736698943</v>
      </c>
      <c r="C157" s="3" t="n">
        <f aca="false">比較!C$398/比較!C158</f>
        <v>4.36396081016572</v>
      </c>
      <c r="D157" s="3" t="n">
        <f aca="false">比較!D$398/比較!D158</f>
        <v>7.8370659897717</v>
      </c>
      <c r="E157" s="3" t="n">
        <f aca="false">比較!E$398/比較!E158</f>
        <v>11.1135763338616</v>
      </c>
      <c r="F157" s="1"/>
      <c r="G157" s="1"/>
      <c r="H157" s="1"/>
    </row>
    <row r="158" customFormat="false" ht="12.8" hidden="false" customHeight="false" outlineLevel="0" collapsed="false">
      <c r="A158" s="2" t="n">
        <f aca="false">比較!A159</f>
        <v>37622</v>
      </c>
      <c r="B158" s="3" t="n">
        <f aca="false">比較!B$398/比較!B159</f>
        <v>4.11572659399713</v>
      </c>
      <c r="C158" s="3" t="n">
        <f aca="false">比較!C$398/比較!C159</f>
        <v>4.48696973238284</v>
      </c>
      <c r="D158" s="3" t="n">
        <f aca="false">比較!D$398/比較!D159</f>
        <v>7.92368897199658</v>
      </c>
      <c r="E158" s="3" t="n">
        <f aca="false">比較!E$398/比較!E159</f>
        <v>11.1283861451605</v>
      </c>
      <c r="F158" s="1"/>
      <c r="G158" s="1"/>
      <c r="H158" s="1"/>
    </row>
    <row r="159" customFormat="false" ht="12.8" hidden="false" customHeight="false" outlineLevel="0" collapsed="false">
      <c r="A159" s="2" t="n">
        <f aca="false">比較!A160</f>
        <v>37653</v>
      </c>
      <c r="B159" s="3" t="n">
        <f aca="false">比較!B$398/比較!B160</f>
        <v>4.20060118513562</v>
      </c>
      <c r="C159" s="3" t="n">
        <f aca="false">比較!C$398/比較!C160</f>
        <v>4.56458420020211</v>
      </c>
      <c r="D159" s="3" t="n">
        <f aca="false">比較!D$398/比較!D160</f>
        <v>7.82528859381542</v>
      </c>
      <c r="E159" s="3" t="n">
        <f aca="false">比較!E$398/比較!E160</f>
        <v>10.8342345554301</v>
      </c>
      <c r="F159" s="1"/>
      <c r="G159" s="1"/>
      <c r="H159" s="1"/>
    </row>
    <row r="160" customFormat="false" ht="12.8" hidden="false" customHeight="false" outlineLevel="0" collapsed="false">
      <c r="A160" s="2" t="n">
        <f aca="false">比較!A161</f>
        <v>37681</v>
      </c>
      <c r="B160" s="3" t="n">
        <f aca="false">比較!B$398/比較!B161</f>
        <v>4.14749009337936</v>
      </c>
      <c r="C160" s="3" t="n">
        <f aca="false">比較!C$398/比較!C161</f>
        <v>4.52675139710911</v>
      </c>
      <c r="D160" s="3" t="n">
        <f aca="false">比較!D$398/比較!D161</f>
        <v>7.80399203680369</v>
      </c>
      <c r="E160" s="3" t="n">
        <f aca="false">比較!E$398/比較!E161</f>
        <v>10.7393634775097</v>
      </c>
      <c r="F160" s="1"/>
      <c r="G160" s="1"/>
      <c r="H160" s="1"/>
    </row>
    <row r="161" customFormat="false" ht="12.8" hidden="false" customHeight="false" outlineLevel="0" collapsed="false">
      <c r="A161" s="2" t="n">
        <f aca="false">比較!A162</f>
        <v>37712</v>
      </c>
      <c r="B161" s="3" t="n">
        <f aca="false">比較!B$398/比較!B162</f>
        <v>3.90883587320418</v>
      </c>
      <c r="C161" s="3" t="n">
        <f aca="false">比較!C$398/比較!C162</f>
        <v>4.18738821271212</v>
      </c>
      <c r="D161" s="3" t="n">
        <f aca="false">比較!D$398/比較!D162</f>
        <v>7.14772145242469</v>
      </c>
      <c r="E161" s="3" t="n">
        <f aca="false">比較!E$398/比較!E162</f>
        <v>9.8907473373958</v>
      </c>
      <c r="F161" s="1"/>
      <c r="G161" s="1"/>
      <c r="H161" s="1"/>
    </row>
    <row r="162" customFormat="false" ht="12.8" hidden="false" customHeight="false" outlineLevel="0" collapsed="false">
      <c r="A162" s="2" t="n">
        <f aca="false">比較!A163</f>
        <v>37742</v>
      </c>
      <c r="B162" s="3" t="n">
        <f aca="false">比較!B$398/比較!B163</f>
        <v>3.74534533448735</v>
      </c>
      <c r="C162" s="3" t="n">
        <f aca="false">比較!C$398/比較!C163</f>
        <v>3.98457850330535</v>
      </c>
      <c r="D162" s="3" t="n">
        <f aca="false">比較!D$398/比較!D163</f>
        <v>6.55831469193125</v>
      </c>
      <c r="E162" s="3" t="n">
        <f aca="false">比較!E$398/比較!E163</f>
        <v>9.13252468924526</v>
      </c>
      <c r="F162" s="1"/>
      <c r="G162" s="1"/>
      <c r="H162" s="1"/>
    </row>
    <row r="163" customFormat="false" ht="12.8" hidden="false" customHeight="false" outlineLevel="0" collapsed="false">
      <c r="A163" s="2" t="n">
        <f aca="false">比較!A164</f>
        <v>37773</v>
      </c>
      <c r="B163" s="3" t="n">
        <f aca="false">比較!B$398/比較!B164</f>
        <v>3.68899909186417</v>
      </c>
      <c r="C163" s="3" t="n">
        <f aca="false">比較!C$398/比較!C164</f>
        <v>3.93996921498204</v>
      </c>
      <c r="D163" s="3" t="n">
        <f aca="false">比較!D$398/比較!D164</f>
        <v>6.44964259304905</v>
      </c>
      <c r="E163" s="3" t="n">
        <f aca="false">比較!E$398/比較!E164</f>
        <v>9.10364569897395</v>
      </c>
      <c r="F163" s="1"/>
      <c r="G163" s="1"/>
      <c r="H163" s="1"/>
    </row>
    <row r="164" customFormat="false" ht="12.8" hidden="false" customHeight="false" outlineLevel="0" collapsed="false">
      <c r="A164" s="2" t="n">
        <f aca="false">比較!A165</f>
        <v>37803</v>
      </c>
      <c r="B164" s="3" t="n">
        <f aca="false">比較!B$398/比較!B165</f>
        <v>3.58977668998679</v>
      </c>
      <c r="C164" s="3" t="n">
        <f aca="false">比較!C$398/比較!C165</f>
        <v>3.86532033987033</v>
      </c>
      <c r="D164" s="3" t="n">
        <f aca="false">比較!D$398/比較!D165</f>
        <v>6.03248377540317</v>
      </c>
      <c r="E164" s="3" t="n">
        <f aca="false">比較!E$398/比較!E165</f>
        <v>8.56716838692499</v>
      </c>
      <c r="F164" s="1"/>
      <c r="G164" s="1"/>
      <c r="H164" s="1"/>
    </row>
    <row r="165" customFormat="false" ht="12.8" hidden="false" customHeight="false" outlineLevel="0" collapsed="false">
      <c r="A165" s="2" t="n">
        <f aca="false">比較!A166</f>
        <v>37834</v>
      </c>
      <c r="B165" s="3" t="n">
        <f aca="false">比較!B$398/比較!B166</f>
        <v>3.52038165555416</v>
      </c>
      <c r="C165" s="3" t="n">
        <f aca="false">比較!C$398/比較!C166</f>
        <v>3.80898999017867</v>
      </c>
      <c r="D165" s="3" t="n">
        <f aca="false">比較!D$398/比較!D166</f>
        <v>5.7811483332873</v>
      </c>
      <c r="E165" s="3" t="n">
        <f aca="false">比較!E$398/比較!E166</f>
        <v>8.15669549657024</v>
      </c>
      <c r="F165" s="1"/>
      <c r="G165" s="1"/>
      <c r="H165" s="1"/>
    </row>
    <row r="166" customFormat="false" ht="12.8" hidden="false" customHeight="false" outlineLevel="0" collapsed="false">
      <c r="A166" s="2" t="n">
        <f aca="false">比較!A167</f>
        <v>37865</v>
      </c>
      <c r="B166" s="3" t="n">
        <f aca="false">比較!B$398/比較!B167</f>
        <v>3.57380760879175</v>
      </c>
      <c r="C166" s="3" t="n">
        <f aca="false">比較!C$398/比較!C167</f>
        <v>3.85503579425083</v>
      </c>
      <c r="D166" s="3" t="n">
        <f aca="false">比較!D$398/比較!D167</f>
        <v>5.8572084121459</v>
      </c>
      <c r="E166" s="3" t="n">
        <f aca="false">比較!E$398/比較!E167</f>
        <v>8.39131702078699</v>
      </c>
      <c r="F166" s="1"/>
      <c r="G166" s="1"/>
      <c r="H166" s="1"/>
    </row>
    <row r="167" customFormat="false" ht="12.8" hidden="false" customHeight="false" outlineLevel="0" collapsed="false">
      <c r="A167" s="2" t="n">
        <f aca="false">比較!A168</f>
        <v>37895</v>
      </c>
      <c r="B167" s="3" t="n">
        <f aca="false">比較!B$398/比較!B168</f>
        <v>3.38198899717583</v>
      </c>
      <c r="C167" s="3" t="n">
        <f aca="false">比較!C$398/比較!C168</f>
        <v>3.65419573431299</v>
      </c>
      <c r="D167" s="3" t="n">
        <f aca="false">比較!D$398/比較!D168</f>
        <v>5.41684392483219</v>
      </c>
      <c r="E167" s="3" t="n">
        <f aca="false">比較!E$398/比較!E168</f>
        <v>7.72369192101046</v>
      </c>
      <c r="F167" s="1"/>
      <c r="G167" s="1"/>
      <c r="H167" s="1"/>
    </row>
    <row r="168" customFormat="false" ht="12.8" hidden="false" customHeight="false" outlineLevel="0" collapsed="false">
      <c r="A168" s="2" t="n">
        <f aca="false">比較!A169</f>
        <v>37926</v>
      </c>
      <c r="B168" s="3" t="n">
        <f aca="false">比較!B$398/比較!B169</f>
        <v>3.38844012651215</v>
      </c>
      <c r="C168" s="3" t="n">
        <f aca="false">比較!C$398/比較!C169</f>
        <v>3.62833112833113</v>
      </c>
      <c r="D168" s="3" t="n">
        <f aca="false">比較!D$398/比較!D169</f>
        <v>5.33933253752053</v>
      </c>
      <c r="E168" s="3" t="n">
        <f aca="false">比較!E$398/比較!E169</f>
        <v>7.68106722836581</v>
      </c>
      <c r="F168" s="1"/>
      <c r="G168" s="1"/>
      <c r="H168" s="1"/>
    </row>
    <row r="169" customFormat="false" ht="12.8" hidden="false" customHeight="false" outlineLevel="0" collapsed="false">
      <c r="A169" s="2" t="n">
        <f aca="false">比較!A170</f>
        <v>37956</v>
      </c>
      <c r="B169" s="3" t="n">
        <f aca="false">比較!B$398/比較!B170</f>
        <v>3.1707990878063</v>
      </c>
      <c r="C169" s="3" t="n">
        <f aca="false">比較!C$398/比較!C170</f>
        <v>3.45303618965393</v>
      </c>
      <c r="D169" s="3" t="n">
        <f aca="false">比較!D$398/比較!D170</f>
        <v>5.22443682395164</v>
      </c>
      <c r="E169" s="3" t="n">
        <f aca="false">比較!E$398/比較!E170</f>
        <v>7.45255872254619</v>
      </c>
      <c r="F169" s="1"/>
      <c r="G169" s="1"/>
      <c r="H169" s="1"/>
    </row>
    <row r="170" customFormat="false" ht="12.8" hidden="false" customHeight="false" outlineLevel="0" collapsed="false">
      <c r="A170" s="2" t="n">
        <f aca="false">比較!A171</f>
        <v>37987</v>
      </c>
      <c r="B170" s="3" t="n">
        <f aca="false">比較!B$398/比較!B171</f>
        <v>3.16047471079045</v>
      </c>
      <c r="C170" s="3" t="n">
        <f aca="false">比較!C$398/比較!C171</f>
        <v>3.39439321740207</v>
      </c>
      <c r="D170" s="3" t="n">
        <f aca="false">比較!D$398/比較!D171</f>
        <v>5.06569222950899</v>
      </c>
      <c r="E170" s="3" t="n">
        <f aca="false">比較!E$398/比較!E171</f>
        <v>7.32697511184933</v>
      </c>
      <c r="F170" s="1"/>
      <c r="G170" s="1"/>
      <c r="H170" s="1"/>
    </row>
    <row r="171" customFormat="false" ht="12.8" hidden="false" customHeight="false" outlineLevel="0" collapsed="false">
      <c r="A171" s="2" t="n">
        <f aca="false">比較!A172</f>
        <v>38018</v>
      </c>
      <c r="B171" s="3" t="n">
        <f aca="false">比較!B$398/比較!B172</f>
        <v>3.13185284847202</v>
      </c>
      <c r="C171" s="3" t="n">
        <f aca="false">比較!C$398/比較!C172</f>
        <v>3.35345083585166</v>
      </c>
      <c r="D171" s="3" t="n">
        <f aca="false">比較!D$398/比較!D172</f>
        <v>5.15635869190372</v>
      </c>
      <c r="E171" s="3" t="n">
        <f aca="false">比較!E$398/比較!E172</f>
        <v>7.44009031678886</v>
      </c>
      <c r="F171" s="1"/>
      <c r="G171" s="1"/>
      <c r="H171" s="1"/>
    </row>
    <row r="172" customFormat="false" ht="12.8" hidden="false" customHeight="false" outlineLevel="0" collapsed="false">
      <c r="A172" s="2" t="n">
        <f aca="false">比較!A173</f>
        <v>38047</v>
      </c>
      <c r="B172" s="3" t="n">
        <f aca="false">比較!B$398/比較!B173</f>
        <v>3.20025488284078</v>
      </c>
      <c r="C172" s="3" t="n">
        <f aca="false">比較!C$398/比較!C173</f>
        <v>3.4092220811394</v>
      </c>
      <c r="D172" s="3" t="n">
        <f aca="false">比較!D$398/比較!D173</f>
        <v>5.24840789882761</v>
      </c>
      <c r="E172" s="3" t="n">
        <f aca="false">比較!E$398/比較!E173</f>
        <v>7.60545324351193</v>
      </c>
      <c r="F172" s="1"/>
      <c r="G172" s="1"/>
      <c r="H172" s="1"/>
    </row>
    <row r="173" customFormat="false" ht="12.8" hidden="false" customHeight="false" outlineLevel="0" collapsed="false">
      <c r="A173" s="2" t="n">
        <f aca="false">比較!A174</f>
        <v>38078</v>
      </c>
      <c r="B173" s="3" t="n">
        <f aca="false">比較!B$398/比較!B174</f>
        <v>3.24160706933697</v>
      </c>
      <c r="C173" s="3" t="n">
        <f aca="false">比較!C$398/比較!C174</f>
        <v>3.46744333062404</v>
      </c>
      <c r="D173" s="3" t="n">
        <f aca="false">比較!D$398/比較!D174</f>
        <v>5.45086581777465</v>
      </c>
      <c r="E173" s="3" t="n">
        <f aca="false">比較!E$398/比較!E174</f>
        <v>7.80653079865274</v>
      </c>
      <c r="F173" s="1"/>
      <c r="G173" s="1"/>
      <c r="H173" s="1"/>
    </row>
    <row r="174" customFormat="false" ht="12.8" hidden="false" customHeight="false" outlineLevel="0" collapsed="false">
      <c r="A174" s="2" t="n">
        <f aca="false">比較!A175</f>
        <v>38108</v>
      </c>
      <c r="B174" s="3" t="n">
        <f aca="false">比較!B$398/比較!B175</f>
        <v>3.25341735003852</v>
      </c>
      <c r="C174" s="3" t="n">
        <f aca="false">比較!C$398/比較!C175</f>
        <v>3.42604490130992</v>
      </c>
      <c r="D174" s="3" t="n">
        <f aca="false">比較!D$398/比較!D175</f>
        <v>5.26816795353192</v>
      </c>
      <c r="E174" s="3" t="n">
        <f aca="false">比較!E$398/比較!E175</f>
        <v>7.46119954713481</v>
      </c>
      <c r="F174" s="1"/>
      <c r="G174" s="1"/>
      <c r="H174" s="1"/>
    </row>
    <row r="175" customFormat="false" ht="12.8" hidden="false" customHeight="false" outlineLevel="0" collapsed="false">
      <c r="A175" s="2" t="n">
        <f aca="false">比較!A176</f>
        <v>38139</v>
      </c>
      <c r="B175" s="3" t="n">
        <f aca="false">比較!B$398/比較!B176</f>
        <v>3.17640204379674</v>
      </c>
      <c r="C175" s="3" t="n">
        <f aca="false">比較!C$398/比較!C176</f>
        <v>3.36550261211038</v>
      </c>
      <c r="D175" s="3" t="n">
        <f aca="false">比較!D$398/比較!D176</f>
        <v>5.11111002593039</v>
      </c>
      <c r="E175" s="3" t="n">
        <f aca="false">比較!E$398/比較!E176</f>
        <v>7.21315539613883</v>
      </c>
      <c r="F175" s="1"/>
      <c r="G175" s="1"/>
      <c r="H175" s="1"/>
    </row>
    <row r="176" customFormat="false" ht="12.8" hidden="false" customHeight="false" outlineLevel="0" collapsed="false">
      <c r="A176" s="2" t="n">
        <f aca="false">比較!A177</f>
        <v>38169</v>
      </c>
      <c r="B176" s="3" t="n">
        <f aca="false">比較!B$398/比較!B177</f>
        <v>3.26905601836739</v>
      </c>
      <c r="C176" s="3" t="n">
        <f aca="false">比較!C$398/比較!C177</f>
        <v>3.48500526449552</v>
      </c>
      <c r="D176" s="3" t="n">
        <f aca="false">比較!D$398/比較!D177</f>
        <v>5.54556629365887</v>
      </c>
      <c r="E176" s="3" t="n">
        <f aca="false">比較!E$398/比較!E177</f>
        <v>7.81193810295703</v>
      </c>
      <c r="F176" s="1"/>
      <c r="G176" s="1"/>
      <c r="H176" s="1"/>
    </row>
    <row r="177" customFormat="false" ht="12.8" hidden="false" customHeight="false" outlineLevel="0" collapsed="false">
      <c r="A177" s="2" t="n">
        <f aca="false">比較!A178</f>
        <v>38200</v>
      </c>
      <c r="B177" s="3" t="n">
        <f aca="false">比較!B$398/比較!B178</f>
        <v>3.25806375517008</v>
      </c>
      <c r="C177" s="3" t="n">
        <f aca="false">比較!C$398/比較!C178</f>
        <v>3.47705209012534</v>
      </c>
      <c r="D177" s="3" t="n">
        <f aca="false">比較!D$398/比較!D178</f>
        <v>5.694184211958</v>
      </c>
      <c r="E177" s="3" t="n">
        <f aca="false">比較!E$398/比較!E178</f>
        <v>7.99292749218225</v>
      </c>
      <c r="F177" s="1"/>
      <c r="G177" s="1"/>
      <c r="H177" s="1"/>
    </row>
    <row r="178" customFormat="false" ht="12.8" hidden="false" customHeight="false" outlineLevel="0" collapsed="false">
      <c r="A178" s="2" t="n">
        <f aca="false">比較!A179</f>
        <v>38231</v>
      </c>
      <c r="B178" s="3" t="n">
        <f aca="false">比較!B$398/比較!B179</f>
        <v>3.28833255458435</v>
      </c>
      <c r="C178" s="3" t="n">
        <f aca="false">比較!C$398/比較!C179</f>
        <v>3.44479534892067</v>
      </c>
      <c r="D178" s="3" t="n">
        <f aca="false">比較!D$398/比較!D179</f>
        <v>5.51785074123279</v>
      </c>
      <c r="E178" s="3" t="n">
        <f aca="false">比較!E$398/比較!E179</f>
        <v>7.7436470971304</v>
      </c>
      <c r="F178" s="1"/>
      <c r="G178" s="1"/>
      <c r="H178" s="1"/>
    </row>
    <row r="179" customFormat="false" ht="12.8" hidden="false" customHeight="false" outlineLevel="0" collapsed="false">
      <c r="A179" s="2" t="n">
        <f aca="false">比較!A180</f>
        <v>38261</v>
      </c>
      <c r="B179" s="3" t="n">
        <f aca="false">比較!B$398/比較!B180</f>
        <v>3.30564738662893</v>
      </c>
      <c r="C179" s="3" t="n">
        <f aca="false">比較!C$398/比較!C180</f>
        <v>3.39718633870111</v>
      </c>
      <c r="D179" s="3" t="n">
        <f aca="false">比較!D$398/比較!D180</f>
        <v>5.29951037726773</v>
      </c>
      <c r="E179" s="3" t="n">
        <f aca="false">比較!E$398/比較!E180</f>
        <v>7.35831898407232</v>
      </c>
      <c r="F179" s="1"/>
      <c r="G179" s="1"/>
      <c r="H179" s="1"/>
    </row>
    <row r="180" customFormat="false" ht="12.8" hidden="false" customHeight="false" outlineLevel="0" collapsed="false">
      <c r="A180" s="2" t="n">
        <f aca="false">比較!A181</f>
        <v>38292</v>
      </c>
      <c r="B180" s="3" t="n">
        <f aca="false">比較!B$398/比較!B181</f>
        <v>3.1786743792206</v>
      </c>
      <c r="C180" s="3" t="n">
        <f aca="false">比較!C$398/比較!C181</f>
        <v>3.27094443781841</v>
      </c>
      <c r="D180" s="3" t="n">
        <f aca="false">比較!D$398/比較!D181</f>
        <v>4.99162060463275</v>
      </c>
      <c r="E180" s="3" t="n">
        <f aca="false">比較!E$398/比較!E181</f>
        <v>6.96134902958956</v>
      </c>
      <c r="F180" s="1"/>
      <c r="G180" s="1"/>
      <c r="H180" s="1"/>
    </row>
    <row r="181" customFormat="false" ht="12.8" hidden="false" customHeight="false" outlineLevel="0" collapsed="false">
      <c r="A181" s="2" t="n">
        <f aca="false">比較!A182</f>
        <v>38322</v>
      </c>
      <c r="B181" s="3" t="n">
        <f aca="false">比較!B$398/比較!B182</f>
        <v>3.07402849482658</v>
      </c>
      <c r="C181" s="3" t="n">
        <f aca="false">比較!C$398/比較!C182</f>
        <v>3.16811340682553</v>
      </c>
      <c r="D181" s="3" t="n">
        <f aca="false">比較!D$398/比較!D182</f>
        <v>4.81120141212812</v>
      </c>
      <c r="E181" s="3" t="n">
        <f aca="false">比較!E$398/比較!E182</f>
        <v>6.74827279905251</v>
      </c>
      <c r="F181" s="1"/>
      <c r="G181" s="1"/>
      <c r="H181" s="1"/>
    </row>
    <row r="182" customFormat="false" ht="12.8" hidden="false" customHeight="false" outlineLevel="0" collapsed="false">
      <c r="A182" s="2" t="n">
        <f aca="false">比較!A183</f>
        <v>38353</v>
      </c>
      <c r="B182" s="3" t="n">
        <f aca="false">比較!B$398/比較!B183</f>
        <v>3.15991130549841</v>
      </c>
      <c r="C182" s="3" t="n">
        <f aca="false">比較!C$398/比較!C183</f>
        <v>3.25031533857628</v>
      </c>
      <c r="D182" s="3" t="n">
        <f aca="false">比較!D$398/比較!D183</f>
        <v>5.07487841893707</v>
      </c>
      <c r="E182" s="3" t="n">
        <f aca="false">比較!E$398/比較!E183</f>
        <v>7.19896290544409</v>
      </c>
      <c r="F182" s="1"/>
      <c r="G182" s="1"/>
      <c r="H182" s="1"/>
    </row>
    <row r="183" customFormat="false" ht="12.8" hidden="false" customHeight="false" outlineLevel="0" collapsed="false">
      <c r="A183" s="2" t="n">
        <f aca="false">比較!A184</f>
        <v>38384</v>
      </c>
      <c r="B183" s="3" t="n">
        <f aca="false">比較!B$398/比較!B184</f>
        <v>3.07881960537718</v>
      </c>
      <c r="C183" s="3" t="n">
        <f aca="false">比較!C$398/比較!C184</f>
        <v>3.19001329345298</v>
      </c>
      <c r="D183" s="3" t="n">
        <f aca="false">比較!D$398/比較!D184</f>
        <v>5.10131986820814</v>
      </c>
      <c r="E183" s="3" t="n">
        <f aca="false">比較!E$398/比較!E184</f>
        <v>7.2399835872457</v>
      </c>
      <c r="F183" s="1"/>
      <c r="G183" s="1"/>
      <c r="H183" s="1"/>
    </row>
    <row r="184" customFormat="false" ht="12.8" hidden="false" customHeight="false" outlineLevel="0" collapsed="false">
      <c r="A184" s="2" t="n">
        <f aca="false">比較!A185</f>
        <v>38412</v>
      </c>
      <c r="B184" s="3" t="n">
        <f aca="false">比較!B$398/比較!B185</f>
        <v>3.15575374913364</v>
      </c>
      <c r="C184" s="3" t="n">
        <f aca="false">比較!C$398/比較!C185</f>
        <v>3.25218746558924</v>
      </c>
      <c r="D184" s="3" t="n">
        <f aca="false">比較!D$398/比較!D185</f>
        <v>5.23525557339576</v>
      </c>
      <c r="E184" s="3" t="n">
        <f aca="false">比較!E$398/比較!E185</f>
        <v>7.37911543105367</v>
      </c>
      <c r="F184" s="1"/>
      <c r="G184" s="1"/>
      <c r="H184" s="1"/>
    </row>
    <row r="185" customFormat="false" ht="12.8" hidden="false" customHeight="false" outlineLevel="0" collapsed="false">
      <c r="A185" s="2" t="n">
        <f aca="false">比較!A186</f>
        <v>38443</v>
      </c>
      <c r="B185" s="3" t="n">
        <f aca="false">比較!B$398/比較!B186</f>
        <v>3.25212141072219</v>
      </c>
      <c r="C185" s="3" t="n">
        <f aca="false">比較!C$398/比較!C186</f>
        <v>3.31892639495181</v>
      </c>
      <c r="D185" s="3" t="n">
        <f aca="false">比較!D$398/比較!D186</f>
        <v>5.44661098535113</v>
      </c>
      <c r="E185" s="3" t="n">
        <f aca="false">比較!E$398/比較!E186</f>
        <v>7.69977266168822</v>
      </c>
      <c r="F185" s="1"/>
      <c r="G185" s="1"/>
      <c r="H185" s="1"/>
    </row>
    <row r="186" customFormat="false" ht="12.8" hidden="false" customHeight="false" outlineLevel="0" collapsed="false">
      <c r="A186" s="2" t="n">
        <f aca="false">比較!A187</f>
        <v>38473</v>
      </c>
      <c r="B186" s="3" t="n">
        <f aca="false">比較!B$398/比較!B187</f>
        <v>3.16669150550085</v>
      </c>
      <c r="C186" s="3" t="n">
        <f aca="false">比較!C$398/比較!C187</f>
        <v>3.2224087284935</v>
      </c>
      <c r="D186" s="3" t="n">
        <f aca="false">比較!D$398/比較!D187</f>
        <v>5.06062217752464</v>
      </c>
      <c r="E186" s="3" t="n">
        <f aca="false">比較!E$398/比較!E187</f>
        <v>7.09162923059969</v>
      </c>
      <c r="F186" s="1"/>
      <c r="G186" s="1"/>
      <c r="H186" s="1"/>
    </row>
    <row r="187" customFormat="false" ht="12.8" hidden="false" customHeight="false" outlineLevel="0" collapsed="false">
      <c r="A187" s="2" t="n">
        <f aca="false">比較!A188</f>
        <v>38504</v>
      </c>
      <c r="B187" s="3" t="n">
        <f aca="false">比較!B$398/比較!B188</f>
        <v>3.22602207111067</v>
      </c>
      <c r="C187" s="3" t="n">
        <f aca="false">比較!C$398/比較!C188</f>
        <v>3.22286855866972</v>
      </c>
      <c r="D187" s="3" t="n">
        <f aca="false">比較!D$398/比較!D188</f>
        <v>5.08832451773491</v>
      </c>
      <c r="E187" s="3" t="n">
        <f aca="false">比較!E$398/比較!E188</f>
        <v>7.32481654078954</v>
      </c>
      <c r="F187" s="1"/>
      <c r="G187" s="1"/>
      <c r="H187" s="1"/>
    </row>
    <row r="188" customFormat="false" ht="12.8" hidden="false" customHeight="false" outlineLevel="0" collapsed="false">
      <c r="A188" s="2" t="n">
        <f aca="false">比較!A189</f>
        <v>38534</v>
      </c>
      <c r="B188" s="3" t="n">
        <f aca="false">比較!B$398/比較!B189</f>
        <v>3.11507944339347</v>
      </c>
      <c r="C188" s="3" t="n">
        <f aca="false">比較!C$398/比較!C189</f>
        <v>3.1109724675493</v>
      </c>
      <c r="D188" s="3" t="n">
        <f aca="false">比較!D$398/比較!D189</f>
        <v>4.79052374784308</v>
      </c>
      <c r="E188" s="3" t="n">
        <f aca="false">比較!E$398/比較!E189</f>
        <v>6.81545534968912</v>
      </c>
      <c r="F188" s="1"/>
      <c r="G188" s="1"/>
      <c r="H188" s="1"/>
    </row>
    <row r="189" customFormat="false" ht="12.8" hidden="false" customHeight="false" outlineLevel="0" collapsed="false">
      <c r="A189" s="2" t="n">
        <f aca="false">比較!A190</f>
        <v>38565</v>
      </c>
      <c r="B189" s="3" t="n">
        <f aca="false">比較!B$398/比較!B190</f>
        <v>3.16242558388032</v>
      </c>
      <c r="C189" s="3" t="n">
        <f aca="false">比較!C$398/比較!C190</f>
        <v>3.14628010456188</v>
      </c>
      <c r="D189" s="3" t="n">
        <f aca="false">比較!D$398/比較!D190</f>
        <v>4.86340255286721</v>
      </c>
      <c r="E189" s="3" t="n">
        <f aca="false">比較!E$398/比較!E190</f>
        <v>6.91641324895208</v>
      </c>
      <c r="F189" s="1"/>
      <c r="G189" s="1"/>
      <c r="H189" s="1"/>
    </row>
    <row r="190" customFormat="false" ht="12.8" hidden="false" customHeight="false" outlineLevel="0" collapsed="false">
      <c r="A190" s="2" t="n">
        <f aca="false">比較!A191</f>
        <v>38596</v>
      </c>
      <c r="B190" s="3" t="n">
        <f aca="false">比較!B$398/比較!B191</f>
        <v>3.13636303424262</v>
      </c>
      <c r="C190" s="3" t="n">
        <f aca="false">比較!C$398/比較!C191</f>
        <v>3.12456767116153</v>
      </c>
      <c r="D190" s="3" t="n">
        <f aca="false">比較!D$398/比較!D191</f>
        <v>4.86430666127556</v>
      </c>
      <c r="E190" s="3" t="n">
        <f aca="false">比較!E$398/比較!E191</f>
        <v>6.83026360151343</v>
      </c>
      <c r="F190" s="1"/>
      <c r="G190" s="1"/>
      <c r="H190" s="1"/>
    </row>
    <row r="191" customFormat="false" ht="12.8" hidden="false" customHeight="false" outlineLevel="0" collapsed="false">
      <c r="A191" s="2" t="n">
        <f aca="false">比較!A192</f>
        <v>38626</v>
      </c>
      <c r="B191" s="3" t="n">
        <f aca="false">比較!B$398/比較!B192</f>
        <v>3.17500553157211</v>
      </c>
      <c r="C191" s="3" t="n">
        <f aca="false">比較!C$398/比較!C192</f>
        <v>3.18100098590732</v>
      </c>
      <c r="D191" s="3" t="n">
        <f aca="false">比較!D$398/比較!D192</f>
        <v>4.93632033202849</v>
      </c>
      <c r="E191" s="3" t="n">
        <f aca="false">比較!E$398/比較!E192</f>
        <v>6.92749401588166</v>
      </c>
      <c r="F191" s="1"/>
      <c r="G191" s="1"/>
      <c r="H191" s="1"/>
    </row>
    <row r="192" customFormat="false" ht="12.8" hidden="false" customHeight="false" outlineLevel="0" collapsed="false">
      <c r="A192" s="2" t="n">
        <f aca="false">比較!A193</f>
        <v>38657</v>
      </c>
      <c r="B192" s="3" t="n">
        <f aca="false">比較!B$398/比較!B193</f>
        <v>3.06752533576658</v>
      </c>
      <c r="C192" s="3" t="n">
        <f aca="false">比較!C$398/比較!C193</f>
        <v>3.07287831738003</v>
      </c>
      <c r="D192" s="3" t="n">
        <f aca="false">比較!D$398/比較!D193</f>
        <v>4.68756102148852</v>
      </c>
      <c r="E192" s="3" t="n">
        <f aca="false">比較!E$398/比較!E193</f>
        <v>6.54072798584206</v>
      </c>
      <c r="F192" s="1"/>
      <c r="G192" s="1"/>
      <c r="H192" s="1"/>
    </row>
    <row r="193" customFormat="false" ht="12.8" hidden="false" customHeight="false" outlineLevel="0" collapsed="false">
      <c r="A193" s="2" t="n">
        <f aca="false">比較!A194</f>
        <v>38687</v>
      </c>
      <c r="B193" s="3" t="n">
        <f aca="false">比較!B$398/比較!B194</f>
        <v>3.09281828784698</v>
      </c>
      <c r="C193" s="3" t="n">
        <f aca="false">比較!C$398/比較!C194</f>
        <v>3.07580770494036</v>
      </c>
      <c r="D193" s="3" t="n">
        <f aca="false">比較!D$398/比較!D194</f>
        <v>4.74601418388261</v>
      </c>
      <c r="E193" s="3" t="n">
        <f aca="false">比較!E$398/比較!E194</f>
        <v>6.64950158035497</v>
      </c>
      <c r="F193" s="1"/>
      <c r="G193" s="1"/>
      <c r="H193" s="1"/>
    </row>
    <row r="194" customFormat="false" ht="12.8" hidden="false" customHeight="false" outlineLevel="0" collapsed="false">
      <c r="A194" s="2" t="n">
        <f aca="false">比較!A195</f>
        <v>38718</v>
      </c>
      <c r="B194" s="3" t="n">
        <f aca="false">比較!B$398/比較!B195</f>
        <v>3.05087042078775</v>
      </c>
      <c r="C194" s="3" t="n">
        <f aca="false">比較!C$398/比較!C195</f>
        <v>2.99942191113055</v>
      </c>
      <c r="D194" s="3" t="n">
        <f aca="false">比較!D$398/比較!D195</f>
        <v>4.53915743640007</v>
      </c>
      <c r="E194" s="3" t="n">
        <f aca="false">比較!E$398/比較!E195</f>
        <v>6.39471576793804</v>
      </c>
      <c r="F194" s="1"/>
      <c r="G194" s="1"/>
      <c r="H194" s="1"/>
    </row>
    <row r="195" customFormat="false" ht="12.8" hidden="false" customHeight="false" outlineLevel="0" collapsed="false">
      <c r="A195" s="2" t="n">
        <f aca="false">比較!A196</f>
        <v>38749</v>
      </c>
      <c r="B195" s="3" t="n">
        <f aca="false">比較!B$398/比較!B196</f>
        <v>3.01519546710256</v>
      </c>
      <c r="C195" s="3" t="n">
        <f aca="false">比較!C$398/比較!C196</f>
        <v>2.99806349850858</v>
      </c>
      <c r="D195" s="3" t="n">
        <f aca="false">比較!D$398/比較!D196</f>
        <v>4.58776447691977</v>
      </c>
      <c r="E195" s="3" t="n">
        <f aca="false">比較!E$398/比較!E196</f>
        <v>6.54851936764099</v>
      </c>
      <c r="F195" s="1"/>
      <c r="G195" s="1"/>
      <c r="H195" s="1"/>
    </row>
    <row r="196" customFormat="false" ht="12.8" hidden="false" customHeight="false" outlineLevel="0" collapsed="false">
      <c r="A196" s="2" t="n">
        <f aca="false">比較!A197</f>
        <v>38777</v>
      </c>
      <c r="B196" s="3" t="n">
        <f aca="false">比較!B$398/比較!B197</f>
        <v>2.98373617827194</v>
      </c>
      <c r="C196" s="3" t="n">
        <f aca="false">比較!C$398/比較!C197</f>
        <v>2.96525412602427</v>
      </c>
      <c r="D196" s="3" t="n">
        <f aca="false">比較!D$398/比較!D197</f>
        <v>4.47325614691917</v>
      </c>
      <c r="E196" s="3" t="n">
        <f aca="false">比較!E$398/比較!E197</f>
        <v>6.42132819928859</v>
      </c>
      <c r="F196" s="1"/>
      <c r="G196" s="1"/>
      <c r="H196" s="1"/>
    </row>
    <row r="197" customFormat="false" ht="12.8" hidden="false" customHeight="false" outlineLevel="0" collapsed="false">
      <c r="A197" s="2" t="n">
        <f aca="false">比較!A198</f>
        <v>38808</v>
      </c>
      <c r="B197" s="3" t="n">
        <f aca="false">比較!B$398/比較!B198</f>
        <v>2.91606155989985</v>
      </c>
      <c r="C197" s="3" t="n">
        <f aca="false">比較!C$398/比較!C198</f>
        <v>2.92955188805213</v>
      </c>
      <c r="D197" s="3" t="n">
        <f aca="false">比較!D$398/比較!D198</f>
        <v>4.5064217655442</v>
      </c>
      <c r="E197" s="3" t="n">
        <f aca="false">比較!E$398/比較!E198</f>
        <v>6.43246644048662</v>
      </c>
      <c r="F197" s="1"/>
      <c r="G197" s="1"/>
      <c r="H197" s="1"/>
    </row>
    <row r="198" customFormat="false" ht="12.8" hidden="false" customHeight="false" outlineLevel="0" collapsed="false">
      <c r="A198" s="2" t="n">
        <f aca="false">比較!A199</f>
        <v>38838</v>
      </c>
      <c r="B198" s="3" t="n">
        <f aca="false">比較!B$398/比較!B199</f>
        <v>2.96797635452454</v>
      </c>
      <c r="C198" s="3" t="n">
        <f aca="false">比較!C$398/比較!C199</f>
        <v>3.02301411710981</v>
      </c>
      <c r="D198" s="3" t="n">
        <f aca="false">比較!D$398/比較!D199</f>
        <v>4.8036055221031</v>
      </c>
      <c r="E198" s="3" t="n">
        <f aca="false">比較!E$398/比較!E199</f>
        <v>6.92573975360539</v>
      </c>
      <c r="F198" s="1"/>
      <c r="G198" s="1"/>
      <c r="H198" s="1"/>
    </row>
    <row r="199" customFormat="false" ht="12.8" hidden="false" customHeight="false" outlineLevel="0" collapsed="false">
      <c r="A199" s="2" t="n">
        <f aca="false">比較!A200</f>
        <v>38869</v>
      </c>
      <c r="B199" s="3" t="n">
        <f aca="false">比較!B$398/比較!B200</f>
        <v>2.97279156823812</v>
      </c>
      <c r="C199" s="3" t="n">
        <f aca="false">比較!C$398/比較!C200</f>
        <v>3.0227523224689</v>
      </c>
      <c r="D199" s="3" t="n">
        <f aca="false">比較!D$398/比較!D200</f>
        <v>4.8186216961544</v>
      </c>
      <c r="E199" s="3" t="n">
        <f aca="false">比較!E$398/比較!E200</f>
        <v>6.94486519428909</v>
      </c>
      <c r="F199" s="1"/>
      <c r="G199" s="1"/>
      <c r="H199" s="1"/>
    </row>
    <row r="200" customFormat="false" ht="12.8" hidden="false" customHeight="false" outlineLevel="0" collapsed="false">
      <c r="A200" s="2" t="n">
        <f aca="false">比較!A201</f>
        <v>38899</v>
      </c>
      <c r="B200" s="3" t="n">
        <f aca="false">比較!B$398/比較!B201</f>
        <v>2.96336744838043</v>
      </c>
      <c r="C200" s="3" t="n">
        <f aca="false">比較!C$398/比較!C201</f>
        <v>3.00745695799978</v>
      </c>
      <c r="D200" s="3" t="n">
        <f aca="false">比較!D$398/比較!D201</f>
        <v>5.00436535068636</v>
      </c>
      <c r="E200" s="3" t="n">
        <f aca="false">比較!E$398/比較!E201</f>
        <v>7.24761002497632</v>
      </c>
      <c r="F200" s="1"/>
      <c r="G200" s="1"/>
      <c r="H200" s="1"/>
    </row>
    <row r="201" customFormat="false" ht="12.8" hidden="false" customHeight="false" outlineLevel="0" collapsed="false">
      <c r="A201" s="2" t="n">
        <f aca="false">比較!A202</f>
        <v>38930</v>
      </c>
      <c r="B201" s="3" t="n">
        <f aca="false">比較!B$398/比較!B202</f>
        <v>2.91247193824877</v>
      </c>
      <c r="C201" s="3" t="n">
        <f aca="false">比較!C$398/比較!C202</f>
        <v>2.94480833243853</v>
      </c>
      <c r="D201" s="3" t="n">
        <f aca="false">比較!D$398/比較!D202</f>
        <v>4.7928929593589</v>
      </c>
      <c r="E201" s="3" t="n">
        <f aca="false">比較!E$398/比較!E202</f>
        <v>6.92508213428877</v>
      </c>
      <c r="F201" s="1"/>
      <c r="G201" s="1"/>
      <c r="H201" s="1"/>
    </row>
    <row r="202" customFormat="false" ht="12.8" hidden="false" customHeight="false" outlineLevel="0" collapsed="false">
      <c r="A202" s="2" t="n">
        <f aca="false">比較!A203</f>
        <v>38961</v>
      </c>
      <c r="B202" s="3" t="n">
        <f aca="false">比較!B$398/比較!B203</f>
        <v>2.83817803986105</v>
      </c>
      <c r="C202" s="3" t="n">
        <f aca="false">比較!C$398/比較!C203</f>
        <v>2.87419994759891</v>
      </c>
      <c r="D202" s="3" t="n">
        <f aca="false">比較!D$398/比較!D203</f>
        <v>4.63440531696798</v>
      </c>
      <c r="E202" s="3" t="n">
        <f aca="false">比較!E$398/比較!E203</f>
        <v>6.61360352572047</v>
      </c>
      <c r="F202" s="1"/>
      <c r="G202" s="1"/>
      <c r="H202" s="1"/>
    </row>
    <row r="203" customFormat="false" ht="12.8" hidden="false" customHeight="false" outlineLevel="0" collapsed="false">
      <c r="A203" s="2" t="n">
        <f aca="false">比較!A204</f>
        <v>38991</v>
      </c>
      <c r="B203" s="3" t="n">
        <f aca="false">比較!B$398/比較!B204</f>
        <v>2.74381432247886</v>
      </c>
      <c r="C203" s="3" t="n">
        <f aca="false">比較!C$398/比較!C204</f>
        <v>2.78640579415649</v>
      </c>
      <c r="D203" s="3" t="n">
        <f aca="false">比較!D$398/比較!D204</f>
        <v>4.42237536495811</v>
      </c>
      <c r="E203" s="3" t="n">
        <f aca="false">比較!E$398/比較!E204</f>
        <v>6.31429000196244</v>
      </c>
      <c r="F203" s="1"/>
      <c r="G203" s="1"/>
      <c r="H203" s="1"/>
    </row>
    <row r="204" customFormat="false" ht="12.8" hidden="false" customHeight="false" outlineLevel="0" collapsed="false">
      <c r="A204" s="2" t="n">
        <f aca="false">比較!A205</f>
        <v>39022</v>
      </c>
      <c r="B204" s="3" t="n">
        <f aca="false">比較!B$398/比較!B205</f>
        <v>2.7121150260229</v>
      </c>
      <c r="C204" s="3" t="n">
        <f aca="false">比較!C$398/比較!C205</f>
        <v>2.74126643010645</v>
      </c>
      <c r="D204" s="3" t="n">
        <f aca="false">比較!D$398/比較!D205</f>
        <v>4.30405836078248</v>
      </c>
      <c r="E204" s="3" t="n">
        <f aca="false">比較!E$398/比較!E205</f>
        <v>6.10733286810886</v>
      </c>
      <c r="F204" s="1"/>
      <c r="G204" s="1"/>
      <c r="H204" s="1"/>
    </row>
    <row r="205" customFormat="false" ht="12.8" hidden="false" customHeight="false" outlineLevel="0" collapsed="false">
      <c r="A205" s="2" t="n">
        <f aca="false">比較!A206</f>
        <v>39052</v>
      </c>
      <c r="B205" s="3" t="n">
        <f aca="false">比較!B$398/比較!B206</f>
        <v>2.65962296851117</v>
      </c>
      <c r="C205" s="3" t="n">
        <f aca="false">比較!C$398/比較!C206</f>
        <v>2.70711415074385</v>
      </c>
      <c r="D205" s="3" t="n">
        <f aca="false">比較!D$398/比較!D206</f>
        <v>4.33342579980044</v>
      </c>
      <c r="E205" s="3" t="n">
        <f aca="false">比較!E$398/比較!E206</f>
        <v>6.22674028117707</v>
      </c>
      <c r="F205" s="1"/>
      <c r="G205" s="1"/>
      <c r="H205" s="1"/>
    </row>
    <row r="206" customFormat="false" ht="12.8" hidden="false" customHeight="false" outlineLevel="0" collapsed="false">
      <c r="A206" s="2" t="n">
        <f aca="false">比較!A207</f>
        <v>39083</v>
      </c>
      <c r="B206" s="3" t="n">
        <f aca="false">比較!B$398/比較!B207</f>
        <v>2.6262156652556</v>
      </c>
      <c r="C206" s="3" t="n">
        <f aca="false">比較!C$398/比較!C207</f>
        <v>2.66958226721549</v>
      </c>
      <c r="D206" s="3" t="n">
        <f aca="false">比較!D$398/比較!D207</f>
        <v>4.24788041868073</v>
      </c>
      <c r="E206" s="3" t="n">
        <f aca="false">比較!E$398/比較!E207</f>
        <v>6.10382306336064</v>
      </c>
      <c r="F206" s="1"/>
      <c r="G206" s="1"/>
      <c r="H206" s="1"/>
    </row>
    <row r="207" customFormat="false" ht="12.8" hidden="false" customHeight="false" outlineLevel="0" collapsed="false">
      <c r="A207" s="2" t="n">
        <f aca="false">比較!A208</f>
        <v>39114</v>
      </c>
      <c r="B207" s="3" t="n">
        <f aca="false">比較!B$398/比較!B208</f>
        <v>2.70179147957025</v>
      </c>
      <c r="C207" s="3" t="n">
        <f aca="false">比較!C$398/比較!C208</f>
        <v>2.72920487340243</v>
      </c>
      <c r="D207" s="3" t="n">
        <f aca="false">比較!D$398/比較!D208</f>
        <v>4.33188336816837</v>
      </c>
      <c r="E207" s="3" t="n">
        <f aca="false">比較!E$398/比較!E208</f>
        <v>6.20995089830557</v>
      </c>
      <c r="F207" s="1"/>
      <c r="G207" s="1"/>
      <c r="H207" s="1"/>
    </row>
    <row r="208" customFormat="false" ht="12.8" hidden="false" customHeight="false" outlineLevel="0" collapsed="false">
      <c r="A208" s="2" t="n">
        <f aca="false">比較!A209</f>
        <v>39142</v>
      </c>
      <c r="B208" s="3" t="n">
        <f aca="false">比較!B$398/比較!B209</f>
        <v>2.68304524317346</v>
      </c>
      <c r="C208" s="3" t="n">
        <f aca="false">比較!C$398/比較!C209</f>
        <v>2.7022366735639</v>
      </c>
      <c r="D208" s="3" t="n">
        <f aca="false">比較!D$398/比較!D209</f>
        <v>4.32206273434532</v>
      </c>
      <c r="E208" s="3" t="n">
        <f aca="false">比較!E$398/比較!E209</f>
        <v>6.17242546660949</v>
      </c>
      <c r="F208" s="1"/>
      <c r="G208" s="1"/>
      <c r="H208" s="1"/>
    </row>
    <row r="209" customFormat="false" ht="12.8" hidden="false" customHeight="false" outlineLevel="0" collapsed="false">
      <c r="A209" s="2" t="n">
        <f aca="false">比較!A210</f>
        <v>39173</v>
      </c>
      <c r="B209" s="3" t="n">
        <f aca="false">比較!B$398/比較!B210</f>
        <v>2.53751116711361</v>
      </c>
      <c r="C209" s="3" t="n">
        <f aca="false">比較!C$398/比較!C210</f>
        <v>2.59010908207802</v>
      </c>
      <c r="D209" s="3" t="n">
        <f aca="false">比較!D$398/比較!D210</f>
        <v>4.14499285173994</v>
      </c>
      <c r="E209" s="3" t="n">
        <f aca="false">比較!E$398/比較!E210</f>
        <v>5.85718645428992</v>
      </c>
      <c r="F209" s="1"/>
      <c r="G209" s="1"/>
      <c r="H209" s="1"/>
    </row>
    <row r="210" customFormat="false" ht="12.8" hidden="false" customHeight="false" outlineLevel="0" collapsed="false">
      <c r="A210" s="2" t="n">
        <f aca="false">比較!A211</f>
        <v>39203</v>
      </c>
      <c r="B210" s="3" t="n">
        <f aca="false">比較!B$398/比較!B211</f>
        <v>2.43235659292438</v>
      </c>
      <c r="C210" s="3" t="n">
        <f aca="false">比較!C$398/比較!C211</f>
        <v>2.50846062379951</v>
      </c>
      <c r="D210" s="3" t="n">
        <f aca="false">比較!D$398/比較!D211</f>
        <v>4.01858307864789</v>
      </c>
      <c r="E210" s="3" t="n">
        <f aca="false">比較!E$398/比較!E211</f>
        <v>5.67359025822144</v>
      </c>
      <c r="F210" s="1"/>
      <c r="G210" s="1"/>
      <c r="H210" s="1"/>
    </row>
    <row r="211" customFormat="false" ht="12.8" hidden="false" customHeight="false" outlineLevel="0" collapsed="false">
      <c r="A211" s="2" t="n">
        <f aca="false">比較!A212</f>
        <v>39234</v>
      </c>
      <c r="B211" s="3" t="n">
        <f aca="false">比較!B$398/比較!B212</f>
        <v>2.47208735872894</v>
      </c>
      <c r="C211" s="3" t="n">
        <f aca="false">比較!C$398/比較!C212</f>
        <v>2.55396281637676</v>
      </c>
      <c r="D211" s="3" t="n">
        <f aca="false">比較!D$398/比較!D212</f>
        <v>4.02057444021466</v>
      </c>
      <c r="E211" s="3" t="n">
        <f aca="false">比較!E$398/比較!E212</f>
        <v>5.65625355462489</v>
      </c>
      <c r="F211" s="1"/>
      <c r="G211" s="1"/>
      <c r="H211" s="1"/>
    </row>
    <row r="212" customFormat="false" ht="12.8" hidden="false" customHeight="false" outlineLevel="0" collapsed="false">
      <c r="A212" s="2" t="n">
        <f aca="false">比較!A213</f>
        <v>39264</v>
      </c>
      <c r="B212" s="3" t="n">
        <f aca="false">比較!B$398/比較!B213</f>
        <v>2.5088786776254</v>
      </c>
      <c r="C212" s="3" t="n">
        <f aca="false">比較!C$398/比較!C213</f>
        <v>2.63834202587836</v>
      </c>
      <c r="D212" s="3" t="n">
        <f aca="false">比較!D$398/比較!D213</f>
        <v>4.11164493610468</v>
      </c>
      <c r="E212" s="3" t="n">
        <f aca="false">比較!E$398/比較!E213</f>
        <v>5.66222581079263</v>
      </c>
      <c r="F212" s="1"/>
      <c r="G212" s="1"/>
      <c r="H212" s="1"/>
    </row>
    <row r="213" customFormat="false" ht="12.8" hidden="false" customHeight="false" outlineLevel="0" collapsed="false">
      <c r="A213" s="2" t="n">
        <f aca="false">比較!A214</f>
        <v>39295</v>
      </c>
      <c r="B213" s="3" t="n">
        <f aca="false">比較!B$398/比較!B214</f>
        <v>2.4815036076462</v>
      </c>
      <c r="C213" s="3" t="n">
        <f aca="false">比較!C$398/比較!C214</f>
        <v>2.60483449684191</v>
      </c>
      <c r="D213" s="3" t="n">
        <f aca="false">比較!D$398/比較!D214</f>
        <v>4.03121292886965</v>
      </c>
      <c r="E213" s="3" t="n">
        <f aca="false">比較!E$398/比較!E214</f>
        <v>5.50087744439919</v>
      </c>
      <c r="F213" s="1"/>
      <c r="G213" s="1"/>
      <c r="H213" s="1"/>
    </row>
    <row r="214" customFormat="false" ht="12.8" hidden="false" customHeight="false" outlineLevel="0" collapsed="false">
      <c r="A214" s="2" t="n">
        <f aca="false">比較!A215</f>
        <v>39326</v>
      </c>
      <c r="B214" s="3" t="n">
        <f aca="false">比較!B$398/比較!B215</f>
        <v>2.38544635975483</v>
      </c>
      <c r="C214" s="3" t="n">
        <f aca="false">比較!C$398/比較!C215</f>
        <v>2.51481906009497</v>
      </c>
      <c r="D214" s="3" t="n">
        <f aca="false">比較!D$398/比較!D215</f>
        <v>3.87432167314455</v>
      </c>
      <c r="E214" s="3" t="n">
        <f aca="false">比較!E$398/比較!E215</f>
        <v>5.23155644609801</v>
      </c>
      <c r="F214" s="1"/>
      <c r="G214" s="1"/>
      <c r="H214" s="1"/>
    </row>
    <row r="215" customFormat="false" ht="12.8" hidden="false" customHeight="false" outlineLevel="0" collapsed="false">
      <c r="A215" s="2" t="n">
        <f aca="false">比較!A216</f>
        <v>39356</v>
      </c>
      <c r="B215" s="3" t="n">
        <f aca="false">比較!B$398/比較!B216</f>
        <v>2.37955895221899</v>
      </c>
      <c r="C215" s="3" t="n">
        <f aca="false">比較!C$398/比較!C216</f>
        <v>2.47808800939731</v>
      </c>
      <c r="D215" s="3" t="n">
        <f aca="false">比較!D$398/比較!D216</f>
        <v>3.6607347715381</v>
      </c>
      <c r="E215" s="3" t="n">
        <f aca="false">比較!E$398/比較!E216</f>
        <v>4.8860463246657</v>
      </c>
      <c r="F215" s="1"/>
      <c r="G215" s="1"/>
      <c r="H215" s="1"/>
    </row>
    <row r="216" customFormat="false" ht="12.8" hidden="false" customHeight="false" outlineLevel="0" collapsed="false">
      <c r="A216" s="2" t="n">
        <f aca="false">比較!A217</f>
        <v>39387</v>
      </c>
      <c r="B216" s="3" t="n">
        <f aca="false">比較!B$398/比較!B217</f>
        <v>2.4789092203546</v>
      </c>
      <c r="C216" s="3" t="n">
        <f aca="false">比較!C$398/比較!C217</f>
        <v>2.59226001593367</v>
      </c>
      <c r="D216" s="3" t="n">
        <f aca="false">比較!D$398/比較!D217</f>
        <v>3.93334736335759</v>
      </c>
      <c r="E216" s="3" t="n">
        <f aca="false">比較!E$398/比較!E217</f>
        <v>5.23658991910392</v>
      </c>
      <c r="F216" s="1"/>
      <c r="G216" s="1"/>
      <c r="H216" s="1"/>
    </row>
    <row r="217" customFormat="false" ht="12.8" hidden="false" customHeight="false" outlineLevel="0" collapsed="false">
      <c r="A217" s="2" t="n">
        <f aca="false">比較!A218</f>
        <v>39417</v>
      </c>
      <c r="B217" s="3" t="n">
        <f aca="false">比較!B$398/比較!B218</f>
        <v>2.49888652842632</v>
      </c>
      <c r="C217" s="3" t="n">
        <f aca="false">比較!C$398/比較!C218</f>
        <v>2.61482197826146</v>
      </c>
      <c r="D217" s="3" t="n">
        <f aca="false">比較!D$398/比較!D218</f>
        <v>3.94621985612379</v>
      </c>
      <c r="E217" s="3" t="n">
        <f aca="false">比較!E$398/比較!E218</f>
        <v>5.24706345057148</v>
      </c>
      <c r="F217" s="1"/>
      <c r="G217" s="1"/>
      <c r="H217" s="1"/>
    </row>
    <row r="218" customFormat="false" ht="12.8" hidden="false" customHeight="false" outlineLevel="0" collapsed="false">
      <c r="A218" s="2" t="n">
        <f aca="false">比較!A219</f>
        <v>39448</v>
      </c>
      <c r="B218" s="3" t="n">
        <f aca="false">比較!B$398/比較!B219</f>
        <v>2.6202637711496</v>
      </c>
      <c r="C218" s="3" t="n">
        <f aca="false">比較!C$398/比較!C219</f>
        <v>2.78517282652062</v>
      </c>
      <c r="D218" s="3" t="n">
        <f aca="false">比較!D$398/比較!D219</f>
        <v>4.37953687663712</v>
      </c>
      <c r="E218" s="3" t="n">
        <f aca="false">比較!E$398/比較!E219</f>
        <v>5.94093688566432</v>
      </c>
      <c r="F218" s="1"/>
      <c r="G218" s="1"/>
      <c r="H218" s="1"/>
    </row>
    <row r="219" customFormat="false" ht="12.8" hidden="false" customHeight="false" outlineLevel="0" collapsed="false">
      <c r="A219" s="2" t="n">
        <f aca="false">比較!A220</f>
        <v>39479</v>
      </c>
      <c r="B219" s="3" t="n">
        <f aca="false">比較!B$398/比較!B220</f>
        <v>2.70228486131617</v>
      </c>
      <c r="C219" s="3" t="n">
        <f aca="false">比較!C$398/比較!C220</f>
        <v>2.88547530117313</v>
      </c>
      <c r="D219" s="3" t="n">
        <f aca="false">比較!D$398/比較!D220</f>
        <v>4.60777994963636</v>
      </c>
      <c r="E219" s="3" t="n">
        <f aca="false">比較!E$398/比較!E220</f>
        <v>6.268233568445</v>
      </c>
      <c r="F219" s="1"/>
      <c r="G219" s="1"/>
      <c r="H219" s="1"/>
    </row>
    <row r="220" customFormat="false" ht="12.8" hidden="false" customHeight="false" outlineLevel="0" collapsed="false">
      <c r="A220" s="2" t="n">
        <f aca="false">比較!A221</f>
        <v>39508</v>
      </c>
      <c r="B220" s="3" t="n">
        <f aca="false">比較!B$398/比較!B221</f>
        <v>2.70305613114038</v>
      </c>
      <c r="C220" s="3" t="n">
        <f aca="false">比較!C$398/比較!C221</f>
        <v>2.90277462765555</v>
      </c>
      <c r="D220" s="3" t="n">
        <f aca="false">比較!D$398/比較!D221</f>
        <v>4.59237418279145</v>
      </c>
      <c r="E220" s="3" t="n">
        <f aca="false">比較!E$398/比較!E221</f>
        <v>6.13927595360087</v>
      </c>
      <c r="F220" s="1"/>
      <c r="G220" s="1"/>
      <c r="H220" s="1"/>
    </row>
    <row r="221" customFormat="false" ht="12.8" hidden="false" customHeight="false" outlineLevel="0" collapsed="false">
      <c r="A221" s="2" t="n">
        <f aca="false">比較!A222</f>
        <v>39539</v>
      </c>
      <c r="B221" s="3" t="n">
        <f aca="false">比較!B$398/比較!B222</f>
        <v>2.58556504497224</v>
      </c>
      <c r="C221" s="3" t="n">
        <f aca="false">比較!C$398/比較!C222</f>
        <v>2.77102173081503</v>
      </c>
      <c r="D221" s="3" t="n">
        <f aca="false">比較!D$398/比較!D222</f>
        <v>4.33789787798408</v>
      </c>
      <c r="E221" s="3" t="n">
        <f aca="false">比較!E$398/比較!E222</f>
        <v>5.70462533242947</v>
      </c>
      <c r="F221" s="1"/>
      <c r="G221" s="1"/>
      <c r="H221" s="1"/>
    </row>
    <row r="222" customFormat="false" ht="12.8" hidden="false" customHeight="false" outlineLevel="0" collapsed="false">
      <c r="A222" s="2" t="n">
        <f aca="false">比較!A223</f>
        <v>39569</v>
      </c>
      <c r="B222" s="3" t="n">
        <f aca="false">比較!B$398/比較!B223</f>
        <v>2.62275998708689</v>
      </c>
      <c r="C222" s="3" t="n">
        <f aca="false">比較!C$398/比較!C223</f>
        <v>2.74175580913752</v>
      </c>
      <c r="D222" s="3" t="n">
        <f aca="false">比較!D$398/比較!D223</f>
        <v>4.14898559457081</v>
      </c>
      <c r="E222" s="3" t="n">
        <f aca="false">比較!E$398/比較!E223</f>
        <v>5.38223037828956</v>
      </c>
      <c r="F222" s="1"/>
      <c r="G222" s="1"/>
      <c r="H222" s="1"/>
    </row>
    <row r="223" customFormat="false" ht="12.8" hidden="false" customHeight="false" outlineLevel="0" collapsed="false">
      <c r="A223" s="2" t="n">
        <f aca="false">比較!A224</f>
        <v>39600</v>
      </c>
      <c r="B223" s="3" t="n">
        <f aca="false">比較!B$398/比較!B224</f>
        <v>2.92046262514306</v>
      </c>
      <c r="C223" s="3" t="n">
        <f aca="false">比較!C$398/比較!C224</f>
        <v>2.999609375</v>
      </c>
      <c r="D223" s="3" t="n">
        <f aca="false">比較!D$398/比較!D224</f>
        <v>4.56457535608684</v>
      </c>
      <c r="E223" s="3" t="n">
        <f aca="false">比較!E$398/比較!E224</f>
        <v>5.95493960557186</v>
      </c>
      <c r="F223" s="1"/>
      <c r="G223" s="1"/>
      <c r="H223" s="1"/>
    </row>
    <row r="224" customFormat="false" ht="12.8" hidden="false" customHeight="false" outlineLevel="0" collapsed="false">
      <c r="A224" s="2" t="n">
        <f aca="false">比較!A225</f>
        <v>39630</v>
      </c>
      <c r="B224" s="3" t="n">
        <f aca="false">比較!B$398/比較!B225</f>
        <v>2.91327313539614</v>
      </c>
      <c r="C224" s="3" t="n">
        <f aca="false">比較!C$398/比較!C225</f>
        <v>3.0294781359971</v>
      </c>
      <c r="D224" s="3" t="n">
        <f aca="false">比較!D$398/比較!D225</f>
        <v>4.50064715873664</v>
      </c>
      <c r="E224" s="3" t="n">
        <f aca="false">比較!E$398/比較!E225</f>
        <v>5.91610199280751</v>
      </c>
      <c r="F224" s="1"/>
      <c r="G224" s="1"/>
      <c r="H224" s="1"/>
    </row>
    <row r="225" customFormat="false" ht="12.8" hidden="false" customHeight="false" outlineLevel="0" collapsed="false">
      <c r="A225" s="2" t="n">
        <f aca="false">比較!A226</f>
        <v>39661</v>
      </c>
      <c r="B225" s="3" t="n">
        <f aca="false">比較!B$398/比較!B226</f>
        <v>2.87149793607686</v>
      </c>
      <c r="C225" s="3" t="n">
        <f aca="false">比較!C$398/比較!C226</f>
        <v>2.99299205662481</v>
      </c>
      <c r="D225" s="3" t="n">
        <f aca="false">比較!D$398/比較!D226</f>
        <v>4.42086233696019</v>
      </c>
      <c r="E225" s="3" t="n">
        <f aca="false">比較!E$398/比較!E226</f>
        <v>5.84220363783951</v>
      </c>
      <c r="F225" s="1"/>
      <c r="G225" s="1"/>
      <c r="H225" s="1"/>
    </row>
    <row r="226" customFormat="false" ht="12.8" hidden="false" customHeight="false" outlineLevel="0" collapsed="false">
      <c r="A226" s="2" t="n">
        <f aca="false">比較!A227</f>
        <v>39692</v>
      </c>
      <c r="B226" s="3" t="n">
        <f aca="false">比較!B$398/比較!B227</f>
        <v>3.05486302215718</v>
      </c>
      <c r="C226" s="3" t="n">
        <f aca="false">比較!C$398/比較!C227</f>
        <v>3.29186529030488</v>
      </c>
      <c r="D226" s="3" t="n">
        <f aca="false">比較!D$398/比較!D227</f>
        <v>5.00338451536417</v>
      </c>
      <c r="E226" s="3" t="n">
        <f aca="false">比較!E$398/比較!E227</f>
        <v>6.86037513404363</v>
      </c>
      <c r="F226" s="1"/>
      <c r="G226" s="1"/>
      <c r="H226" s="1"/>
    </row>
    <row r="227" customFormat="false" ht="12.8" hidden="false" customHeight="false" outlineLevel="0" collapsed="false">
      <c r="A227" s="2" t="n">
        <f aca="false">比較!A228</f>
        <v>39722</v>
      </c>
      <c r="B227" s="3" t="n">
        <f aca="false">比較!B$398/比較!B228</f>
        <v>3.55466428454232</v>
      </c>
      <c r="C227" s="3" t="n">
        <f aca="false">比較!C$398/比較!C228</f>
        <v>3.96335483870968</v>
      </c>
      <c r="D227" s="3" t="n">
        <f aca="false">比較!D$398/比較!D228</f>
        <v>6.08180365495802</v>
      </c>
      <c r="E227" s="3" t="n">
        <f aca="false">比較!E$398/比較!E228</f>
        <v>8.19592741875066</v>
      </c>
      <c r="F227" s="1"/>
      <c r="G227" s="1"/>
      <c r="H227" s="1"/>
    </row>
    <row r="228" customFormat="false" ht="12.8" hidden="false" customHeight="false" outlineLevel="0" collapsed="false">
      <c r="A228" s="2" t="n">
        <f aca="false">比較!A229</f>
        <v>39753</v>
      </c>
      <c r="B228" s="3" t="n">
        <f aca="false">比較!B$398/比較!B229</f>
        <v>3.75434701847539</v>
      </c>
      <c r="C228" s="3" t="n">
        <f aca="false">比較!C$398/比較!C229</f>
        <v>4.28400874765688</v>
      </c>
      <c r="D228" s="3" t="n">
        <f aca="false">比較!D$398/比較!D229</f>
        <v>6.81602271469226</v>
      </c>
      <c r="E228" s="3" t="n">
        <f aca="false">比較!E$398/比較!E229</f>
        <v>9.2260257221168</v>
      </c>
      <c r="F228" s="1"/>
      <c r="G228" s="1"/>
      <c r="H228" s="1"/>
    </row>
    <row r="229" customFormat="false" ht="12.8" hidden="false" customHeight="false" outlineLevel="0" collapsed="false">
      <c r="A229" s="2" t="n">
        <f aca="false">比較!A230</f>
        <v>39783</v>
      </c>
      <c r="B229" s="3" t="n">
        <f aca="false">比較!B$398/比較!B230</f>
        <v>3.77686953291729</v>
      </c>
      <c r="C229" s="3" t="n">
        <f aca="false">比較!C$398/比較!C230</f>
        <v>4.2507611403266</v>
      </c>
      <c r="D229" s="3" t="n">
        <f aca="false">比較!D$398/比較!D230</f>
        <v>6.63682999055186</v>
      </c>
      <c r="E229" s="3" t="n">
        <f aca="false">比較!E$398/比較!E230</f>
        <v>9.02881195064581</v>
      </c>
      <c r="F229" s="1"/>
      <c r="G229" s="1"/>
      <c r="H229" s="1"/>
    </row>
    <row r="230" customFormat="false" ht="12.8" hidden="false" customHeight="false" outlineLevel="0" collapsed="false">
      <c r="A230" s="2" t="n">
        <f aca="false">比較!A231</f>
        <v>39814</v>
      </c>
      <c r="B230" s="3" t="n">
        <f aca="false">比較!B$398/比較!B231</f>
        <v>4.14296463130214</v>
      </c>
      <c r="C230" s="3" t="n">
        <f aca="false">比較!C$398/比較!C231</f>
        <v>4.64898048142587</v>
      </c>
      <c r="D230" s="3" t="n">
        <f aca="false">比較!D$398/比較!D231</f>
        <v>7.0890938892727</v>
      </c>
      <c r="E230" s="3" t="n">
        <f aca="false">比較!E$398/比較!E231</f>
        <v>9.26901927557721</v>
      </c>
      <c r="F230" s="1"/>
      <c r="G230" s="1"/>
      <c r="H230" s="1"/>
    </row>
    <row r="231" customFormat="false" ht="12.8" hidden="false" customHeight="false" outlineLevel="0" collapsed="false">
      <c r="A231" s="2" t="n">
        <f aca="false">比較!A232</f>
        <v>39845</v>
      </c>
      <c r="B231" s="3" t="n">
        <f aca="false">比較!B$398/比較!B232</f>
        <v>4.69313443570869</v>
      </c>
      <c r="C231" s="3" t="n">
        <f aca="false">比較!C$398/比較!C232</f>
        <v>5.22316995197867</v>
      </c>
      <c r="D231" s="3" t="n">
        <f aca="false">比較!D$398/比較!D232</f>
        <v>7.59629565116414</v>
      </c>
      <c r="E231" s="3" t="n">
        <f aca="false">比較!E$398/比較!E232</f>
        <v>9.79396413575771</v>
      </c>
      <c r="F231" s="1"/>
      <c r="G231" s="1"/>
      <c r="H231" s="1"/>
    </row>
    <row r="232" customFormat="false" ht="12.8" hidden="false" customHeight="false" outlineLevel="0" collapsed="false">
      <c r="A232" s="2" t="n">
        <f aca="false">比較!A233</f>
        <v>39873</v>
      </c>
      <c r="B232" s="3" t="n">
        <f aca="false">比較!B$398/比較!B233</f>
        <v>4.35637120642614</v>
      </c>
      <c r="C232" s="3" t="n">
        <f aca="false">比較!C$398/比較!C233</f>
        <v>4.81218744908318</v>
      </c>
      <c r="D232" s="3" t="n">
        <f aca="false">比較!D$398/比較!D233</f>
        <v>6.84714671690905</v>
      </c>
      <c r="E232" s="3" t="n">
        <f aca="false">比較!E$398/比較!E233</f>
        <v>8.84371185358243</v>
      </c>
      <c r="F232" s="1"/>
      <c r="G232" s="1"/>
      <c r="H232" s="1"/>
    </row>
    <row r="233" customFormat="false" ht="12.8" hidden="false" customHeight="false" outlineLevel="0" collapsed="false">
      <c r="A233" s="2" t="n">
        <f aca="false">比較!A234</f>
        <v>39904</v>
      </c>
      <c r="B233" s="3" t="n">
        <f aca="false">比較!B$398/比較!B234</f>
        <v>4.05812843102207</v>
      </c>
      <c r="C233" s="3" t="n">
        <f aca="false">比較!C$398/比較!C234</f>
        <v>4.39901009383486</v>
      </c>
      <c r="D233" s="3" t="n">
        <f aca="false">比較!D$398/比較!D234</f>
        <v>6.09473009957491</v>
      </c>
      <c r="E233" s="3" t="n">
        <f aca="false">比較!E$398/比較!E234</f>
        <v>7.84589014078446</v>
      </c>
      <c r="F233" s="1"/>
      <c r="G233" s="1"/>
      <c r="H233" s="1"/>
    </row>
    <row r="234" customFormat="false" ht="12.8" hidden="false" customHeight="false" outlineLevel="0" collapsed="false">
      <c r="A234" s="2" t="n">
        <f aca="false">比較!A235</f>
        <v>39934</v>
      </c>
      <c r="B234" s="3" t="n">
        <f aca="false">比較!B$398/比較!B235</f>
        <v>3.89952860653645</v>
      </c>
      <c r="C234" s="3" t="n">
        <f aca="false">比較!C$398/比較!C235</f>
        <v>4.17727440868638</v>
      </c>
      <c r="D234" s="3" t="n">
        <f aca="false">比較!D$398/比較!D235</f>
        <v>5.89883505323136</v>
      </c>
      <c r="E234" s="3" t="n">
        <f aca="false">比較!E$398/比較!E235</f>
        <v>7.62049917454391</v>
      </c>
      <c r="F234" s="1"/>
      <c r="G234" s="1"/>
      <c r="H234" s="1"/>
    </row>
    <row r="235" customFormat="false" ht="12.8" hidden="false" customHeight="false" outlineLevel="0" collapsed="false">
      <c r="A235" s="2" t="n">
        <f aca="false">比較!A236</f>
        <v>39965</v>
      </c>
      <c r="B235" s="3" t="n">
        <f aca="false">比較!B$398/比較!B236</f>
        <v>3.92414821830236</v>
      </c>
      <c r="C235" s="3" t="n">
        <f aca="false">比較!C$398/比較!C236</f>
        <v>4.17645651133446</v>
      </c>
      <c r="D235" s="3" t="n">
        <f aca="false">比較!D$398/比較!D236</f>
        <v>5.70367948382597</v>
      </c>
      <c r="E235" s="3" t="n">
        <f aca="false">比較!E$398/比較!E236</f>
        <v>7.40548993061432</v>
      </c>
      <c r="F235" s="1"/>
      <c r="G235" s="1"/>
      <c r="H235" s="1"/>
    </row>
    <row r="236" customFormat="false" ht="12.8" hidden="false" customHeight="false" outlineLevel="0" collapsed="false">
      <c r="A236" s="2" t="n">
        <f aca="false">比較!A237</f>
        <v>39995</v>
      </c>
      <c r="B236" s="3" t="n">
        <f aca="false">比較!B$398/比較!B237</f>
        <v>3.61411791386681</v>
      </c>
      <c r="C236" s="3" t="n">
        <f aca="false">比較!C$398/比較!C237</f>
        <v>3.88818001377243</v>
      </c>
      <c r="D236" s="3" t="n">
        <f aca="false">比較!D$398/比較!D237</f>
        <v>5.29010866818297</v>
      </c>
      <c r="E236" s="3" t="n">
        <f aca="false">比較!E$398/比較!E237</f>
        <v>6.8230216545255</v>
      </c>
      <c r="F236" s="1"/>
      <c r="G236" s="1"/>
      <c r="H236" s="1"/>
    </row>
    <row r="237" customFormat="false" ht="12.8" hidden="false" customHeight="false" outlineLevel="0" collapsed="false">
      <c r="A237" s="2" t="n">
        <f aca="false">比較!A238</f>
        <v>40026</v>
      </c>
      <c r="B237" s="3" t="n">
        <f aca="false">比較!B$398/比較!B238</f>
        <v>3.49055419595884</v>
      </c>
      <c r="C237" s="3" t="n">
        <f aca="false">比較!C$398/比較!C238</f>
        <v>3.76192902353471</v>
      </c>
      <c r="D237" s="3" t="n">
        <f aca="false">比較!D$398/比較!D238</f>
        <v>5.20964032930823</v>
      </c>
      <c r="E237" s="3" t="n">
        <f aca="false">比較!E$398/比較!E238</f>
        <v>6.7313729471631</v>
      </c>
      <c r="F237" s="1"/>
      <c r="G237" s="1"/>
      <c r="H237" s="1"/>
    </row>
    <row r="238" customFormat="false" ht="12.8" hidden="false" customHeight="false" outlineLevel="0" collapsed="false">
      <c r="A238" s="2" t="n">
        <f aca="false">比較!A239</f>
        <v>40057</v>
      </c>
      <c r="B238" s="3" t="n">
        <f aca="false">比較!B$398/比較!B239</f>
        <v>3.41292466856392</v>
      </c>
      <c r="C238" s="3" t="n">
        <f aca="false">比較!C$398/比較!C239</f>
        <v>3.63217542664699</v>
      </c>
      <c r="D238" s="3" t="n">
        <f aca="false">比較!D$398/比較!D239</f>
        <v>4.93138964012778</v>
      </c>
      <c r="E238" s="3" t="n">
        <f aca="false">比較!E$398/比較!E239</f>
        <v>6.36406261816532</v>
      </c>
      <c r="F238" s="1"/>
      <c r="G238" s="1"/>
      <c r="H238" s="1"/>
    </row>
    <row r="239" customFormat="false" ht="12.8" hidden="false" customHeight="false" outlineLevel="0" collapsed="false">
      <c r="A239" s="2" t="n">
        <f aca="false">比較!A240</f>
        <v>40087</v>
      </c>
      <c r="B239" s="3" t="n">
        <f aca="false">比較!B$398/比較!B240</f>
        <v>3.41276654452456</v>
      </c>
      <c r="C239" s="3" t="n">
        <f aca="false">比較!C$398/比較!C240</f>
        <v>3.70540151902643</v>
      </c>
      <c r="D239" s="3" t="n">
        <f aca="false">比較!D$398/比較!D240</f>
        <v>5.11780784407685</v>
      </c>
      <c r="E239" s="3" t="n">
        <f aca="false">比較!E$398/比較!E240</f>
        <v>6.56203175517206</v>
      </c>
      <c r="F239" s="1"/>
      <c r="G239" s="1"/>
      <c r="H239" s="1"/>
    </row>
    <row r="240" customFormat="false" ht="12.8" hidden="false" customHeight="false" outlineLevel="0" collapsed="false">
      <c r="A240" s="2" t="n">
        <f aca="false">比較!A241</f>
        <v>40118</v>
      </c>
      <c r="B240" s="3" t="n">
        <f aca="false">比較!B$398/比較!B241</f>
        <v>3.2042332215868</v>
      </c>
      <c r="C240" s="3" t="n">
        <f aca="false">比較!C$398/比較!C241</f>
        <v>3.50437647746046</v>
      </c>
      <c r="D240" s="3" t="n">
        <f aca="false">比較!D$398/比較!D241</f>
        <v>4.88038795113308</v>
      </c>
      <c r="E240" s="3" t="n">
        <f aca="false">比較!E$398/比較!E241</f>
        <v>6.18964258839105</v>
      </c>
      <c r="F240" s="1"/>
      <c r="G240" s="1"/>
      <c r="H240" s="1"/>
    </row>
    <row r="241" customFormat="false" ht="12.8" hidden="false" customHeight="false" outlineLevel="0" collapsed="false">
      <c r="A241" s="2" t="n">
        <f aca="false">比較!A242</f>
        <v>40148</v>
      </c>
      <c r="B241" s="3" t="n">
        <f aca="false">比較!B$398/比較!B242</f>
        <v>3.17866523463159</v>
      </c>
      <c r="C241" s="3" t="n">
        <f aca="false">比較!C$398/比較!C242</f>
        <v>3.44318895166353</v>
      </c>
      <c r="D241" s="3" t="n">
        <f aca="false">比較!D$398/比較!D242</f>
        <v>4.61251129277483</v>
      </c>
      <c r="E241" s="3" t="n">
        <f aca="false">比較!E$398/比較!E242</f>
        <v>5.8806112959668</v>
      </c>
      <c r="F241" s="1"/>
      <c r="G241" s="1"/>
      <c r="H241" s="1"/>
    </row>
    <row r="242" customFormat="false" ht="12.8" hidden="false" customHeight="false" outlineLevel="0" collapsed="false">
      <c r="A242" s="2" t="n">
        <f aca="false">比較!A243</f>
        <v>40179</v>
      </c>
      <c r="B242" s="3" t="n">
        <f aca="false">比較!B$398/比較!B243</f>
        <v>3.29255919891371</v>
      </c>
      <c r="C242" s="3" t="n">
        <f aca="false">比較!C$398/比較!C243</f>
        <v>3.57538621993351</v>
      </c>
      <c r="D242" s="3" t="n">
        <f aca="false">比較!D$398/比較!D243</f>
        <v>4.87413789088877</v>
      </c>
      <c r="E242" s="3" t="n">
        <f aca="false">比較!E$398/比較!E243</f>
        <v>6.28346275789184</v>
      </c>
      <c r="F242" s="1"/>
      <c r="G242" s="1"/>
      <c r="H242" s="1"/>
    </row>
    <row r="243" customFormat="false" ht="12.8" hidden="false" customHeight="false" outlineLevel="0" collapsed="false">
      <c r="A243" s="2" t="n">
        <f aca="false">比較!A244</f>
        <v>40210</v>
      </c>
      <c r="B243" s="3" t="n">
        <f aca="false">比較!B$398/比較!B244</f>
        <v>3.21030947404714</v>
      </c>
      <c r="C243" s="3" t="n">
        <f aca="false">比較!C$398/比較!C244</f>
        <v>3.47626506351348</v>
      </c>
      <c r="D243" s="3" t="n">
        <f aca="false">比較!D$398/比較!D244</f>
        <v>4.6761680948594</v>
      </c>
      <c r="E243" s="3" t="n">
        <f aca="false">比較!E$398/比較!E244</f>
        <v>6.01521982976664</v>
      </c>
      <c r="F243" s="1"/>
      <c r="G243" s="1"/>
      <c r="H243" s="1"/>
    </row>
    <row r="244" customFormat="false" ht="12.8" hidden="false" customHeight="false" outlineLevel="0" collapsed="false">
      <c r="A244" s="2" t="n">
        <f aca="false">比較!A245</f>
        <v>40238</v>
      </c>
      <c r="B244" s="3" t="n">
        <f aca="false">比較!B$398/比較!B245</f>
        <v>3.05318317009975</v>
      </c>
      <c r="C244" s="3" t="n">
        <f aca="false">比較!C$398/比較!C245</f>
        <v>3.28322345074096</v>
      </c>
      <c r="D244" s="3" t="n">
        <f aca="false">比較!D$398/比較!D245</f>
        <v>4.36474336519375</v>
      </c>
      <c r="E244" s="3" t="n">
        <f aca="false">比較!E$398/比較!E245</f>
        <v>5.58624140853989</v>
      </c>
      <c r="F244" s="1"/>
      <c r="G244" s="1"/>
      <c r="H244" s="1"/>
    </row>
    <row r="245" customFormat="false" ht="12.8" hidden="false" customHeight="false" outlineLevel="0" collapsed="false">
      <c r="A245" s="2" t="n">
        <f aca="false">比較!A246</f>
        <v>40269</v>
      </c>
      <c r="B245" s="3" t="n">
        <f aca="false">比較!B$398/比較!B246</f>
        <v>3.0110322738293</v>
      </c>
      <c r="C245" s="3" t="n">
        <f aca="false">比較!C$398/比較!C246</f>
        <v>3.23547008907128</v>
      </c>
      <c r="D245" s="3" t="n">
        <f aca="false">比較!D$398/比較!D246</f>
        <v>4.25260951003376</v>
      </c>
      <c r="E245" s="3" t="n">
        <f aca="false">比較!E$398/比較!E246</f>
        <v>5.46815753037793</v>
      </c>
      <c r="F245" s="1"/>
      <c r="G245" s="1"/>
      <c r="H245" s="1"/>
    </row>
    <row r="246" customFormat="false" ht="12.8" hidden="false" customHeight="false" outlineLevel="0" collapsed="false">
      <c r="A246" s="2" t="n">
        <f aca="false">比較!A247</f>
        <v>40299</v>
      </c>
      <c r="B246" s="3" t="n">
        <f aca="false">比較!B$398/比較!B247</f>
        <v>3.27004931619286</v>
      </c>
      <c r="C246" s="3" t="n">
        <f aca="false">比較!C$398/比較!C247</f>
        <v>3.52438475872261</v>
      </c>
      <c r="D246" s="3" t="n">
        <f aca="false">比較!D$398/比較!D247</f>
        <v>4.63725941941658</v>
      </c>
      <c r="E246" s="3" t="n">
        <f aca="false">比較!E$398/比較!E247</f>
        <v>5.90575418783302</v>
      </c>
      <c r="F246" s="1"/>
      <c r="G246" s="1"/>
      <c r="H246" s="1"/>
    </row>
    <row r="247" customFormat="false" ht="12.8" hidden="false" customHeight="false" outlineLevel="0" collapsed="false">
      <c r="A247" s="2" t="n">
        <f aca="false">比較!A248</f>
        <v>40330</v>
      </c>
      <c r="B247" s="3" t="n">
        <f aca="false">比較!B$398/比較!B248</f>
        <v>3.39136609092267</v>
      </c>
      <c r="C247" s="3" t="n">
        <f aca="false">比較!C$398/比較!C248</f>
        <v>3.7251021140767</v>
      </c>
      <c r="D247" s="3" t="n">
        <f aca="false">比較!D$398/比較!D248</f>
        <v>4.96220439589615</v>
      </c>
      <c r="E247" s="3" t="n">
        <f aca="false">比較!E$398/比較!E248</f>
        <v>6.29032740319928</v>
      </c>
      <c r="F247" s="1"/>
      <c r="G247" s="1"/>
      <c r="H247" s="1"/>
    </row>
    <row r="248" customFormat="false" ht="12.8" hidden="false" customHeight="false" outlineLevel="0" collapsed="false">
      <c r="A248" s="2" t="n">
        <f aca="false">比較!A249</f>
        <v>40360</v>
      </c>
      <c r="B248" s="3" t="n">
        <f aca="false">比較!B$398/比較!B249</f>
        <v>3.16715746507242</v>
      </c>
      <c r="C248" s="3" t="n">
        <f aca="false">比較!C$398/比較!C249</f>
        <v>3.48538489469862</v>
      </c>
      <c r="D248" s="3" t="n">
        <f aca="false">比較!D$398/比較!D249</f>
        <v>4.64207211602431</v>
      </c>
      <c r="E248" s="3" t="n">
        <f aca="false">比較!E$398/比較!E249</f>
        <v>5.86896995708155</v>
      </c>
      <c r="F248" s="1"/>
      <c r="G248" s="1"/>
      <c r="H248" s="1"/>
    </row>
    <row r="249" customFormat="false" ht="12.8" hidden="false" customHeight="false" outlineLevel="0" collapsed="false">
      <c r="A249" s="2" t="n">
        <f aca="false">比較!A250</f>
        <v>40391</v>
      </c>
      <c r="B249" s="3" t="n">
        <f aca="false">比較!B$398/比較!B250</f>
        <v>3.30985589212679</v>
      </c>
      <c r="C249" s="3" t="n">
        <f aca="false">比較!C$398/比較!C250</f>
        <v>3.65900145807325</v>
      </c>
      <c r="D249" s="3" t="n">
        <f aca="false">比較!D$398/比較!D250</f>
        <v>4.95096096081891</v>
      </c>
      <c r="E249" s="3" t="n">
        <f aca="false">比較!E$398/比較!E250</f>
        <v>6.18964258839105</v>
      </c>
      <c r="F249" s="1"/>
      <c r="G249" s="1"/>
      <c r="H249" s="1"/>
    </row>
    <row r="250" customFormat="false" ht="12.8" hidden="false" customHeight="false" outlineLevel="0" collapsed="false">
      <c r="A250" s="2" t="n">
        <f aca="false">比較!A251</f>
        <v>40422</v>
      </c>
      <c r="B250" s="3" t="n">
        <f aca="false">比較!B$398/比較!B251</f>
        <v>3.07259235913812</v>
      </c>
      <c r="C250" s="3" t="n">
        <f aca="false">比較!C$398/比較!C251</f>
        <v>3.36444093936208</v>
      </c>
      <c r="D250" s="3" t="n">
        <f aca="false">比較!D$398/比較!D251</f>
        <v>4.41880926446623</v>
      </c>
      <c r="E250" s="3" t="n">
        <f aca="false">比較!E$398/比較!E251</f>
        <v>5.47524574082601</v>
      </c>
      <c r="F250" s="1"/>
      <c r="G250" s="1"/>
      <c r="H250" s="1"/>
    </row>
    <row r="251" customFormat="false" ht="12.8" hidden="false" customHeight="false" outlineLevel="0" collapsed="false">
      <c r="A251" s="2" t="n">
        <f aca="false">比較!A252</f>
        <v>40452</v>
      </c>
      <c r="B251" s="3" t="n">
        <f aca="false">比較!B$398/比較!B252</f>
        <v>2.98127533504999</v>
      </c>
      <c r="C251" s="3" t="n">
        <f aca="false">比較!C$398/比較!C252</f>
        <v>3.24484897655629</v>
      </c>
      <c r="D251" s="3" t="n">
        <f aca="false">比較!D$398/比較!D252</f>
        <v>4.17421961306687</v>
      </c>
      <c r="E251" s="3" t="n">
        <f aca="false">比較!E$398/比較!E252</f>
        <v>5.14945515309845</v>
      </c>
      <c r="F251" s="1"/>
      <c r="G251" s="1"/>
      <c r="H251" s="1"/>
    </row>
    <row r="252" customFormat="false" ht="12.8" hidden="false" customHeight="false" outlineLevel="0" collapsed="false">
      <c r="A252" s="2" t="n">
        <f aca="false">比較!A253</f>
        <v>40483</v>
      </c>
      <c r="B252" s="3" t="n">
        <f aca="false">比較!B$398/比較!B253</f>
        <v>3.01174084728176</v>
      </c>
      <c r="C252" s="3" t="n">
        <f aca="false">比較!C$398/比較!C253</f>
        <v>3.25229765787133</v>
      </c>
      <c r="D252" s="3" t="n">
        <f aca="false">比較!D$398/比較!D253</f>
        <v>4.18955820721071</v>
      </c>
      <c r="E252" s="3" t="n">
        <f aca="false">比較!E$398/比較!E253</f>
        <v>5.16677135826725</v>
      </c>
      <c r="F252" s="1"/>
      <c r="G252" s="1"/>
      <c r="H252" s="1"/>
    </row>
    <row r="253" customFormat="false" ht="12.8" hidden="false" customHeight="false" outlineLevel="0" collapsed="false">
      <c r="A253" s="2" t="n">
        <f aca="false">比較!A254</f>
        <v>40513</v>
      </c>
      <c r="B253" s="3" t="n">
        <f aca="false">比較!B$398/比較!B254</f>
        <v>2.86307504808892</v>
      </c>
      <c r="C253" s="3" t="n">
        <f aca="false">比較!C$398/比較!C254</f>
        <v>3.05294042810343</v>
      </c>
      <c r="D253" s="3" t="n">
        <f aca="false">比較!D$398/比較!D254</f>
        <v>3.94534221428114</v>
      </c>
      <c r="E253" s="3" t="n">
        <f aca="false">比較!E$398/比較!E254</f>
        <v>4.93257464402622</v>
      </c>
      <c r="F253" s="1"/>
      <c r="G253" s="1"/>
      <c r="H253" s="1"/>
    </row>
    <row r="254" customFormat="false" ht="12.8" hidden="false" customHeight="false" outlineLevel="0" collapsed="false">
      <c r="A254" s="2" t="n">
        <f aca="false">比較!A255</f>
        <v>40544</v>
      </c>
      <c r="B254" s="3" t="n">
        <f aca="false">比較!B$398/比較!B255</f>
        <v>2.78737597681789</v>
      </c>
      <c r="C254" s="3" t="n">
        <f aca="false">比較!C$398/比較!C255</f>
        <v>2.9853357385003</v>
      </c>
      <c r="D254" s="3" t="n">
        <f aca="false">比較!D$398/比較!D255</f>
        <v>3.8763592189861</v>
      </c>
      <c r="E254" s="3" t="n">
        <f aca="false">比較!E$398/比較!E255</f>
        <v>4.79412422049949</v>
      </c>
      <c r="F254" s="1"/>
      <c r="G254" s="1"/>
      <c r="H254" s="1"/>
    </row>
    <row r="255" customFormat="false" ht="12.8" hidden="false" customHeight="false" outlineLevel="0" collapsed="false">
      <c r="A255" s="2" t="n">
        <f aca="false">比較!A256</f>
        <v>40575</v>
      </c>
      <c r="B255" s="3" t="n">
        <f aca="false">比較!B$398/比較!B256</f>
        <v>2.71113677519192</v>
      </c>
      <c r="C255" s="3" t="n">
        <f aca="false">比較!C$398/比較!C256</f>
        <v>2.89288889558626</v>
      </c>
      <c r="D255" s="3" t="n">
        <f aca="false">比較!D$398/比較!D256</f>
        <v>3.76184913757471</v>
      </c>
      <c r="E255" s="3" t="n">
        <f aca="false">比較!E$398/比較!E256</f>
        <v>4.65325671312936</v>
      </c>
      <c r="F255" s="1"/>
      <c r="G255" s="1"/>
      <c r="H255" s="1"/>
    </row>
    <row r="256" customFormat="false" ht="12.8" hidden="false" customHeight="false" outlineLevel="0" collapsed="false">
      <c r="A256" s="2" t="n">
        <f aca="false">比較!A257</f>
        <v>40603</v>
      </c>
      <c r="B256" s="3" t="n">
        <f aca="false">比較!B$398/比較!B257</f>
        <v>2.69058493976735</v>
      </c>
      <c r="C256" s="3" t="n">
        <f aca="false">比較!C$398/比較!C257</f>
        <v>2.8959217999291</v>
      </c>
      <c r="D256" s="3" t="n">
        <f aca="false">比較!D$398/比較!D257</f>
        <v>3.76347233259141</v>
      </c>
      <c r="E256" s="3" t="n">
        <f aca="false">比較!E$398/比較!E257</f>
        <v>4.67712987229531</v>
      </c>
      <c r="F256" s="1"/>
      <c r="G256" s="1"/>
      <c r="H256" s="1"/>
    </row>
    <row r="257" customFormat="false" ht="12.8" hidden="false" customHeight="false" outlineLevel="0" collapsed="false">
      <c r="A257" s="2" t="n">
        <f aca="false">比較!A258</f>
        <v>40634</v>
      </c>
      <c r="B257" s="3" t="n">
        <f aca="false">比較!B$398/比較!B258</f>
        <v>2.58750060497059</v>
      </c>
      <c r="C257" s="3" t="n">
        <f aca="false">比較!C$398/比較!C258</f>
        <v>2.81568776996355</v>
      </c>
      <c r="D257" s="3" t="n">
        <f aca="false">比較!D$398/比較!D258</f>
        <v>3.64236447030492</v>
      </c>
      <c r="E257" s="3" t="n">
        <f aca="false">比較!E$398/比較!E258</f>
        <v>4.55049748760441</v>
      </c>
      <c r="F257" s="1"/>
      <c r="G257" s="1"/>
      <c r="H257" s="1"/>
    </row>
    <row r="258" customFormat="false" ht="12.8" hidden="false" customHeight="false" outlineLevel="0" collapsed="false">
      <c r="A258" s="2" t="n">
        <f aca="false">比較!A259</f>
        <v>40664</v>
      </c>
      <c r="B258" s="3" t="n">
        <f aca="false">比較!B$398/比較!B259</f>
        <v>2.63705917123516</v>
      </c>
      <c r="C258" s="3" t="n">
        <f aca="false">比較!C$398/比較!C259</f>
        <v>2.85422242045792</v>
      </c>
      <c r="D258" s="3" t="n">
        <f aca="false">比較!D$398/比較!D259</f>
        <v>3.69148943674391</v>
      </c>
      <c r="E258" s="3" t="n">
        <f aca="false">比較!E$398/比較!E259</f>
        <v>4.61099075252683</v>
      </c>
      <c r="F258" s="1"/>
      <c r="G258" s="1"/>
      <c r="H258" s="1"/>
    </row>
    <row r="259" customFormat="false" ht="12.8" hidden="false" customHeight="false" outlineLevel="0" collapsed="false">
      <c r="A259" s="2" t="n">
        <f aca="false">比較!A260</f>
        <v>40695</v>
      </c>
      <c r="B259" s="3" t="n">
        <f aca="false">比較!B$398/比較!B260</f>
        <v>2.67007992370114</v>
      </c>
      <c r="C259" s="3" t="n">
        <f aca="false">比較!C$398/比較!C260</f>
        <v>2.90730251999031</v>
      </c>
      <c r="D259" s="3" t="n">
        <f aca="false">比較!D$398/比較!D260</f>
        <v>3.77371715365312</v>
      </c>
      <c r="E259" s="3" t="n">
        <f aca="false">比較!E$398/比較!E260</f>
        <v>4.7051314584077</v>
      </c>
      <c r="F259" s="1"/>
      <c r="G259" s="1"/>
      <c r="H259" s="1"/>
    </row>
    <row r="260" customFormat="false" ht="12.8" hidden="false" customHeight="false" outlineLevel="0" collapsed="false">
      <c r="A260" s="2" t="n">
        <f aca="false">比較!A261</f>
        <v>40725</v>
      </c>
      <c r="B260" s="3" t="n">
        <f aca="false">比較!B$398/比較!B261</f>
        <v>2.72968993448207</v>
      </c>
      <c r="C260" s="3" t="n">
        <f aca="false">比較!C$398/比較!C261</f>
        <v>2.97110533320952</v>
      </c>
      <c r="D260" s="3" t="n">
        <f aca="false">比較!D$398/比較!D261</f>
        <v>3.79718326210464</v>
      </c>
      <c r="E260" s="3" t="n">
        <f aca="false">比較!E$398/比較!E261</f>
        <v>4.62997871178808</v>
      </c>
      <c r="F260" s="1"/>
      <c r="G260" s="1"/>
      <c r="H260" s="1"/>
    </row>
    <row r="261" customFormat="false" ht="12.8" hidden="false" customHeight="false" outlineLevel="0" collapsed="false">
      <c r="A261" s="2" t="n">
        <f aca="false">比較!A262</f>
        <v>40756</v>
      </c>
      <c r="B261" s="3" t="n">
        <f aca="false">比較!B$398/比較!B262</f>
        <v>2.85419506386086</v>
      </c>
      <c r="C261" s="3" t="n">
        <f aca="false">比較!C$398/比較!C262</f>
        <v>3.14999712853498</v>
      </c>
      <c r="D261" s="3" t="n">
        <f aca="false">比較!D$398/比較!D262</f>
        <v>4.05762446403511</v>
      </c>
      <c r="E261" s="3" t="n">
        <f aca="false">比較!E$398/比較!E262</f>
        <v>4.88162034082847</v>
      </c>
      <c r="F261" s="1"/>
      <c r="G261" s="1"/>
      <c r="H261" s="1"/>
    </row>
    <row r="262" customFormat="false" ht="12.8" hidden="false" customHeight="false" outlineLevel="0" collapsed="false">
      <c r="A262" s="2" t="n">
        <f aca="false">比較!A263</f>
        <v>40787</v>
      </c>
      <c r="B262" s="3" t="n">
        <f aca="false">比較!B$398/比較!B263</f>
        <v>3.03730649899481</v>
      </c>
      <c r="C262" s="3" t="n">
        <f aca="false">比較!C$398/比較!C263</f>
        <v>3.39352318325644</v>
      </c>
      <c r="D262" s="3" t="n">
        <f aca="false">比較!D$398/比較!D263</f>
        <v>4.3332284507742</v>
      </c>
      <c r="E262" s="3" t="n">
        <f aca="false">比較!E$398/比較!E263</f>
        <v>5.11399695210314</v>
      </c>
      <c r="F262" s="1"/>
      <c r="G262" s="1"/>
      <c r="H262" s="1"/>
    </row>
    <row r="263" customFormat="false" ht="12.8" hidden="false" customHeight="false" outlineLevel="0" collapsed="false">
      <c r="A263" s="2" t="n">
        <f aca="false">比較!A264</f>
        <v>40817</v>
      </c>
      <c r="B263" s="3" t="n">
        <f aca="false">比較!B$398/比較!B264</f>
        <v>2.77266852976284</v>
      </c>
      <c r="C263" s="3" t="n">
        <f aca="false">比較!C$398/比較!C264</f>
        <v>3.06351232745552</v>
      </c>
      <c r="D263" s="3" t="n">
        <f aca="false">比較!D$398/比較!D264</f>
        <v>3.89898711448698</v>
      </c>
      <c r="E263" s="3" t="n">
        <f aca="false">比較!E$398/比較!E264</f>
        <v>4.63533439544422</v>
      </c>
      <c r="F263" s="1"/>
      <c r="G263" s="1"/>
      <c r="H263" s="1"/>
    </row>
    <row r="264" customFormat="false" ht="12.8" hidden="false" customHeight="false" outlineLevel="0" collapsed="false">
      <c r="A264" s="2" t="n">
        <f aca="false">比較!A265</f>
        <v>40848</v>
      </c>
      <c r="B264" s="3" t="n">
        <f aca="false">比較!B$398/比較!B265</f>
        <v>2.75179815502321</v>
      </c>
      <c r="C264" s="3" t="n">
        <f aca="false">比較!C$398/比較!C265</f>
        <v>3.07908834284981</v>
      </c>
      <c r="D264" s="3" t="n">
        <f aca="false">比較!D$398/比較!D265</f>
        <v>3.99432134761138</v>
      </c>
      <c r="E264" s="3" t="n">
        <f aca="false">比較!E$398/比較!E265</f>
        <v>4.7663645869641</v>
      </c>
      <c r="F264" s="1"/>
      <c r="G264" s="1"/>
      <c r="H264" s="1"/>
    </row>
    <row r="265" customFormat="false" ht="12.8" hidden="false" customHeight="false" outlineLevel="0" collapsed="false">
      <c r="A265" s="2" t="n">
        <f aca="false">比較!A266</f>
        <v>40878</v>
      </c>
      <c r="B265" s="3" t="n">
        <f aca="false">比較!B$398/比較!B266</f>
        <v>2.71308510046196</v>
      </c>
      <c r="C265" s="3" t="n">
        <f aca="false">比較!C$398/比較!C266</f>
        <v>3.05303753180662</v>
      </c>
      <c r="D265" s="3" t="n">
        <f aca="false">比較!D$398/比較!D266</f>
        <v>4.01761126998445</v>
      </c>
      <c r="E265" s="3" t="n">
        <f aca="false">比較!E$398/比較!E266</f>
        <v>4.80271135247143</v>
      </c>
      <c r="F265" s="1"/>
      <c r="G265" s="1"/>
      <c r="H265" s="1"/>
    </row>
    <row r="266" customFormat="false" ht="12.8" hidden="false" customHeight="false" outlineLevel="0" collapsed="false">
      <c r="A266" s="2" t="n">
        <f aca="false">比較!A267</f>
        <v>40909</v>
      </c>
      <c r="B266" s="3" t="n">
        <f aca="false">比較!B$398/比較!B267</f>
        <v>2.6238831749771</v>
      </c>
      <c r="C266" s="3" t="n">
        <f aca="false">比較!C$398/比較!C267</f>
        <v>2.92553394137503</v>
      </c>
      <c r="D266" s="3" t="n">
        <f aca="false">比較!D$398/比較!D267</f>
        <v>3.71964290791232</v>
      </c>
      <c r="E266" s="3" t="n">
        <f aca="false">比較!E$398/比較!E267</f>
        <v>4.4327316193602</v>
      </c>
      <c r="F266" s="1"/>
      <c r="G266" s="1"/>
      <c r="H266" s="1"/>
    </row>
    <row r="267" customFormat="false" ht="12.8" hidden="false" customHeight="false" outlineLevel="0" collapsed="false">
      <c r="A267" s="2" t="n">
        <f aca="false">比較!A268</f>
        <v>40940</v>
      </c>
      <c r="B267" s="3" t="n">
        <f aca="false">比較!B$398/比較!B268</f>
        <v>2.55922644025241</v>
      </c>
      <c r="C267" s="3" t="n">
        <f aca="false">比較!C$398/比較!C268</f>
        <v>2.81141995196532</v>
      </c>
      <c r="D267" s="3" t="n">
        <f aca="false">比較!D$398/比較!D268</f>
        <v>3.52776139324343</v>
      </c>
      <c r="E267" s="3" t="n">
        <f aca="false">比較!E$398/比較!E268</f>
        <v>4.17054630017918</v>
      </c>
      <c r="F267" s="1"/>
      <c r="G267" s="1"/>
      <c r="H267" s="1"/>
    </row>
    <row r="268" customFormat="false" ht="12.8" hidden="false" customHeight="false" outlineLevel="0" collapsed="false">
      <c r="A268" s="2" t="n">
        <f aca="false">比較!A269</f>
        <v>40969</v>
      </c>
      <c r="B268" s="3" t="n">
        <f aca="false">比較!B$398/比較!B269</f>
        <v>2.50886918295736</v>
      </c>
      <c r="C268" s="3" t="n">
        <f aca="false">比較!C$398/比較!C269</f>
        <v>2.72600765369514</v>
      </c>
      <c r="D268" s="3" t="n">
        <f aca="false">比較!D$398/比較!D269</f>
        <v>3.38549022017939</v>
      </c>
      <c r="E268" s="3" t="n">
        <f aca="false">比較!E$398/比較!E269</f>
        <v>3.97048565113401</v>
      </c>
      <c r="F268" s="1"/>
      <c r="G268" s="1"/>
      <c r="H268" s="1"/>
    </row>
    <row r="269" customFormat="false" ht="12.8" hidden="false" customHeight="false" outlineLevel="0" collapsed="false">
      <c r="A269" s="2" t="n">
        <f aca="false">比較!A270</f>
        <v>41000</v>
      </c>
      <c r="B269" s="3" t="n">
        <f aca="false">比較!B$398/比較!B270</f>
        <v>2.50856728998769</v>
      </c>
      <c r="C269" s="3" t="n">
        <f aca="false">比較!C$398/比較!C270</f>
        <v>2.74660028184933</v>
      </c>
      <c r="D269" s="3" t="n">
        <f aca="false">比較!D$398/比較!D270</f>
        <v>3.43573313725233</v>
      </c>
      <c r="E269" s="3" t="n">
        <f aca="false">比較!E$398/比較!E270</f>
        <v>4.01653645068437</v>
      </c>
      <c r="F269" s="1"/>
      <c r="G269" s="1"/>
      <c r="H269" s="1"/>
    </row>
    <row r="270" customFormat="false" ht="12.8" hidden="false" customHeight="false" outlineLevel="0" collapsed="false">
      <c r="A270" s="2" t="n">
        <f aca="false">比較!A271</f>
        <v>41030</v>
      </c>
      <c r="B270" s="3" t="n">
        <f aca="false">比較!B$398/比較!B271</f>
        <v>2.6745805243899</v>
      </c>
      <c r="C270" s="3" t="n">
        <f aca="false">比較!C$398/比較!C271</f>
        <v>2.93017789411828</v>
      </c>
      <c r="D270" s="3" t="n">
        <f aca="false">比較!D$398/比較!D271</f>
        <v>3.70188233463255</v>
      </c>
      <c r="E270" s="3" t="n">
        <f aca="false">比較!E$398/比較!E271</f>
        <v>4.33280129273982</v>
      </c>
      <c r="F270" s="1"/>
      <c r="G270" s="1"/>
      <c r="H270" s="1"/>
    </row>
    <row r="271" customFormat="false" ht="12.8" hidden="false" customHeight="false" outlineLevel="0" collapsed="false">
      <c r="A271" s="2" t="n">
        <f aca="false">比較!A272</f>
        <v>41061</v>
      </c>
      <c r="B271" s="3" t="n">
        <f aca="false">比較!B$398/比較!B272</f>
        <v>2.57352860112002</v>
      </c>
      <c r="C271" s="3" t="n">
        <f aca="false">比較!C$398/比較!C272</f>
        <v>2.81868502965878</v>
      </c>
      <c r="D271" s="3" t="n">
        <f aca="false">比較!D$398/比較!D272</f>
        <v>3.56603124307933</v>
      </c>
      <c r="E271" s="3" t="n">
        <f aca="false">比較!E$398/比較!E272</f>
        <v>4.18231309161531</v>
      </c>
      <c r="F271" s="1"/>
      <c r="G271" s="1"/>
      <c r="H271" s="1"/>
    </row>
    <row r="272" customFormat="false" ht="12.8" hidden="false" customHeight="false" outlineLevel="0" collapsed="false">
      <c r="A272" s="2" t="n">
        <f aca="false">比較!A273</f>
        <v>41091</v>
      </c>
      <c r="B272" s="3" t="n">
        <f aca="false">比較!B$398/比較!B273</f>
        <v>2.54808942951937</v>
      </c>
      <c r="C272" s="3" t="n">
        <f aca="false">比較!C$398/比較!C273</f>
        <v>2.7836180146739</v>
      </c>
      <c r="D272" s="3" t="n">
        <f aca="false">比較!D$398/比較!D273</f>
        <v>3.56060853472676</v>
      </c>
      <c r="E272" s="3" t="n">
        <f aca="false">比較!E$398/比較!E273</f>
        <v>4.13988109879547</v>
      </c>
      <c r="F272" s="1"/>
      <c r="G272" s="1"/>
      <c r="H272" s="1"/>
    </row>
    <row r="273" customFormat="false" ht="12.8" hidden="false" customHeight="false" outlineLevel="0" collapsed="false">
      <c r="A273" s="2" t="n">
        <f aca="false">比較!A274</f>
        <v>41122</v>
      </c>
      <c r="B273" s="3" t="n">
        <f aca="false">比較!B$398/比較!B274</f>
        <v>2.5320972527355</v>
      </c>
      <c r="C273" s="3" t="n">
        <f aca="false">比較!C$398/比較!C274</f>
        <v>2.72967054842241</v>
      </c>
      <c r="D273" s="3" t="n">
        <f aca="false">比較!D$398/比較!D274</f>
        <v>3.41265618071315</v>
      </c>
      <c r="E273" s="3" t="n">
        <f aca="false">比較!E$398/比較!E274</f>
        <v>3.94618070585519</v>
      </c>
      <c r="F273" s="1"/>
      <c r="G273" s="1"/>
      <c r="H273" s="1"/>
    </row>
    <row r="274" customFormat="false" ht="12.8" hidden="false" customHeight="false" outlineLevel="0" collapsed="false">
      <c r="A274" s="2" t="n">
        <f aca="false">比較!A275</f>
        <v>41153</v>
      </c>
      <c r="B274" s="3" t="n">
        <f aca="false">比較!B$398/比較!B275</f>
        <v>2.4668422497959</v>
      </c>
      <c r="C274" s="3" t="n">
        <f aca="false">比較!C$398/比較!C275</f>
        <v>2.66507944220397</v>
      </c>
      <c r="D274" s="3" t="n">
        <f aca="false">比較!D$398/比較!D275</f>
        <v>3.35869945414812</v>
      </c>
      <c r="E274" s="3" t="n">
        <f aca="false">比較!E$398/比較!E275</f>
        <v>3.90818772573495</v>
      </c>
      <c r="F274" s="1"/>
      <c r="G274" s="1"/>
      <c r="H274" s="1"/>
    </row>
    <row r="275" customFormat="false" ht="12.8" hidden="false" customHeight="false" outlineLevel="0" collapsed="false">
      <c r="A275" s="2" t="n">
        <f aca="false">比較!A276</f>
        <v>41183</v>
      </c>
      <c r="B275" s="3" t="n">
        <f aca="false">比較!B$398/比較!B276</f>
        <v>2.53101067005893</v>
      </c>
      <c r="C275" s="3" t="n">
        <f aca="false">比較!C$398/比較!C276</f>
        <v>2.71888454566055</v>
      </c>
      <c r="D275" s="3" t="n">
        <f aca="false">比較!D$398/比較!D276</f>
        <v>3.51550938288275</v>
      </c>
      <c r="E275" s="3" t="n">
        <f aca="false">比較!E$398/比較!E276</f>
        <v>4.13145412248104</v>
      </c>
      <c r="F275" s="1"/>
      <c r="G275" s="1"/>
      <c r="H275" s="1"/>
    </row>
    <row r="276" customFormat="false" ht="12.8" hidden="false" customHeight="false" outlineLevel="0" collapsed="false">
      <c r="A276" s="2" t="n">
        <f aca="false">比較!A277</f>
        <v>41214</v>
      </c>
      <c r="B276" s="3" t="n">
        <f aca="false">比較!B$398/比較!B277</f>
        <v>2.5447834184735</v>
      </c>
      <c r="C276" s="3" t="n">
        <f aca="false">比較!C$398/比較!C277</f>
        <v>2.71116665960542</v>
      </c>
      <c r="D276" s="3" t="n">
        <f aca="false">比較!D$398/比較!D277</f>
        <v>3.47695864781546</v>
      </c>
      <c r="E276" s="3" t="n">
        <f aca="false">比較!E$398/比較!E277</f>
        <v>4.0852316011173</v>
      </c>
      <c r="F276" s="1"/>
      <c r="G276" s="1"/>
      <c r="H276" s="1"/>
    </row>
    <row r="277" customFormat="false" ht="12.8" hidden="false" customHeight="false" outlineLevel="0" collapsed="false">
      <c r="A277" s="2" t="n">
        <f aca="false">比較!A278</f>
        <v>41244</v>
      </c>
      <c r="B277" s="3" t="n">
        <f aca="false">比較!B$398/比較!B278</f>
        <v>2.52952730968992</v>
      </c>
      <c r="C277" s="3" t="n">
        <f aca="false">比較!C$398/比較!C278</f>
        <v>2.6921377937021</v>
      </c>
      <c r="D277" s="3" t="n">
        <f aca="false">比較!D$398/比較!D278</f>
        <v>3.46628426466546</v>
      </c>
      <c r="E277" s="3" t="n">
        <f aca="false">比較!E$398/比較!E278</f>
        <v>4.11125433589008</v>
      </c>
      <c r="F277" s="1"/>
      <c r="G277" s="1"/>
      <c r="H277" s="1"/>
    </row>
    <row r="278" customFormat="false" ht="12.8" hidden="false" customHeight="false" outlineLevel="0" collapsed="false">
      <c r="A278" s="2" t="n">
        <f aca="false">比較!A279</f>
        <v>41275</v>
      </c>
      <c r="B278" s="3" t="n">
        <f aca="false">比較!B$398/比較!B279</f>
        <v>2.39147856727496</v>
      </c>
      <c r="C278" s="3" t="n">
        <f aca="false">比較!C$398/比較!C279</f>
        <v>2.56289591552022</v>
      </c>
      <c r="D278" s="3" t="n">
        <f aca="false">比較!D$398/比較!D279</f>
        <v>3.33101431194763</v>
      </c>
      <c r="E278" s="3" t="n">
        <f aca="false">比較!E$398/比較!E279</f>
        <v>4.00499353841986</v>
      </c>
      <c r="F278" s="1"/>
      <c r="G278" s="1"/>
      <c r="H278" s="1"/>
    </row>
    <row r="279" customFormat="false" ht="12.8" hidden="false" customHeight="false" outlineLevel="0" collapsed="false">
      <c r="A279" s="2" t="n">
        <f aca="false">比較!A280</f>
        <v>41306</v>
      </c>
      <c r="B279" s="3" t="n">
        <f aca="false">比較!B$398/比較!B280</f>
        <v>2.35848330320061</v>
      </c>
      <c r="C279" s="3" t="n">
        <f aca="false">比較!C$398/比較!C280</f>
        <v>2.53485884807352</v>
      </c>
      <c r="D279" s="3" t="n">
        <f aca="false">比較!D$398/比較!D280</f>
        <v>3.31197807726751</v>
      </c>
      <c r="E279" s="3" t="n">
        <f aca="false">比較!E$398/比較!E280</f>
        <v>3.9946833760562</v>
      </c>
      <c r="F279" s="1"/>
      <c r="G279" s="1"/>
      <c r="H279" s="1"/>
    </row>
    <row r="280" customFormat="false" ht="12.8" hidden="false" customHeight="false" outlineLevel="0" collapsed="false">
      <c r="A280" s="2" t="n">
        <f aca="false">比較!A281</f>
        <v>41334</v>
      </c>
      <c r="B280" s="3" t="n">
        <f aca="false">比較!B$398/比較!B281</f>
        <v>2.27370367677422</v>
      </c>
      <c r="C280" s="3" t="n">
        <f aca="false">比較!C$398/比較!C281</f>
        <v>2.44680376499978</v>
      </c>
      <c r="D280" s="3" t="n">
        <f aca="false">比較!D$398/比較!D281</f>
        <v>3.20318773871315</v>
      </c>
      <c r="E280" s="3" t="n">
        <f aca="false">比較!E$398/比較!E281</f>
        <v>3.88115046351319</v>
      </c>
      <c r="F280" s="1"/>
      <c r="G280" s="1"/>
      <c r="H280" s="1"/>
    </row>
    <row r="281" customFormat="false" ht="12.8" hidden="false" customHeight="false" outlineLevel="0" collapsed="false">
      <c r="A281" s="2" t="n">
        <f aca="false">比較!A282</f>
        <v>41365</v>
      </c>
      <c r="B281" s="3" t="n">
        <f aca="false">比較!B$398/比較!B282</f>
        <v>2.23367430827909</v>
      </c>
      <c r="C281" s="3" t="n">
        <f aca="false">比較!C$398/比較!C282</f>
        <v>2.40333756893282</v>
      </c>
      <c r="D281" s="3" t="n">
        <f aca="false">比較!D$398/比較!D282</f>
        <v>3.14422958492425</v>
      </c>
      <c r="E281" s="3" t="n">
        <f aca="false">比較!E$398/比較!E282</f>
        <v>3.78874019893054</v>
      </c>
      <c r="F281" s="1"/>
      <c r="G281" s="1"/>
      <c r="H281" s="1"/>
    </row>
    <row r="282" customFormat="false" ht="12.8" hidden="false" customHeight="false" outlineLevel="0" collapsed="false">
      <c r="A282" s="2" t="n">
        <f aca="false">比較!A283</f>
        <v>41395</v>
      </c>
      <c r="B282" s="3" t="n">
        <f aca="false">比較!B$398/比較!B283</f>
        <v>2.19292292649235</v>
      </c>
      <c r="C282" s="3" t="n">
        <f aca="false">比較!C$398/比較!C283</f>
        <v>2.35445257981039</v>
      </c>
      <c r="D282" s="3" t="n">
        <f aca="false">比較!D$398/比較!D283</f>
        <v>3.02857423949119</v>
      </c>
      <c r="E282" s="3" t="n">
        <f aca="false">比較!E$398/比較!E283</f>
        <v>3.66889353938613</v>
      </c>
      <c r="F282" s="1"/>
      <c r="G282" s="1"/>
      <c r="H282" s="1"/>
    </row>
    <row r="283" customFormat="false" ht="12.8" hidden="false" customHeight="false" outlineLevel="0" collapsed="false">
      <c r="A283" s="2" t="n">
        <f aca="false">比較!A284</f>
        <v>41426</v>
      </c>
      <c r="B283" s="3" t="n">
        <f aca="false">比較!B$398/比較!B284</f>
        <v>2.22321725599614</v>
      </c>
      <c r="C283" s="3" t="n">
        <f aca="false">比較!C$398/比較!C284</f>
        <v>2.39030555071345</v>
      </c>
      <c r="D283" s="3" t="n">
        <f aca="false">比較!D$398/比較!D284</f>
        <v>3.07543671490487</v>
      </c>
      <c r="E283" s="3" t="n">
        <f aca="false">比較!E$398/比較!E284</f>
        <v>3.75988452020896</v>
      </c>
      <c r="F283" s="1"/>
      <c r="G283" s="1"/>
      <c r="H283" s="1"/>
    </row>
    <row r="284" customFormat="false" ht="12.8" hidden="false" customHeight="false" outlineLevel="0" collapsed="false">
      <c r="A284" s="2" t="n">
        <f aca="false">比較!A285</f>
        <v>41456</v>
      </c>
      <c r="B284" s="3" t="n">
        <f aca="false">比較!B$398/比較!B285</f>
        <v>2.13859766160802</v>
      </c>
      <c r="C284" s="3" t="n">
        <f aca="false">比較!C$398/比較!C285</f>
        <v>2.27764825921114</v>
      </c>
      <c r="D284" s="3" t="n">
        <f aca="false">比較!D$398/比較!D285</f>
        <v>2.88621403772919</v>
      </c>
      <c r="E284" s="3" t="n">
        <f aca="false">比較!E$398/比較!E285</f>
        <v>3.54015772492954</v>
      </c>
      <c r="F284" s="1"/>
      <c r="G284" s="1"/>
      <c r="H284" s="1"/>
    </row>
    <row r="285" customFormat="false" ht="12.8" hidden="false" customHeight="false" outlineLevel="0" collapsed="false">
      <c r="A285" s="2" t="n">
        <f aca="false">比較!A286</f>
        <v>41487</v>
      </c>
      <c r="B285" s="3" t="n">
        <f aca="false">比較!B$398/比較!B286</f>
        <v>2.23812195693405</v>
      </c>
      <c r="C285" s="3" t="n">
        <f aca="false">比較!C$398/比較!C286</f>
        <v>2.35123731605602</v>
      </c>
      <c r="D285" s="3" t="n">
        <f aca="false">比較!D$398/比較!D286</f>
        <v>2.91555961636494</v>
      </c>
      <c r="E285" s="3" t="n">
        <f aca="false">比較!E$398/比較!E286</f>
        <v>3.55902284135975</v>
      </c>
      <c r="F285" s="1"/>
      <c r="G285" s="1"/>
      <c r="H285" s="1"/>
    </row>
    <row r="286" customFormat="false" ht="12.8" hidden="false" customHeight="false" outlineLevel="0" collapsed="false">
      <c r="A286" s="2" t="n">
        <f aca="false">比較!A287</f>
        <v>41518</v>
      </c>
      <c r="B286" s="3" t="n">
        <f aca="false">比較!B$398/比較!B287</f>
        <v>2.19087924587912</v>
      </c>
      <c r="C286" s="3" t="n">
        <f aca="false">比較!C$398/比較!C287</f>
        <v>2.28331004133092</v>
      </c>
      <c r="D286" s="3" t="n">
        <f aca="false">比較!D$398/比較!D287</f>
        <v>2.77516518714139</v>
      </c>
      <c r="E286" s="3" t="n">
        <f aca="false">比較!E$398/比較!E287</f>
        <v>3.39934124665962</v>
      </c>
      <c r="F286" s="1"/>
      <c r="G286" s="1"/>
      <c r="H286" s="1"/>
    </row>
    <row r="287" customFormat="false" ht="12.8" hidden="false" customHeight="false" outlineLevel="0" collapsed="false">
      <c r="A287" s="2" t="n">
        <f aca="false">比較!A288</f>
        <v>41548</v>
      </c>
      <c r="B287" s="3" t="n">
        <f aca="false">比較!B$398/比較!B288</f>
        <v>2.13224064454915</v>
      </c>
      <c r="C287" s="3" t="n">
        <f aca="false">比較!C$398/比較!C288</f>
        <v>2.18583123640794</v>
      </c>
      <c r="D287" s="3" t="n">
        <f aca="false">比較!D$398/比較!D288</f>
        <v>2.67021794979731</v>
      </c>
      <c r="E287" s="3" t="n">
        <f aca="false">比較!E$398/比較!E288</f>
        <v>3.2387905486821</v>
      </c>
      <c r="F287" s="1"/>
      <c r="G287" s="1"/>
      <c r="H287" s="1"/>
    </row>
    <row r="288" customFormat="false" ht="12.8" hidden="false" customHeight="false" outlineLevel="0" collapsed="false">
      <c r="A288" s="2" t="n">
        <f aca="false">比較!A289</f>
        <v>41579</v>
      </c>
      <c r="B288" s="3" t="n">
        <f aca="false">比較!B$398/比較!B289</f>
        <v>2.06057659850768</v>
      </c>
      <c r="C288" s="3" t="n">
        <f aca="false">比較!C$398/比較!C289</f>
        <v>2.12619267807798</v>
      </c>
      <c r="D288" s="3" t="n">
        <f aca="false">比較!D$398/比較!D289</f>
        <v>2.57802058676467</v>
      </c>
      <c r="E288" s="3" t="n">
        <f aca="false">比較!E$398/比較!E289</f>
        <v>3.13656094637911</v>
      </c>
      <c r="F288" s="1"/>
      <c r="G288" s="1"/>
      <c r="H288" s="1"/>
    </row>
    <row r="289" customFormat="false" ht="12.8" hidden="false" customHeight="false" outlineLevel="0" collapsed="false">
      <c r="A289" s="2" t="n">
        <f aca="false">比較!A290</f>
        <v>41609</v>
      </c>
      <c r="B289" s="3" t="n">
        <f aca="false">比較!B$398/比較!B290</f>
        <v>1.9996356322685</v>
      </c>
      <c r="C289" s="3" t="n">
        <f aca="false">比較!C$398/比較!C290</f>
        <v>2.07724685667294</v>
      </c>
      <c r="D289" s="3" t="n">
        <f aca="false">比較!D$398/比較!D290</f>
        <v>2.50598694150012</v>
      </c>
      <c r="E289" s="3" t="n">
        <f aca="false">比較!E$398/比較!E290</f>
        <v>3.04559020044543</v>
      </c>
      <c r="F289" s="1"/>
      <c r="G289" s="1"/>
      <c r="H289" s="1"/>
    </row>
    <row r="290" customFormat="false" ht="12.8" hidden="false" customHeight="false" outlineLevel="0" collapsed="false">
      <c r="A290" s="2" t="n">
        <f aca="false">比較!A291</f>
        <v>41640</v>
      </c>
      <c r="B290" s="3" t="n">
        <f aca="false">比較!B$398/比較!B291</f>
        <v>2.11144637983037</v>
      </c>
      <c r="C290" s="3" t="n">
        <f aca="false">比較!C$398/比較!C291</f>
        <v>2.15388844322026</v>
      </c>
      <c r="D290" s="3" t="n">
        <f aca="false">比較!D$398/比較!D291</f>
        <v>2.55038646354182</v>
      </c>
      <c r="E290" s="3" t="n">
        <f aca="false">比較!E$398/比較!E291</f>
        <v>3.10619207704888</v>
      </c>
      <c r="F290" s="1"/>
      <c r="G290" s="1"/>
      <c r="H290" s="1"/>
    </row>
    <row r="291" customFormat="false" ht="12.8" hidden="false" customHeight="false" outlineLevel="0" collapsed="false">
      <c r="A291" s="2" t="n">
        <f aca="false">比較!A292</f>
        <v>41671</v>
      </c>
      <c r="B291" s="3" t="n">
        <f aca="false">比較!B$398/比較!B292</f>
        <v>2.03087053991279</v>
      </c>
      <c r="C291" s="3" t="n">
        <f aca="false">比較!C$398/比較!C292</f>
        <v>2.06485788808519</v>
      </c>
      <c r="D291" s="3" t="n">
        <f aca="false">比較!D$398/比較!D292</f>
        <v>2.42947735903364</v>
      </c>
      <c r="E291" s="3" t="n">
        <f aca="false">比較!E$398/比較!E292</f>
        <v>2.95981169340656</v>
      </c>
      <c r="F291" s="1"/>
      <c r="G291" s="1"/>
      <c r="H291" s="1"/>
    </row>
    <row r="292" customFormat="false" ht="12.8" hidden="false" customHeight="false" outlineLevel="0" collapsed="false">
      <c r="A292" s="2" t="n">
        <f aca="false">比較!A293</f>
        <v>41699</v>
      </c>
      <c r="B292" s="3" t="n">
        <f aca="false">比較!B$398/比較!B293</f>
        <v>2.01409434877133</v>
      </c>
      <c r="C292" s="3" t="n">
        <f aca="false">比較!C$398/比較!C293</f>
        <v>2.05064251150966</v>
      </c>
      <c r="D292" s="3" t="n">
        <f aca="false">比較!D$398/比較!D293</f>
        <v>2.49261846301134</v>
      </c>
      <c r="E292" s="3" t="n">
        <f aca="false">比較!E$398/比較!E293</f>
        <v>3.04242242208836</v>
      </c>
      <c r="F292" s="1"/>
      <c r="G292" s="1"/>
      <c r="H292" s="1"/>
    </row>
    <row r="293" customFormat="false" ht="12.8" hidden="false" customHeight="false" outlineLevel="0" collapsed="false">
      <c r="A293" s="2" t="n">
        <f aca="false">比較!A294</f>
        <v>41730</v>
      </c>
      <c r="B293" s="3" t="n">
        <f aca="false">比較!B$398/比較!B294</f>
        <v>1.99913152771512</v>
      </c>
      <c r="C293" s="3" t="n">
        <f aca="false">比較!C$398/比較!C294</f>
        <v>2.03800525491653</v>
      </c>
      <c r="D293" s="3" t="n">
        <f aca="false">比較!D$398/比較!D294</f>
        <v>2.543766526676</v>
      </c>
      <c r="E293" s="3" t="n">
        <f aca="false">比較!E$398/比較!E294</f>
        <v>3.05407563330188</v>
      </c>
      <c r="F293" s="1"/>
      <c r="G293" s="1"/>
      <c r="H293" s="1"/>
    </row>
    <row r="294" customFormat="false" ht="12.8" hidden="false" customHeight="false" outlineLevel="0" collapsed="false">
      <c r="A294" s="2" t="n">
        <f aca="false">比較!A295</f>
        <v>41760</v>
      </c>
      <c r="B294" s="3" t="n">
        <f aca="false">比較!B$398/比較!B295</f>
        <v>1.98282843328147</v>
      </c>
      <c r="C294" s="3" t="n">
        <f aca="false">比較!C$398/比較!C295</f>
        <v>1.99602821836481</v>
      </c>
      <c r="D294" s="3" t="n">
        <f aca="false">比較!D$398/比較!D295</f>
        <v>2.46698502340535</v>
      </c>
      <c r="E294" s="3" t="n">
        <f aca="false">比較!E$398/比較!E295</f>
        <v>2.92755872640373</v>
      </c>
      <c r="F294" s="1"/>
      <c r="G294" s="1"/>
      <c r="H294" s="1"/>
    </row>
    <row r="295" customFormat="false" ht="12.8" hidden="false" customHeight="false" outlineLevel="0" collapsed="false">
      <c r="A295" s="2" t="n">
        <f aca="false">比較!A296</f>
        <v>41791</v>
      </c>
      <c r="B295" s="3" t="n">
        <f aca="false">比較!B$398/比較!B296</f>
        <v>1.9699333198626</v>
      </c>
      <c r="C295" s="3" t="n">
        <f aca="false">比較!C$398/比較!C296</f>
        <v>1.95869872412931</v>
      </c>
      <c r="D295" s="3" t="n">
        <f aca="false">比較!D$398/比較!D296</f>
        <v>2.37433135670503</v>
      </c>
      <c r="E295" s="3" t="n">
        <f aca="false">比較!E$398/比較!E296</f>
        <v>2.84187994222596</v>
      </c>
      <c r="F295" s="1"/>
      <c r="G295" s="1"/>
      <c r="H295" s="1"/>
    </row>
    <row r="296" customFormat="false" ht="12.8" hidden="false" customHeight="false" outlineLevel="0" collapsed="false">
      <c r="A296" s="2" t="n">
        <f aca="false">比較!A297</f>
        <v>41821</v>
      </c>
      <c r="B296" s="3" t="n">
        <f aca="false">比較!B$398/比較!B297</f>
        <v>2.00124854346658</v>
      </c>
      <c r="C296" s="3" t="n">
        <f aca="false">比較!C$398/比較!C297</f>
        <v>1.98868786483449</v>
      </c>
      <c r="D296" s="3" t="n">
        <f aca="false">比較!D$398/比較!D297</f>
        <v>2.3952015781151</v>
      </c>
      <c r="E296" s="3" t="n">
        <f aca="false">比較!E$398/比較!E297</f>
        <v>2.81047141939627</v>
      </c>
      <c r="F296" s="1"/>
      <c r="G296" s="1"/>
      <c r="H296" s="1"/>
    </row>
    <row r="297" customFormat="false" ht="12.8" hidden="false" customHeight="false" outlineLevel="0" collapsed="false">
      <c r="A297" s="2" t="n">
        <f aca="false">比較!A298</f>
        <v>41852</v>
      </c>
      <c r="B297" s="3" t="n">
        <f aca="false">比較!B$398/比較!B298</f>
        <v>1.9386131491451</v>
      </c>
      <c r="C297" s="3" t="n">
        <f aca="false">比較!C$398/比較!C298</f>
        <v>1.91652066268338</v>
      </c>
      <c r="D297" s="3" t="n">
        <f aca="false">比較!D$398/比較!D298</f>
        <v>2.28512292943429</v>
      </c>
      <c r="E297" s="3" t="n">
        <f aca="false">比較!E$398/比較!E298</f>
        <v>2.67963238752156</v>
      </c>
      <c r="F297" s="1"/>
      <c r="G297" s="1"/>
      <c r="H297" s="1"/>
    </row>
    <row r="298" customFormat="false" ht="12.8" hidden="false" customHeight="false" outlineLevel="0" collapsed="false">
      <c r="A298" s="2" t="n">
        <f aca="false">比較!A299</f>
        <v>41883</v>
      </c>
      <c r="B298" s="3" t="n">
        <f aca="false">比較!B$398/比較!B299</f>
        <v>1.94493190712848</v>
      </c>
      <c r="C298" s="3" t="n">
        <f aca="false">比較!C$398/比較!C299</f>
        <v>1.94672183096806</v>
      </c>
      <c r="D298" s="3" t="n">
        <f aca="false">比較!D$398/比較!D299</f>
        <v>2.32930593605274</v>
      </c>
      <c r="E298" s="3" t="n">
        <f aca="false">比較!E$398/比較!E299</f>
        <v>2.70154218474114</v>
      </c>
      <c r="F298" s="1"/>
      <c r="G298" s="1"/>
      <c r="H298" s="1"/>
    </row>
    <row r="299" customFormat="false" ht="12.8" hidden="false" customHeight="false" outlineLevel="0" collapsed="false">
      <c r="A299" s="2" t="n">
        <f aca="false">比較!A300</f>
        <v>41913</v>
      </c>
      <c r="B299" s="3" t="n">
        <f aca="false">比較!B$398/比較!B300</f>
        <v>1.90605456306079</v>
      </c>
      <c r="C299" s="3" t="n">
        <f aca="false">比較!C$398/比較!C300</f>
        <v>1.90257922251679</v>
      </c>
      <c r="D299" s="3" t="n">
        <f aca="false">比較!D$398/比較!D300</f>
        <v>2.26021758941336</v>
      </c>
      <c r="E299" s="3" t="n">
        <f aca="false">比較!E$398/比較!E300</f>
        <v>2.6308820381847</v>
      </c>
      <c r="F299" s="1"/>
      <c r="G299" s="1"/>
      <c r="H299" s="1"/>
    </row>
    <row r="300" customFormat="false" ht="12.8" hidden="false" customHeight="false" outlineLevel="0" collapsed="false">
      <c r="A300" s="2" t="n">
        <f aca="false">比較!A301</f>
        <v>41944</v>
      </c>
      <c r="B300" s="3" t="n">
        <f aca="false">比較!B$398/比較!B301</f>
        <v>1.85925699900831</v>
      </c>
      <c r="C300" s="3" t="n">
        <f aca="false">比較!C$398/比較!C301</f>
        <v>1.85701986883089</v>
      </c>
      <c r="D300" s="3" t="n">
        <f aca="false">比較!D$398/比較!D301</f>
        <v>2.18432558440447</v>
      </c>
      <c r="E300" s="3" t="n">
        <f aca="false">比較!E$398/比較!E301</f>
        <v>2.52197206866185</v>
      </c>
      <c r="F300" s="1"/>
      <c r="G300" s="1"/>
      <c r="H300" s="1"/>
    </row>
    <row r="301" customFormat="false" ht="12.8" hidden="false" customHeight="false" outlineLevel="0" collapsed="false">
      <c r="A301" s="2" t="n">
        <f aca="false">比較!A302</f>
        <v>41974</v>
      </c>
      <c r="B301" s="3" t="n">
        <f aca="false">比較!B$398/比較!B302</f>
        <v>1.85979632016258</v>
      </c>
      <c r="C301" s="3" t="n">
        <f aca="false">比較!C$398/比較!C302</f>
        <v>1.86483073485842</v>
      </c>
      <c r="D301" s="3" t="n">
        <f aca="false">比較!D$398/比較!D302</f>
        <v>2.20995977660709</v>
      </c>
      <c r="E301" s="3" t="n">
        <f aca="false">比較!E$398/比較!E302</f>
        <v>2.58239776407603</v>
      </c>
      <c r="F301" s="1"/>
      <c r="G301" s="1"/>
      <c r="H301" s="1"/>
    </row>
    <row r="302" customFormat="false" ht="12.8" hidden="false" customHeight="false" outlineLevel="0" collapsed="false">
      <c r="A302" s="2" t="n">
        <f aca="false">比較!A303</f>
        <v>42005</v>
      </c>
      <c r="B302" s="3" t="n">
        <f aca="false">比較!B$398/比較!B303</f>
        <v>1.93110262482559</v>
      </c>
      <c r="C302" s="3" t="n">
        <f aca="false">比較!C$398/比較!C303</f>
        <v>1.92457105048146</v>
      </c>
      <c r="D302" s="3" t="n">
        <f aca="false">比較!D$398/比較!D303</f>
        <v>2.2580233170235</v>
      </c>
      <c r="E302" s="3" t="n">
        <f aca="false">比較!E$398/比較!E303</f>
        <v>2.63708439096236</v>
      </c>
      <c r="F302" s="1"/>
      <c r="G302" s="1"/>
      <c r="H302" s="1"/>
    </row>
    <row r="303" customFormat="false" ht="12.8" hidden="false" customHeight="false" outlineLevel="0" collapsed="false">
      <c r="A303" s="2" t="n">
        <f aca="false">比較!A304</f>
        <v>42036</v>
      </c>
      <c r="B303" s="3" t="n">
        <f aca="false">比較!B$398/比較!B304</f>
        <v>1.82803884694502</v>
      </c>
      <c r="C303" s="3" t="n">
        <f aca="false">比較!C$398/比較!C304</f>
        <v>1.82442385364695</v>
      </c>
      <c r="D303" s="3" t="n">
        <f aca="false">比較!D$398/比較!D304</f>
        <v>2.10867668776053</v>
      </c>
      <c r="E303" s="3" t="n">
        <f aca="false">比較!E$398/比較!E304</f>
        <v>2.4635381597822</v>
      </c>
      <c r="F303" s="1"/>
      <c r="G303" s="1"/>
      <c r="H303" s="1"/>
    </row>
    <row r="304" customFormat="false" ht="12.8" hidden="false" customHeight="false" outlineLevel="0" collapsed="false">
      <c r="A304" s="2" t="n">
        <f aca="false">比較!A305</f>
        <v>42064</v>
      </c>
      <c r="B304" s="3" t="n">
        <f aca="false">比較!B$398/比較!B305</f>
        <v>1.86470838405681</v>
      </c>
      <c r="C304" s="3" t="n">
        <f aca="false">比較!C$398/比較!C305</f>
        <v>1.85672352010987</v>
      </c>
      <c r="D304" s="3" t="n">
        <f aca="false">比較!D$398/比較!D305</f>
        <v>2.13563278431629</v>
      </c>
      <c r="E304" s="3" t="n">
        <f aca="false">比較!E$398/比較!E305</f>
        <v>2.52435222639367</v>
      </c>
      <c r="F304" s="1"/>
      <c r="G304" s="1"/>
      <c r="H304" s="1"/>
    </row>
    <row r="305" customFormat="false" ht="12.8" hidden="false" customHeight="false" outlineLevel="0" collapsed="false">
      <c r="A305" s="2" t="n">
        <f aca="false">比較!A306</f>
        <v>42095</v>
      </c>
      <c r="B305" s="3" t="n">
        <f aca="false">比較!B$398/比較!B306</f>
        <v>1.85797723384744</v>
      </c>
      <c r="C305" s="3" t="n">
        <f aca="false">比較!C$398/比較!C306</f>
        <v>1.84103648508039</v>
      </c>
      <c r="D305" s="3" t="n">
        <f aca="false">比較!D$398/比較!D306</f>
        <v>2.1181117978233</v>
      </c>
      <c r="E305" s="3" t="n">
        <f aca="false">比較!E$398/比較!E306</f>
        <v>2.47828283400351</v>
      </c>
      <c r="F305" s="1"/>
      <c r="G305" s="1"/>
      <c r="H305" s="1"/>
    </row>
    <row r="306" customFormat="false" ht="12.8" hidden="false" customHeight="false" outlineLevel="0" collapsed="false">
      <c r="A306" s="2" t="n">
        <f aca="false">比較!A307</f>
        <v>42125</v>
      </c>
      <c r="B306" s="3" t="n">
        <f aca="false">比較!B$398/比較!B307</f>
        <v>1.84042357090349</v>
      </c>
      <c r="C306" s="3" t="n">
        <f aca="false">比較!C$398/比較!C307</f>
        <v>1.82192190339709</v>
      </c>
      <c r="D306" s="3" t="n">
        <f aca="false">比較!D$398/比較!D307</f>
        <v>2.06438633378172</v>
      </c>
      <c r="E306" s="3" t="n">
        <f aca="false">比較!E$398/比較!E307</f>
        <v>2.42660899462097</v>
      </c>
      <c r="F306" s="1"/>
      <c r="G306" s="1"/>
      <c r="H306" s="1"/>
    </row>
    <row r="307" customFormat="false" ht="12.8" hidden="false" customHeight="false" outlineLevel="0" collapsed="false">
      <c r="A307" s="2" t="n">
        <f aca="false">比較!A308</f>
        <v>42156</v>
      </c>
      <c r="B307" s="3" t="n">
        <f aca="false">比較!B$398/比較!B308</f>
        <v>1.88128273714763</v>
      </c>
      <c r="C307" s="3" t="n">
        <f aca="false">比較!C$398/比較!C308</f>
        <v>1.86102534523123</v>
      </c>
      <c r="D307" s="3" t="n">
        <f aca="false">比較!D$398/比較!D308</f>
        <v>2.09880746841205</v>
      </c>
      <c r="E307" s="3" t="n">
        <f aca="false">比較!E$398/比較!E308</f>
        <v>2.48814126766073</v>
      </c>
      <c r="F307" s="1"/>
      <c r="G307" s="1"/>
      <c r="H307" s="1"/>
    </row>
    <row r="308" customFormat="false" ht="12.8" hidden="false" customHeight="false" outlineLevel="0" collapsed="false">
      <c r="A308" s="2" t="n">
        <f aca="false">比較!A309</f>
        <v>42186</v>
      </c>
      <c r="B308" s="3" t="n">
        <f aca="false">比較!B$398/比較!B309</f>
        <v>1.87380114935901</v>
      </c>
      <c r="C308" s="3" t="n">
        <f aca="false">比較!C$398/比較!C309</f>
        <v>1.82499619742946</v>
      </c>
      <c r="D308" s="3" t="n">
        <f aca="false">比較!D$398/比較!D309</f>
        <v>2.04093380236649</v>
      </c>
      <c r="E308" s="3" t="n">
        <f aca="false">比較!E$398/比較!E309</f>
        <v>2.38395610286539</v>
      </c>
      <c r="F308" s="1"/>
      <c r="G308" s="1"/>
      <c r="H308" s="1"/>
    </row>
    <row r="309" customFormat="false" ht="12.8" hidden="false" customHeight="false" outlineLevel="0" collapsed="false">
      <c r="A309" s="2" t="n">
        <f aca="false">比較!A310</f>
        <v>42217</v>
      </c>
      <c r="B309" s="3" t="n">
        <f aca="false">比較!B$398/比較!B310</f>
        <v>2.00551910905292</v>
      </c>
      <c r="C309" s="3" t="n">
        <f aca="false">比較!C$398/比較!C310</f>
        <v>1.94683041101725</v>
      </c>
      <c r="D309" s="3" t="n">
        <f aca="false">比較!D$398/比較!D310</f>
        <v>2.19124004764985</v>
      </c>
      <c r="E309" s="3" t="n">
        <f aca="false">比較!E$398/比較!E310</f>
        <v>2.55925962316766</v>
      </c>
      <c r="F309" s="1"/>
      <c r="G309" s="1"/>
      <c r="H309" s="1"/>
    </row>
    <row r="310" customFormat="false" ht="12.8" hidden="false" customHeight="false" outlineLevel="0" collapsed="false">
      <c r="A310" s="2" t="n">
        <f aca="false">比較!A311</f>
        <v>42248</v>
      </c>
      <c r="B310" s="3" t="n">
        <f aca="false">比較!B$398/比較!B311</f>
        <v>2.03548606974645</v>
      </c>
      <c r="C310" s="3" t="n">
        <f aca="false">比較!C$398/比較!C311</f>
        <v>1.99970833789055</v>
      </c>
      <c r="D310" s="3" t="n">
        <f aca="false">比較!D$398/比較!D311</f>
        <v>2.26538850302045</v>
      </c>
      <c r="E310" s="3" t="n">
        <f aca="false">比較!E$398/比較!E311</f>
        <v>2.61650394875941</v>
      </c>
      <c r="F310" s="1"/>
      <c r="G310" s="1"/>
      <c r="H310" s="1"/>
    </row>
    <row r="311" customFormat="false" ht="12.8" hidden="false" customHeight="false" outlineLevel="0" collapsed="false">
      <c r="A311" s="2" t="n">
        <f aca="false">比較!A312</f>
        <v>42278</v>
      </c>
      <c r="B311" s="3" t="n">
        <f aca="false">比較!B$398/比較!B312</f>
        <v>1.87659325367395</v>
      </c>
      <c r="C311" s="3" t="n">
        <f aca="false">比較!C$398/比較!C312</f>
        <v>1.84648160972607</v>
      </c>
      <c r="D311" s="3" t="n">
        <f aca="false">比較!D$398/比較!D312</f>
        <v>2.07103240168192</v>
      </c>
      <c r="E311" s="3" t="n">
        <f aca="false">比較!E$398/比較!E312</f>
        <v>2.35322866183534</v>
      </c>
      <c r="F311" s="1"/>
      <c r="G311" s="1"/>
      <c r="H311" s="1"/>
    </row>
    <row r="312" customFormat="false" ht="12.8" hidden="false" customHeight="false" outlineLevel="0" collapsed="false">
      <c r="A312" s="2" t="n">
        <f aca="false">比較!A313</f>
        <v>42309</v>
      </c>
      <c r="B312" s="3" t="n">
        <f aca="false">比較!B$398/比較!B313</f>
        <v>1.87062244073337</v>
      </c>
      <c r="C312" s="3" t="n">
        <f aca="false">比較!C$398/比較!C313</f>
        <v>1.84554967530439</v>
      </c>
      <c r="D312" s="3" t="n">
        <f aca="false">比較!D$398/比較!D313</f>
        <v>2.04876807466523</v>
      </c>
      <c r="E312" s="3" t="n">
        <f aca="false">比較!E$398/比較!E313</f>
        <v>2.34531815774862</v>
      </c>
      <c r="F312" s="1"/>
      <c r="G312" s="1"/>
      <c r="H312" s="1"/>
    </row>
    <row r="313" customFormat="false" ht="12.8" hidden="false" customHeight="false" outlineLevel="0" collapsed="false">
      <c r="A313" s="2" t="n">
        <f aca="false">比較!A314</f>
        <v>42339</v>
      </c>
      <c r="B313" s="3" t="n">
        <f aca="false">比較!B$398/比較!B314</f>
        <v>1.90227965174235</v>
      </c>
      <c r="C313" s="3" t="n">
        <f aca="false">比較!C$398/比較!C314</f>
        <v>1.87847979881993</v>
      </c>
      <c r="D313" s="3" t="n">
        <f aca="false">比較!D$398/比較!D314</f>
        <v>2.09019832608075</v>
      </c>
      <c r="E313" s="3" t="n">
        <f aca="false">比較!E$398/比較!E314</f>
        <v>2.38169321637962</v>
      </c>
      <c r="F313" s="1"/>
      <c r="G313" s="1"/>
      <c r="H313" s="1"/>
    </row>
    <row r="314" customFormat="false" ht="12.8" hidden="false" customHeight="false" outlineLevel="0" collapsed="false">
      <c r="A314" s="2" t="n">
        <f aca="false">比較!A315</f>
        <v>42370</v>
      </c>
      <c r="B314" s="3" t="n">
        <f aca="false">比較!B$398/比較!B315</f>
        <v>2.0130375372731</v>
      </c>
      <c r="C314" s="3" t="n">
        <f aca="false">比較!C$398/比較!C315</f>
        <v>1.97887890157919</v>
      </c>
      <c r="D314" s="3" t="n">
        <f aca="false">比較!D$398/比較!D315</f>
        <v>2.2684424408587</v>
      </c>
      <c r="E314" s="3" t="n">
        <f aca="false">比較!E$398/比較!E315</f>
        <v>2.55651446425358</v>
      </c>
      <c r="F314" s="1"/>
      <c r="G314" s="1"/>
      <c r="H314" s="1"/>
    </row>
    <row r="315" customFormat="false" ht="12.8" hidden="false" customHeight="false" outlineLevel="0" collapsed="false">
      <c r="A315" s="2" t="n">
        <f aca="false">比較!A316</f>
        <v>42401</v>
      </c>
      <c r="B315" s="3" t="n">
        <f aca="false">比較!B$398/比較!B316</f>
        <v>2.0069191414646</v>
      </c>
      <c r="C315" s="3" t="n">
        <f aca="false">比較!C$398/比較!C316</f>
        <v>1.98708228316505</v>
      </c>
      <c r="D315" s="3" t="n">
        <f aca="false">比較!D$398/比較!D316</f>
        <v>2.29631303546551</v>
      </c>
      <c r="E315" s="3" t="n">
        <f aca="false">比較!E$398/比較!E316</f>
        <v>2.60401035914232</v>
      </c>
      <c r="F315" s="1"/>
      <c r="G315" s="1"/>
      <c r="H315" s="1"/>
    </row>
    <row r="316" customFormat="false" ht="12.8" hidden="false" customHeight="false" outlineLevel="0" collapsed="false">
      <c r="A316" s="2" t="n">
        <f aca="false">比較!A317</f>
        <v>42430</v>
      </c>
      <c r="B316" s="3" t="n">
        <f aca="false">比較!B$398/比較!B317</f>
        <v>1.87430654862373</v>
      </c>
      <c r="C316" s="3" t="n">
        <f aca="false">比較!C$398/比較!C317</f>
        <v>1.86407022245526</v>
      </c>
      <c r="D316" s="3" t="n">
        <f aca="false">比較!D$398/比較!D317</f>
        <v>2.14924073636765</v>
      </c>
      <c r="E316" s="3" t="n">
        <f aca="false">比較!E$398/比較!E317</f>
        <v>2.43992283072943</v>
      </c>
      <c r="F316" s="1"/>
      <c r="G316" s="1"/>
      <c r="H316" s="1"/>
    </row>
    <row r="317" customFormat="false" ht="12.8" hidden="false" customHeight="false" outlineLevel="0" collapsed="false">
      <c r="A317" s="2" t="n">
        <f aca="false">比較!A318</f>
        <v>42461</v>
      </c>
      <c r="B317" s="3" t="n">
        <f aca="false">比較!B$398/比較!B318</f>
        <v>1.864968571435</v>
      </c>
      <c r="C317" s="3" t="n">
        <f aca="false">比較!C$398/比較!C318</f>
        <v>1.85905195371133</v>
      </c>
      <c r="D317" s="3" t="n">
        <f aca="false">比較!D$398/比較!D318</f>
        <v>2.19176774107083</v>
      </c>
      <c r="E317" s="3" t="n">
        <f aca="false">比較!E$398/比較!E318</f>
        <v>2.51992721074333</v>
      </c>
      <c r="F317" s="1"/>
      <c r="G317" s="1"/>
      <c r="H317" s="1"/>
    </row>
    <row r="318" customFormat="false" ht="12.8" hidden="false" customHeight="false" outlineLevel="0" collapsed="false">
      <c r="A318" s="2" t="n">
        <f aca="false">比較!A319</f>
        <v>42491</v>
      </c>
      <c r="B318" s="3" t="n">
        <f aca="false">比較!B$398/比較!B319</f>
        <v>1.8635468201853</v>
      </c>
      <c r="C318" s="3" t="n">
        <f aca="false">比較!C$398/比較!C319</f>
        <v>1.83098390050359</v>
      </c>
      <c r="D318" s="3" t="n">
        <f aca="false">比較!D$398/比較!D319</f>
        <v>2.11526941872168</v>
      </c>
      <c r="E318" s="3" t="n">
        <f aca="false">比較!E$398/比較!E319</f>
        <v>2.41821971798607</v>
      </c>
      <c r="F318" s="1"/>
      <c r="G318" s="1"/>
      <c r="H318" s="1"/>
    </row>
    <row r="319" customFormat="false" ht="12.8" hidden="false" customHeight="false" outlineLevel="0" collapsed="false">
      <c r="A319" s="2" t="n">
        <f aca="false">比較!A320</f>
        <v>42522</v>
      </c>
      <c r="B319" s="3" t="n">
        <f aca="false">比較!B$398/比較!B320</f>
        <v>1.84870599481651</v>
      </c>
      <c r="C319" s="3" t="n">
        <f aca="false">比較!C$398/比較!C320</f>
        <v>1.82932639623415</v>
      </c>
      <c r="D319" s="3" t="n">
        <f aca="false">比較!D$398/比較!D320</f>
        <v>2.16130357839787</v>
      </c>
      <c r="E319" s="3" t="n">
        <f aca="false">比較!E$398/比較!E320</f>
        <v>2.47634742060348</v>
      </c>
      <c r="F319" s="1"/>
      <c r="G319" s="1"/>
      <c r="H319" s="1"/>
    </row>
    <row r="320" customFormat="false" ht="12.8" hidden="false" customHeight="false" outlineLevel="0" collapsed="false">
      <c r="A320" s="2" t="n">
        <f aca="false">比較!A321</f>
        <v>42552</v>
      </c>
      <c r="B320" s="3" t="n">
        <f aca="false">比較!B$398/比較!B321</f>
        <v>1.79833161894593</v>
      </c>
      <c r="C320" s="3" t="n">
        <f aca="false">比較!C$398/比較!C321</f>
        <v>1.76642436510858</v>
      </c>
      <c r="D320" s="3" t="n">
        <f aca="false">比較!D$398/比較!D321</f>
        <v>2.02755064285479</v>
      </c>
      <c r="E320" s="3" t="n">
        <f aca="false">比較!E$398/比較!E321</f>
        <v>2.31273320747617</v>
      </c>
      <c r="F320" s="1"/>
      <c r="G320" s="1"/>
      <c r="H320" s="1"/>
    </row>
    <row r="321" customFormat="false" ht="12.8" hidden="false" customHeight="false" outlineLevel="0" collapsed="false">
      <c r="A321" s="2" t="n">
        <f aca="false">比較!A322</f>
        <v>42583</v>
      </c>
      <c r="B321" s="3" t="n">
        <f aca="false">比較!B$398/比較!B322</f>
        <v>1.80139645495215</v>
      </c>
      <c r="C321" s="3" t="n">
        <f aca="false">比較!C$398/比較!C322</f>
        <v>1.76858057532417</v>
      </c>
      <c r="D321" s="3" t="n">
        <f aca="false">比較!D$398/比較!D322</f>
        <v>2.00768047387219</v>
      </c>
      <c r="E321" s="3" t="n">
        <f aca="false">比較!E$398/比較!E322</f>
        <v>2.29294119126567</v>
      </c>
      <c r="F321" s="1"/>
      <c r="G321" s="1"/>
      <c r="H321" s="1"/>
    </row>
    <row r="322" customFormat="false" ht="12.8" hidden="false" customHeight="false" outlineLevel="0" collapsed="false">
      <c r="A322" s="2" t="n">
        <f aca="false">比較!A323</f>
        <v>42614</v>
      </c>
      <c r="B322" s="3" t="n">
        <f aca="false">比較!B$398/比較!B323</f>
        <v>1.81052045127443</v>
      </c>
      <c r="C322" s="3" t="n">
        <f aca="false">比較!C$398/比較!C323</f>
        <v>1.77076655582561</v>
      </c>
      <c r="D322" s="3" t="n">
        <f aca="false">比較!D$398/比較!D323</f>
        <v>1.97034638554217</v>
      </c>
      <c r="E322" s="3" t="n">
        <f aca="false">比較!E$398/比較!E323</f>
        <v>2.24373115655188</v>
      </c>
      <c r="F322" s="1"/>
      <c r="G322" s="1"/>
      <c r="H322" s="1"/>
    </row>
    <row r="323" customFormat="false" ht="12.8" hidden="false" customHeight="false" outlineLevel="0" collapsed="false">
      <c r="A323" s="2" t="n">
        <f aca="false">比較!A324</f>
        <v>42644</v>
      </c>
      <c r="B323" s="3" t="n">
        <f aca="false">比較!B$398/比較!B324</f>
        <v>1.82705945513333</v>
      </c>
      <c r="C323" s="3" t="n">
        <f aca="false">比較!C$398/比較!C324</f>
        <v>1.80584624791289</v>
      </c>
      <c r="D323" s="3" t="n">
        <f aca="false">比較!D$398/比較!D324</f>
        <v>2.01700092308345</v>
      </c>
      <c r="E323" s="3" t="n">
        <f aca="false">比較!E$398/比較!E324</f>
        <v>2.2785138098878</v>
      </c>
      <c r="F323" s="1"/>
      <c r="G323" s="1"/>
      <c r="H323" s="1"/>
    </row>
    <row r="324" customFormat="false" ht="12.8" hidden="false" customHeight="false" outlineLevel="0" collapsed="false">
      <c r="A324" s="2" t="n">
        <f aca="false">比較!A325</f>
        <v>42675</v>
      </c>
      <c r="B324" s="3" t="n">
        <f aca="false">比較!B$398/比較!B325</f>
        <v>1.73331980727458</v>
      </c>
      <c r="C324" s="3" t="n">
        <f aca="false">比較!C$398/比較!C325</f>
        <v>1.74617179292435</v>
      </c>
      <c r="D324" s="3" t="n">
        <f aca="false">比較!D$398/比較!D325</f>
        <v>1.9660235025396</v>
      </c>
      <c r="E324" s="3" t="n">
        <f aca="false">比較!E$398/比較!E325</f>
        <v>2.27399543943743</v>
      </c>
      <c r="F324" s="1"/>
      <c r="G324" s="1"/>
      <c r="H324" s="1"/>
    </row>
    <row r="325" customFormat="false" ht="12.8" hidden="false" customHeight="false" outlineLevel="0" collapsed="false">
      <c r="A325" s="2" t="n">
        <f aca="false">比較!A326</f>
        <v>42705</v>
      </c>
      <c r="B325" s="3" t="n">
        <f aca="false">比較!B$398/比較!B326</f>
        <v>1.67727323327902</v>
      </c>
      <c r="C325" s="3" t="n">
        <f aca="false">比較!C$398/比較!C326</f>
        <v>1.71495825944802</v>
      </c>
      <c r="D325" s="3" t="n">
        <f aca="false">比較!D$398/比較!D326</f>
        <v>1.94431482114462</v>
      </c>
      <c r="E325" s="3" t="n">
        <f aca="false">比較!E$398/比較!E326</f>
        <v>2.24930401634996</v>
      </c>
      <c r="F325" s="1"/>
      <c r="G325" s="1"/>
      <c r="H325" s="1"/>
    </row>
    <row r="326" customFormat="false" ht="12.8" hidden="false" customHeight="false" outlineLevel="0" collapsed="false">
      <c r="A326" s="2" t="n">
        <f aca="false">比較!A327</f>
        <v>42736</v>
      </c>
      <c r="B326" s="3" t="n">
        <f aca="false">比較!B$398/比較!B327</f>
        <v>1.6687036758291</v>
      </c>
      <c r="C326" s="3" t="n">
        <f aca="false">比較!C$398/比較!C327</f>
        <v>1.68482625160716</v>
      </c>
      <c r="D326" s="3" t="n">
        <f aca="false">比較!D$398/比較!D327</f>
        <v>1.86409108800151</v>
      </c>
      <c r="E326" s="3" t="n">
        <f aca="false">比較!E$398/比較!E327</f>
        <v>2.1380206653807</v>
      </c>
      <c r="F326" s="1"/>
      <c r="G326" s="1"/>
      <c r="H326" s="1"/>
    </row>
    <row r="327" customFormat="false" ht="12.8" hidden="false" customHeight="false" outlineLevel="0" collapsed="false">
      <c r="A327" s="2" t="n">
        <f aca="false">比較!A328</f>
        <v>42767</v>
      </c>
      <c r="B327" s="3" t="n">
        <f aca="false">比較!B$398/比較!B328</f>
        <v>1.59268199867001</v>
      </c>
      <c r="C327" s="3" t="n">
        <f aca="false">比較!C$398/比較!C328</f>
        <v>1.62440134707485</v>
      </c>
      <c r="D327" s="3" t="n">
        <f aca="false">比較!D$398/比較!D328</f>
        <v>1.79668488560521</v>
      </c>
      <c r="E327" s="3" t="n">
        <f aca="false">比較!E$398/比較!E328</f>
        <v>2.05236843635736</v>
      </c>
      <c r="F327" s="1"/>
      <c r="G327" s="1"/>
      <c r="H327" s="1"/>
    </row>
    <row r="328" customFormat="false" ht="12.8" hidden="false" customHeight="false" outlineLevel="0" collapsed="false">
      <c r="A328" s="2" t="n">
        <f aca="false">比較!A329</f>
        <v>42795</v>
      </c>
      <c r="B328" s="3" t="n">
        <f aca="false">比較!B$398/比較!B329</f>
        <v>1.60416817901566</v>
      </c>
      <c r="C328" s="3" t="n">
        <f aca="false">比較!C$398/比較!C329</f>
        <v>1.62503385928083</v>
      </c>
      <c r="D328" s="3" t="n">
        <f aca="false">比較!D$398/比較!D329</f>
        <v>1.77045675215757</v>
      </c>
      <c r="E328" s="3" t="n">
        <f aca="false">比較!E$398/比較!E329</f>
        <v>2.01237990298424</v>
      </c>
      <c r="F328" s="1"/>
      <c r="G328" s="1"/>
      <c r="H328" s="1"/>
    </row>
    <row r="329" customFormat="false" ht="12.8" hidden="false" customHeight="false" outlineLevel="0" collapsed="false">
      <c r="A329" s="2" t="n">
        <f aca="false">比較!A330</f>
        <v>42826</v>
      </c>
      <c r="B329" s="3" t="n">
        <f aca="false">比較!B$398/比較!B330</f>
        <v>1.5829261082944</v>
      </c>
      <c r="C329" s="3" t="n">
        <f aca="false">比較!C$398/比較!C330</f>
        <v>1.61039342337052</v>
      </c>
      <c r="D329" s="3" t="n">
        <f aca="false">比較!D$398/比較!D330</f>
        <v>1.73068038448247</v>
      </c>
      <c r="E329" s="3" t="n">
        <f aca="false">比較!E$398/比較!E330</f>
        <v>1.95929098616825</v>
      </c>
      <c r="F329" s="1"/>
      <c r="G329" s="1"/>
      <c r="H329" s="1"/>
    </row>
    <row r="330" customFormat="false" ht="12.8" hidden="false" customHeight="false" outlineLevel="0" collapsed="false">
      <c r="A330" s="2" t="n">
        <f aca="false">比較!A331</f>
        <v>42856</v>
      </c>
      <c r="B330" s="3" t="n">
        <f aca="false">比較!B$398/比較!B331</f>
        <v>1.57779200472186</v>
      </c>
      <c r="C330" s="3" t="n">
        <f aca="false">比較!C$398/比較!C331</f>
        <v>1.59196450783647</v>
      </c>
      <c r="D330" s="3" t="n">
        <f aca="false">比較!D$398/比較!D331</f>
        <v>1.68854500751792</v>
      </c>
      <c r="E330" s="3" t="n">
        <f aca="false">比較!E$398/比較!E331</f>
        <v>1.88981481481481</v>
      </c>
      <c r="F330" s="1"/>
      <c r="G330" s="1"/>
      <c r="H330" s="1"/>
    </row>
    <row r="331" customFormat="false" ht="12.8" hidden="false" customHeight="false" outlineLevel="0" collapsed="false">
      <c r="A331" s="2" t="n">
        <f aca="false">比較!A332</f>
        <v>42887</v>
      </c>
      <c r="B331" s="3" t="n">
        <f aca="false">比較!B$398/比較!B332</f>
        <v>1.55259271472152</v>
      </c>
      <c r="C331" s="3" t="n">
        <f aca="false">比較!C$398/比較!C332</f>
        <v>1.58433777198245</v>
      </c>
      <c r="D331" s="3" t="n">
        <f aca="false">比較!D$398/比較!D332</f>
        <v>1.70452184052557</v>
      </c>
      <c r="E331" s="3" t="n">
        <f aca="false">比較!E$398/比較!E332</f>
        <v>1.93729679187947</v>
      </c>
      <c r="F331" s="1"/>
      <c r="G331" s="1"/>
      <c r="H331" s="1"/>
    </row>
    <row r="332" customFormat="false" ht="12.8" hidden="false" customHeight="false" outlineLevel="0" collapsed="false">
      <c r="A332" s="2" t="n">
        <f aca="false">比較!A333</f>
        <v>42917</v>
      </c>
      <c r="B332" s="3" t="n">
        <f aca="false">比較!B$398/比較!B333</f>
        <v>1.5141884015071</v>
      </c>
      <c r="C332" s="3" t="n">
        <f aca="false">比較!C$398/比較!C333</f>
        <v>1.55426466421082</v>
      </c>
      <c r="D332" s="3" t="n">
        <f aca="false">比較!D$398/比較!D333</f>
        <v>1.64875270158724</v>
      </c>
      <c r="E332" s="3" t="n">
        <f aca="false">比較!E$398/比較!E333</f>
        <v>1.86039899121308</v>
      </c>
      <c r="F332" s="1"/>
      <c r="G332" s="1"/>
      <c r="H332" s="1"/>
    </row>
    <row r="333" customFormat="false" ht="12.8" hidden="false" customHeight="false" outlineLevel="0" collapsed="false">
      <c r="A333" s="2" t="n">
        <f aca="false">比較!A334</f>
        <v>42948</v>
      </c>
      <c r="B333" s="3" t="n">
        <f aca="false">比較!B$398/比較!B334</f>
        <v>1.51025737990988</v>
      </c>
      <c r="C333" s="3" t="n">
        <f aca="false">比較!C$398/比較!C334</f>
        <v>1.55341573442842</v>
      </c>
      <c r="D333" s="3" t="n">
        <f aca="false">比較!D$398/比較!D334</f>
        <v>1.62809667955686</v>
      </c>
      <c r="E333" s="3" t="n">
        <f aca="false">比較!E$398/比較!E334</f>
        <v>1.82676418528538</v>
      </c>
      <c r="F333" s="1"/>
      <c r="G333" s="1"/>
      <c r="H333" s="1"/>
    </row>
    <row r="334" customFormat="false" ht="12.8" hidden="false" customHeight="false" outlineLevel="0" collapsed="false">
      <c r="A334" s="2" t="n">
        <f aca="false">比較!A335</f>
        <v>42979</v>
      </c>
      <c r="B334" s="3" t="n">
        <f aca="false">比較!B$398/比較!B335</f>
        <v>1.47945310641466</v>
      </c>
      <c r="C334" s="3" t="n">
        <f aca="false">比較!C$398/比較!C335</f>
        <v>1.52399815826242</v>
      </c>
      <c r="D334" s="3" t="n">
        <f aca="false">比較!D$398/比較!D335</f>
        <v>1.61122913318432</v>
      </c>
      <c r="E334" s="3" t="n">
        <f aca="false">比較!E$398/比較!E335</f>
        <v>1.82960547221247</v>
      </c>
      <c r="F334" s="1"/>
      <c r="G334" s="1"/>
      <c r="H334" s="1"/>
    </row>
    <row r="335" customFormat="false" ht="12.8" hidden="false" customHeight="false" outlineLevel="0" collapsed="false">
      <c r="A335" s="2" t="n">
        <f aca="false">比較!A336</f>
        <v>43009</v>
      </c>
      <c r="B335" s="3" t="n">
        <f aca="false">比較!B$398/比較!B336</f>
        <v>1.41792957594652</v>
      </c>
      <c r="C335" s="3" t="n">
        <f aca="false">比較!C$398/比較!C336</f>
        <v>1.49091742193021</v>
      </c>
      <c r="D335" s="3" t="n">
        <f aca="false">比較!D$398/比較!D336</f>
        <v>1.55573623557636</v>
      </c>
      <c r="E335" s="3" t="n">
        <f aca="false">比較!E$398/比較!E336</f>
        <v>1.75076497625053</v>
      </c>
      <c r="F335" s="1"/>
      <c r="G335" s="1"/>
      <c r="H335" s="1"/>
    </row>
    <row r="336" customFormat="false" ht="12.8" hidden="false" customHeight="false" outlineLevel="0" collapsed="false">
      <c r="A336" s="2" t="n">
        <f aca="false">比較!A337</f>
        <v>43040</v>
      </c>
      <c r="B336" s="3" t="n">
        <f aca="false">比較!B$398/比較!B337</f>
        <v>1.36563950338554</v>
      </c>
      <c r="C336" s="3" t="n">
        <f aca="false">比較!C$398/比較!C337</f>
        <v>1.4501922510368</v>
      </c>
      <c r="D336" s="3" t="n">
        <f aca="false">比較!D$398/比較!D337</f>
        <v>1.52262520784932</v>
      </c>
      <c r="E336" s="3" t="n">
        <f aca="false">比較!E$398/比較!E337</f>
        <v>1.71858563896971</v>
      </c>
      <c r="F336" s="1"/>
      <c r="G336" s="1"/>
      <c r="H336" s="1"/>
    </row>
    <row r="337" customFormat="false" ht="12.8" hidden="false" customHeight="false" outlineLevel="0" collapsed="false">
      <c r="A337" s="2" t="n">
        <f aca="false">比較!A338</f>
        <v>43070</v>
      </c>
      <c r="B337" s="3" t="n">
        <f aca="false">比較!B$398/比較!B338</f>
        <v>1.34095169669593</v>
      </c>
      <c r="C337" s="3" t="n">
        <f aca="false">比較!C$398/比較!C338</f>
        <v>1.43607332408242</v>
      </c>
      <c r="D337" s="3" t="n">
        <f aca="false">比較!D$398/比較!D338</f>
        <v>1.51613627507645</v>
      </c>
      <c r="E337" s="3" t="n">
        <f aca="false">比較!E$398/比較!E338</f>
        <v>1.71029419581578</v>
      </c>
      <c r="F337" s="1"/>
      <c r="G337" s="1"/>
      <c r="H337" s="1"/>
    </row>
    <row r="338" customFormat="false" ht="12.8" hidden="false" customHeight="false" outlineLevel="0" collapsed="false">
      <c r="A338" s="2" t="n">
        <f aca="false">比較!A339</f>
        <v>43101</v>
      </c>
      <c r="B338" s="3" t="n">
        <f aca="false">比較!B$398/比較!B339</f>
        <v>1.26761197871155</v>
      </c>
      <c r="C338" s="3" t="n">
        <f aca="false">比較!C$398/比較!C339</f>
        <v>1.35968779769177</v>
      </c>
      <c r="D338" s="3" t="n">
        <f aca="false">比較!D$398/比較!D339</f>
        <v>1.41219837333434</v>
      </c>
      <c r="E338" s="3" t="n">
        <f aca="false">比較!E$398/比較!E339</f>
        <v>1.57406845189705</v>
      </c>
      <c r="F338" s="1"/>
      <c r="G338" s="1"/>
      <c r="H338" s="1"/>
    </row>
    <row r="339" customFormat="false" ht="12.8" hidden="false" customHeight="false" outlineLevel="0" collapsed="false">
      <c r="A339" s="2" t="n">
        <f aca="false">比較!A340</f>
        <v>43132</v>
      </c>
      <c r="B339" s="3" t="n">
        <f aca="false">比較!B$398/比較!B340</f>
        <v>1.32434436578077</v>
      </c>
      <c r="C339" s="3" t="n">
        <f aca="false">比較!C$398/比較!C340</f>
        <v>1.41479016740179</v>
      </c>
      <c r="D339" s="3" t="n">
        <f aca="false">比較!D$398/比較!D340</f>
        <v>1.43908505556846</v>
      </c>
      <c r="E339" s="3" t="n">
        <f aca="false">比較!E$398/比較!E340</f>
        <v>1.59601541778881</v>
      </c>
      <c r="F339" s="1"/>
      <c r="G339" s="1"/>
      <c r="H339" s="1"/>
    </row>
    <row r="340" customFormat="false" ht="12.8" hidden="false" customHeight="false" outlineLevel="0" collapsed="false">
      <c r="A340" s="2" t="n">
        <f aca="false">比較!A341</f>
        <v>43160</v>
      </c>
      <c r="B340" s="3" t="n">
        <f aca="false">比較!B$398/比較!B341</f>
        <v>1.37522834190277</v>
      </c>
      <c r="C340" s="3" t="n">
        <f aca="false">比較!C$398/比較!C341</f>
        <v>1.45387694206833</v>
      </c>
      <c r="D340" s="3" t="n">
        <f aca="false">比較!D$398/比較!D341</f>
        <v>1.48178224774331</v>
      </c>
      <c r="E340" s="3" t="n">
        <f aca="false">比較!E$398/比較!E341</f>
        <v>1.66229203799348</v>
      </c>
      <c r="F340" s="1"/>
      <c r="G340" s="1"/>
      <c r="H340" s="1"/>
    </row>
    <row r="341" customFormat="false" ht="12.8" hidden="false" customHeight="false" outlineLevel="0" collapsed="false">
      <c r="A341" s="2" t="n">
        <f aca="false">比較!A342</f>
        <v>43191</v>
      </c>
      <c r="B341" s="3" t="n">
        <f aca="false">比較!B$398/比較!B342</f>
        <v>1.37181120838963</v>
      </c>
      <c r="C341" s="3" t="n">
        <f aca="false">比較!C$398/比較!C342</f>
        <v>1.4499348577255</v>
      </c>
      <c r="D341" s="3" t="n">
        <f aca="false">比較!D$398/比較!D342</f>
        <v>1.48118880257901</v>
      </c>
      <c r="E341" s="3" t="n">
        <f aca="false">比較!E$398/比較!E342</f>
        <v>1.65614171070778</v>
      </c>
      <c r="F341" s="1"/>
      <c r="G341" s="1"/>
      <c r="H341" s="1"/>
    </row>
    <row r="342" customFormat="false" ht="12.8" hidden="false" customHeight="false" outlineLevel="0" collapsed="false">
      <c r="A342" s="2" t="n">
        <f aca="false">比較!A343</f>
        <v>43221</v>
      </c>
      <c r="B342" s="3" t="n">
        <f aca="false">比較!B$398/比較!B343</f>
        <v>1.35761374583058</v>
      </c>
      <c r="C342" s="3" t="n">
        <f aca="false">比較!C$398/比較!C343</f>
        <v>1.41926683843018</v>
      </c>
      <c r="D342" s="3" t="n">
        <f aca="false">比較!D$398/比較!D343</f>
        <v>1.40638420235094</v>
      </c>
      <c r="E342" s="3" t="n">
        <f aca="false">比較!E$398/比較!E343</f>
        <v>1.57006083760421</v>
      </c>
      <c r="F342" s="1"/>
      <c r="G342" s="1"/>
      <c r="H342" s="1"/>
    </row>
    <row r="343" customFormat="false" ht="12.8" hidden="false" customHeight="false" outlineLevel="0" collapsed="false">
      <c r="A343" s="2" t="n">
        <f aca="false">比較!A344</f>
        <v>43252</v>
      </c>
      <c r="B343" s="3" t="n">
        <f aca="false">比較!B$398/比較!B344</f>
        <v>1.36569239281937</v>
      </c>
      <c r="C343" s="3" t="n">
        <f aca="false">比較!C$398/比較!C344</f>
        <v>1.41242730018357</v>
      </c>
      <c r="D343" s="3" t="n">
        <f aca="false">比較!D$398/比較!D344</f>
        <v>1.3936167663076</v>
      </c>
      <c r="E343" s="3" t="n">
        <f aca="false">比較!E$398/比較!E344</f>
        <v>1.55376661742984</v>
      </c>
      <c r="F343" s="1"/>
      <c r="G343" s="1"/>
      <c r="H343" s="1"/>
    </row>
    <row r="344" customFormat="false" ht="12.8" hidden="false" customHeight="false" outlineLevel="0" collapsed="false">
      <c r="A344" s="2" t="n">
        <f aca="false">比較!A345</f>
        <v>43282</v>
      </c>
      <c r="B344" s="3" t="n">
        <f aca="false">比較!B$398/比較!B345</f>
        <v>1.30423105237458</v>
      </c>
      <c r="C344" s="3" t="n">
        <f aca="false">比較!C$398/比較!C345</f>
        <v>1.36331840826051</v>
      </c>
      <c r="D344" s="3" t="n">
        <f aca="false">比較!D$398/比較!D345</f>
        <v>1.36428134763856</v>
      </c>
      <c r="E344" s="3" t="n">
        <f aca="false">比較!E$398/比較!E345</f>
        <v>1.51269223642765</v>
      </c>
      <c r="F344" s="1"/>
      <c r="G344" s="1"/>
      <c r="H344" s="1"/>
    </row>
    <row r="345" customFormat="false" ht="12.8" hidden="false" customHeight="false" outlineLevel="0" collapsed="false">
      <c r="A345" s="2" t="n">
        <f aca="false">比較!A346</f>
        <v>43313</v>
      </c>
      <c r="B345" s="3" t="n">
        <f aca="false">比較!B$398/比較!B346</f>
        <v>1.27662275340249</v>
      </c>
      <c r="C345" s="3" t="n">
        <f aca="false">比較!C$398/比較!C346</f>
        <v>1.32327194022443</v>
      </c>
      <c r="D345" s="3" t="n">
        <f aca="false">比較!D$398/比較!D346</f>
        <v>1.29063794000646</v>
      </c>
      <c r="E345" s="3" t="n">
        <f aca="false">比較!E$398/比較!E346</f>
        <v>1.42918394941571</v>
      </c>
      <c r="F345" s="1"/>
      <c r="G345" s="1"/>
      <c r="H345" s="1"/>
    </row>
    <row r="346" customFormat="false" ht="12.8" hidden="false" customHeight="false" outlineLevel="0" collapsed="false">
      <c r="A346" s="2" t="n">
        <f aca="false">比較!A347</f>
        <v>43344</v>
      </c>
      <c r="B346" s="3" t="n">
        <f aca="false">比較!B$398/比較!B347</f>
        <v>1.25281168751897</v>
      </c>
      <c r="C346" s="3" t="n">
        <f aca="false">比較!C$398/比較!C347</f>
        <v>1.31761371045786</v>
      </c>
      <c r="D346" s="3" t="n">
        <f aca="false">比較!D$398/比較!D347</f>
        <v>1.30077364270756</v>
      </c>
      <c r="E346" s="3" t="n">
        <f aca="false">比較!E$398/比較!E347</f>
        <v>1.43422417127162</v>
      </c>
      <c r="F346" s="1"/>
      <c r="G346" s="1"/>
      <c r="H346" s="1"/>
    </row>
    <row r="347" customFormat="false" ht="12.8" hidden="false" customHeight="false" outlineLevel="0" collapsed="false">
      <c r="A347" s="2" t="n">
        <f aca="false">比較!A348</f>
        <v>43374</v>
      </c>
      <c r="B347" s="3" t="n">
        <f aca="false">比較!B$398/比較!B348</f>
        <v>1.31978009027001</v>
      </c>
      <c r="C347" s="3" t="n">
        <f aca="false">比較!C$398/比較!C348</f>
        <v>1.41588057852154</v>
      </c>
      <c r="D347" s="3" t="n">
        <f aca="false">比較!D$398/比較!D348</f>
        <v>1.43260652349471</v>
      </c>
      <c r="E347" s="3" t="n">
        <f aca="false">比較!E$398/比較!E348</f>
        <v>1.57020281035151</v>
      </c>
      <c r="F347" s="1"/>
      <c r="G347" s="1"/>
      <c r="H347" s="1"/>
    </row>
    <row r="348" customFormat="false" ht="12.8" hidden="false" customHeight="false" outlineLevel="0" collapsed="false">
      <c r="A348" s="2" t="n">
        <f aca="false">比較!A349</f>
        <v>43405</v>
      </c>
      <c r="B348" s="3" t="n">
        <f aca="false">比較!B$398/比較!B349</f>
        <v>1.2979357408395</v>
      </c>
      <c r="C348" s="3" t="n">
        <f aca="false">比較!C$398/比較!C349</f>
        <v>1.39103750855926</v>
      </c>
      <c r="D348" s="3" t="n">
        <f aca="false">比較!D$398/比較!D349</f>
        <v>1.42779113134912</v>
      </c>
      <c r="E348" s="3" t="n">
        <f aca="false">比較!E$398/比較!E349</f>
        <v>1.57429043849412</v>
      </c>
      <c r="F348" s="1"/>
      <c r="G348" s="1"/>
      <c r="H348" s="1"/>
    </row>
    <row r="349" customFormat="false" ht="12.8" hidden="false" customHeight="false" outlineLevel="0" collapsed="false">
      <c r="A349" s="2" t="n">
        <f aca="false">比較!A350</f>
        <v>43435</v>
      </c>
      <c r="B349" s="3" t="n">
        <f aca="false">比較!B$398/比較!B350</f>
        <v>1.4209553890565</v>
      </c>
      <c r="C349" s="3" t="n">
        <f aca="false">比較!C$398/比較!C350</f>
        <v>1.53160340666574</v>
      </c>
      <c r="D349" s="3" t="n">
        <f aca="false">比較!D$398/比較!D350</f>
        <v>1.57739839162778</v>
      </c>
      <c r="E349" s="3" t="n">
        <f aca="false">比較!E$398/比較!E350</f>
        <v>1.72824831713262</v>
      </c>
      <c r="F349" s="1"/>
      <c r="G349" s="1"/>
      <c r="H349" s="1"/>
    </row>
    <row r="350" customFormat="false" ht="12.8" hidden="false" customHeight="false" outlineLevel="0" collapsed="false">
      <c r="A350" s="2" t="n">
        <f aca="false">比較!A351</f>
        <v>43466</v>
      </c>
      <c r="B350" s="3" t="n">
        <f aca="false">比較!B$398/比較!B351</f>
        <v>1.32590870199487</v>
      </c>
      <c r="C350" s="3" t="n">
        <f aca="false">比較!C$398/比較!C351</f>
        <v>1.41988092156355</v>
      </c>
      <c r="D350" s="3" t="n">
        <f aca="false">比較!D$398/比較!D351</f>
        <v>1.43735975192742</v>
      </c>
      <c r="E350" s="3" t="n">
        <f aca="false">比較!E$398/比較!E351</f>
        <v>1.5839023344974</v>
      </c>
      <c r="F350" s="1"/>
      <c r="G350" s="1"/>
      <c r="H350" s="1"/>
    </row>
    <row r="351" customFormat="false" ht="12.8" hidden="false" customHeight="false" outlineLevel="0" collapsed="false">
      <c r="A351" s="2" t="n">
        <f aca="false">比較!A352</f>
        <v>43497</v>
      </c>
      <c r="B351" s="3" t="n">
        <f aca="false">比較!B$398/比較!B352</f>
        <v>1.27902762772033</v>
      </c>
      <c r="C351" s="3" t="n">
        <f aca="false">比較!C$398/比較!C352</f>
        <v>1.37888805490413</v>
      </c>
      <c r="D351" s="3" t="n">
        <f aca="false">比較!D$398/比較!D352</f>
        <v>1.38950392497607</v>
      </c>
      <c r="E351" s="3" t="n">
        <f aca="false">比較!E$398/比較!E352</f>
        <v>1.54134965452722</v>
      </c>
      <c r="F351" s="1"/>
      <c r="G351" s="1"/>
      <c r="H351" s="1"/>
    </row>
    <row r="352" customFormat="false" ht="12.8" hidden="false" customHeight="false" outlineLevel="0" collapsed="false">
      <c r="A352" s="2" t="n">
        <f aca="false">比較!A353</f>
        <v>43525</v>
      </c>
      <c r="B352" s="3" t="n">
        <f aca="false">比較!B$398/比較!B353</f>
        <v>1.2784021400241</v>
      </c>
      <c r="C352" s="3" t="n">
        <f aca="false">比較!C$398/比較!C353</f>
        <v>1.35460767710979</v>
      </c>
      <c r="D352" s="3" t="n">
        <f aca="false">比較!D$398/比較!D353</f>
        <v>1.35412688308933</v>
      </c>
      <c r="E352" s="3" t="n">
        <f aca="false">比較!E$398/比較!E353</f>
        <v>1.48259940342361</v>
      </c>
      <c r="F352" s="1"/>
      <c r="G352" s="1"/>
      <c r="H352" s="1"/>
    </row>
    <row r="353" customFormat="false" ht="12.8" hidden="false" customHeight="false" outlineLevel="0" collapsed="false">
      <c r="A353" s="2" t="n">
        <f aca="false">比較!A354</f>
        <v>43556</v>
      </c>
      <c r="B353" s="3" t="n">
        <f aca="false">比較!B$398/比較!B354</f>
        <v>1.24647058182049</v>
      </c>
      <c r="C353" s="3" t="n">
        <f aca="false">比較!C$398/比較!C354</f>
        <v>1.30336781144873</v>
      </c>
      <c r="D353" s="3" t="n">
        <f aca="false">比較!D$398/比較!D354</f>
        <v>1.2928938568741</v>
      </c>
      <c r="E353" s="3" t="n">
        <f aca="false">比較!E$398/比較!E354</f>
        <v>1.40587499004043</v>
      </c>
      <c r="F353" s="1"/>
      <c r="G353" s="1"/>
      <c r="H353" s="1"/>
    </row>
    <row r="354" customFormat="false" ht="12.8" hidden="false" customHeight="false" outlineLevel="0" collapsed="false">
      <c r="A354" s="2" t="n">
        <f aca="false">比較!A355</f>
        <v>43586</v>
      </c>
      <c r="B354" s="3" t="n">
        <f aca="false">比較!B$398/比較!B355</f>
        <v>1.33577378879905</v>
      </c>
      <c r="C354" s="3" t="n">
        <f aca="false">比較!C$398/比較!C355</f>
        <v>1.39513673393749</v>
      </c>
      <c r="D354" s="3" t="n">
        <f aca="false">比較!D$398/比較!D355</f>
        <v>1.40430287864863</v>
      </c>
      <c r="E354" s="3" t="n">
        <f aca="false">比較!E$398/比較!E355</f>
        <v>1.5347673107032</v>
      </c>
      <c r="F354" s="1"/>
      <c r="G354" s="1"/>
      <c r="H354" s="1"/>
    </row>
    <row r="355" customFormat="false" ht="12.8" hidden="false" customHeight="false" outlineLevel="0" collapsed="false">
      <c r="A355" s="2" t="n">
        <f aca="false">比較!A356</f>
        <v>43617</v>
      </c>
      <c r="B355" s="3" t="n">
        <f aca="false">比較!B$398/比較!B356</f>
        <v>1.24614021975973</v>
      </c>
      <c r="C355" s="3" t="n">
        <f aca="false">比較!C$398/比較!C356</f>
        <v>1.30517105406287</v>
      </c>
      <c r="D355" s="3" t="n">
        <f aca="false">比較!D$398/比較!D356</f>
        <v>1.30729031355543</v>
      </c>
      <c r="E355" s="3" t="n">
        <f aca="false">比較!E$398/比較!E356</f>
        <v>1.42610613643208</v>
      </c>
      <c r="F355" s="1"/>
      <c r="G355" s="1"/>
      <c r="H355" s="1"/>
    </row>
    <row r="356" customFormat="false" ht="12.8" hidden="false" customHeight="false" outlineLevel="0" collapsed="false">
      <c r="A356" s="2" t="n">
        <f aca="false">比較!A357</f>
        <v>43647</v>
      </c>
      <c r="B356" s="3" t="n">
        <f aca="false">比較!B$398/比較!B357</f>
        <v>1.23387979647316</v>
      </c>
      <c r="C356" s="3" t="n">
        <f aca="false">比較!C$398/比較!C357</f>
        <v>1.28825854421248</v>
      </c>
      <c r="D356" s="3" t="n">
        <f aca="false">比較!D$398/比較!D357</f>
        <v>1.28023759024001</v>
      </c>
      <c r="E356" s="3" t="n">
        <f aca="false">比較!E$398/比較!E357</f>
        <v>1.39381661863372</v>
      </c>
      <c r="F356" s="1"/>
      <c r="G356" s="1"/>
      <c r="H356" s="1"/>
    </row>
    <row r="357" customFormat="false" ht="12.8" hidden="false" customHeight="false" outlineLevel="0" collapsed="false">
      <c r="A357" s="2" t="n">
        <f aca="false">比較!A358</f>
        <v>43678</v>
      </c>
      <c r="B357" s="3" t="n">
        <f aca="false">比較!B$398/比較!B358</f>
        <v>1.25542281110529</v>
      </c>
      <c r="C357" s="3" t="n">
        <f aca="false">比較!C$398/比較!C358</f>
        <v>1.31199469666423</v>
      </c>
      <c r="D357" s="3" t="n">
        <f aca="false">比較!D$398/比較!D358</f>
        <v>1.31440885709693</v>
      </c>
      <c r="E357" s="3" t="n">
        <f aca="false">比較!E$398/比較!E358</f>
        <v>1.42241060980367</v>
      </c>
      <c r="F357" s="1"/>
      <c r="G357" s="1"/>
      <c r="H357" s="1"/>
    </row>
    <row r="358" customFormat="false" ht="12.8" hidden="false" customHeight="false" outlineLevel="0" collapsed="false">
      <c r="A358" s="2" t="n">
        <f aca="false">比較!A359</f>
        <v>43709</v>
      </c>
      <c r="B358" s="3" t="n">
        <f aca="false">比較!B$398/比較!B359</f>
        <v>1.23147042203707</v>
      </c>
      <c r="C358" s="3" t="n">
        <f aca="false">比較!C$398/比較!C359</f>
        <v>1.28983384507884</v>
      </c>
      <c r="D358" s="3" t="n">
        <f aca="false">比較!D$398/比較!D359</f>
        <v>1.30841958013984</v>
      </c>
      <c r="E358" s="3" t="n">
        <f aca="false">比較!E$398/比較!E359</f>
        <v>1.41168211937621</v>
      </c>
      <c r="F358" s="1"/>
      <c r="G358" s="1"/>
      <c r="H358" s="1"/>
    </row>
    <row r="359" customFormat="false" ht="12.8" hidden="false" customHeight="false" outlineLevel="0" collapsed="false">
      <c r="A359" s="2" t="n">
        <f aca="false">比較!A360</f>
        <v>43739</v>
      </c>
      <c r="B359" s="3" t="n">
        <f aca="false">比較!B$398/比較!B360</f>
        <v>1.22557857416727</v>
      </c>
      <c r="C359" s="3" t="n">
        <f aca="false">比較!C$398/比較!C360</f>
        <v>1.26400795375235</v>
      </c>
      <c r="D359" s="3" t="n">
        <f aca="false">比較!D$398/比較!D360</f>
        <v>1.26218350385174</v>
      </c>
      <c r="E359" s="3" t="n">
        <f aca="false">比較!E$398/比較!E360</f>
        <v>1.35328922057985</v>
      </c>
      <c r="F359" s="1"/>
      <c r="G359" s="1"/>
      <c r="H359" s="1"/>
    </row>
    <row r="360" customFormat="false" ht="12.8" hidden="false" customHeight="false" outlineLevel="0" collapsed="false">
      <c r="A360" s="2" t="n">
        <f aca="false">比較!A361</f>
        <v>43770</v>
      </c>
      <c r="B360" s="3" t="n">
        <f aca="false">比較!B$398/比較!B361</f>
        <v>1.1816618130782</v>
      </c>
      <c r="C360" s="3" t="n">
        <f aca="false">比較!C$398/比較!C361</f>
        <v>1.22238919063477</v>
      </c>
      <c r="D360" s="3" t="n">
        <f aca="false">比較!D$398/比較!D361</f>
        <v>1.20783754372238</v>
      </c>
      <c r="E360" s="3" t="n">
        <f aca="false">比較!E$398/比較!E361</f>
        <v>1.30178207642366</v>
      </c>
      <c r="F360" s="1"/>
      <c r="G360" s="1"/>
      <c r="H360" s="1"/>
    </row>
    <row r="361" customFormat="false" ht="12.8" hidden="false" customHeight="false" outlineLevel="0" collapsed="false">
      <c r="A361" s="2" t="n">
        <f aca="false">比較!A362</f>
        <v>43800</v>
      </c>
      <c r="B361" s="3" t="n">
        <f aca="false">比較!B$398/比較!B362</f>
        <v>1.16149586312356</v>
      </c>
      <c r="C361" s="3" t="n">
        <f aca="false">比較!C$398/比較!C362</f>
        <v>1.18841270529098</v>
      </c>
      <c r="D361" s="3" t="n">
        <f aca="false">比較!D$398/比較!D362</f>
        <v>1.16649354702093</v>
      </c>
      <c r="E361" s="3" t="n">
        <f aca="false">比較!E$398/比較!E362</f>
        <v>1.25268204651972</v>
      </c>
      <c r="F361" s="1"/>
      <c r="G361" s="1"/>
      <c r="H361" s="1"/>
    </row>
    <row r="362" customFormat="false" ht="12.8" hidden="false" customHeight="false" outlineLevel="0" collapsed="false">
      <c r="A362" s="2" t="n">
        <f aca="false">比較!A363</f>
        <v>43831</v>
      </c>
      <c r="B362" s="3" t="n">
        <f aca="false">比較!B$398/比較!B363</f>
        <v>1.17310464350441</v>
      </c>
      <c r="C362" s="3" t="n">
        <f aca="false">比較!C$398/比較!C363</f>
        <v>1.19035070314244</v>
      </c>
      <c r="D362" s="3" t="n">
        <f aca="false">比較!D$398/比較!D363</f>
        <v>1.14376009459138</v>
      </c>
      <c r="E362" s="3" t="n">
        <f aca="false">比較!E$398/比較!E363</f>
        <v>1.21667662050089</v>
      </c>
      <c r="F362" s="1"/>
      <c r="G362" s="1"/>
      <c r="H362" s="1"/>
    </row>
    <row r="363" customFormat="false" ht="12.8" hidden="false" customHeight="false" outlineLevel="0" collapsed="false">
      <c r="A363" s="2" t="n">
        <f aca="false">比較!A364</f>
        <v>43862</v>
      </c>
      <c r="B363" s="3" t="n">
        <f aca="false">比較!B$398/比較!B364</f>
        <v>1.30453029907089</v>
      </c>
      <c r="C363" s="3" t="n">
        <f aca="false">比較!C$398/比較!C364</f>
        <v>1.29966624015815</v>
      </c>
      <c r="D363" s="3" t="n">
        <f aca="false">比較!D$398/比較!D364</f>
        <v>1.22166779303333</v>
      </c>
      <c r="E363" s="3" t="n">
        <f aca="false">比較!E$398/比較!E364</f>
        <v>1.29283618318969</v>
      </c>
      <c r="F363" s="1"/>
      <c r="G363" s="1"/>
      <c r="H363" s="1"/>
    </row>
    <row r="364" customFormat="false" ht="12.8" hidden="false" customHeight="false" outlineLevel="0" collapsed="false">
      <c r="A364" s="2" t="n">
        <f aca="false">比較!A365</f>
        <v>43891</v>
      </c>
      <c r="B364" s="3" t="n">
        <f aca="false">比較!B$398/比較!B365</f>
        <v>1.51238937891588</v>
      </c>
      <c r="C364" s="3" t="n">
        <f aca="false">比較!C$398/比較!C365</f>
        <v>1.48553542341338</v>
      </c>
      <c r="D364" s="3" t="n">
        <f aca="false">比較!D$398/比較!D365</f>
        <v>1.35926546408488</v>
      </c>
      <c r="E364" s="3" t="n">
        <f aca="false">比較!E$398/比較!E365</f>
        <v>1.40011006591156</v>
      </c>
      <c r="F364" s="1"/>
      <c r="G364" s="1"/>
      <c r="H364" s="1"/>
    </row>
    <row r="365" customFormat="false" ht="12.8" hidden="false" customHeight="false" outlineLevel="0" collapsed="false">
      <c r="A365" s="2" t="n">
        <f aca="false">比較!A366</f>
        <v>43922</v>
      </c>
      <c r="B365" s="3" t="n">
        <f aca="false">比較!B$398/比較!B366</f>
        <v>1.36152391467576</v>
      </c>
      <c r="C365" s="3" t="n">
        <f aca="false">比較!C$398/比較!C366</f>
        <v>1.31831494662533</v>
      </c>
      <c r="D365" s="3" t="n">
        <f aca="false">比較!D$398/比較!D366</f>
        <v>1.17739143151228</v>
      </c>
      <c r="E365" s="3" t="n">
        <f aca="false">比較!E$398/比較!E366</f>
        <v>1.2154600128215</v>
      </c>
      <c r="F365" s="1"/>
      <c r="G365" s="1"/>
      <c r="H365" s="1"/>
    </row>
    <row r="366" customFormat="false" ht="12.8" hidden="false" customHeight="false" outlineLevel="0" collapsed="false">
      <c r="A366" s="2" t="n">
        <f aca="false">比較!A367</f>
        <v>43952</v>
      </c>
      <c r="B366" s="3" t="n">
        <f aca="false">比較!B$398/比較!B367</f>
        <v>1.3058793819985</v>
      </c>
      <c r="C366" s="3" t="n">
        <f aca="false">比較!C$398/比較!C367</f>
        <v>1.26120533060037</v>
      </c>
      <c r="D366" s="3" t="n">
        <f aca="false">比較!D$398/比較!D367</f>
        <v>1.10291078802976</v>
      </c>
      <c r="E366" s="3" t="n">
        <f aca="false">比較!E$398/比較!E367</f>
        <v>1.14486286460601</v>
      </c>
      <c r="F366" s="1"/>
      <c r="G366" s="1"/>
      <c r="H366" s="1"/>
    </row>
    <row r="367" customFormat="false" ht="12.8" hidden="false" customHeight="false" outlineLevel="0" collapsed="false">
      <c r="A367" s="2" t="n">
        <f aca="false">比較!A368</f>
        <v>43983</v>
      </c>
      <c r="B367" s="3" t="n">
        <f aca="false">比較!B$398/比較!B368</f>
        <v>1.28413722141814</v>
      </c>
      <c r="C367" s="3" t="n">
        <f aca="false">比較!C$398/比較!C368</f>
        <v>1.23843253373072</v>
      </c>
      <c r="D367" s="3" t="n">
        <f aca="false">比較!D$398/比較!D368</f>
        <v>1.04053382325456</v>
      </c>
      <c r="E367" s="3" t="n">
        <f aca="false">比較!E$398/比較!E368</f>
        <v>1.07708196931135</v>
      </c>
      <c r="F367" s="1"/>
      <c r="G367" s="1"/>
      <c r="H367" s="1"/>
    </row>
    <row r="368" customFormat="false" ht="12.8" hidden="false" customHeight="false" outlineLevel="0" collapsed="false">
      <c r="A368" s="2" t="n">
        <f aca="false">比較!A369</f>
        <v>44013</v>
      </c>
      <c r="B368" s="3" t="n">
        <f aca="false">比較!B$398/比較!B369</f>
        <v>1.25423333757121</v>
      </c>
      <c r="C368" s="3" t="n">
        <f aca="false">比較!C$398/比較!C369</f>
        <v>1.17375700066032</v>
      </c>
      <c r="D368" s="3" t="n">
        <f aca="false">比較!D$398/比較!D369</f>
        <v>0.974053724053724</v>
      </c>
      <c r="E368" s="3" t="n">
        <f aca="false">比較!E$398/比較!E369</f>
        <v>1.00310658103702</v>
      </c>
      <c r="F368" s="1"/>
      <c r="G368" s="1"/>
      <c r="H368" s="1"/>
    </row>
    <row r="369" customFormat="false" ht="12.8" hidden="false" customHeight="false" outlineLevel="0" collapsed="false">
      <c r="A369" s="2" t="n">
        <f aca="false">比較!A370</f>
        <v>44044</v>
      </c>
      <c r="B369" s="3" t="n">
        <f aca="false">比較!B$398/比較!B370</f>
        <v>1.1659240838479</v>
      </c>
      <c r="C369" s="3" t="n">
        <f aca="false">比較!C$398/比較!C370</f>
        <v>1.09690284574795</v>
      </c>
      <c r="D369" s="3" t="n">
        <f aca="false">比較!D$398/比較!D370</f>
        <v>0.88883831289818</v>
      </c>
      <c r="E369" s="3" t="n">
        <f aca="false">比較!E$398/比較!E370</f>
        <v>0.903313598718489</v>
      </c>
      <c r="F369" s="1"/>
      <c r="G369" s="1"/>
      <c r="H369" s="1"/>
    </row>
    <row r="370" customFormat="false" ht="12.8" hidden="false" customHeight="false" outlineLevel="0" collapsed="false">
      <c r="A370" s="2" t="n">
        <f aca="false">比較!A371</f>
        <v>44075</v>
      </c>
      <c r="B370" s="3" t="n">
        <f aca="false">比較!B$398/比較!B371</f>
        <v>1.19313360953433</v>
      </c>
      <c r="C370" s="3" t="n">
        <f aca="false">比較!C$398/比較!C371</f>
        <v>1.14168896818317</v>
      </c>
      <c r="D370" s="3" t="n">
        <f aca="false">比較!D$398/比較!D371</f>
        <v>0.937211667956102</v>
      </c>
      <c r="E370" s="3" t="n">
        <f aca="false">比較!E$398/比較!E371</f>
        <v>0.958110221876571</v>
      </c>
      <c r="F370" s="1"/>
      <c r="G370" s="1"/>
      <c r="H370" s="1"/>
    </row>
    <row r="371" customFormat="false" ht="12.8" hidden="false" customHeight="false" outlineLevel="0" collapsed="false">
      <c r="A371" s="2" t="n">
        <f aca="false">比較!A372</f>
        <v>44105</v>
      </c>
      <c r="B371" s="3" t="n">
        <f aca="false">比較!B$398/比較!B372</f>
        <v>1.25076523681589</v>
      </c>
      <c r="C371" s="3" t="n">
        <f aca="false">比較!C$398/比較!C372</f>
        <v>1.17417338438391</v>
      </c>
      <c r="D371" s="3" t="n">
        <f aca="false">比較!D$398/比較!D372</f>
        <v>0.959207594860144</v>
      </c>
      <c r="E371" s="3" t="n">
        <f aca="false">比較!E$398/比較!E372</f>
        <v>0.989759295029834</v>
      </c>
      <c r="F371" s="1"/>
      <c r="G371" s="1"/>
      <c r="H371" s="1"/>
    </row>
    <row r="372" customFormat="false" ht="12.8" hidden="false" customHeight="false" outlineLevel="0" collapsed="false">
      <c r="A372" s="2" t="n">
        <f aca="false">比較!A373</f>
        <v>44136</v>
      </c>
      <c r="B372" s="3" t="n">
        <f aca="false">比較!B$398/比較!B373</f>
        <v>1.1183806004594</v>
      </c>
      <c r="C372" s="3" t="n">
        <f aca="false">比較!C$398/比較!C373</f>
        <v>1.06015799515688</v>
      </c>
      <c r="D372" s="3" t="n">
        <f aca="false">比較!D$398/比較!D373</f>
        <v>0.857996809506556</v>
      </c>
      <c r="E372" s="3" t="n">
        <f aca="false">比較!E$398/比較!E373</f>
        <v>0.891708074129139</v>
      </c>
      <c r="F372" s="1"/>
      <c r="G372" s="1"/>
      <c r="H372" s="1"/>
    </row>
    <row r="373" customFormat="false" ht="12.8" hidden="false" customHeight="false" outlineLevel="0" collapsed="false">
      <c r="A373" s="2" t="n">
        <f aca="false">比較!A374</f>
        <v>44166</v>
      </c>
      <c r="B373" s="3" t="n">
        <f aca="false">比較!B$398/比較!B374</f>
        <v>1.08301510007031</v>
      </c>
      <c r="C373" s="3" t="n">
        <f aca="false">比較!C$398/比較!C374</f>
        <v>1.02221204610138</v>
      </c>
      <c r="D373" s="3" t="n">
        <f aca="false">比較!D$398/比較!D374</f>
        <v>0.812092847144848</v>
      </c>
      <c r="E373" s="3" t="n">
        <f aca="false">比較!E$398/比較!E374</f>
        <v>0.84881458193025</v>
      </c>
      <c r="F373" s="1"/>
      <c r="G373" s="1"/>
      <c r="H373" s="1"/>
    </row>
    <row r="374" customFormat="false" ht="12.8" hidden="false" customHeight="false" outlineLevel="0" collapsed="false">
      <c r="A374" s="2" t="n">
        <f aca="false">比較!A375</f>
        <v>44197</v>
      </c>
      <c r="B374" s="3" t="n">
        <f aca="false">比較!B$398/比較!B375</f>
        <v>1.10554981519294</v>
      </c>
      <c r="C374" s="3" t="n">
        <f aca="false">比較!C$398/比較!C375</f>
        <v>1.03372426122168</v>
      </c>
      <c r="D374" s="3" t="n">
        <f aca="false">比較!D$398/比較!D375</f>
        <v>0.800758949405923</v>
      </c>
      <c r="E374" s="3" t="n">
        <f aca="false">比較!E$398/比較!E375</f>
        <v>0.846378210930743</v>
      </c>
      <c r="F374" s="1"/>
      <c r="G374" s="1"/>
      <c r="H374" s="1"/>
    </row>
    <row r="375" customFormat="false" ht="12.8" hidden="false" customHeight="false" outlineLevel="0" collapsed="false">
      <c r="A375" s="2" t="n">
        <f aca="false">比較!A376</f>
        <v>44228</v>
      </c>
      <c r="B375" s="3" t="n">
        <f aca="false">比較!B$398/比較!B376</f>
        <v>1.07160492390334</v>
      </c>
      <c r="C375" s="3" t="n">
        <f aca="false">比較!C$398/比較!C376</f>
        <v>1.00743869960511</v>
      </c>
      <c r="D375" s="3" t="n">
        <f aca="false">比較!D$398/比較!D376</f>
        <v>0.793374948360224</v>
      </c>
      <c r="E375" s="3" t="n">
        <f aca="false">比較!E$398/比較!E376</f>
        <v>0.847423280947895</v>
      </c>
      <c r="F375" s="1"/>
      <c r="G375" s="1"/>
      <c r="H375" s="1"/>
    </row>
    <row r="376" customFormat="false" ht="12.8" hidden="false" customHeight="false" outlineLevel="0" collapsed="false">
      <c r="A376" s="2" t="n">
        <f aca="false">比較!A377</f>
        <v>44256</v>
      </c>
      <c r="B376" s="3" t="n">
        <f aca="false">比較!B$398/比較!B377</f>
        <v>1.00502493060514</v>
      </c>
      <c r="C376" s="3" t="n">
        <f aca="false">比較!C$398/比較!C377</f>
        <v>0.966424945065179</v>
      </c>
      <c r="D376" s="3" t="n">
        <f aca="false">比較!D$398/比較!D377</f>
        <v>0.790109663641298</v>
      </c>
      <c r="E376" s="3" t="n">
        <f aca="false">比較!E$398/比較!E377</f>
        <v>0.835642221176586</v>
      </c>
      <c r="F376" s="1"/>
      <c r="G376" s="1"/>
      <c r="H376" s="1"/>
    </row>
    <row r="377" customFormat="false" ht="12.8" hidden="false" customHeight="false" outlineLevel="0" collapsed="false">
      <c r="A377" s="2" t="n">
        <f aca="false">比較!A378</f>
        <v>44287</v>
      </c>
      <c r="B377" s="3" t="n">
        <f aca="false">比較!B$398/比較!B378</f>
        <v>0.978521823712873</v>
      </c>
      <c r="C377" s="3" t="n">
        <f aca="false">比較!C$398/比較!C378</f>
        <v>0.918283638311764</v>
      </c>
      <c r="D377" s="3" t="n">
        <f aca="false">比較!D$398/比較!D378</f>
        <v>0.749603944228472</v>
      </c>
      <c r="E377" s="3" t="n">
        <f aca="false">比較!E$398/比較!E378</f>
        <v>0.789261194912833</v>
      </c>
      <c r="F377" s="1"/>
      <c r="G377" s="1"/>
      <c r="H377" s="1"/>
    </row>
    <row r="378" customFormat="false" ht="12.8" hidden="false" customHeight="false" outlineLevel="0" collapsed="false">
      <c r="A378" s="2" t="n">
        <f aca="false">比較!A379</f>
        <v>44317</v>
      </c>
      <c r="B378" s="3" t="n">
        <f aca="false">比較!B$398/比較!B379</f>
        <v>0.959971270900637</v>
      </c>
      <c r="C378" s="3" t="n">
        <f aca="false">比較!C$398/比較!C379</f>
        <v>0.913272963837768</v>
      </c>
      <c r="D378" s="3" t="n">
        <f aca="false">比較!D$398/比較!D379</f>
        <v>0.761268305313796</v>
      </c>
      <c r="E378" s="3" t="n">
        <f aca="false">比較!E$398/比較!E379</f>
        <v>0.799309685230201</v>
      </c>
      <c r="F378" s="1"/>
      <c r="G378" s="1"/>
      <c r="H378" s="1"/>
    </row>
    <row r="379" customFormat="false" ht="12.8" hidden="false" customHeight="false" outlineLevel="0" collapsed="false">
      <c r="A379" s="2" t="n">
        <f aca="false">比較!A380</f>
        <v>44348</v>
      </c>
      <c r="B379" s="3" t="n">
        <f aca="false">比較!B$398/比較!B380</f>
        <v>0.960720828716519</v>
      </c>
      <c r="C379" s="3" t="n">
        <f aca="false">比較!C$398/比較!C380</f>
        <v>0.893426410703898</v>
      </c>
      <c r="D379" s="3" t="n">
        <f aca="false">比較!D$398/比較!D380</f>
        <v>0.721629625033181</v>
      </c>
      <c r="E379" s="3" t="n">
        <f aca="false">比較!E$398/比較!E380</f>
        <v>0.751625580564487</v>
      </c>
      <c r="F379" s="1"/>
      <c r="G379" s="1"/>
      <c r="H379" s="1"/>
    </row>
    <row r="380" customFormat="false" ht="12.8" hidden="false" customHeight="false" outlineLevel="0" collapsed="false">
      <c r="A380" s="2" t="n">
        <f aca="false">比較!A381</f>
        <v>44378</v>
      </c>
      <c r="B380" s="3" t="n">
        <f aca="false">比較!B$398/比較!B381</f>
        <v>0.948814485678882</v>
      </c>
      <c r="C380" s="3" t="n">
        <f aca="false">比較!C$398/比較!C381</f>
        <v>0.873554693010197</v>
      </c>
      <c r="D380" s="3" t="n">
        <f aca="false">比較!D$398/比較!D381</f>
        <v>0.713331170583697</v>
      </c>
      <c r="E380" s="3" t="n">
        <f aca="false">比較!E$398/比較!E381</f>
        <v>0.731272267862753</v>
      </c>
      <c r="F380" s="1"/>
      <c r="G380" s="1"/>
      <c r="H380" s="1"/>
    </row>
    <row r="381" customFormat="false" ht="12.8" hidden="false" customHeight="false" outlineLevel="0" collapsed="false">
      <c r="A381" s="2" t="n">
        <f aca="false">比較!A382</f>
        <v>44409</v>
      </c>
      <c r="B381" s="3" t="n">
        <f aca="false">比較!B$398/比較!B382</f>
        <v>0.93740372441406</v>
      </c>
      <c r="C381" s="3" t="n">
        <f aca="false">比較!C$398/比較!C382</f>
        <v>0.848943546746619</v>
      </c>
      <c r="D381" s="3" t="n">
        <f aca="false">比較!D$398/比較!D382</f>
        <v>0.685910962800244</v>
      </c>
      <c r="E381" s="3" t="n">
        <f aca="false">比較!E$398/比較!E382</f>
        <v>0.702053776958911</v>
      </c>
      <c r="F381" s="1"/>
      <c r="G381" s="1"/>
      <c r="H381" s="1"/>
    </row>
    <row r="382" customFormat="false" ht="12.8" hidden="false" customHeight="false" outlineLevel="0" collapsed="false">
      <c r="A382" s="2" t="n">
        <f aca="false">比較!A383</f>
        <v>44440</v>
      </c>
      <c r="B382" s="3" t="n">
        <f aca="false">比較!B$398/比較!B383</f>
        <v>0.979416096007791</v>
      </c>
      <c r="C382" s="3" t="n">
        <f aca="false">比較!C$398/比較!C383</f>
        <v>0.891344015377687</v>
      </c>
      <c r="D382" s="3" t="n">
        <f aca="false">比較!D$398/比較!D383</f>
        <v>0.724395061660039</v>
      </c>
      <c r="E382" s="3" t="n">
        <f aca="false">比較!E$398/比較!E383</f>
        <v>0.744727229159093</v>
      </c>
      <c r="F382" s="1"/>
      <c r="G382" s="1"/>
      <c r="H382" s="1"/>
    </row>
    <row r="383" customFormat="false" ht="12.8" hidden="false" customHeight="false" outlineLevel="0" collapsed="false">
      <c r="A383" s="2" t="n">
        <f aca="false">比較!A384</f>
        <v>44470</v>
      </c>
      <c r="B383" s="3" t="n">
        <f aca="false">比較!B$398/比較!B384</f>
        <v>0.925396068516755</v>
      </c>
      <c r="C383" s="3" t="n">
        <f aca="false">比較!C$398/比較!C384</f>
        <v>0.833698847869231</v>
      </c>
      <c r="D383" s="3" t="n">
        <f aca="false">比較!D$398/比較!D384</f>
        <v>0.675326921054381</v>
      </c>
      <c r="E383" s="3" t="n">
        <f aca="false">比較!E$398/比較!E384</f>
        <v>0.690185212173519</v>
      </c>
      <c r="F383" s="1"/>
      <c r="G383" s="1"/>
      <c r="H383" s="1"/>
    </row>
    <row r="384" customFormat="false" ht="12.8" hidden="false" customHeight="false" outlineLevel="0" collapsed="false">
      <c r="A384" s="2" t="n">
        <f aca="false">比較!A385</f>
        <v>44501</v>
      </c>
      <c r="B384" s="3" t="n">
        <f aca="false">比較!B$398/比較!B385</f>
        <v>0.961244320508344</v>
      </c>
      <c r="C384" s="3" t="n">
        <f aca="false">比較!C$398/比較!C385</f>
        <v>0.840705058024962</v>
      </c>
      <c r="D384" s="3" t="n">
        <f aca="false">比較!D$398/比較!D385</f>
        <v>0.6736187940421</v>
      </c>
      <c r="E384" s="3" t="n">
        <f aca="false">比較!E$398/比較!E385</f>
        <v>0.677975597300929</v>
      </c>
      <c r="F384" s="1"/>
      <c r="G384" s="1"/>
      <c r="H384" s="1"/>
    </row>
    <row r="385" customFormat="false" ht="12.8" hidden="false" customHeight="false" outlineLevel="0" collapsed="false">
      <c r="A385" s="2" t="n">
        <f aca="false">比較!A386</f>
        <v>44531</v>
      </c>
      <c r="B385" s="3" t="n">
        <f aca="false">比較!B$398/比較!B386</f>
        <v>0.912185765432065</v>
      </c>
      <c r="C385" s="3" t="n">
        <f aca="false">比較!C$398/比較!C386</f>
        <v>0.805571757675959</v>
      </c>
      <c r="D385" s="3" t="n">
        <f aca="false">比較!D$398/比較!D386</f>
        <v>0.668999684882745</v>
      </c>
      <c r="E385" s="3" t="n">
        <f aca="false">比較!E$398/比較!E386</f>
        <v>0.670325145464973</v>
      </c>
      <c r="F385" s="1"/>
      <c r="G385" s="1"/>
      <c r="H385" s="1"/>
    </row>
    <row r="386" customFormat="false" ht="12.8" hidden="false" customHeight="false" outlineLevel="0" collapsed="false">
      <c r="A386" s="2" t="n">
        <f aca="false">比較!A387</f>
        <v>44562</v>
      </c>
      <c r="B386" s="3" t="n">
        <f aca="false">比較!B$398/比較!B387</f>
        <v>0.943510534312729</v>
      </c>
      <c r="C386" s="3" t="n">
        <f aca="false">比較!C$398/比較!C387</f>
        <v>0.850284018558094</v>
      </c>
      <c r="D386" s="3" t="n">
        <f aca="false">比較!D$398/比較!D387</f>
        <v>0.735011811897291</v>
      </c>
      <c r="E386" s="3" t="n">
        <f aca="false">比較!E$398/比較!E387</f>
        <v>0.732734317701548</v>
      </c>
      <c r="F386" s="1"/>
      <c r="G386" s="1"/>
      <c r="H386" s="1"/>
    </row>
    <row r="387" customFormat="false" ht="12.8" hidden="false" customHeight="false" outlineLevel="0" collapsed="false">
      <c r="A387" s="2" t="n">
        <f aca="false">比較!A388</f>
        <v>44593</v>
      </c>
      <c r="B387" s="3" t="n">
        <f aca="false">比較!B$398/比較!B388</f>
        <v>0.978009358975116</v>
      </c>
      <c r="C387" s="3" t="n">
        <f aca="false">比較!C$398/比較!C388</f>
        <v>0.87784278623345</v>
      </c>
      <c r="D387" s="3" t="n">
        <f aca="false">比較!D$398/比較!D388</f>
        <v>0.761121049493143</v>
      </c>
      <c r="E387" s="3" t="n">
        <f aca="false">比較!E$398/比較!E388</f>
        <v>0.768359740718552</v>
      </c>
      <c r="F387" s="1"/>
      <c r="G387" s="1"/>
      <c r="H387" s="1"/>
    </row>
    <row r="388" customFormat="false" ht="12.8" hidden="false" customHeight="false" outlineLevel="0" collapsed="false">
      <c r="A388" s="2" t="n">
        <f aca="false">比較!A389</f>
        <v>44621</v>
      </c>
      <c r="B388" s="3" t="n">
        <f aca="false">比較!B$398/比較!B389</f>
        <v>0.955849398832413</v>
      </c>
      <c r="C388" s="3" t="n">
        <f aca="false">比較!C$398/比較!C389</f>
        <v>0.847495039080348</v>
      </c>
      <c r="D388" s="3" t="n">
        <f aca="false">比較!D$398/比較!D389</f>
        <v>0.736012466492083</v>
      </c>
      <c r="E388" s="3" t="n">
        <f aca="false">比較!E$398/比較!E389</f>
        <v>0.737255610240665</v>
      </c>
      <c r="F388" s="1"/>
      <c r="G388" s="1"/>
      <c r="H388" s="1"/>
    </row>
    <row r="389" customFormat="false" ht="12.8" hidden="false" customHeight="false" outlineLevel="0" collapsed="false">
      <c r="A389" s="2" t="n">
        <f aca="false">比較!A390</f>
        <v>44652</v>
      </c>
      <c r="B389" s="3" t="n">
        <f aca="false">比較!B$398/比較!B390</f>
        <v>1.0051571979558</v>
      </c>
      <c r="C389" s="3" t="n">
        <f aca="false">比較!C$398/比較!C390</f>
        <v>0.929226777801173</v>
      </c>
      <c r="D389" s="3" t="n">
        <f aca="false">比較!D$398/比較!D390</f>
        <v>0.848543613757678</v>
      </c>
      <c r="E389" s="3" t="n">
        <f aca="false">比較!E$398/比較!E390</f>
        <v>0.851025297943181</v>
      </c>
      <c r="F389" s="1"/>
      <c r="G389" s="1"/>
      <c r="H389" s="1"/>
    </row>
    <row r="390" customFormat="false" ht="12.8" hidden="false" customHeight="false" outlineLevel="0" collapsed="false">
      <c r="A390" s="2" t="n">
        <f aca="false">比較!A391</f>
        <v>44682</v>
      </c>
      <c r="B390" s="3" t="n">
        <f aca="false">比較!B$398/比較!B391</f>
        <v>1.00470750913025</v>
      </c>
      <c r="C390" s="3" t="n">
        <f aca="false">比較!C$398/比較!C391</f>
        <v>0.929177304792905</v>
      </c>
      <c r="D390" s="3" t="n">
        <f aca="false">比較!D$398/比較!D391</f>
        <v>0.866330778163771</v>
      </c>
      <c r="E390" s="3" t="n">
        <f aca="false">比較!E$398/比較!E391</f>
        <v>0.865343574247949</v>
      </c>
      <c r="F390" s="1"/>
      <c r="G390" s="1"/>
      <c r="H390" s="1"/>
    </row>
    <row r="391" customFormat="false" ht="12.8" hidden="false" customHeight="false" outlineLevel="0" collapsed="false">
      <c r="A391" s="2" t="n">
        <f aca="false">比較!A392</f>
        <v>44713</v>
      </c>
      <c r="B391" s="3" t="n">
        <f aca="false">比較!B$398/比較!B392</f>
        <v>1.07691982802957</v>
      </c>
      <c r="C391" s="3" t="n">
        <f aca="false">比較!C$398/比較!C392</f>
        <v>1.01429711151853</v>
      </c>
      <c r="D391" s="3" t="n">
        <f aca="false">比較!D$398/比較!D392</f>
        <v>0.949018654896208</v>
      </c>
      <c r="E391" s="3" t="n">
        <f aca="false">比較!E$398/比較!E392</f>
        <v>0.950975858244116</v>
      </c>
      <c r="F391" s="1"/>
      <c r="G391" s="1"/>
      <c r="H391" s="1"/>
    </row>
    <row r="392" customFormat="false" ht="12.8" hidden="false" customHeight="false" outlineLevel="0" collapsed="false">
      <c r="A392" s="2" t="n">
        <f aca="false">比較!A393</f>
        <v>44743</v>
      </c>
      <c r="B392" s="3" t="n">
        <f aca="false">比較!B$398/比較!B393</f>
        <v>1.00915867620397</v>
      </c>
      <c r="C392" s="3" t="n">
        <f aca="false">比較!C$398/比較!C393</f>
        <v>0.929595742671822</v>
      </c>
      <c r="D392" s="3" t="n">
        <f aca="false">比較!D$398/比較!D393</f>
        <v>0.844705177839168</v>
      </c>
      <c r="E392" s="3" t="n">
        <f aca="false">比較!E$398/比較!E393</f>
        <v>0.844900903461389</v>
      </c>
      <c r="F392" s="1"/>
      <c r="G392" s="1"/>
      <c r="H392" s="1"/>
    </row>
    <row r="393" customFormat="false" ht="12.8" hidden="false" customHeight="false" outlineLevel="0" collapsed="false">
      <c r="A393" s="2" t="n">
        <f aca="false">比較!A394</f>
        <v>44774</v>
      </c>
      <c r="B393" s="3" t="n">
        <f aca="false">比較!B$398/比較!B394</f>
        <v>1.05192425904658</v>
      </c>
      <c r="C393" s="3" t="n">
        <f aca="false">比較!C$398/比較!C394</f>
        <v>0.970796460176991</v>
      </c>
      <c r="D393" s="3" t="n">
        <f aca="false">比較!D$398/比較!D394</f>
        <v>0.885773768216516</v>
      </c>
      <c r="E393" s="3" t="n">
        <f aca="false">比較!E$398/比較!E394</f>
        <v>0.891438498765078</v>
      </c>
      <c r="F393" s="1"/>
      <c r="G393" s="1"/>
      <c r="H393" s="1"/>
    </row>
    <row r="394" customFormat="false" ht="12.8" hidden="false" customHeight="false" outlineLevel="0" collapsed="false">
      <c r="A394" s="2" t="n">
        <f aca="false">比較!A395</f>
        <v>44805</v>
      </c>
      <c r="B394" s="3" t="n">
        <f aca="false">比較!B$398/比較!B395</f>
        <v>1.15374666029937</v>
      </c>
      <c r="C394" s="3" t="n">
        <f aca="false">比較!C$398/比較!C395</f>
        <v>1.07080504905707</v>
      </c>
      <c r="D394" s="3" t="n">
        <f aca="false">比較!D$398/比較!D395</f>
        <v>0.98968003767155</v>
      </c>
      <c r="E394" s="3" t="n">
        <f aca="false">比較!E$398/比較!E395</f>
        <v>0.997132497570918</v>
      </c>
      <c r="F394" s="1"/>
      <c r="G394" s="1"/>
      <c r="H394" s="1"/>
    </row>
    <row r="395" customFormat="false" ht="12.8" hidden="false" customHeight="false" outlineLevel="0" collapsed="false">
      <c r="A395" s="2" t="n">
        <f aca="false">比較!A396</f>
        <v>44835</v>
      </c>
      <c r="B395" s="3" t="n">
        <f aca="false">比較!B$398/比較!B396</f>
        <v>1.01261303093993</v>
      </c>
      <c r="C395" s="3" t="n">
        <f aca="false">比較!C$398/比較!C396</f>
        <v>0.991611526919044</v>
      </c>
      <c r="D395" s="3" t="n">
        <f aca="false">比較!D$398/比較!D396</f>
        <v>0.95252431027971</v>
      </c>
      <c r="E395" s="3" t="n">
        <f aca="false">比較!E$398/比較!E396</f>
        <v>0.95915942824427</v>
      </c>
      <c r="F395" s="1"/>
      <c r="G395" s="1"/>
      <c r="H395" s="1"/>
    </row>
    <row r="396" customFormat="false" ht="12.8" hidden="false" customHeight="false" outlineLevel="0" collapsed="false">
      <c r="A396" s="2" t="n">
        <f aca="false">比較!A397</f>
        <v>44866</v>
      </c>
      <c r="B396" s="3" t="n">
        <f aca="false">比較!B$398/比較!B397</f>
        <v>0.958361209525071</v>
      </c>
      <c r="C396" s="3" t="n">
        <f aca="false">比較!C$398/比較!C397</f>
        <v>0.941028550700839</v>
      </c>
      <c r="D396" s="3" t="n">
        <f aca="false">比較!D$398/比較!D397</f>
        <v>0.912668294384374</v>
      </c>
      <c r="E396" s="3" t="n">
        <f aca="false">比較!E$398/比較!E397</f>
        <v>0.909368698077981</v>
      </c>
      <c r="F396" s="1"/>
      <c r="G396" s="1"/>
      <c r="H396" s="1"/>
    </row>
    <row r="397" customFormat="false" ht="12.8" hidden="false" customHeight="false" outlineLevel="0" collapsed="false">
      <c r="A397" s="2" t="n">
        <f aca="false">比較!A398</f>
        <v>44896</v>
      </c>
      <c r="B397" s="3" t="n">
        <f aca="false">比較!B$398/比較!B398</f>
        <v>1</v>
      </c>
      <c r="C397" s="3" t="n">
        <f aca="false">比較!C$398/比較!C398</f>
        <v>1</v>
      </c>
      <c r="D397" s="3" t="n">
        <f aca="false">比較!D$398/比較!D398</f>
        <v>1</v>
      </c>
      <c r="E397" s="3" t="n">
        <f aca="false">比較!E$398/比較!E398</f>
        <v>1</v>
      </c>
      <c r="F397" s="1"/>
      <c r="G397" s="1"/>
      <c r="H397" s="1"/>
    </row>
    <row r="398" customFormat="false" ht="12.8" hidden="false" customHeight="false" outlineLevel="0" collapsed="false">
      <c r="A398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&amp;C&amp;"Arial,標準"&amp;A</oddHeader>
    <oddFooter>&amp;C&amp;"Arial,標準"ページ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00"/>
  <sheetViews>
    <sheetView showFormulas="false" showGridLines="true" showRowColHeaders="true" showZeros="true" rightToLeft="false" tabSelected="false" showOutlineSymbols="true" defaultGridColor="true" view="normal" topLeftCell="A1" colorId="64" zoomScale="93" zoomScaleNormal="93" zoomScalePageLayoutView="100" workbookViewId="0">
      <pane xSplit="0" ySplit="6756" topLeftCell="A389" activePane="bottomLeft" state="split"/>
      <selection pane="topLeft" activeCell="A1" activeCellId="0" sqref="A1"/>
      <selection pane="bottomLef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55"/>
    <col collapsed="false" customWidth="true" hidden="false" outlineLevel="0" max="5" min="2" style="0" width="10.21"/>
    <col collapsed="false" customWidth="true" hidden="false" outlineLevel="0" max="6" min="6" style="0" width="5.11"/>
    <col collapsed="false" customWidth="true" hidden="false" outlineLevel="0" max="10" min="7" style="0" width="10.21"/>
    <col collapsed="false" customWidth="true" hidden="false" outlineLevel="0" max="11" min="11" style="0" width="5.11"/>
    <col collapsed="false" customWidth="true" hidden="false" outlineLevel="0" max="12" min="12" style="0" width="10.8"/>
  </cols>
  <sheetData>
    <row r="1" customFormat="false" ht="12.8" hidden="false" customHeight="false" outlineLevel="0" collapsed="false">
      <c r="A1" s="1"/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  <c r="L1" s="9"/>
      <c r="M1" s="10"/>
    </row>
    <row r="2" customFormat="false" ht="12.8" hidden="false" customHeight="false" outlineLevel="0" collapsed="false">
      <c r="A2" s="1" t="s">
        <v>0</v>
      </c>
      <c r="B2" s="1" t="s">
        <v>10</v>
      </c>
      <c r="C2" s="1" t="s">
        <v>10</v>
      </c>
      <c r="D2" s="1" t="s">
        <v>10</v>
      </c>
      <c r="E2" s="1" t="s">
        <v>10</v>
      </c>
      <c r="F2" s="1"/>
      <c r="G2" s="1" t="s">
        <v>1</v>
      </c>
      <c r="H2" s="1" t="s">
        <v>2</v>
      </c>
      <c r="I2" s="1" t="s">
        <v>3</v>
      </c>
      <c r="J2" s="1" t="s">
        <v>4</v>
      </c>
      <c r="K2" s="1"/>
      <c r="L2" s="7" t="s">
        <v>11</v>
      </c>
      <c r="M2" s="11" t="n">
        <v>32933</v>
      </c>
    </row>
    <row r="3" customFormat="false" ht="12.8" hidden="false" customHeight="false" outlineLevel="0" collapsed="false">
      <c r="A3" s="2" t="n">
        <v>32874</v>
      </c>
      <c r="B3" s="3" t="n">
        <v>2590.54</v>
      </c>
      <c r="C3" s="3" t="n">
        <v>329.08</v>
      </c>
      <c r="D3" s="3" t="n">
        <v>415.81</v>
      </c>
      <c r="E3" s="3" t="n">
        <v>201.94</v>
      </c>
      <c r="F3" s="1"/>
      <c r="G3" s="3" t="str">
        <f aca="false">IF(  $A3  &lt;  $M$2,  "-",  B3  /  $M$3  )</f>
        <v>-</v>
      </c>
      <c r="H3" s="3" t="str">
        <f aca="false">IF(  $A3  &lt;  $M$2,  "-",  C3  /  $M$4  )</f>
        <v>-</v>
      </c>
      <c r="I3" s="3" t="str">
        <f aca="false">IF(  $A3  &lt;  $M$2,  "-",  D3  /  $M$5  )</f>
        <v>-</v>
      </c>
      <c r="J3" s="3" t="str">
        <f aca="false">IF(  $A3  &lt;  $M$2,  "-",  E3  /  $M$6  )</f>
        <v>-</v>
      </c>
      <c r="K3" s="12"/>
      <c r="L3" s="7" t="s">
        <v>1</v>
      </c>
      <c r="M3" s="7" t="n">
        <f aca="false">VLOOKUP(  $M$2,  $A$3:$E$398,  2,  0  )</f>
        <v>2707.21</v>
      </c>
    </row>
    <row r="4" customFormat="false" ht="12.8" hidden="false" customHeight="false" outlineLevel="0" collapsed="false">
      <c r="A4" s="2" t="n">
        <v>32905</v>
      </c>
      <c r="B4" s="3" t="n">
        <v>2627.25</v>
      </c>
      <c r="C4" s="3" t="n">
        <v>331.89</v>
      </c>
      <c r="D4" s="3" t="n">
        <v>425.83</v>
      </c>
      <c r="E4" s="3" t="n">
        <v>207.91</v>
      </c>
      <c r="F4" s="1"/>
      <c r="G4" s="3" t="str">
        <f aca="false">IF(  $A4  &lt;  $M$2,  "-",  B4  /  $M$3  )</f>
        <v>-</v>
      </c>
      <c r="H4" s="3" t="str">
        <f aca="false">IF(  $A4  &lt;  $M$2,  "-",  C4  /  $M$4  )</f>
        <v>-</v>
      </c>
      <c r="I4" s="3" t="str">
        <f aca="false">IF(  $A4  &lt;  $M$2,  "-",  D4  /  $M$5  )</f>
        <v>-</v>
      </c>
      <c r="J4" s="3" t="str">
        <f aca="false">IF(  $A4  &lt;  $M$2,  "-",  E4  /  $M$6  )</f>
        <v>-</v>
      </c>
      <c r="K4" s="12"/>
      <c r="L4" s="7" t="s">
        <v>2</v>
      </c>
      <c r="M4" s="7" t="n">
        <f aca="false">VLOOKUP(  $M$2,  $A$3:$E$398,  3,  0  )</f>
        <v>339.94</v>
      </c>
    </row>
    <row r="5" customFormat="false" ht="12.8" hidden="false" customHeight="false" outlineLevel="0" collapsed="false">
      <c r="A5" s="2" t="n">
        <v>32933</v>
      </c>
      <c r="B5" s="3" t="n">
        <v>2707.21</v>
      </c>
      <c r="C5" s="3" t="n">
        <v>339.94</v>
      </c>
      <c r="D5" s="3" t="n">
        <v>435.54</v>
      </c>
      <c r="E5" s="3" t="n">
        <v>213.15</v>
      </c>
      <c r="F5" s="1"/>
      <c r="G5" s="3" t="n">
        <f aca="false">IF(  $A5  &lt;  $M$2,  "-",  B5  /  $M$3  )</f>
        <v>1</v>
      </c>
      <c r="H5" s="3" t="n">
        <f aca="false">IF(  $A5  &lt;  $M$2,  "-",  C5  /  $M$4  )</f>
        <v>1</v>
      </c>
      <c r="I5" s="3" t="n">
        <f aca="false">IF(  $A5  &lt;  $M$2,  "-",  D5  /  $M$5  )</f>
        <v>1</v>
      </c>
      <c r="J5" s="3" t="n">
        <f aca="false">IF(  $A5  &lt;  $M$2,  "-",  E5  /  $M$6  )</f>
        <v>1</v>
      </c>
      <c r="K5" s="12"/>
      <c r="L5" s="7" t="s">
        <v>3</v>
      </c>
      <c r="M5" s="7" t="n">
        <f aca="false">VLOOKUP(  $M$2,  $A$3:$E$398,  4,  0  )</f>
        <v>435.54</v>
      </c>
    </row>
    <row r="6" customFormat="false" ht="12.8" hidden="false" customHeight="false" outlineLevel="0" collapsed="false">
      <c r="A6" s="2" t="n">
        <v>32964</v>
      </c>
      <c r="B6" s="3" t="n">
        <v>2656.76</v>
      </c>
      <c r="C6" s="3" t="n">
        <v>330.8</v>
      </c>
      <c r="D6" s="3" t="n">
        <v>420.07</v>
      </c>
      <c r="E6" s="3" t="n">
        <v>205.81</v>
      </c>
      <c r="F6" s="1"/>
      <c r="G6" s="3" t="n">
        <f aca="false">IF(  $A6  &lt;  $M$2,  "-",  B6  /  $M$3  )</f>
        <v>0.981364578292781</v>
      </c>
      <c r="H6" s="3" t="n">
        <f aca="false">IF(  $A6  &lt;  $M$2,  "-",  C6  /  $M$4  )</f>
        <v>0.973112902276872</v>
      </c>
      <c r="I6" s="3" t="n">
        <f aca="false">IF(  $A6  &lt;  $M$2,  "-",  D6  /  $M$5  )</f>
        <v>0.96448087431694</v>
      </c>
      <c r="J6" s="3" t="n">
        <f aca="false">IF(  $A6  &lt;  $M$2,  "-",  E6  /  $M$6  )</f>
        <v>0.965564156697162</v>
      </c>
      <c r="K6" s="12"/>
      <c r="L6" s="7" t="s">
        <v>4</v>
      </c>
      <c r="M6" s="7" t="n">
        <f aca="false">VLOOKUP(  $M$2,  $A$3:$E$398,  5,  0  )</f>
        <v>213.15</v>
      </c>
    </row>
    <row r="7" customFormat="false" ht="12.8" hidden="false" customHeight="false" outlineLevel="0" collapsed="false">
      <c r="A7" s="2" t="n">
        <v>32994</v>
      </c>
      <c r="B7" s="3" t="n">
        <v>2876.66</v>
      </c>
      <c r="C7" s="3" t="n">
        <v>361.23</v>
      </c>
      <c r="D7" s="3" t="n">
        <v>458.97</v>
      </c>
      <c r="E7" s="3" t="n">
        <v>236.15</v>
      </c>
      <c r="F7" s="1"/>
      <c r="G7" s="3" t="n">
        <f aca="false">IF(  $A7  &lt;  $M$2,  "-",  B7  /  $M$3  )</f>
        <v>1.0625921151296</v>
      </c>
      <c r="H7" s="3" t="n">
        <f aca="false">IF(  $A7  &lt;  $M$2,  "-",  C7  /  $M$4  )</f>
        <v>1.06262869918221</v>
      </c>
      <c r="I7" s="3" t="n">
        <f aca="false">IF(  $A7  &lt;  $M$2,  "-",  D7  /  $M$5  )</f>
        <v>1.05379528860725</v>
      </c>
      <c r="J7" s="3" t="n">
        <f aca="false">IF(  $A7  &lt;  $M$2,  "-",  E7  /  $M$6  )</f>
        <v>1.10790523105794</v>
      </c>
      <c r="K7" s="12"/>
      <c r="L7" s="1"/>
      <c r="M7" s="1"/>
    </row>
    <row r="8" customFormat="false" ht="12.8" hidden="false" customHeight="false" outlineLevel="0" collapsed="false">
      <c r="A8" s="2" t="n">
        <v>33025</v>
      </c>
      <c r="B8" s="3" t="n">
        <v>2880.69</v>
      </c>
      <c r="C8" s="3" t="n">
        <v>358.02</v>
      </c>
      <c r="D8" s="3" t="n">
        <v>462.29</v>
      </c>
      <c r="E8" s="3" t="n">
        <v>238.46</v>
      </c>
      <c r="F8" s="1"/>
      <c r="G8" s="3" t="n">
        <f aca="false">IF(  $A8  &lt;  $M$2,  "-",  B8  /  $M$3  )</f>
        <v>1.06408073256231</v>
      </c>
      <c r="H8" s="3" t="n">
        <f aca="false">IF(  $A8  &lt;  $M$2,  "-",  C8  /  $M$4  )</f>
        <v>1.05318585632759</v>
      </c>
      <c r="I8" s="3" t="n">
        <f aca="false">IF(  $A8  &lt;  $M$2,  "-",  D8  /  $M$5  )</f>
        <v>1.06141800982688</v>
      </c>
      <c r="J8" s="3" t="n">
        <f aca="false">IF(  $A8  &lt;  $M$2,  "-",  E8  /  $M$6  )</f>
        <v>1.11874266948159</v>
      </c>
      <c r="K8" s="12"/>
      <c r="L8" s="7" t="s">
        <v>12</v>
      </c>
      <c r="M8" s="7" t="n">
        <f aca="false">MATCH(  $M$2,  A1:A398,  0  )</f>
        <v>5</v>
      </c>
    </row>
    <row r="9" customFormat="false" ht="12.8" hidden="false" customHeight="false" outlineLevel="0" collapsed="false">
      <c r="A9" s="2" t="n">
        <v>33055</v>
      </c>
      <c r="B9" s="3" t="n">
        <v>2905.2</v>
      </c>
      <c r="C9" s="3" t="n">
        <v>356.15</v>
      </c>
      <c r="D9" s="3" t="n">
        <v>438.24</v>
      </c>
      <c r="E9" s="3" t="n">
        <v>223.38</v>
      </c>
      <c r="F9" s="1"/>
      <c r="G9" s="3" t="n">
        <f aca="false">IF(  $A9  &lt;  $M$2,  "-",  B9  /  $M$3  )</f>
        <v>1.0731343338714</v>
      </c>
      <c r="H9" s="3" t="n">
        <f aca="false">IF(  $A9  &lt;  $M$2,  "-",  C9  /  $M$4  )</f>
        <v>1.04768488556804</v>
      </c>
      <c r="I9" s="3" t="n">
        <f aca="false">IF(  $A9  &lt;  $M$2,  "-",  D9  /  $M$5  )</f>
        <v>1.00619920099187</v>
      </c>
      <c r="J9" s="3" t="n">
        <f aca="false">IF(  $A9  &lt;  $M$2,  "-",  E9  /  $M$6  )</f>
        <v>1.04799437016186</v>
      </c>
      <c r="K9" s="12"/>
      <c r="L9" s="1"/>
      <c r="M9" s="1"/>
    </row>
    <row r="10" customFormat="false" ht="12.8" hidden="false" customHeight="false" outlineLevel="0" collapsed="false">
      <c r="A10" s="2" t="n">
        <v>33086</v>
      </c>
      <c r="B10" s="3" t="n">
        <v>2614.36</v>
      </c>
      <c r="C10" s="3" t="n">
        <v>322.56</v>
      </c>
      <c r="D10" s="3" t="n">
        <v>381.21</v>
      </c>
      <c r="E10" s="3" t="n">
        <v>193.62</v>
      </c>
      <c r="F10" s="1"/>
      <c r="G10" s="3" t="n">
        <f aca="false">IF(  $A10  &lt;  $M$2,  "-",  B10  /  $M$3  )</f>
        <v>0.965702697611194</v>
      </c>
      <c r="H10" s="3" t="n">
        <f aca="false">IF(  $A10  &lt;  $M$2,  "-",  C10  /  $M$4  )</f>
        <v>0.948873330587751</v>
      </c>
      <c r="I10" s="3" t="n">
        <f aca="false">IF(  $A10  &lt;  $M$2,  "-",  D10  /  $M$5  )</f>
        <v>0.875258300041328</v>
      </c>
      <c r="J10" s="3" t="n">
        <f aca="false">IF(  $A10  &lt;  $M$2,  "-",  E10  /  $M$6  )</f>
        <v>0.908374384236453</v>
      </c>
      <c r="K10" s="12"/>
      <c r="L10" s="2"/>
      <c r="M10" s="1"/>
    </row>
    <row r="11" customFormat="false" ht="12.8" hidden="false" customHeight="false" outlineLevel="0" collapsed="false">
      <c r="A11" s="2" t="n">
        <v>33117</v>
      </c>
      <c r="B11" s="3" t="n">
        <v>2452.48</v>
      </c>
      <c r="C11" s="3" t="n">
        <v>306.05</v>
      </c>
      <c r="D11" s="3" t="n">
        <v>344.51</v>
      </c>
      <c r="E11" s="3" t="n">
        <v>177.06</v>
      </c>
      <c r="F11" s="1"/>
      <c r="G11" s="3" t="n">
        <f aca="false">IF(  $A11  &lt;  $M$2,  "-",  B11  /  $M$3  )</f>
        <v>0.905906819197624</v>
      </c>
      <c r="H11" s="3" t="n">
        <f aca="false">IF(  $A11  &lt;  $M$2,  "-",  C11  /  $M$4  )</f>
        <v>0.900305936341707</v>
      </c>
      <c r="I11" s="3" t="n">
        <f aca="false">IF(  $A11  &lt;  $M$2,  "-",  D11  /  $M$5  )</f>
        <v>0.790995086559214</v>
      </c>
      <c r="J11" s="3" t="n">
        <f aca="false">IF(  $A11  &lt;  $M$2,  "-",  E11  /  $M$6  )</f>
        <v>0.830682617874736</v>
      </c>
      <c r="K11" s="12"/>
      <c r="L11" s="1"/>
      <c r="M11" s="1"/>
    </row>
    <row r="12" customFormat="false" ht="12.8" hidden="false" customHeight="false" outlineLevel="0" collapsed="false">
      <c r="A12" s="2" t="n">
        <v>33147</v>
      </c>
      <c r="B12" s="3" t="n">
        <v>2442.33</v>
      </c>
      <c r="C12" s="3" t="n">
        <v>304</v>
      </c>
      <c r="D12" s="3" t="n">
        <v>329.84</v>
      </c>
      <c r="E12" s="3" t="n">
        <v>172.56</v>
      </c>
      <c r="F12" s="1"/>
      <c r="G12" s="3" t="n">
        <f aca="false">IF(  $A12  &lt;  $M$2,  "-",  B12  /  $M$3  )</f>
        <v>0.90215757181748</v>
      </c>
      <c r="H12" s="3" t="n">
        <f aca="false">IF(  $A12  &lt;  $M$2,  "-",  C12  /  $M$4  )</f>
        <v>0.89427546037536</v>
      </c>
      <c r="I12" s="3" t="n">
        <f aca="false">IF(  $A12  &lt;  $M$2,  "-",  D12  /  $M$5  )</f>
        <v>0.757312761170042</v>
      </c>
      <c r="J12" s="3" t="n">
        <f aca="false">IF(  $A12  &lt;  $M$2,  "-",  E12  /  $M$6  )</f>
        <v>0.809570724841661</v>
      </c>
      <c r="K12" s="12"/>
      <c r="L12" s="1"/>
      <c r="M12" s="1"/>
    </row>
    <row r="13" customFormat="false" ht="12.8" hidden="false" customHeight="false" outlineLevel="0" collapsed="false">
      <c r="A13" s="2" t="n">
        <v>33178</v>
      </c>
      <c r="B13" s="3" t="n">
        <v>2559.65</v>
      </c>
      <c r="C13" s="3" t="n">
        <v>322.22</v>
      </c>
      <c r="D13" s="3" t="n">
        <v>359.06</v>
      </c>
      <c r="E13" s="3" t="n">
        <v>192.66</v>
      </c>
      <c r="F13" s="1"/>
      <c r="G13" s="3" t="n">
        <f aca="false">IF(  $A13  &lt;  $M$2,  "-",  B13  /  $M$3  )</f>
        <v>0.94549370015625</v>
      </c>
      <c r="H13" s="3" t="n">
        <f aca="false">IF(  $A13  &lt;  $M$2,  "-",  C13  /  $M$4  )</f>
        <v>0.947873154086015</v>
      </c>
      <c r="I13" s="3" t="n">
        <f aca="false">IF(  $A13  &lt;  $M$2,  "-",  D13  /  $M$5  )</f>
        <v>0.824401891904303</v>
      </c>
      <c r="J13" s="3" t="n">
        <f aca="false">IF(  $A13  &lt;  $M$2,  "-",  E13  /  $M$6  )</f>
        <v>0.90387051372273</v>
      </c>
      <c r="K13" s="12"/>
      <c r="L13" s="1"/>
      <c r="M13" s="1"/>
    </row>
    <row r="14" customFormat="false" ht="12.8" hidden="false" customHeight="false" outlineLevel="0" collapsed="false">
      <c r="A14" s="2" t="n">
        <v>33208</v>
      </c>
      <c r="B14" s="3" t="n">
        <v>2633.66</v>
      </c>
      <c r="C14" s="3" t="n">
        <v>330.22</v>
      </c>
      <c r="D14" s="3" t="n">
        <v>373.84</v>
      </c>
      <c r="E14" s="3" t="n">
        <v>200.53</v>
      </c>
      <c r="F14" s="1"/>
      <c r="G14" s="3" t="n">
        <f aca="false">IF(  $A14  &lt;  $M$2,  "-",  B14  /  $M$3  )</f>
        <v>0.972831808393143</v>
      </c>
      <c r="H14" s="3" t="n">
        <f aca="false">IF(  $A14  &lt;  $M$2,  "-",  C14  /  $M$4  )</f>
        <v>0.971406718832735</v>
      </c>
      <c r="I14" s="3" t="n">
        <f aca="false">IF(  $A14  &lt;  $M$2,  "-",  D14  /  $M$5  )</f>
        <v>0.858336777333884</v>
      </c>
      <c r="J14" s="3" t="n">
        <f aca="false">IF(  $A14  &lt;  $M$2,  "-",  E14  /  $M$6  )</f>
        <v>0.940792868871687</v>
      </c>
      <c r="K14" s="12"/>
      <c r="L14" s="1"/>
      <c r="M14" s="1"/>
    </row>
    <row r="15" customFormat="false" ht="12.8" hidden="false" customHeight="false" outlineLevel="0" collapsed="false">
      <c r="A15" s="2" t="n">
        <v>33239</v>
      </c>
      <c r="B15" s="3" t="n">
        <v>2736.39</v>
      </c>
      <c r="C15" s="3" t="n">
        <v>343.93</v>
      </c>
      <c r="D15" s="3" t="n">
        <v>414.2</v>
      </c>
      <c r="E15" s="3" t="n">
        <v>232.43</v>
      </c>
      <c r="F15" s="1"/>
      <c r="G15" s="3" t="n">
        <f aca="false">IF(  $A15  &lt;  $M$2,  "-",  B15  /  $M$3  )</f>
        <v>1.01077862448794</v>
      </c>
      <c r="H15" s="3" t="n">
        <f aca="false">IF(  $A15  &lt;  $M$2,  "-",  C15  /  $M$4  )</f>
        <v>1.01173736541743</v>
      </c>
      <c r="I15" s="3" t="n">
        <f aca="false">IF(  $A15  &lt;  $M$2,  "-",  D15  /  $M$5  )</f>
        <v>0.951003352160536</v>
      </c>
      <c r="J15" s="3" t="n">
        <f aca="false">IF(  $A15  &lt;  $M$2,  "-",  E15  /  $M$6  )</f>
        <v>1.09045273281726</v>
      </c>
      <c r="K15" s="12"/>
      <c r="L15" s="1"/>
      <c r="M15" s="1"/>
    </row>
    <row r="16" customFormat="false" ht="12.8" hidden="false" customHeight="false" outlineLevel="0" collapsed="false">
      <c r="A16" s="2" t="n">
        <v>33270</v>
      </c>
      <c r="B16" s="3" t="n">
        <v>2882.18</v>
      </c>
      <c r="C16" s="3" t="n">
        <v>367.07</v>
      </c>
      <c r="D16" s="3" t="n">
        <v>453.05</v>
      </c>
      <c r="E16" s="3" t="n">
        <v>250.12</v>
      </c>
      <c r="F16" s="1"/>
      <c r="G16" s="3" t="n">
        <f aca="false">IF(  $A16  &lt;  $M$2,  "-",  B16  /  $M$3  )</f>
        <v>1.06463111469003</v>
      </c>
      <c r="H16" s="3" t="n">
        <f aca="false">IF(  $A16  &lt;  $M$2,  "-",  C16  /  $M$4  )</f>
        <v>1.07980820144731</v>
      </c>
      <c r="I16" s="3" t="n">
        <f aca="false">IF(  $A16  &lt;  $M$2,  "-",  D16  /  $M$5  )</f>
        <v>1.04020296643247</v>
      </c>
      <c r="J16" s="3" t="n">
        <f aca="false">IF(  $A16  &lt;  $M$2,  "-",  E16  /  $M$6  )</f>
        <v>1.17344593009618</v>
      </c>
      <c r="K16" s="12"/>
      <c r="L16" s="1"/>
      <c r="M16" s="1"/>
    </row>
    <row r="17" customFormat="false" ht="12.8" hidden="false" customHeight="false" outlineLevel="0" collapsed="false">
      <c r="A17" s="2" t="n">
        <v>33298</v>
      </c>
      <c r="B17" s="3" t="n">
        <v>2913.86</v>
      </c>
      <c r="C17" s="3" t="n">
        <v>375.22</v>
      </c>
      <c r="D17" s="3" t="n">
        <v>482.3</v>
      </c>
      <c r="E17" s="3" t="n">
        <v>264.9</v>
      </c>
      <c r="F17" s="1"/>
      <c r="G17" s="3" t="n">
        <f aca="false">IF(  $A17  &lt;  $M$2,  "-",  B17  /  $M$3  )</f>
        <v>1.07633319912382</v>
      </c>
      <c r="H17" s="3" t="n">
        <f aca="false">IF(  $A17  &lt;  $M$2,  "-",  C17  /  $M$4  )</f>
        <v>1.10378302053304</v>
      </c>
      <c r="I17" s="3" t="n">
        <f aca="false">IF(  $A17  &lt;  $M$2,  "-",  D17  /  $M$5  )</f>
        <v>1.10736097717776</v>
      </c>
      <c r="J17" s="3" t="n">
        <f aca="false">IF(  $A17  &lt;  $M$2,  "-",  E17  /  $M$6  )</f>
        <v>1.24278676988037</v>
      </c>
      <c r="K17" s="12"/>
      <c r="L17" s="1"/>
      <c r="M17" s="1"/>
    </row>
    <row r="18" customFormat="false" ht="12.8" hidden="false" customHeight="false" outlineLevel="0" collapsed="false">
      <c r="A18" s="2" t="n">
        <v>33329</v>
      </c>
      <c r="B18" s="3" t="n">
        <v>2887.87</v>
      </c>
      <c r="C18" s="3" t="n">
        <v>375.34</v>
      </c>
      <c r="D18" s="3" t="n">
        <v>484.72</v>
      </c>
      <c r="E18" s="3" t="n">
        <v>263.65</v>
      </c>
      <c r="F18" s="1"/>
      <c r="G18" s="3" t="n">
        <f aca="false">IF(  $A18  &lt;  $M$2,  "-",  B18  /  $M$3  )</f>
        <v>1.06673290952678</v>
      </c>
      <c r="H18" s="3" t="n">
        <f aca="false">IF(  $A18  &lt;  $M$2,  "-",  C18  /  $M$4  )</f>
        <v>1.10413602400424</v>
      </c>
      <c r="I18" s="3" t="n">
        <f aca="false">IF(  $A18  &lt;  $M$2,  "-",  D18  /  $M$5  )</f>
        <v>1.11291729806677</v>
      </c>
      <c r="J18" s="3" t="n">
        <f aca="false">IF(  $A18  &lt;  $M$2,  "-",  E18  /  $M$6  )</f>
        <v>1.23692235514896</v>
      </c>
      <c r="K18" s="12"/>
      <c r="L18" s="1"/>
      <c r="M18" s="1"/>
    </row>
    <row r="19" customFormat="false" ht="12.8" hidden="false" customHeight="false" outlineLevel="0" collapsed="false">
      <c r="A19" s="2" t="n">
        <v>33359</v>
      </c>
      <c r="B19" s="3" t="n">
        <v>3027.5</v>
      </c>
      <c r="C19" s="3" t="n">
        <v>389.83</v>
      </c>
      <c r="D19" s="3" t="n">
        <v>506.11</v>
      </c>
      <c r="E19" s="3" t="n">
        <v>279</v>
      </c>
      <c r="F19" s="1"/>
      <c r="G19" s="3" t="n">
        <f aca="false">IF(  $A19  &lt;  $M$2,  "-",  B19  /  $M$3  )</f>
        <v>1.1183099944223</v>
      </c>
      <c r="H19" s="3" t="n">
        <f aca="false">IF(  $A19  &lt;  $M$2,  "-",  C19  /  $M$4  )</f>
        <v>1.14676119315173</v>
      </c>
      <c r="I19" s="3" t="n">
        <f aca="false">IF(  $A19  &lt;  $M$2,  "-",  D19  /  $M$5  )</f>
        <v>1.1620287459246</v>
      </c>
      <c r="J19" s="3" t="n">
        <f aca="false">IF(  $A19  &lt;  $M$2,  "-",  E19  /  $M$6  )</f>
        <v>1.30893736805067</v>
      </c>
      <c r="K19" s="12"/>
      <c r="L19" s="1"/>
      <c r="M19" s="1"/>
    </row>
    <row r="20" customFormat="false" ht="12.8" hidden="false" customHeight="false" outlineLevel="0" collapsed="false">
      <c r="A20" s="2" t="n">
        <v>33390</v>
      </c>
      <c r="B20" s="3" t="n">
        <v>2906.75</v>
      </c>
      <c r="C20" s="3" t="n">
        <v>371.16</v>
      </c>
      <c r="D20" s="3" t="n">
        <v>475.92</v>
      </c>
      <c r="E20" s="3" t="n">
        <v>254.19</v>
      </c>
      <c r="F20" s="1"/>
      <c r="G20" s="3" t="n">
        <f aca="false">IF(  $A20  &lt;  $M$2,  "-",  B20  /  $M$3  )</f>
        <v>1.07370687903783</v>
      </c>
      <c r="H20" s="3" t="n">
        <f aca="false">IF(  $A20  &lt;  $M$2,  "-",  C20  /  $M$4  )</f>
        <v>1.09183973642407</v>
      </c>
      <c r="I20" s="3" t="n">
        <f aca="false">IF(  $A20  &lt;  $M$2,  "-",  D20  /  $M$5  )</f>
        <v>1.092712494834</v>
      </c>
      <c r="J20" s="3" t="n">
        <f aca="false">IF(  $A20  &lt;  $M$2,  "-",  E20  /  $M$6  )</f>
        <v>1.19254046446165</v>
      </c>
      <c r="K20" s="12"/>
      <c r="L20" s="1"/>
      <c r="M20" s="1"/>
    </row>
    <row r="21" customFormat="false" ht="12.8" hidden="false" customHeight="false" outlineLevel="0" collapsed="false">
      <c r="A21" s="2" t="n">
        <v>33420</v>
      </c>
      <c r="B21" s="3" t="n">
        <v>3024.82</v>
      </c>
      <c r="C21" s="3" t="n">
        <v>387.81</v>
      </c>
      <c r="D21" s="3" t="n">
        <v>502.04</v>
      </c>
      <c r="E21" s="3" t="n">
        <v>272.15</v>
      </c>
      <c r="F21" s="1"/>
      <c r="G21" s="3" t="n">
        <f aca="false">IF(  $A21  &lt;  $M$2,  "-",  B21  /  $M$3  )</f>
        <v>1.11732004536035</v>
      </c>
      <c r="H21" s="3" t="n">
        <f aca="false">IF(  $A21  &lt;  $M$2,  "-",  C21  /  $M$4  )</f>
        <v>1.14081896805319</v>
      </c>
      <c r="I21" s="3" t="n">
        <f aca="false">IF(  $A21  &lt;  $M$2,  "-",  D21  /  $M$5  )</f>
        <v>1.15268402442944</v>
      </c>
      <c r="J21" s="3" t="n">
        <f aca="false">IF(  $A21  &lt;  $M$2,  "-",  E21  /  $M$6  )</f>
        <v>1.27680037532254</v>
      </c>
      <c r="K21" s="12"/>
      <c r="L21" s="1"/>
      <c r="M21" s="1"/>
    </row>
    <row r="22" customFormat="false" ht="12.8" hidden="false" customHeight="false" outlineLevel="0" collapsed="false">
      <c r="A22" s="2" t="n">
        <v>33451</v>
      </c>
      <c r="B22" s="3" t="n">
        <v>3043.6</v>
      </c>
      <c r="C22" s="3" t="n">
        <v>395.43</v>
      </c>
      <c r="D22" s="3" t="n">
        <v>525.68</v>
      </c>
      <c r="E22" s="3" t="n">
        <v>287.4</v>
      </c>
      <c r="F22" s="1"/>
      <c r="G22" s="3" t="n">
        <f aca="false">IF(  $A22  &lt;  $M$2,  "-",  B22  /  $M$3  )</f>
        <v>1.12425707647357</v>
      </c>
      <c r="H22" s="3" t="n">
        <f aca="false">IF(  $A22  &lt;  $M$2,  "-",  C22  /  $M$4  )</f>
        <v>1.16323468847444</v>
      </c>
      <c r="I22" s="3" t="n">
        <f aca="false">IF(  $A22  &lt;  $M$2,  "-",  D22  /  $M$5  )</f>
        <v>1.20696147311384</v>
      </c>
      <c r="J22" s="3" t="n">
        <f aca="false">IF(  $A22  &lt;  $M$2,  "-",  E22  /  $M$6  )</f>
        <v>1.34834623504574</v>
      </c>
      <c r="K22" s="12"/>
      <c r="L22" s="1"/>
      <c r="M22" s="1"/>
    </row>
    <row r="23" customFormat="false" ht="12.8" hidden="false" customHeight="false" outlineLevel="0" collapsed="false">
      <c r="A23" s="2" t="n">
        <v>33482</v>
      </c>
      <c r="B23" s="3" t="n">
        <v>3016.77</v>
      </c>
      <c r="C23" s="3" t="n">
        <v>387.86</v>
      </c>
      <c r="D23" s="3" t="n">
        <v>526.88</v>
      </c>
      <c r="E23" s="3" t="n">
        <v>287.54</v>
      </c>
      <c r="F23" s="1"/>
      <c r="G23" s="3" t="n">
        <f aca="false">IF(  $A23  &lt;  $M$2,  "-",  B23  /  $M$3  )</f>
        <v>1.11434650433472</v>
      </c>
      <c r="H23" s="3" t="n">
        <f aca="false">IF(  $A23  &lt;  $M$2,  "-",  C23  /  $M$4  )</f>
        <v>1.14096605283285</v>
      </c>
      <c r="I23" s="3" t="n">
        <f aca="false">IF(  $A23  &lt;  $M$2,  "-",  D23  /  $M$5  )</f>
        <v>1.20971667355467</v>
      </c>
      <c r="J23" s="3" t="n">
        <f aca="false">IF(  $A23  &lt;  $M$2,  "-",  E23  /  $M$6  )</f>
        <v>1.34900304949566</v>
      </c>
      <c r="K23" s="12"/>
      <c r="L23" s="1"/>
      <c r="M23" s="1"/>
    </row>
    <row r="24" customFormat="false" ht="12.8" hidden="false" customHeight="false" outlineLevel="0" collapsed="false">
      <c r="A24" s="2" t="n">
        <v>33512</v>
      </c>
      <c r="B24" s="3" t="n">
        <v>3069.1</v>
      </c>
      <c r="C24" s="3" t="n">
        <v>392.45</v>
      </c>
      <c r="D24" s="3" t="n">
        <v>542.98</v>
      </c>
      <c r="E24" s="3" t="n">
        <v>292.5</v>
      </c>
      <c r="F24" s="1"/>
      <c r="G24" s="3" t="n">
        <f aca="false">IF(  $A24  &lt;  $M$2,  "-",  B24  /  $M$3  )</f>
        <v>1.13367636792122</v>
      </c>
      <c r="H24" s="3" t="n">
        <f aca="false">IF(  $A24  &lt;  $M$2,  "-",  C24  /  $M$4  )</f>
        <v>1.15446843560628</v>
      </c>
      <c r="I24" s="3" t="n">
        <f aca="false">IF(  $A24  &lt;  $M$2,  "-",  D24  /  $M$5  )</f>
        <v>1.24668227946916</v>
      </c>
      <c r="J24" s="3" t="n">
        <f aca="false">IF(  $A24  &lt;  $M$2,  "-",  E24  /  $M$6  )</f>
        <v>1.37227304714989</v>
      </c>
      <c r="K24" s="12"/>
      <c r="L24" s="1"/>
      <c r="M24" s="1"/>
    </row>
    <row r="25" customFormat="false" ht="12.8" hidden="false" customHeight="false" outlineLevel="0" collapsed="false">
      <c r="A25" s="2" t="n">
        <v>33543</v>
      </c>
      <c r="B25" s="3" t="n">
        <v>2894.68</v>
      </c>
      <c r="C25" s="3" t="n">
        <v>375.22</v>
      </c>
      <c r="D25" s="3" t="n">
        <v>523.9</v>
      </c>
      <c r="E25" s="3" t="n">
        <v>284.79</v>
      </c>
      <c r="F25" s="1"/>
      <c r="G25" s="3" t="n">
        <f aca="false">IF(  $A25  &lt;  $M$2,  "-",  B25  /  $M$3  )</f>
        <v>1.06924841441927</v>
      </c>
      <c r="H25" s="3" t="n">
        <f aca="false">IF(  $A25  &lt;  $M$2,  "-",  C25  /  $M$4  )</f>
        <v>1.10378302053304</v>
      </c>
      <c r="I25" s="3" t="n">
        <f aca="false">IF(  $A25  &lt;  $M$2,  "-",  D25  /  $M$5  )</f>
        <v>1.20287459245993</v>
      </c>
      <c r="J25" s="3" t="n">
        <f aca="false">IF(  $A25  &lt;  $M$2,  "-",  E25  /  $M$6  )</f>
        <v>1.33610133708656</v>
      </c>
      <c r="K25" s="12"/>
      <c r="L25" s="1"/>
      <c r="M25" s="1"/>
    </row>
    <row r="26" customFormat="false" ht="12.8" hidden="false" customHeight="false" outlineLevel="0" collapsed="false">
      <c r="A26" s="2" t="n">
        <v>33573</v>
      </c>
      <c r="B26" s="3" t="n">
        <v>3168.83</v>
      </c>
      <c r="C26" s="3" t="n">
        <v>417.09</v>
      </c>
      <c r="D26" s="3" t="n">
        <v>586.34</v>
      </c>
      <c r="E26" s="3" t="n">
        <v>330.86</v>
      </c>
      <c r="F26" s="1"/>
      <c r="G26" s="3" t="n">
        <f aca="false">IF(  $A26  &lt;  $M$2,  "-",  B26  /  $M$3  )</f>
        <v>1.170515032081</v>
      </c>
      <c r="H26" s="3" t="n">
        <f aca="false">IF(  $A26  &lt;  $M$2,  "-",  C26  /  $M$4  )</f>
        <v>1.22695181502618</v>
      </c>
      <c r="I26" s="3" t="n">
        <f aca="false">IF(  $A26  &lt;  $M$2,  "-",  D26  /  $M$5  )</f>
        <v>1.3462368553979</v>
      </c>
      <c r="J26" s="3" t="n">
        <f aca="false">IF(  $A26  &lt;  $M$2,  "-",  E26  /  $M$6  )</f>
        <v>1.5522402064274</v>
      </c>
      <c r="K26" s="12"/>
      <c r="L26" s="1"/>
      <c r="M26" s="1"/>
    </row>
    <row r="27" customFormat="false" ht="12.8" hidden="false" customHeight="false" outlineLevel="0" collapsed="false">
      <c r="A27" s="2" t="n">
        <v>33604</v>
      </c>
      <c r="B27" s="3" t="n">
        <v>3223.39</v>
      </c>
      <c r="C27" s="3" t="n">
        <v>408.78</v>
      </c>
      <c r="D27" s="3" t="n">
        <v>620.21</v>
      </c>
      <c r="E27" s="3" t="n">
        <v>338.31</v>
      </c>
      <c r="F27" s="1"/>
      <c r="G27" s="3" t="n">
        <f aca="false">IF(  $A27  &lt;  $M$2,  "-",  B27  /  $M$3  )</f>
        <v>1.19066862193919</v>
      </c>
      <c r="H27" s="3" t="n">
        <f aca="false">IF(  $A27  &lt;  $M$2,  "-",  C27  /  $M$4  )</f>
        <v>1.20250632464553</v>
      </c>
      <c r="I27" s="3" t="n">
        <f aca="false">IF(  $A27  &lt;  $M$2,  "-",  D27  /  $M$5  )</f>
        <v>1.42400238784038</v>
      </c>
      <c r="J27" s="3" t="n">
        <f aca="false">IF(  $A27  &lt;  $M$2,  "-",  E27  /  $M$6  )</f>
        <v>1.5871921182266</v>
      </c>
      <c r="K27" s="12"/>
      <c r="L27" s="1"/>
      <c r="M27" s="1"/>
    </row>
    <row r="28" customFormat="false" ht="12.8" hidden="false" customHeight="false" outlineLevel="0" collapsed="false">
      <c r="A28" s="2" t="n">
        <v>33635</v>
      </c>
      <c r="B28" s="3" t="n">
        <v>3267.67</v>
      </c>
      <c r="C28" s="3" t="n">
        <v>412.7</v>
      </c>
      <c r="D28" s="3" t="n">
        <v>633.47</v>
      </c>
      <c r="E28" s="3" t="n">
        <v>345.88</v>
      </c>
      <c r="F28" s="1"/>
      <c r="G28" s="3" t="n">
        <f aca="false">IF(  $A28  &lt;  $M$2,  "-",  B28  /  $M$3  )</f>
        <v>1.20702494450006</v>
      </c>
      <c r="H28" s="3" t="n">
        <f aca="false">IF(  $A28  &lt;  $M$2,  "-",  C28  /  $M$4  )</f>
        <v>1.21403777137142</v>
      </c>
      <c r="I28" s="3" t="n">
        <f aca="false">IF(  $A28  &lt;  $M$2,  "-",  D28  /  $M$5  )</f>
        <v>1.45444735271158</v>
      </c>
      <c r="J28" s="3" t="n">
        <f aca="false">IF(  $A28  &lt;  $M$2,  "-",  E28  /  $M$6  )</f>
        <v>1.62270701384002</v>
      </c>
      <c r="K28" s="12"/>
      <c r="L28" s="1"/>
      <c r="M28" s="1"/>
    </row>
    <row r="29" customFormat="false" ht="12.8" hidden="false" customHeight="false" outlineLevel="0" collapsed="false">
      <c r="A29" s="2" t="n">
        <v>33664</v>
      </c>
      <c r="B29" s="3" t="n">
        <v>3235.47</v>
      </c>
      <c r="C29" s="3" t="n">
        <v>403.69</v>
      </c>
      <c r="D29" s="3" t="n">
        <v>603.77</v>
      </c>
      <c r="E29" s="3" t="n">
        <v>323.05</v>
      </c>
      <c r="F29" s="1"/>
      <c r="G29" s="3" t="n">
        <f aca="false">IF(  $A29  &lt;  $M$2,  "-",  B29  /  $M$3  )</f>
        <v>1.19513078039753</v>
      </c>
      <c r="H29" s="3" t="n">
        <f aca="false">IF(  $A29  &lt;  $M$2,  "-",  C29  /  $M$4  )</f>
        <v>1.18753309407543</v>
      </c>
      <c r="I29" s="3" t="n">
        <f aca="false">IF(  $A29  &lt;  $M$2,  "-",  D29  /  $M$5  )</f>
        <v>1.38625614180098</v>
      </c>
      <c r="J29" s="3" t="n">
        <f aca="false">IF(  $A29  &lt;  $M$2,  "-",  E29  /  $M$6  )</f>
        <v>1.51559934318555</v>
      </c>
      <c r="K29" s="12"/>
      <c r="L29" s="1"/>
      <c r="M29" s="1"/>
    </row>
    <row r="30" customFormat="false" ht="12.8" hidden="false" customHeight="false" outlineLevel="0" collapsed="false">
      <c r="A30" s="2" t="n">
        <v>33695</v>
      </c>
      <c r="B30" s="3" t="n">
        <v>3359.12</v>
      </c>
      <c r="C30" s="3" t="n">
        <v>414.95</v>
      </c>
      <c r="D30" s="3" t="n">
        <v>578.68</v>
      </c>
      <c r="E30" s="3" t="n">
        <v>307.86</v>
      </c>
      <c r="F30" s="1"/>
      <c r="G30" s="3" t="n">
        <f aca="false">IF(  $A30  &lt;  $M$2,  "-",  B30  /  $M$3  )</f>
        <v>1.24080510931919</v>
      </c>
      <c r="H30" s="3" t="n">
        <f aca="false">IF(  $A30  &lt;  $M$2,  "-",  C30  /  $M$4  )</f>
        <v>1.22065658645643</v>
      </c>
      <c r="I30" s="3" t="n">
        <f aca="false">IF(  $A30  &lt;  $M$2,  "-",  D30  /  $M$5  )</f>
        <v>1.32864949258392</v>
      </c>
      <c r="J30" s="3" t="n">
        <f aca="false">IF(  $A30  &lt;  $M$2,  "-",  E30  /  $M$6  )</f>
        <v>1.44433497536946</v>
      </c>
      <c r="K30" s="12"/>
      <c r="L30" s="1"/>
      <c r="M30" s="1"/>
    </row>
    <row r="31" customFormat="false" ht="12.8" hidden="false" customHeight="false" outlineLevel="0" collapsed="false">
      <c r="A31" s="2" t="n">
        <v>33725</v>
      </c>
      <c r="B31" s="3" t="n">
        <v>3396.88</v>
      </c>
      <c r="C31" s="3" t="n">
        <v>415.35</v>
      </c>
      <c r="D31" s="3" t="n">
        <v>585.31</v>
      </c>
      <c r="E31" s="3" t="n">
        <v>315.3</v>
      </c>
      <c r="F31" s="1"/>
      <c r="G31" s="3" t="n">
        <f aca="false">IF(  $A31  &lt;  $M$2,  "-",  B31  /  $M$3  )</f>
        <v>1.25475304834128</v>
      </c>
      <c r="H31" s="3" t="n">
        <f aca="false">IF(  $A31  &lt;  $M$2,  "-",  C31  /  $M$4  )</f>
        <v>1.22183326469377</v>
      </c>
      <c r="I31" s="3" t="n">
        <f aca="false">IF(  $A31  &lt;  $M$2,  "-",  D31  /  $M$5  )</f>
        <v>1.34387197501952</v>
      </c>
      <c r="J31" s="3" t="n">
        <f aca="false">IF(  $A31  &lt;  $M$2,  "-",  E31  /  $M$6  )</f>
        <v>1.47923997185081</v>
      </c>
      <c r="K31" s="12"/>
      <c r="L31" s="1"/>
      <c r="M31" s="1"/>
    </row>
    <row r="32" customFormat="false" ht="12.8" hidden="false" customHeight="false" outlineLevel="0" collapsed="false">
      <c r="A32" s="2" t="n">
        <v>33756</v>
      </c>
      <c r="B32" s="3" t="n">
        <v>3318.52</v>
      </c>
      <c r="C32" s="3" t="n">
        <v>408.14</v>
      </c>
      <c r="D32" s="3" t="n">
        <v>563.6</v>
      </c>
      <c r="E32" s="3" t="n">
        <v>301.23</v>
      </c>
      <c r="F32" s="1"/>
      <c r="G32" s="3" t="n">
        <f aca="false">IF(  $A32  &lt;  $M$2,  "-",  B32  /  $M$3  )</f>
        <v>1.22580811979861</v>
      </c>
      <c r="H32" s="3" t="n">
        <f aca="false">IF(  $A32  &lt;  $M$2,  "-",  C32  /  $M$4  )</f>
        <v>1.20062363946579</v>
      </c>
      <c r="I32" s="3" t="n">
        <f aca="false">IF(  $A32  &lt;  $M$2,  "-",  D32  /  $M$5  )</f>
        <v>1.29402580704413</v>
      </c>
      <c r="J32" s="3" t="n">
        <f aca="false">IF(  $A32  &lt;  $M$2,  "-",  E32  /  $M$6  )</f>
        <v>1.41323011963406</v>
      </c>
      <c r="K32" s="12"/>
      <c r="L32" s="1"/>
      <c r="M32" s="1"/>
    </row>
    <row r="33" customFormat="false" ht="12.8" hidden="false" customHeight="false" outlineLevel="0" collapsed="false">
      <c r="A33" s="2" t="n">
        <v>33786</v>
      </c>
      <c r="B33" s="3" t="n">
        <v>3393.78</v>
      </c>
      <c r="C33" s="3" t="n">
        <v>424.21</v>
      </c>
      <c r="D33" s="3" t="n">
        <v>580.83</v>
      </c>
      <c r="E33" s="3" t="n">
        <v>310.89</v>
      </c>
      <c r="F33" s="1"/>
      <c r="G33" s="3" t="n">
        <f aca="false">IF(  $A33  &lt;  $M$2,  "-",  B33  /  $M$3  )</f>
        <v>1.25360795800843</v>
      </c>
      <c r="H33" s="3" t="n">
        <f aca="false">IF(  $A33  &lt;  $M$2,  "-",  C33  /  $M$4  )</f>
        <v>1.24789668765076</v>
      </c>
      <c r="I33" s="3" t="n">
        <f aca="false">IF(  $A33  &lt;  $M$2,  "-",  D33  /  $M$5  )</f>
        <v>1.33358589337374</v>
      </c>
      <c r="J33" s="3" t="n">
        <f aca="false">IF(  $A33  &lt;  $M$2,  "-",  E33  /  $M$6  )</f>
        <v>1.4585503166784</v>
      </c>
      <c r="K33" s="12"/>
      <c r="L33" s="1"/>
      <c r="M33" s="1"/>
    </row>
    <row r="34" customFormat="false" ht="12.8" hidden="false" customHeight="false" outlineLevel="0" collapsed="false">
      <c r="A34" s="2" t="n">
        <v>33817</v>
      </c>
      <c r="B34" s="3" t="n">
        <v>3257.35</v>
      </c>
      <c r="C34" s="3" t="n">
        <v>414.03</v>
      </c>
      <c r="D34" s="3" t="n">
        <v>563.12</v>
      </c>
      <c r="E34" s="3" t="n">
        <v>299.26</v>
      </c>
      <c r="F34" s="1"/>
      <c r="G34" s="3" t="n">
        <f aca="false">IF(  $A34  &lt;  $M$2,  "-",  B34  /  $M$3  )</f>
        <v>1.2032129018436</v>
      </c>
      <c r="H34" s="3" t="n">
        <f aca="false">IF(  $A34  &lt;  $M$2,  "-",  C34  /  $M$4  )</f>
        <v>1.21795022651056</v>
      </c>
      <c r="I34" s="3" t="n">
        <f aca="false">IF(  $A34  &lt;  $M$2,  "-",  D34  /  $M$5  )</f>
        <v>1.2929237268678</v>
      </c>
      <c r="J34" s="3" t="n">
        <f aca="false">IF(  $A34  &lt;  $M$2,  "-",  E34  /  $M$6  )</f>
        <v>1.40398780201736</v>
      </c>
      <c r="K34" s="12"/>
      <c r="L34" s="1"/>
      <c r="M34" s="1"/>
    </row>
    <row r="35" customFormat="false" ht="12.8" hidden="false" customHeight="false" outlineLevel="0" collapsed="false">
      <c r="A35" s="2" t="n">
        <v>33848</v>
      </c>
      <c r="B35" s="3" t="n">
        <v>3271.66</v>
      </c>
      <c r="C35" s="3" t="n">
        <v>417.8</v>
      </c>
      <c r="D35" s="3" t="n">
        <v>583.27</v>
      </c>
      <c r="E35" s="3" t="n">
        <v>313.19</v>
      </c>
      <c r="F35" s="1"/>
      <c r="G35" s="3" t="n">
        <f aca="false">IF(  $A35  &lt;  $M$2,  "-",  B35  /  $M$3  )</f>
        <v>1.20849878657363</v>
      </c>
      <c r="H35" s="3" t="n">
        <f aca="false">IF(  $A35  &lt;  $M$2,  "-",  C35  /  $M$4  )</f>
        <v>1.22904041889745</v>
      </c>
      <c r="I35" s="3" t="n">
        <f aca="false">IF(  $A35  &lt;  $M$2,  "-",  D35  /  $M$5  )</f>
        <v>1.3391881342701</v>
      </c>
      <c r="J35" s="3" t="n">
        <f aca="false">IF(  $A35  &lt;  $M$2,  "-",  E35  /  $M$6  )</f>
        <v>1.46934083978419</v>
      </c>
      <c r="K35" s="1"/>
      <c r="L35" s="1"/>
      <c r="M35" s="1"/>
    </row>
    <row r="36" customFormat="false" ht="12.8" hidden="false" customHeight="false" outlineLevel="0" collapsed="false">
      <c r="A36" s="2" t="n">
        <v>33878</v>
      </c>
      <c r="B36" s="3" t="n">
        <v>3226.28</v>
      </c>
      <c r="C36" s="3" t="n">
        <v>418.68</v>
      </c>
      <c r="D36" s="3" t="n">
        <v>605.17</v>
      </c>
      <c r="E36" s="3" t="n">
        <v>329.15</v>
      </c>
      <c r="F36" s="1"/>
      <c r="G36" s="3" t="n">
        <f aca="false">IF(  $A36  &lt;  $M$2,  "-",  B36  /  $M$3  )</f>
        <v>1.19173614163659</v>
      </c>
      <c r="H36" s="3" t="n">
        <f aca="false">IF(  $A36  &lt;  $M$2,  "-",  C36  /  $M$4  )</f>
        <v>1.23162911101959</v>
      </c>
      <c r="I36" s="3" t="n">
        <f aca="false">IF(  $A36  &lt;  $M$2,  "-",  D36  /  $M$5  )</f>
        <v>1.38947054231529</v>
      </c>
      <c r="J36" s="3" t="n">
        <f aca="false">IF(  $A36  &lt;  $M$2,  "-",  E36  /  $M$6  )</f>
        <v>1.54421768707483</v>
      </c>
      <c r="K36" s="1"/>
      <c r="L36" s="1"/>
      <c r="M36" s="1"/>
    </row>
    <row r="37" customFormat="false" ht="12.8" hidden="false" customHeight="false" outlineLevel="0" collapsed="false">
      <c r="A37" s="2" t="n">
        <v>33909</v>
      </c>
      <c r="B37" s="3" t="n">
        <v>3305.16</v>
      </c>
      <c r="C37" s="3" t="n">
        <v>431.35</v>
      </c>
      <c r="D37" s="3" t="n">
        <v>652.73</v>
      </c>
      <c r="E37" s="3" t="n">
        <v>350.96</v>
      </c>
      <c r="F37" s="1"/>
      <c r="G37" s="3" t="n">
        <f aca="false">IF(  $A37  &lt;  $M$2,  "-",  B37  /  $M$3  )</f>
        <v>1.220873149848</v>
      </c>
      <c r="H37" s="3" t="n">
        <f aca="false">IF(  $A37  &lt;  $M$2,  "-",  C37  /  $M$4  )</f>
        <v>1.26890039418721</v>
      </c>
      <c r="I37" s="3" t="n">
        <f aca="false">IF(  $A37  &lt;  $M$2,  "-",  D37  /  $M$5  )</f>
        <v>1.49866831978693</v>
      </c>
      <c r="J37" s="3" t="n">
        <f aca="false">IF(  $A37  &lt;  $M$2,  "-",  E37  /  $M$6  )</f>
        <v>1.64653999530847</v>
      </c>
      <c r="K37" s="1"/>
      <c r="L37" s="1"/>
      <c r="M37" s="1"/>
    </row>
    <row r="38" customFormat="false" ht="12.8" hidden="false" customHeight="false" outlineLevel="0" collapsed="false">
      <c r="A38" s="2" t="n">
        <v>33939</v>
      </c>
      <c r="B38" s="3" t="n">
        <v>3301.11</v>
      </c>
      <c r="C38" s="3" t="n">
        <v>435.71</v>
      </c>
      <c r="D38" s="3" t="n">
        <v>676.95</v>
      </c>
      <c r="E38" s="3" t="n">
        <v>360.19</v>
      </c>
      <c r="F38" s="1"/>
      <c r="G38" s="3" t="n">
        <f aca="false">IF(  $A38  &lt;  $M$2,  "-",  B38  /  $M$3  )</f>
        <v>1.21937714473572</v>
      </c>
      <c r="H38" s="3" t="n">
        <f aca="false">IF(  $A38  &lt;  $M$2,  "-",  C38  /  $M$4  )</f>
        <v>1.28172618697417</v>
      </c>
      <c r="I38" s="3" t="n">
        <f aca="false">IF(  $A38  &lt;  $M$2,  "-",  D38  /  $M$5  )</f>
        <v>1.55427744868439</v>
      </c>
      <c r="J38" s="3" t="n">
        <f aca="false">IF(  $A38  &lt;  $M$2,  "-",  E38  /  $M$6  )</f>
        <v>1.6898428336852</v>
      </c>
      <c r="K38" s="1"/>
      <c r="L38" s="1"/>
      <c r="M38" s="1"/>
    </row>
    <row r="39" customFormat="false" ht="12.8" hidden="false" customHeight="false" outlineLevel="0" collapsed="false">
      <c r="A39" s="2" t="n">
        <v>33970</v>
      </c>
      <c r="B39" s="3" t="n">
        <v>3310.03</v>
      </c>
      <c r="C39" s="3" t="n">
        <v>438.78</v>
      </c>
      <c r="D39" s="3" t="n">
        <v>696.34</v>
      </c>
      <c r="E39" s="3" t="n">
        <v>370.56</v>
      </c>
      <c r="F39" s="1"/>
      <c r="G39" s="3" t="n">
        <f aca="false">IF(  $A39  &lt;  $M$2,  "-",  B39  /  $M$3  )</f>
        <v>1.22267204982251</v>
      </c>
      <c r="H39" s="3" t="n">
        <f aca="false">IF(  $A39  &lt;  $M$2,  "-",  C39  /  $M$4  )</f>
        <v>1.29075719244573</v>
      </c>
      <c r="I39" s="3" t="n">
        <f aca="false">IF(  $A39  &lt;  $M$2,  "-",  D39  /  $M$5  )</f>
        <v>1.5987968958075</v>
      </c>
      <c r="J39" s="3" t="n">
        <f aca="false">IF(  $A39  &lt;  $M$2,  "-",  E39  /  $M$6  )</f>
        <v>1.73849401829697</v>
      </c>
      <c r="K39" s="1"/>
      <c r="L39" s="1"/>
      <c r="M39" s="1"/>
    </row>
    <row r="40" customFormat="false" ht="12.8" hidden="false" customHeight="false" outlineLevel="0" collapsed="false">
      <c r="A40" s="2" t="n">
        <v>34001</v>
      </c>
      <c r="B40" s="3" t="n">
        <v>3370.81</v>
      </c>
      <c r="C40" s="3" t="n">
        <v>443.38</v>
      </c>
      <c r="D40" s="3" t="n">
        <v>670.77</v>
      </c>
      <c r="E40" s="3" t="n">
        <v>351.14</v>
      </c>
      <c r="F40" s="1"/>
      <c r="G40" s="3" t="n">
        <f aca="false">IF(  $A40  &lt;  $M$2,  "-",  B40  /  $M$3  )</f>
        <v>1.24512320802598</v>
      </c>
      <c r="H40" s="3" t="n">
        <f aca="false">IF(  $A40  &lt;  $M$2,  "-",  C40  /  $M$4  )</f>
        <v>1.30428899217509</v>
      </c>
      <c r="I40" s="3" t="n">
        <f aca="false">IF(  $A40  &lt;  $M$2,  "-",  D40  /  $M$5  )</f>
        <v>1.54008816641411</v>
      </c>
      <c r="J40" s="3" t="n">
        <f aca="false">IF(  $A40  &lt;  $M$2,  "-",  E40  /  $M$6  )</f>
        <v>1.64738447102979</v>
      </c>
      <c r="K40" s="1"/>
      <c r="L40" s="1"/>
      <c r="M40" s="1"/>
    </row>
    <row r="41" customFormat="false" ht="12.8" hidden="false" customHeight="false" outlineLevel="0" collapsed="false">
      <c r="A41" s="2" t="n">
        <v>34029</v>
      </c>
      <c r="B41" s="3" t="n">
        <v>3435.11</v>
      </c>
      <c r="C41" s="3" t="n">
        <v>451.67</v>
      </c>
      <c r="D41" s="3" t="n">
        <v>690.13</v>
      </c>
      <c r="E41" s="3" t="n">
        <v>359.42</v>
      </c>
      <c r="F41" s="1"/>
      <c r="G41" s="3" t="n">
        <f aca="false">IF(  $A41  &lt;  $M$2,  "-",  B41  /  $M$3  )</f>
        <v>1.26887459783319</v>
      </c>
      <c r="H41" s="3" t="n">
        <f aca="false">IF(  $A41  &lt;  $M$2,  "-",  C41  /  $M$4  )</f>
        <v>1.32867564864388</v>
      </c>
      <c r="I41" s="3" t="n">
        <f aca="false">IF(  $A41  &lt;  $M$2,  "-",  D41  /  $M$5  )</f>
        <v>1.5845387335262</v>
      </c>
      <c r="J41" s="3" t="n">
        <f aca="false">IF(  $A41  &lt;  $M$2,  "-",  E41  /  $M$6  )</f>
        <v>1.68623035421065</v>
      </c>
      <c r="K41" s="1"/>
      <c r="L41" s="1"/>
      <c r="M41" s="1"/>
    </row>
    <row r="42" customFormat="false" ht="12.8" hidden="false" customHeight="false" outlineLevel="0" collapsed="false">
      <c r="A42" s="2" t="n">
        <v>34060</v>
      </c>
      <c r="B42" s="3" t="n">
        <v>3427.55</v>
      </c>
      <c r="C42" s="3" t="n">
        <v>440.19</v>
      </c>
      <c r="D42" s="3" t="n">
        <v>661.42</v>
      </c>
      <c r="E42" s="3" t="n">
        <v>339.94</v>
      </c>
      <c r="F42" s="1"/>
      <c r="G42" s="3" t="n">
        <f aca="false">IF(  $A42  &lt;  $M$2,  "-",  B42  /  $M$3  )</f>
        <v>1.26608205495695</v>
      </c>
      <c r="H42" s="3" t="n">
        <f aca="false">IF(  $A42  &lt;  $M$2,  "-",  C42  /  $M$4  )</f>
        <v>1.29490498323234</v>
      </c>
      <c r="I42" s="3" t="n">
        <f aca="false">IF(  $A42  &lt;  $M$2,  "-",  D42  /  $M$5  )</f>
        <v>1.51862056297929</v>
      </c>
      <c r="J42" s="3" t="n">
        <f aca="false">IF(  $A42  &lt;  $M$2,  "-",  E42  /  $M$6  )</f>
        <v>1.59483931503636</v>
      </c>
      <c r="K42" s="1"/>
      <c r="L42" s="1"/>
      <c r="M42" s="1"/>
    </row>
    <row r="43" customFormat="false" ht="12.8" hidden="false" customHeight="false" outlineLevel="0" collapsed="false">
      <c r="A43" s="2" t="n">
        <v>34090</v>
      </c>
      <c r="B43" s="3" t="n">
        <v>3527.43</v>
      </c>
      <c r="C43" s="3" t="n">
        <v>450.19</v>
      </c>
      <c r="D43" s="3" t="n">
        <v>700.53</v>
      </c>
      <c r="E43" s="3" t="n">
        <v>368.11</v>
      </c>
      <c r="F43" s="1"/>
      <c r="G43" s="3" t="n">
        <f aca="false">IF(  $A43  &lt;  $M$2,  "-",  B43  /  $M$3  )</f>
        <v>1.30297612671348</v>
      </c>
      <c r="H43" s="3" t="n">
        <f aca="false">IF(  $A43  &lt;  $M$2,  "-",  C43  /  $M$4  )</f>
        <v>1.32432193916574</v>
      </c>
      <c r="I43" s="3" t="n">
        <f aca="false">IF(  $A43  &lt;  $M$2,  "-",  D43  /  $M$5  )</f>
        <v>1.60841713734674</v>
      </c>
      <c r="J43" s="3" t="n">
        <f aca="false">IF(  $A43  &lt;  $M$2,  "-",  E43  /  $M$6  )</f>
        <v>1.72699976542341</v>
      </c>
      <c r="K43" s="1"/>
      <c r="L43" s="1"/>
      <c r="M43" s="1"/>
    </row>
    <row r="44" customFormat="false" ht="12.8" hidden="false" customHeight="false" outlineLevel="0" collapsed="false">
      <c r="A44" s="2" t="n">
        <v>34121</v>
      </c>
      <c r="B44" s="3" t="n">
        <v>3516.08</v>
      </c>
      <c r="C44" s="3" t="n">
        <v>450.53</v>
      </c>
      <c r="D44" s="3" t="n">
        <v>703.95</v>
      </c>
      <c r="E44" s="3" t="n">
        <v>366.12</v>
      </c>
      <c r="F44" s="1"/>
      <c r="G44" s="3" t="n">
        <f aca="false">IF(  $A44  &lt;  $M$2,  "-",  B44  /  $M$3  )</f>
        <v>1.29878361855933</v>
      </c>
      <c r="H44" s="3" t="n">
        <f aca="false">IF(  $A44  &lt;  $M$2,  "-",  C44  /  $M$4  )</f>
        <v>1.32532211566747</v>
      </c>
      <c r="I44" s="3" t="n">
        <f aca="false">IF(  $A44  &lt;  $M$2,  "-",  D44  /  $M$5  )</f>
        <v>1.61626945860311</v>
      </c>
      <c r="J44" s="3" t="n">
        <f aca="false">IF(  $A44  &lt;  $M$2,  "-",  E44  /  $M$6  )</f>
        <v>1.71766361717101</v>
      </c>
      <c r="K44" s="1"/>
      <c r="L44" s="1"/>
      <c r="M44" s="1"/>
    </row>
    <row r="45" customFormat="false" ht="12.8" hidden="false" customHeight="false" outlineLevel="0" collapsed="false">
      <c r="A45" s="2" t="n">
        <v>34151</v>
      </c>
      <c r="B45" s="3" t="n">
        <v>3539.47</v>
      </c>
      <c r="C45" s="3" t="n">
        <v>448.13</v>
      </c>
      <c r="D45" s="3" t="n">
        <v>704.7</v>
      </c>
      <c r="E45" s="3" t="n">
        <v>352.87</v>
      </c>
      <c r="F45" s="1"/>
      <c r="G45" s="3" t="n">
        <f aca="false">IF(  $A45  &lt;  $M$2,  "-",  B45  /  $M$3  )</f>
        <v>1.30742350981269</v>
      </c>
      <c r="H45" s="3" t="n">
        <f aca="false">IF(  $A45  &lt;  $M$2,  "-",  C45  /  $M$4  )</f>
        <v>1.31826204624345</v>
      </c>
      <c r="I45" s="3" t="n">
        <f aca="false">IF(  $A45  &lt;  $M$2,  "-",  D45  /  $M$5  )</f>
        <v>1.61799145887863</v>
      </c>
      <c r="J45" s="3" t="n">
        <f aca="false">IF(  $A45  &lt;  $M$2,  "-",  E45  /  $M$6  )</f>
        <v>1.65550082101806</v>
      </c>
      <c r="K45" s="1"/>
      <c r="L45" s="1"/>
      <c r="M45" s="1"/>
    </row>
    <row r="46" customFormat="false" ht="12.8" hidden="false" customHeight="false" outlineLevel="0" collapsed="false">
      <c r="A46" s="2" t="n">
        <v>34182</v>
      </c>
      <c r="B46" s="3" t="n">
        <v>3651.25</v>
      </c>
      <c r="C46" s="3" t="n">
        <v>463.56</v>
      </c>
      <c r="D46" s="3" t="n">
        <v>742.84</v>
      </c>
      <c r="E46" s="3" t="n">
        <v>372.65</v>
      </c>
      <c r="F46" s="1"/>
      <c r="G46" s="3" t="n">
        <f aca="false">IF(  $A46  &lt;  $M$2,  "-",  B46  /  $M$3  )</f>
        <v>1.34871325091146</v>
      </c>
      <c r="H46" s="3" t="n">
        <f aca="false">IF(  $A46  &lt;  $M$2,  "-",  C46  /  $M$4  )</f>
        <v>1.36365240924869</v>
      </c>
      <c r="I46" s="3" t="n">
        <f aca="false">IF(  $A46  &lt;  $M$2,  "-",  D46  /  $M$5  )</f>
        <v>1.70556091288975</v>
      </c>
      <c r="J46" s="3" t="n">
        <f aca="false">IF(  $A46  &lt;  $M$2,  "-",  E46  /  $M$6  )</f>
        <v>1.74829931972789</v>
      </c>
      <c r="K46" s="1"/>
      <c r="L46" s="1"/>
      <c r="M46" s="1"/>
    </row>
    <row r="47" customFormat="false" ht="12.8" hidden="false" customHeight="false" outlineLevel="0" collapsed="false">
      <c r="A47" s="2" t="n">
        <v>34213</v>
      </c>
      <c r="B47" s="3" t="n">
        <v>3555.12</v>
      </c>
      <c r="C47" s="3" t="n">
        <v>458.93</v>
      </c>
      <c r="D47" s="3" t="n">
        <v>762.78</v>
      </c>
      <c r="E47" s="3" t="n">
        <v>382.71</v>
      </c>
      <c r="F47" s="1"/>
      <c r="G47" s="3" t="n">
        <f aca="false">IF(  $A47  &lt;  $M$2,  "-",  B47  /  $M$3  )</f>
        <v>1.3132043690737</v>
      </c>
      <c r="H47" s="3" t="n">
        <f aca="false">IF(  $A47  &lt;  $M$2,  "-",  C47  /  $M$4  )</f>
        <v>1.35003235865153</v>
      </c>
      <c r="I47" s="3" t="n">
        <f aca="false">IF(  $A47  &lt;  $M$2,  "-",  D47  /  $M$5  )</f>
        <v>1.75134316021491</v>
      </c>
      <c r="J47" s="3" t="n">
        <f aca="false">IF(  $A47  &lt;  $M$2,  "-",  E47  /  $M$6  )</f>
        <v>1.79549612948628</v>
      </c>
      <c r="K47" s="1"/>
      <c r="L47" s="1"/>
      <c r="M47" s="1"/>
    </row>
    <row r="48" customFormat="false" ht="12.8" hidden="false" customHeight="false" outlineLevel="0" collapsed="false">
      <c r="A48" s="2" t="n">
        <v>34243</v>
      </c>
      <c r="B48" s="3" t="n">
        <v>3680.59</v>
      </c>
      <c r="C48" s="3" t="n">
        <v>467.83</v>
      </c>
      <c r="D48" s="3" t="n">
        <v>779.26</v>
      </c>
      <c r="E48" s="3" t="n">
        <v>390.99</v>
      </c>
      <c r="F48" s="1"/>
      <c r="G48" s="3" t="n">
        <f aca="false">IF(  $A48  &lt;  $M$2,  "-",  B48  /  $M$3  )</f>
        <v>1.35955097683593</v>
      </c>
      <c r="H48" s="3" t="n">
        <f aca="false">IF(  $A48  &lt;  $M$2,  "-",  C48  /  $M$4  )</f>
        <v>1.37621344943225</v>
      </c>
      <c r="I48" s="3" t="n">
        <f aca="false">IF(  $A48  &lt;  $M$2,  "-",  D48  /  $M$5  )</f>
        <v>1.789181246269</v>
      </c>
      <c r="J48" s="3" t="n">
        <f aca="false">IF(  $A48  &lt;  $M$2,  "-",  E48  /  $M$6  )</f>
        <v>1.83434201266714</v>
      </c>
      <c r="K48" s="1"/>
      <c r="L48" s="1"/>
      <c r="M48" s="1"/>
    </row>
    <row r="49" customFormat="false" ht="12.8" hidden="false" customHeight="false" outlineLevel="0" collapsed="false">
      <c r="A49" s="2" t="n">
        <v>34274</v>
      </c>
      <c r="B49" s="3" t="n">
        <v>3683.95</v>
      </c>
      <c r="C49" s="3" t="n">
        <v>461.79</v>
      </c>
      <c r="D49" s="3" t="n">
        <v>754.39</v>
      </c>
      <c r="E49" s="3" t="n">
        <v>386.76</v>
      </c>
      <c r="F49" s="1"/>
      <c r="G49" s="3" t="n">
        <f aca="false">IF(  $A49  &lt;  $M$2,  "-",  B49  /  $M$3  )</f>
        <v>1.36079210700315</v>
      </c>
      <c r="H49" s="3" t="n">
        <f aca="false">IF(  $A49  &lt;  $M$2,  "-",  C49  /  $M$4  )</f>
        <v>1.35844560804848</v>
      </c>
      <c r="I49" s="3" t="n">
        <f aca="false">IF(  $A49  &lt;  $M$2,  "-",  D49  /  $M$5  )</f>
        <v>1.73207971713275</v>
      </c>
      <c r="J49" s="3" t="n">
        <f aca="false">IF(  $A49  &lt;  $M$2,  "-",  E49  /  $M$6  )</f>
        <v>1.81449683321605</v>
      </c>
      <c r="K49" s="1"/>
      <c r="L49" s="1"/>
      <c r="M49" s="1"/>
    </row>
    <row r="50" customFormat="false" ht="12.8" hidden="false" customHeight="false" outlineLevel="0" collapsed="false">
      <c r="A50" s="2" t="n">
        <v>34304</v>
      </c>
      <c r="B50" s="3" t="n">
        <v>3754.09</v>
      </c>
      <c r="C50" s="3" t="n">
        <v>466.45</v>
      </c>
      <c r="D50" s="3" t="n">
        <v>776.8</v>
      </c>
      <c r="E50" s="3" t="n">
        <v>398.28</v>
      </c>
      <c r="F50" s="1"/>
      <c r="G50" s="3" t="n">
        <f aca="false">IF(  $A50  &lt;  $M$2,  "-",  B50  /  $M$3  )</f>
        <v>1.38670069924387</v>
      </c>
      <c r="H50" s="3" t="n">
        <f aca="false">IF(  $A50  &lt;  $M$2,  "-",  C50  /  $M$4  )</f>
        <v>1.37215390951344</v>
      </c>
      <c r="I50" s="3" t="n">
        <f aca="false">IF(  $A50  &lt;  $M$2,  "-",  D50  /  $M$5  )</f>
        <v>1.78353308536529</v>
      </c>
      <c r="J50" s="3" t="n">
        <f aca="false">IF(  $A50  &lt;  $M$2,  "-",  E50  /  $M$6  )</f>
        <v>1.86854327938072</v>
      </c>
      <c r="K50" s="1"/>
      <c r="L50" s="1"/>
      <c r="M50" s="1"/>
    </row>
    <row r="51" customFormat="false" ht="12.8" hidden="false" customHeight="false" outlineLevel="0" collapsed="false">
      <c r="A51" s="2" t="n">
        <v>34335</v>
      </c>
      <c r="B51" s="3" t="n">
        <v>3978.36</v>
      </c>
      <c r="C51" s="3" t="n">
        <v>481.61</v>
      </c>
      <c r="D51" s="3" t="n">
        <v>800.47</v>
      </c>
      <c r="E51" s="3" t="n">
        <v>413.99</v>
      </c>
      <c r="F51" s="1"/>
      <c r="G51" s="3" t="n">
        <f aca="false">IF(  $A51  &lt;  $M$2,  "-",  B51  /  $M$3  )</f>
        <v>1.46954244406603</v>
      </c>
      <c r="H51" s="3" t="n">
        <f aca="false">IF(  $A51  &lt;  $M$2,  "-",  C51  /  $M$4  )</f>
        <v>1.41675001470848</v>
      </c>
      <c r="I51" s="3" t="n">
        <f aca="false">IF(  $A51  &lt;  $M$2,  "-",  D51  /  $M$5  )</f>
        <v>1.83787941406071</v>
      </c>
      <c r="J51" s="3" t="n">
        <f aca="false">IF(  $A51  &lt;  $M$2,  "-",  E51  /  $M$6  )</f>
        <v>1.94224724372508</v>
      </c>
      <c r="K51" s="1"/>
      <c r="L51" s="1"/>
      <c r="M51" s="1"/>
    </row>
    <row r="52" customFormat="false" ht="12.8" hidden="false" customHeight="false" outlineLevel="0" collapsed="false">
      <c r="A52" s="2" t="n">
        <v>34366</v>
      </c>
      <c r="B52" s="3" t="n">
        <v>3832.02</v>
      </c>
      <c r="C52" s="3" t="n">
        <v>467.14</v>
      </c>
      <c r="D52" s="3" t="n">
        <v>792.5</v>
      </c>
      <c r="E52" s="3" t="n">
        <v>412.17</v>
      </c>
      <c r="F52" s="1"/>
      <c r="G52" s="3" t="n">
        <f aca="false">IF(  $A52  &lt;  $M$2,  "-",  B52  /  $M$3  )</f>
        <v>1.41548679267585</v>
      </c>
      <c r="H52" s="3" t="n">
        <f aca="false">IF(  $A52  &lt;  $M$2,  "-",  C52  /  $M$4  )</f>
        <v>1.37418367947285</v>
      </c>
      <c r="I52" s="3" t="n">
        <f aca="false">IF(  $A52  &lt;  $M$2,  "-",  D52  /  $M$5  )</f>
        <v>1.81958029113285</v>
      </c>
      <c r="J52" s="3" t="n">
        <f aca="false">IF(  $A52  &lt;  $M$2,  "-",  E52  /  $M$6  )</f>
        <v>1.93370865587614</v>
      </c>
      <c r="K52" s="1"/>
      <c r="L52" s="1"/>
      <c r="M52" s="1"/>
    </row>
    <row r="53" customFormat="false" ht="12.8" hidden="false" customHeight="false" outlineLevel="0" collapsed="false">
      <c r="A53" s="2" t="n">
        <v>34394</v>
      </c>
      <c r="B53" s="3" t="n">
        <v>3635.96</v>
      </c>
      <c r="C53" s="3" t="n">
        <v>445.77</v>
      </c>
      <c r="D53" s="3" t="n">
        <v>743.46</v>
      </c>
      <c r="E53" s="3" t="n">
        <v>382.96</v>
      </c>
      <c r="F53" s="1"/>
      <c r="G53" s="3" t="n">
        <f aca="false">IF(  $A53  &lt;  $M$2,  "-",  B53  /  $M$3  )</f>
        <v>1.34306536988265</v>
      </c>
      <c r="H53" s="3" t="n">
        <f aca="false">IF(  $A53  &lt;  $M$2,  "-",  C53  /  $M$4  )</f>
        <v>1.31131964464317</v>
      </c>
      <c r="I53" s="3" t="n">
        <f aca="false">IF(  $A53  &lt;  $M$2,  "-",  D53  /  $M$5  )</f>
        <v>1.70698443311751</v>
      </c>
      <c r="J53" s="3" t="n">
        <f aca="false">IF(  $A53  &lt;  $M$2,  "-",  E53  /  $M$6  )</f>
        <v>1.79666901243256</v>
      </c>
      <c r="K53" s="1"/>
      <c r="L53" s="1"/>
      <c r="M53" s="1"/>
    </row>
    <row r="54" customFormat="false" ht="12.8" hidden="false" customHeight="false" outlineLevel="0" collapsed="false">
      <c r="A54" s="2" t="n">
        <v>34425</v>
      </c>
      <c r="B54" s="3" t="n">
        <v>3681.69</v>
      </c>
      <c r="C54" s="3" t="n">
        <v>450.91</v>
      </c>
      <c r="D54" s="3" t="n">
        <v>733.84</v>
      </c>
      <c r="E54" s="3" t="n">
        <v>373.25</v>
      </c>
      <c r="F54" s="1"/>
      <c r="G54" s="3" t="n">
        <f aca="false">IF(  $A54  &lt;  $M$2,  "-",  B54  /  $M$3  )</f>
        <v>1.3599572992121</v>
      </c>
      <c r="H54" s="3" t="n">
        <f aca="false">IF(  $A54  &lt;  $M$2,  "-",  C54  /  $M$4  )</f>
        <v>1.32643995999294</v>
      </c>
      <c r="I54" s="3" t="n">
        <f aca="false">IF(  $A54  &lt;  $M$2,  "-",  D54  /  $M$5  )</f>
        <v>1.68489690958351</v>
      </c>
      <c r="J54" s="3" t="n">
        <f aca="false">IF(  $A54  &lt;  $M$2,  "-",  E54  /  $M$6  )</f>
        <v>1.75111423879897</v>
      </c>
      <c r="K54" s="1"/>
      <c r="L54" s="1"/>
      <c r="M54" s="1"/>
    </row>
    <row r="55" customFormat="false" ht="12.8" hidden="false" customHeight="false" outlineLevel="0" collapsed="false">
      <c r="A55" s="2" t="n">
        <v>34455</v>
      </c>
      <c r="B55" s="3" t="n">
        <v>3758.37</v>
      </c>
      <c r="C55" s="3" t="n">
        <v>456.5</v>
      </c>
      <c r="D55" s="3" t="n">
        <v>735.19</v>
      </c>
      <c r="E55" s="3" t="n">
        <v>378.85</v>
      </c>
      <c r="F55" s="1"/>
      <c r="G55" s="3" t="n">
        <f aca="false">IF(  $A55  &lt;  $M$2,  "-",  B55  /  $M$3  )</f>
        <v>1.38828166267116</v>
      </c>
      <c r="H55" s="3" t="n">
        <f aca="false">IF(  $A55  &lt;  $M$2,  "-",  C55  /  $M$4  )</f>
        <v>1.34288403835971</v>
      </c>
      <c r="I55" s="3" t="n">
        <f aca="false">IF(  $A55  &lt;  $M$2,  "-",  D55  /  $M$5  )</f>
        <v>1.68799651007944</v>
      </c>
      <c r="J55" s="3" t="n">
        <f aca="false">IF(  $A55  &lt;  $M$2,  "-",  E55  /  $M$6  )</f>
        <v>1.77738681679568</v>
      </c>
      <c r="K55" s="1"/>
      <c r="L55" s="1"/>
      <c r="M55" s="1"/>
    </row>
    <row r="56" customFormat="false" ht="12.8" hidden="false" customHeight="false" outlineLevel="0" collapsed="false">
      <c r="A56" s="2" t="n">
        <v>34486</v>
      </c>
      <c r="B56" s="3" t="n">
        <v>3624.96</v>
      </c>
      <c r="C56" s="3" t="n">
        <v>444.27</v>
      </c>
      <c r="D56" s="3" t="n">
        <v>705.96</v>
      </c>
      <c r="E56" s="3" t="n">
        <v>360.3</v>
      </c>
      <c r="F56" s="1"/>
      <c r="G56" s="3" t="n">
        <f aca="false">IF(  $A56  &lt;  $M$2,  "-",  B56  /  $M$3  )</f>
        <v>1.33900214612091</v>
      </c>
      <c r="H56" s="3" t="n">
        <f aca="false">IF(  $A56  &lt;  $M$2,  "-",  C56  /  $M$4  )</f>
        <v>1.30690710125316</v>
      </c>
      <c r="I56" s="3" t="n">
        <f aca="false">IF(  $A56  &lt;  $M$2,  "-",  D56  /  $M$5  )</f>
        <v>1.62088441934151</v>
      </c>
      <c r="J56" s="3" t="n">
        <f aca="false">IF(  $A56  &lt;  $M$2,  "-",  E56  /  $M$6  )</f>
        <v>1.69035890218156</v>
      </c>
      <c r="K56" s="1"/>
      <c r="L56" s="1"/>
      <c r="M56" s="1"/>
    </row>
    <row r="57" customFormat="false" ht="12.8" hidden="false" customHeight="false" outlineLevel="0" collapsed="false">
      <c r="A57" s="2" t="n">
        <v>34516</v>
      </c>
      <c r="B57" s="3" t="n">
        <v>3764.5</v>
      </c>
      <c r="C57" s="3" t="n">
        <v>458.26</v>
      </c>
      <c r="D57" s="3" t="n">
        <v>722.16</v>
      </c>
      <c r="E57" s="3" t="n">
        <v>370.16</v>
      </c>
      <c r="F57" s="1"/>
      <c r="G57" s="3" t="n">
        <f aca="false">IF(  $A57  &lt;  $M$2,  "-",  B57  /  $M$3  )</f>
        <v>1.39054598645838</v>
      </c>
      <c r="H57" s="3" t="n">
        <f aca="false">IF(  $A57  &lt;  $M$2,  "-",  C57  /  $M$4  )</f>
        <v>1.34806142260399</v>
      </c>
      <c r="I57" s="3" t="n">
        <f aca="false">IF(  $A57  &lt;  $M$2,  "-",  D57  /  $M$5  )</f>
        <v>1.65807962529274</v>
      </c>
      <c r="J57" s="3" t="n">
        <f aca="false">IF(  $A57  &lt;  $M$2,  "-",  E57  /  $M$6  )</f>
        <v>1.73661740558292</v>
      </c>
      <c r="K57" s="1"/>
      <c r="L57" s="1"/>
      <c r="M57" s="1"/>
    </row>
    <row r="58" customFormat="false" ht="12.8" hidden="false" customHeight="false" outlineLevel="0" collapsed="false">
      <c r="A58" s="2" t="n">
        <v>34547</v>
      </c>
      <c r="B58" s="3" t="n">
        <v>3913.42</v>
      </c>
      <c r="C58" s="3" t="n">
        <v>475.49</v>
      </c>
      <c r="D58" s="3" t="n">
        <v>765.62</v>
      </c>
      <c r="E58" s="3" t="n">
        <v>397.9</v>
      </c>
      <c r="F58" s="1"/>
      <c r="G58" s="3" t="n">
        <f aca="false">IF(  $A58  &lt;  $M$2,  "-",  B58  /  $M$3  )</f>
        <v>1.44555464851268</v>
      </c>
      <c r="H58" s="3" t="n">
        <f aca="false">IF(  $A58  &lt;  $M$2,  "-",  C58  /  $M$4  )</f>
        <v>1.39874683767724</v>
      </c>
      <c r="I58" s="3" t="n">
        <f aca="false">IF(  $A58  &lt;  $M$2,  "-",  D58  /  $M$5  )</f>
        <v>1.75786380125821</v>
      </c>
      <c r="J58" s="3" t="n">
        <f aca="false">IF(  $A58  &lt;  $M$2,  "-",  E58  /  $M$6  )</f>
        <v>1.86676049730237</v>
      </c>
      <c r="K58" s="1"/>
      <c r="L58" s="1"/>
      <c r="M58" s="1"/>
    </row>
    <row r="59" customFormat="false" ht="12.8" hidden="false" customHeight="false" outlineLevel="0" collapsed="false">
      <c r="A59" s="2" t="n">
        <v>34578</v>
      </c>
      <c r="B59" s="3" t="n">
        <v>3843.18</v>
      </c>
      <c r="C59" s="3" t="n">
        <v>462.71</v>
      </c>
      <c r="D59" s="3" t="n">
        <v>764.29</v>
      </c>
      <c r="E59" s="3" t="n">
        <v>393.85</v>
      </c>
      <c r="F59" s="1"/>
      <c r="G59" s="3" t="n">
        <f aca="false">IF(  $A59  &lt;  $M$2,  "-",  B59  /  $M$3  )</f>
        <v>1.41960911787412</v>
      </c>
      <c r="H59" s="3" t="n">
        <f aca="false">IF(  $A59  &lt;  $M$2,  "-",  C59  /  $M$4  )</f>
        <v>1.36115196799435</v>
      </c>
      <c r="I59" s="3" t="n">
        <f aca="false">IF(  $A59  &lt;  $M$2,  "-",  D59  /  $M$5  )</f>
        <v>1.75481012076962</v>
      </c>
      <c r="J59" s="3" t="n">
        <f aca="false">IF(  $A59  &lt;  $M$2,  "-",  E59  /  $M$6  )</f>
        <v>1.8477597935726</v>
      </c>
      <c r="K59" s="1"/>
      <c r="L59" s="1"/>
      <c r="M59" s="1"/>
    </row>
    <row r="60" customFormat="false" ht="12.8" hidden="false" customHeight="false" outlineLevel="0" collapsed="false">
      <c r="A60" s="2" t="n">
        <v>34608</v>
      </c>
      <c r="B60" s="3" t="n">
        <v>3908.12</v>
      </c>
      <c r="C60" s="3" t="n">
        <v>472.35</v>
      </c>
      <c r="D60" s="3" t="n">
        <v>777.49</v>
      </c>
      <c r="E60" s="3" t="n">
        <v>413.05</v>
      </c>
      <c r="F60" s="1"/>
      <c r="G60" s="3" t="n">
        <f aca="false">IF(  $A60  &lt;  $M$2,  "-",  B60  /  $M$3  )</f>
        <v>1.44359691342748</v>
      </c>
      <c r="H60" s="3" t="n">
        <f aca="false">IF(  $A60  &lt;  $M$2,  "-",  C60  /  $M$4  )</f>
        <v>1.38950991351415</v>
      </c>
      <c r="I60" s="3" t="n">
        <f aca="false">IF(  $A60  &lt;  $M$2,  "-",  D60  /  $M$5  )</f>
        <v>1.78511732561877</v>
      </c>
      <c r="J60" s="3" t="n">
        <f aca="false">IF(  $A60  &lt;  $M$2,  "-",  E60  /  $M$6  )</f>
        <v>1.93783720384706</v>
      </c>
      <c r="K60" s="1"/>
      <c r="L60" s="1"/>
      <c r="M60" s="1"/>
    </row>
    <row r="61" customFormat="false" ht="12.8" hidden="false" customHeight="false" outlineLevel="0" collapsed="false">
      <c r="A61" s="2" t="n">
        <v>34639</v>
      </c>
      <c r="B61" s="3" t="n">
        <v>3739.22</v>
      </c>
      <c r="C61" s="3" t="n">
        <v>453.69</v>
      </c>
      <c r="D61" s="3" t="n">
        <v>750.32</v>
      </c>
      <c r="E61" s="3" t="n">
        <v>404.82</v>
      </c>
      <c r="F61" s="1"/>
      <c r="G61" s="3" t="n">
        <f aca="false">IF(  $A61  &lt;  $M$2,  "-",  B61  /  $M$3  )</f>
        <v>1.38120795948597</v>
      </c>
      <c r="H61" s="3" t="n">
        <f aca="false">IF(  $A61  &lt;  $M$2,  "-",  C61  /  $M$4  )</f>
        <v>1.33461787374243</v>
      </c>
      <c r="I61" s="3" t="n">
        <f aca="false">IF(  $A61  &lt;  $M$2,  "-",  D61  /  $M$5  )</f>
        <v>1.7227349956376</v>
      </c>
      <c r="J61" s="3" t="n">
        <f aca="false">IF(  $A61  &lt;  $M$2,  "-",  E61  /  $M$6  )</f>
        <v>1.89922589725545</v>
      </c>
      <c r="K61" s="1"/>
      <c r="L61" s="1"/>
      <c r="M61" s="1"/>
    </row>
    <row r="62" customFormat="false" ht="12.8" hidden="false" customHeight="false" outlineLevel="0" collapsed="false">
      <c r="A62" s="2" t="n">
        <v>34669</v>
      </c>
      <c r="B62" s="3" t="n">
        <v>3834.44</v>
      </c>
      <c r="C62" s="3" t="n">
        <v>459.27</v>
      </c>
      <c r="D62" s="3" t="n">
        <v>751.96</v>
      </c>
      <c r="E62" s="3" t="n">
        <v>404.27</v>
      </c>
      <c r="F62" s="1"/>
      <c r="G62" s="3" t="n">
        <f aca="false">IF(  $A62  &lt;  $M$2,  "-",  B62  /  $M$3  )</f>
        <v>1.41638070190344</v>
      </c>
      <c r="H62" s="3" t="n">
        <f aca="false">IF(  $A62  &lt;  $M$2,  "-",  C62  /  $M$4  )</f>
        <v>1.35103253515326</v>
      </c>
      <c r="I62" s="3" t="n">
        <f aca="false">IF(  $A62  &lt;  $M$2,  "-",  D62  /  $M$5  )</f>
        <v>1.72650043624007</v>
      </c>
      <c r="J62" s="3" t="n">
        <f aca="false">IF(  $A62  &lt;  $M$2,  "-",  E62  /  $M$6  )</f>
        <v>1.89664555477363</v>
      </c>
      <c r="K62" s="1"/>
      <c r="L62" s="1"/>
      <c r="M62" s="1"/>
    </row>
    <row r="63" customFormat="false" ht="12.8" hidden="false" customHeight="false" outlineLevel="0" collapsed="false">
      <c r="A63" s="2" t="n">
        <v>34700</v>
      </c>
      <c r="B63" s="3" t="n">
        <v>3843.86</v>
      </c>
      <c r="C63" s="3" t="n">
        <v>470.42</v>
      </c>
      <c r="D63" s="3" t="n">
        <v>755.2</v>
      </c>
      <c r="E63" s="3" t="n">
        <v>405.33</v>
      </c>
      <c r="F63" s="1"/>
      <c r="G63" s="3" t="n">
        <f aca="false">IF(  $A63  &lt;  $M$2,  "-",  B63  /  $M$3  )</f>
        <v>1.41986029897939</v>
      </c>
      <c r="H63" s="3" t="n">
        <f aca="false">IF(  $A63  &lt;  $M$2,  "-",  C63  /  $M$4  )</f>
        <v>1.383832441019</v>
      </c>
      <c r="I63" s="3" t="n">
        <f aca="false">IF(  $A63  &lt;  $M$2,  "-",  D63  /  $M$5  )</f>
        <v>1.73393947743032</v>
      </c>
      <c r="J63" s="3" t="n">
        <f aca="false">IF(  $A63  &lt;  $M$2,  "-",  E63  /  $M$6  )</f>
        <v>1.90161857846587</v>
      </c>
      <c r="K63" s="1"/>
      <c r="L63" s="1"/>
      <c r="M63" s="1"/>
    </row>
    <row r="64" customFormat="false" ht="12.8" hidden="false" customHeight="false" outlineLevel="0" collapsed="false">
      <c r="A64" s="2" t="n">
        <v>34731</v>
      </c>
      <c r="B64" s="3" t="n">
        <v>4011.05</v>
      </c>
      <c r="C64" s="3" t="n">
        <v>487.39</v>
      </c>
      <c r="D64" s="3" t="n">
        <v>793.73</v>
      </c>
      <c r="E64" s="3" t="n">
        <v>432.5</v>
      </c>
      <c r="F64" s="1"/>
      <c r="G64" s="3" t="n">
        <f aca="false">IF(  $A64  &lt;  $M$2,  "-",  B64  /  $M$3  )</f>
        <v>1.48161760631794</v>
      </c>
      <c r="H64" s="3" t="n">
        <f aca="false">IF(  $A64  &lt;  $M$2,  "-",  C64  /  $M$4  )</f>
        <v>1.43375301523798</v>
      </c>
      <c r="I64" s="3" t="n">
        <f aca="false">IF(  $A64  &lt;  $M$2,  "-",  D64  /  $M$5  )</f>
        <v>1.8224043715847</v>
      </c>
      <c r="J64" s="3" t="n">
        <f aca="false">IF(  $A64  &lt;  $M$2,  "-",  E64  /  $M$6  )</f>
        <v>2.02908749706779</v>
      </c>
      <c r="K64" s="1"/>
      <c r="L64" s="1"/>
      <c r="M64" s="1"/>
    </row>
    <row r="65" customFormat="false" ht="12.8" hidden="false" customHeight="false" outlineLevel="0" collapsed="false">
      <c r="A65" s="2" t="n">
        <v>34759</v>
      </c>
      <c r="B65" s="3" t="n">
        <v>4157.69</v>
      </c>
      <c r="C65" s="3" t="n">
        <v>500.71</v>
      </c>
      <c r="D65" s="3" t="n">
        <v>817.21</v>
      </c>
      <c r="E65" s="3" t="n">
        <v>447.15</v>
      </c>
      <c r="F65" s="1"/>
      <c r="G65" s="3" t="n">
        <f aca="false">IF(  $A65  &lt;  $M$2,  "-",  B65  /  $M$3  )</f>
        <v>1.53578407290162</v>
      </c>
      <c r="H65" s="3" t="n">
        <f aca="false">IF(  $A65  &lt;  $M$2,  "-",  C65  /  $M$4  )</f>
        <v>1.47293640054127</v>
      </c>
      <c r="I65" s="3" t="n">
        <f aca="false">IF(  $A65  &lt;  $M$2,  "-",  D65  /  $M$5  )</f>
        <v>1.87631446021031</v>
      </c>
      <c r="J65" s="3" t="n">
        <f aca="false">IF(  $A65  &lt;  $M$2,  "-",  E65  /  $M$6  )</f>
        <v>2.09781843771992</v>
      </c>
      <c r="K65" s="1"/>
      <c r="L65" s="1"/>
      <c r="M65" s="1"/>
    </row>
    <row r="66" customFormat="false" ht="12.8" hidden="false" customHeight="false" outlineLevel="0" collapsed="false">
      <c r="A66" s="2" t="n">
        <v>34790</v>
      </c>
      <c r="B66" s="3" t="n">
        <v>4321.27</v>
      </c>
      <c r="C66" s="3" t="n">
        <v>514.71</v>
      </c>
      <c r="D66" s="3" t="n">
        <v>843.98</v>
      </c>
      <c r="E66" s="3" t="n">
        <v>469.56</v>
      </c>
      <c r="F66" s="1"/>
      <c r="G66" s="3" t="n">
        <f aca="false">IF(  $A66  &lt;  $M$2,  "-",  B66  /  $M$3  )</f>
        <v>1.59620790407837</v>
      </c>
      <c r="H66" s="3" t="n">
        <f aca="false">IF(  $A66  &lt;  $M$2,  "-",  C66  /  $M$4  )</f>
        <v>1.51412013884803</v>
      </c>
      <c r="I66" s="3" t="n">
        <f aca="false">IF(  $A66  &lt;  $M$2,  "-",  D66  /  $M$5  )</f>
        <v>1.93777839004454</v>
      </c>
      <c r="J66" s="3" t="n">
        <f aca="false">IF(  $A66  &lt;  $M$2,  "-",  E66  /  $M$6  )</f>
        <v>2.20295566502463</v>
      </c>
      <c r="K66" s="1"/>
      <c r="L66" s="1"/>
      <c r="M66" s="1"/>
    </row>
    <row r="67" customFormat="false" ht="12.8" hidden="false" customHeight="false" outlineLevel="0" collapsed="false">
      <c r="A67" s="2" t="n">
        <v>34820</v>
      </c>
      <c r="B67" s="3" t="n">
        <v>4465.14</v>
      </c>
      <c r="C67" s="3" t="n">
        <v>533.4</v>
      </c>
      <c r="D67" s="3" t="n">
        <v>864.58</v>
      </c>
      <c r="E67" s="3" t="n">
        <v>488.1</v>
      </c>
      <c r="F67" s="1"/>
      <c r="G67" s="3" t="n">
        <f aca="false">IF(  $A67  &lt;  $M$2,  "-",  B67  /  $M$3  )</f>
        <v>1.64935117704205</v>
      </c>
      <c r="H67" s="3" t="n">
        <f aca="false">IF(  $A67  &lt;  $M$2,  "-",  C67  /  $M$4  )</f>
        <v>1.56910042948756</v>
      </c>
      <c r="I67" s="3" t="n">
        <f aca="false">IF(  $A67  &lt;  $M$2,  "-",  D67  /  $M$5  )</f>
        <v>1.98507599761216</v>
      </c>
      <c r="J67" s="3" t="n">
        <f aca="false">IF(  $A67  &lt;  $M$2,  "-",  E67  /  $M$6  )</f>
        <v>2.2899366643209</v>
      </c>
      <c r="K67" s="1"/>
      <c r="L67" s="1"/>
      <c r="M67" s="1"/>
    </row>
    <row r="68" customFormat="false" ht="12.8" hidden="false" customHeight="false" outlineLevel="0" collapsed="false">
      <c r="A68" s="2" t="n">
        <v>34851</v>
      </c>
      <c r="B68" s="3" t="n">
        <v>4556.09</v>
      </c>
      <c r="C68" s="3" t="n">
        <v>544.75</v>
      </c>
      <c r="D68" s="3" t="n">
        <v>933.45</v>
      </c>
      <c r="E68" s="3" t="n">
        <v>538.03</v>
      </c>
      <c r="F68" s="1"/>
      <c r="G68" s="3" t="n">
        <f aca="false">IF(  $A68  &lt;  $M$2,  "-",  B68  /  $M$3  )</f>
        <v>1.68294664987201</v>
      </c>
      <c r="H68" s="3" t="n">
        <f aca="false">IF(  $A68  &lt;  $M$2,  "-",  C68  /  $M$4  )</f>
        <v>1.60248867447197</v>
      </c>
      <c r="I68" s="3" t="n">
        <f aca="false">IF(  $A68  &lt;  $M$2,  "-",  D68  /  $M$5  )</f>
        <v>2.14320154291225</v>
      </c>
      <c r="J68" s="3" t="n">
        <f aca="false">IF(  $A68  &lt;  $M$2,  "-",  E68  /  $M$6  )</f>
        <v>2.52418484635233</v>
      </c>
      <c r="K68" s="1"/>
      <c r="L68" s="1"/>
      <c r="M68" s="1"/>
    </row>
    <row r="69" customFormat="false" ht="12.8" hidden="false" customHeight="false" outlineLevel="0" collapsed="false">
      <c r="A69" s="2" t="n">
        <v>34881</v>
      </c>
      <c r="B69" s="3" t="n">
        <v>4708.47</v>
      </c>
      <c r="C69" s="3" t="n">
        <v>562.06</v>
      </c>
      <c r="D69" s="3" t="n">
        <v>1001.21</v>
      </c>
      <c r="E69" s="3" t="n">
        <v>568.88</v>
      </c>
      <c r="F69" s="1"/>
      <c r="G69" s="3" t="n">
        <f aca="false">IF(  $A69  &lt;  $M$2,  "-",  B69  /  $M$3  )</f>
        <v>1.73923338049135</v>
      </c>
      <c r="H69" s="3" t="n">
        <f aca="false">IF(  $A69  &lt;  $M$2,  "-",  C69  /  $M$4  )</f>
        <v>1.65340942519268</v>
      </c>
      <c r="I69" s="3" t="n">
        <f aca="false">IF(  $A69  &lt;  $M$2,  "-",  D69  /  $M$5  )</f>
        <v>2.29877852780456</v>
      </c>
      <c r="J69" s="3" t="n">
        <f aca="false">IF(  $A69  &lt;  $M$2,  "-",  E69  /  $M$6  )</f>
        <v>2.66891860192353</v>
      </c>
      <c r="K69" s="1"/>
      <c r="L69" s="1"/>
      <c r="M69" s="1"/>
    </row>
    <row r="70" customFormat="false" ht="12.8" hidden="false" customHeight="false" outlineLevel="0" collapsed="false">
      <c r="A70" s="2" t="n">
        <v>34912</v>
      </c>
      <c r="B70" s="3" t="n">
        <v>4610.56</v>
      </c>
      <c r="C70" s="3" t="n">
        <v>561.88</v>
      </c>
      <c r="D70" s="3" t="n">
        <v>1020.11</v>
      </c>
      <c r="E70" s="3" t="n">
        <v>576.77</v>
      </c>
      <c r="F70" s="1"/>
      <c r="G70" s="3" t="n">
        <f aca="false">IF(  $A70  &lt;  $M$2,  "-",  B70  /  $M$3  )</f>
        <v>1.70306699517215</v>
      </c>
      <c r="H70" s="3" t="n">
        <f aca="false">IF(  $A70  &lt;  $M$2,  "-",  C70  /  $M$4  )</f>
        <v>1.65287991998588</v>
      </c>
      <c r="I70" s="3" t="n">
        <f aca="false">IF(  $A70  &lt;  $M$2,  "-",  D70  /  $M$5  )</f>
        <v>2.34217293474767</v>
      </c>
      <c r="J70" s="3" t="n">
        <f aca="false">IF(  $A70  &lt;  $M$2,  "-",  E70  /  $M$6  )</f>
        <v>2.70593478770819</v>
      </c>
      <c r="K70" s="1"/>
      <c r="L70" s="1"/>
      <c r="M70" s="1"/>
    </row>
    <row r="71" customFormat="false" ht="12.8" hidden="false" customHeight="false" outlineLevel="0" collapsed="false">
      <c r="A71" s="2" t="n">
        <v>34943</v>
      </c>
      <c r="B71" s="3" t="n">
        <v>4789.08</v>
      </c>
      <c r="C71" s="3" t="n">
        <v>584.41</v>
      </c>
      <c r="D71" s="3" t="n">
        <v>1043.54</v>
      </c>
      <c r="E71" s="3" t="n">
        <v>585.08</v>
      </c>
      <c r="F71" s="1"/>
      <c r="G71" s="3" t="n">
        <f aca="false">IF(  $A71  &lt;  $M$2,  "-",  B71  /  $M$3  )</f>
        <v>1.76900942298529</v>
      </c>
      <c r="H71" s="3" t="n">
        <f aca="false">IF(  $A71  &lt;  $M$2,  "-",  C71  /  $M$4  )</f>
        <v>1.71915632170383</v>
      </c>
      <c r="I71" s="3" t="n">
        <f aca="false">IF(  $A71  &lt;  $M$2,  "-",  D71  /  $M$5  )</f>
        <v>2.39596822335492</v>
      </c>
      <c r="J71" s="3" t="n">
        <f aca="false">IF(  $A71  &lt;  $M$2,  "-",  E71  /  $M$6  )</f>
        <v>2.7449214168426</v>
      </c>
      <c r="K71" s="1"/>
      <c r="L71" s="1"/>
      <c r="M71" s="1"/>
    </row>
    <row r="72" customFormat="false" ht="12.8" hidden="false" customHeight="false" outlineLevel="0" collapsed="false">
      <c r="A72" s="2" t="n">
        <v>34973</v>
      </c>
      <c r="B72" s="3" t="n">
        <v>4755.48</v>
      </c>
      <c r="C72" s="3" t="n">
        <v>581.5</v>
      </c>
      <c r="D72" s="3" t="n">
        <v>1036.06</v>
      </c>
      <c r="E72" s="3" t="n">
        <v>598.78</v>
      </c>
      <c r="F72" s="1"/>
      <c r="G72" s="3" t="n">
        <f aca="false">IF(  $A72  &lt;  $M$2,  "-",  B72  /  $M$3  )</f>
        <v>1.75659812131309</v>
      </c>
      <c r="H72" s="3" t="n">
        <f aca="false">IF(  $A72  &lt;  $M$2,  "-",  C72  /  $M$4  )</f>
        <v>1.71059598752721</v>
      </c>
      <c r="I72" s="3" t="n">
        <f aca="false">IF(  $A72  &lt;  $M$2,  "-",  D72  /  $M$5  )</f>
        <v>2.37879414060706</v>
      </c>
      <c r="J72" s="3" t="n">
        <f aca="false">IF(  $A72  &lt;  $M$2,  "-",  E72  /  $M$6  )</f>
        <v>2.80919540229885</v>
      </c>
      <c r="K72" s="1"/>
      <c r="L72" s="1"/>
      <c r="M72" s="1"/>
    </row>
    <row r="73" customFormat="false" ht="12.8" hidden="false" customHeight="false" outlineLevel="0" collapsed="false">
      <c r="A73" s="2" t="n">
        <v>35004</v>
      </c>
      <c r="B73" s="3" t="n">
        <v>5074.49</v>
      </c>
      <c r="C73" s="3" t="n">
        <v>605.37</v>
      </c>
      <c r="D73" s="3" t="n">
        <v>1059.2</v>
      </c>
      <c r="E73" s="3" t="n">
        <v>593.72</v>
      </c>
      <c r="F73" s="1"/>
      <c r="G73" s="3" t="n">
        <f aca="false">IF(  $A73  &lt;  $M$2,  "-",  B73  /  $M$3  )</f>
        <v>1.87443530424311</v>
      </c>
      <c r="H73" s="3" t="n">
        <f aca="false">IF(  $A73  &lt;  $M$2,  "-",  C73  /  $M$4  )</f>
        <v>1.78081426134024</v>
      </c>
      <c r="I73" s="3" t="n">
        <f aca="false">IF(  $A73  &lt;  $M$2,  "-",  D73  /  $M$5  )</f>
        <v>2.43192358910777</v>
      </c>
      <c r="J73" s="3" t="n">
        <f aca="false">IF(  $A73  &lt;  $M$2,  "-",  E73  /  $M$6  )</f>
        <v>2.7854562514661</v>
      </c>
      <c r="K73" s="1"/>
      <c r="L73" s="1"/>
      <c r="M73" s="1"/>
    </row>
    <row r="74" customFormat="false" ht="12.8" hidden="false" customHeight="false" outlineLevel="0" collapsed="false">
      <c r="A74" s="2" t="n">
        <v>35034</v>
      </c>
      <c r="B74" s="3" t="n">
        <v>5117.12</v>
      </c>
      <c r="C74" s="3" t="n">
        <v>615.93</v>
      </c>
      <c r="D74" s="3" t="n">
        <v>1052.13</v>
      </c>
      <c r="E74" s="3" t="n">
        <v>576.23</v>
      </c>
      <c r="F74" s="1"/>
      <c r="G74" s="3" t="n">
        <f aca="false">IF(  $A74  &lt;  $M$2,  "-",  B74  /  $M$3  )</f>
        <v>1.89018214323972</v>
      </c>
      <c r="H74" s="3" t="n">
        <f aca="false">IF(  $A74  &lt;  $M$2,  "-",  C74  /  $M$4  )</f>
        <v>1.81187856680591</v>
      </c>
      <c r="I74" s="3" t="n">
        <f aca="false">IF(  $A74  &lt;  $M$2,  "-",  D74  /  $M$5  )</f>
        <v>2.41569086651054</v>
      </c>
      <c r="J74" s="3" t="n">
        <f aca="false">IF(  $A74  &lt;  $M$2,  "-",  E74  /  $M$6  )</f>
        <v>2.70340136054422</v>
      </c>
      <c r="K74" s="1"/>
      <c r="L74" s="1"/>
      <c r="M74" s="1"/>
    </row>
    <row r="75" customFormat="false" ht="12.8" hidden="false" customHeight="false" outlineLevel="0" collapsed="false">
      <c r="A75" s="2" t="n">
        <v>35065</v>
      </c>
      <c r="B75" s="3" t="n">
        <v>5395.3</v>
      </c>
      <c r="C75" s="3" t="n">
        <v>636.02</v>
      </c>
      <c r="D75" s="3" t="n">
        <v>1059.79</v>
      </c>
      <c r="E75" s="3" t="n">
        <v>591.82</v>
      </c>
      <c r="F75" s="1"/>
      <c r="G75" s="3" t="n">
        <f aca="false">IF(  $A75  &lt;  $M$2,  "-",  B75  /  $M$3  )</f>
        <v>1.99293737833415</v>
      </c>
      <c r="H75" s="3" t="n">
        <f aca="false">IF(  $A75  &lt;  $M$2,  "-",  C75  /  $M$4  )</f>
        <v>1.87097723127611</v>
      </c>
      <c r="I75" s="3" t="n">
        <f aca="false">IF(  $A75  &lt;  $M$2,  "-",  D75  /  $M$5  )</f>
        <v>2.43327822932452</v>
      </c>
      <c r="J75" s="3" t="n">
        <f aca="false">IF(  $A75  &lt;  $M$2,  "-",  E75  /  $M$6  )</f>
        <v>2.77654234107436</v>
      </c>
      <c r="K75" s="1"/>
      <c r="L75" s="1"/>
      <c r="M75" s="1"/>
    </row>
    <row r="76" customFormat="false" ht="12.8" hidden="false" customHeight="false" outlineLevel="0" collapsed="false">
      <c r="A76" s="2" t="n">
        <v>35096</v>
      </c>
      <c r="B76" s="3" t="n">
        <v>5485.62</v>
      </c>
      <c r="C76" s="3" t="n">
        <v>640.43</v>
      </c>
      <c r="D76" s="3" t="n">
        <v>1100.05</v>
      </c>
      <c r="E76" s="3" t="n">
        <v>622.83</v>
      </c>
      <c r="F76" s="1"/>
      <c r="G76" s="3" t="n">
        <f aca="false">IF(  $A76  &lt;  $M$2,  "-",  B76  /  $M$3  )</f>
        <v>2.02630013925776</v>
      </c>
      <c r="H76" s="3" t="n">
        <f aca="false">IF(  $A76  &lt;  $M$2,  "-",  C76  /  $M$4  )</f>
        <v>1.88395010884274</v>
      </c>
      <c r="I76" s="3" t="n">
        <f aca="false">IF(  $A76  &lt;  $M$2,  "-",  D76  /  $M$5  )</f>
        <v>2.52571520411443</v>
      </c>
      <c r="J76" s="3" t="n">
        <f aca="false">IF(  $A76  &lt;  $M$2,  "-",  E76  /  $M$6  )</f>
        <v>2.92202674173118</v>
      </c>
      <c r="K76" s="1"/>
      <c r="L76" s="1"/>
      <c r="M76" s="1"/>
    </row>
    <row r="77" customFormat="false" ht="12.8" hidden="false" customHeight="false" outlineLevel="0" collapsed="false">
      <c r="A77" s="2" t="n">
        <v>35125</v>
      </c>
      <c r="B77" s="3" t="n">
        <v>5587.14</v>
      </c>
      <c r="C77" s="3" t="n">
        <v>645.5</v>
      </c>
      <c r="D77" s="3" t="n">
        <v>1101.4</v>
      </c>
      <c r="E77" s="3" t="n">
        <v>609.69</v>
      </c>
      <c r="F77" s="1"/>
      <c r="G77" s="3" t="n">
        <f aca="false">IF(  $A77  &lt;  $M$2,  "-",  B77  /  $M$3  )</f>
        <v>2.06380000073877</v>
      </c>
      <c r="H77" s="3" t="n">
        <f aca="false">IF(  $A77  &lt;  $M$2,  "-",  C77  /  $M$4  )</f>
        <v>1.89886450550097</v>
      </c>
      <c r="I77" s="3" t="n">
        <f aca="false">IF(  $A77  &lt;  $M$2,  "-",  D77  /  $M$5  )</f>
        <v>2.52881480461037</v>
      </c>
      <c r="J77" s="3" t="n">
        <f aca="false">IF(  $A77  &lt;  $M$2,  "-",  E77  /  $M$6  )</f>
        <v>2.8603800140746</v>
      </c>
      <c r="K77" s="1"/>
      <c r="L77" s="1"/>
      <c r="M77" s="1"/>
    </row>
    <row r="78" customFormat="false" ht="12.8" hidden="false" customHeight="false" outlineLevel="0" collapsed="false">
      <c r="A78" s="2" t="n">
        <v>35156</v>
      </c>
      <c r="B78" s="3" t="n">
        <v>5569.07</v>
      </c>
      <c r="C78" s="3" t="n">
        <v>654.17</v>
      </c>
      <c r="D78" s="3" t="n">
        <v>1190.52</v>
      </c>
      <c r="E78" s="3" t="n">
        <v>666.73</v>
      </c>
      <c r="F78" s="1"/>
      <c r="G78" s="3" t="n">
        <f aca="false">IF(  $A78  &lt;  $M$2,  "-",  B78  /  $M$3  )</f>
        <v>2.05712523225018</v>
      </c>
      <c r="H78" s="3" t="n">
        <f aca="false">IF(  $A78  &lt;  $M$2,  "-",  C78  /  $M$4  )</f>
        <v>1.92436900629523</v>
      </c>
      <c r="I78" s="3" t="n">
        <f aca="false">IF(  $A78  &lt;  $M$2,  "-",  D78  /  $M$5  )</f>
        <v>2.7334343573495</v>
      </c>
      <c r="J78" s="3" t="n">
        <f aca="false">IF(  $A78  &lt;  $M$2,  "-",  E78  /  $M$6  )</f>
        <v>3.12798498709829</v>
      </c>
      <c r="K78" s="1"/>
      <c r="L78" s="1"/>
      <c r="M78" s="1"/>
    </row>
    <row r="79" customFormat="false" ht="12.8" hidden="false" customHeight="false" outlineLevel="0" collapsed="false">
      <c r="A79" s="2" t="n">
        <v>35186</v>
      </c>
      <c r="B79" s="3" t="n">
        <v>5643.17</v>
      </c>
      <c r="C79" s="3" t="n">
        <v>669.12</v>
      </c>
      <c r="D79" s="3" t="n">
        <v>1243.43</v>
      </c>
      <c r="E79" s="3" t="n">
        <v>692.39</v>
      </c>
      <c r="F79" s="1"/>
      <c r="G79" s="3" t="n">
        <f aca="false">IF(  $A79  &lt;  $M$2,  "-",  B79  /  $M$3  )</f>
        <v>2.08449658504512</v>
      </c>
      <c r="H79" s="3" t="n">
        <f aca="false">IF(  $A79  &lt;  $M$2,  "-",  C79  /  $M$4  )</f>
        <v>1.96834735541566</v>
      </c>
      <c r="I79" s="3" t="n">
        <f aca="false">IF(  $A79  &lt;  $M$2,  "-",  D79  /  $M$5  )</f>
        <v>2.85491573678652</v>
      </c>
      <c r="J79" s="3" t="n">
        <f aca="false">IF(  $A79  &lt;  $M$2,  "-",  E79  /  $M$6  )</f>
        <v>3.24836969270467</v>
      </c>
      <c r="K79" s="1"/>
      <c r="L79" s="1"/>
      <c r="M79" s="1"/>
    </row>
    <row r="80" customFormat="false" ht="12.8" hidden="false" customHeight="false" outlineLevel="0" collapsed="false">
      <c r="A80" s="2" t="n">
        <v>35217</v>
      </c>
      <c r="B80" s="3" t="n">
        <v>5654.62</v>
      </c>
      <c r="C80" s="3" t="n">
        <v>670.63</v>
      </c>
      <c r="D80" s="3" t="n">
        <v>1185.02</v>
      </c>
      <c r="E80" s="3" t="n">
        <v>677.3</v>
      </c>
      <c r="F80" s="1"/>
      <c r="G80" s="3" t="n">
        <f aca="false">IF(  $A80  &lt;  $M$2,  "-",  B80  /  $M$3  )</f>
        <v>2.08872603159711</v>
      </c>
      <c r="H80" s="3" t="n">
        <f aca="false">IF(  $A80  &lt;  $M$2,  "-",  C80  /  $M$4  )</f>
        <v>1.97278931576161</v>
      </c>
      <c r="I80" s="3" t="n">
        <f aca="false">IF(  $A80  &lt;  $M$2,  "-",  D80  /  $M$5  )</f>
        <v>2.72080635532902</v>
      </c>
      <c r="J80" s="3" t="n">
        <f aca="false">IF(  $A80  &lt;  $M$2,  "-",  E80  /  $M$6  )</f>
        <v>3.17757447806709</v>
      </c>
      <c r="K80" s="1"/>
      <c r="L80" s="1"/>
      <c r="M80" s="1"/>
    </row>
    <row r="81" customFormat="false" ht="12.8" hidden="false" customHeight="false" outlineLevel="0" collapsed="false">
      <c r="A81" s="2" t="n">
        <v>35247</v>
      </c>
      <c r="B81" s="3" t="n">
        <v>5528.91</v>
      </c>
      <c r="C81" s="3" t="n">
        <v>639.95</v>
      </c>
      <c r="D81" s="3" t="n">
        <v>1080.59</v>
      </c>
      <c r="E81" s="3" t="n">
        <v>636.01</v>
      </c>
      <c r="F81" s="1"/>
      <c r="G81" s="3" t="n">
        <f aca="false">IF(  $A81  &lt;  $M$2,  "-",  B81  /  $M$3  )</f>
        <v>2.04229077168007</v>
      </c>
      <c r="H81" s="3" t="n">
        <f aca="false">IF(  $A81  &lt;  $M$2,  "-",  C81  /  $M$4  )</f>
        <v>1.88253809495793</v>
      </c>
      <c r="I81" s="3" t="n">
        <f aca="false">IF(  $A81  &lt;  $M$2,  "-",  D81  /  $M$5  )</f>
        <v>2.48103503696561</v>
      </c>
      <c r="J81" s="3" t="n">
        <f aca="false">IF(  $A81  &lt;  $M$2,  "-",  E81  /  $M$6  )</f>
        <v>2.98386113065916</v>
      </c>
      <c r="K81" s="1"/>
      <c r="L81" s="1"/>
      <c r="M81" s="1"/>
    </row>
    <row r="82" customFormat="false" ht="12.8" hidden="false" customHeight="false" outlineLevel="0" collapsed="false">
      <c r="A82" s="2" t="n">
        <v>35278</v>
      </c>
      <c r="B82" s="3" t="n">
        <v>5616.2</v>
      </c>
      <c r="C82" s="3" t="n">
        <v>651.99</v>
      </c>
      <c r="D82" s="3" t="n">
        <v>1141.5</v>
      </c>
      <c r="E82" s="3" t="n">
        <v>663.57</v>
      </c>
      <c r="F82" s="1"/>
      <c r="G82" s="3" t="n">
        <f aca="false">IF(  $A82  &lt;  $M$2,  "-",  B82  /  $M$3  )</f>
        <v>2.07453429914931</v>
      </c>
      <c r="H82" s="3" t="n">
        <f aca="false">IF(  $A82  &lt;  $M$2,  "-",  C82  /  $M$4  )</f>
        <v>1.91795610990175</v>
      </c>
      <c r="I82" s="3" t="n">
        <f aca="false">IF(  $A82  &lt;  $M$2,  "-",  D82  /  $M$5  )</f>
        <v>2.62088441934151</v>
      </c>
      <c r="J82" s="3" t="n">
        <f aca="false">IF(  $A82  &lt;  $M$2,  "-",  E82  /  $M$6  )</f>
        <v>3.11315974665728</v>
      </c>
      <c r="K82" s="1"/>
      <c r="L82" s="1"/>
      <c r="M82" s="1"/>
    </row>
    <row r="83" customFormat="false" ht="12.8" hidden="false" customHeight="false" outlineLevel="0" collapsed="false">
      <c r="A83" s="2" t="n">
        <v>35309</v>
      </c>
      <c r="B83" s="3" t="n">
        <v>5882.16</v>
      </c>
      <c r="C83" s="3" t="n">
        <v>687.33</v>
      </c>
      <c r="D83" s="3" t="n">
        <v>1226.92</v>
      </c>
      <c r="E83" s="3" t="n">
        <v>737.58</v>
      </c>
      <c r="F83" s="1"/>
      <c r="G83" s="3" t="n">
        <f aca="false">IF(  $A83  &lt;  $M$2,  "-",  B83  /  $M$3  )</f>
        <v>2.17277566202844</v>
      </c>
      <c r="H83" s="3" t="n">
        <f aca="false">IF(  $A83  &lt;  $M$2,  "-",  C83  /  $M$4  )</f>
        <v>2.02191563217038</v>
      </c>
      <c r="I83" s="3" t="n">
        <f aca="false">IF(  $A83  &lt;  $M$2,  "-",  D83  /  $M$5  )</f>
        <v>2.8170087707214</v>
      </c>
      <c r="J83" s="3" t="n">
        <f aca="false">IF(  $A83  &lt;  $M$2,  "-",  E83  /  $M$6  )</f>
        <v>3.4603800140746</v>
      </c>
      <c r="K83" s="1"/>
      <c r="L83" s="1"/>
      <c r="M83" s="1"/>
    </row>
    <row r="84" customFormat="false" ht="12.8" hidden="false" customHeight="false" outlineLevel="0" collapsed="false">
      <c r="A84" s="2" t="n">
        <v>35339</v>
      </c>
      <c r="B84" s="3" t="n">
        <v>6029.38</v>
      </c>
      <c r="C84" s="3" t="n">
        <v>705.27</v>
      </c>
      <c r="D84" s="3" t="n">
        <v>1221.51</v>
      </c>
      <c r="E84" s="3" t="n">
        <v>751.99</v>
      </c>
      <c r="F84" s="1"/>
      <c r="G84" s="3" t="n">
        <f aca="false">IF(  $A84  &lt;  $M$2,  "-",  B84  /  $M$3  )</f>
        <v>2.22715637131955</v>
      </c>
      <c r="H84" s="3" t="n">
        <f aca="false">IF(  $A84  &lt;  $M$2,  "-",  C84  /  $M$4  )</f>
        <v>2.0746896511149</v>
      </c>
      <c r="I84" s="3" t="n">
        <f aca="false">IF(  $A84  &lt;  $M$2,  "-",  D84  /  $M$5  )</f>
        <v>2.80458740873399</v>
      </c>
      <c r="J84" s="3" t="n">
        <f aca="false">IF(  $A84  &lt;  $M$2,  "-",  E84  /  $M$6  )</f>
        <v>3.52798498709829</v>
      </c>
      <c r="K84" s="1"/>
      <c r="L84" s="1"/>
      <c r="M84" s="1"/>
    </row>
    <row r="85" customFormat="false" ht="12.8" hidden="false" customHeight="false" outlineLevel="0" collapsed="false">
      <c r="A85" s="2" t="n">
        <v>35370</v>
      </c>
      <c r="B85" s="3" t="n">
        <v>6521.7</v>
      </c>
      <c r="C85" s="3" t="n">
        <v>757.02</v>
      </c>
      <c r="D85" s="3" t="n">
        <v>1292.61</v>
      </c>
      <c r="E85" s="3" t="n">
        <v>834.01</v>
      </c>
      <c r="F85" s="1"/>
      <c r="G85" s="3" t="n">
        <f aca="false">IF(  $A85  &lt;  $M$2,  "-",  B85  /  $M$3  )</f>
        <v>2.40901149153557</v>
      </c>
      <c r="H85" s="3" t="n">
        <f aca="false">IF(  $A85  &lt;  $M$2,  "-",  C85  /  $M$4  )</f>
        <v>2.22692239807025</v>
      </c>
      <c r="I85" s="3" t="n">
        <f aca="false">IF(  $A85  &lt;  $M$2,  "-",  D85  /  $M$5  )</f>
        <v>2.96783303485329</v>
      </c>
      <c r="J85" s="3" t="n">
        <f aca="false">IF(  $A85  &lt;  $M$2,  "-",  E85  /  $M$6  )</f>
        <v>3.91278442411447</v>
      </c>
      <c r="K85" s="1"/>
      <c r="L85" s="1"/>
      <c r="M85" s="1"/>
    </row>
    <row r="86" customFormat="false" ht="12.8" hidden="false" customHeight="false" outlineLevel="0" collapsed="false">
      <c r="A86" s="2" t="n">
        <v>35400</v>
      </c>
      <c r="B86" s="3" t="n">
        <v>6448.26</v>
      </c>
      <c r="C86" s="3" t="n">
        <v>740.74</v>
      </c>
      <c r="D86" s="3" t="n">
        <v>1291.03</v>
      </c>
      <c r="E86" s="3" t="n">
        <v>821.36</v>
      </c>
      <c r="F86" s="1"/>
      <c r="G86" s="3" t="n">
        <f aca="false">IF(  $A86  &lt;  $M$2,  "-",  B86  /  $M$3  )</f>
        <v>2.38188393216633</v>
      </c>
      <c r="H86" s="3" t="n">
        <f aca="false">IF(  $A86  &lt;  $M$2,  "-",  C86  /  $M$4  )</f>
        <v>2.17903159381067</v>
      </c>
      <c r="I86" s="3" t="n">
        <f aca="false">IF(  $A86  &lt;  $M$2,  "-",  D86  /  $M$5  )</f>
        <v>2.96420535427286</v>
      </c>
      <c r="J86" s="3" t="n">
        <f aca="false">IF(  $A86  &lt;  $M$2,  "-",  E86  /  $M$6  )</f>
        <v>3.85343654703261</v>
      </c>
      <c r="K86" s="1"/>
      <c r="L86" s="1"/>
      <c r="M86" s="1"/>
    </row>
    <row r="87" customFormat="false" ht="12.8" hidden="false" customHeight="false" outlineLevel="0" collapsed="false">
      <c r="A87" s="2" t="n">
        <v>35431</v>
      </c>
      <c r="B87" s="3" t="n">
        <v>6813.08</v>
      </c>
      <c r="C87" s="3" t="n">
        <v>786.16</v>
      </c>
      <c r="D87" s="3" t="n">
        <v>1379.85</v>
      </c>
      <c r="E87" s="3" t="n">
        <v>921.55</v>
      </c>
      <c r="F87" s="1"/>
      <c r="G87" s="3" t="n">
        <f aca="false">IF(  $A87  &lt;  $M$2,  "-",  B87  /  $M$3  )</f>
        <v>2.51664259514408</v>
      </c>
      <c r="H87" s="3" t="n">
        <f aca="false">IF(  $A87  &lt;  $M$2,  "-",  C87  /  $M$4  )</f>
        <v>2.31264340766018</v>
      </c>
      <c r="I87" s="3" t="n">
        <f aca="false">IF(  $A87  &lt;  $M$2,  "-",  D87  /  $M$5  )</f>
        <v>3.16813610690178</v>
      </c>
      <c r="J87" s="3" t="n">
        <f aca="false">IF(  $A87  &lt;  $M$2,  "-",  E87  /  $M$6  )</f>
        <v>4.32348111658456</v>
      </c>
      <c r="K87" s="1"/>
      <c r="L87" s="1"/>
      <c r="M87" s="1"/>
    </row>
    <row r="88" customFormat="false" ht="12.8" hidden="false" customHeight="false" outlineLevel="0" collapsed="false">
      <c r="A88" s="2" t="n">
        <v>35462</v>
      </c>
      <c r="B88" s="3" t="n">
        <v>6877.73</v>
      </c>
      <c r="C88" s="3" t="n">
        <v>790.82</v>
      </c>
      <c r="D88" s="3" t="n">
        <v>1309</v>
      </c>
      <c r="E88" s="3" t="n">
        <v>850.46</v>
      </c>
      <c r="F88" s="1"/>
      <c r="G88" s="3" t="n">
        <f aca="false">IF(  $A88  &lt;  $M$2,  "-",  B88  /  $M$3  )</f>
        <v>2.54052326934372</v>
      </c>
      <c r="H88" s="3" t="n">
        <f aca="false">IF(  $A88  &lt;  $M$2,  "-",  C88  /  $M$4  )</f>
        <v>2.32635170912514</v>
      </c>
      <c r="I88" s="3" t="n">
        <f aca="false">IF(  $A88  &lt;  $M$2,  "-",  D88  /  $M$5  )</f>
        <v>3.00546448087432</v>
      </c>
      <c r="J88" s="3" t="n">
        <f aca="false">IF(  $A88  &lt;  $M$2,  "-",  E88  /  $M$6  )</f>
        <v>3.98996012197983</v>
      </c>
      <c r="K88" s="1"/>
      <c r="L88" s="1"/>
      <c r="M88" s="1"/>
    </row>
    <row r="89" customFormat="false" ht="12.8" hidden="false" customHeight="false" outlineLevel="0" collapsed="false">
      <c r="A89" s="2" t="n">
        <v>35490</v>
      </c>
      <c r="B89" s="3" t="n">
        <v>6583.47</v>
      </c>
      <c r="C89" s="3" t="n">
        <v>757.12</v>
      </c>
      <c r="D89" s="3" t="n">
        <v>1221.7</v>
      </c>
      <c r="E89" s="3" t="n">
        <v>797.06</v>
      </c>
      <c r="F89" s="1"/>
      <c r="G89" s="3" t="n">
        <f aca="false">IF(  $A89  &lt;  $M$2,  "-",  B89  /  $M$3  )</f>
        <v>2.43182833987759</v>
      </c>
      <c r="H89" s="3" t="n">
        <f aca="false">IF(  $A89  &lt;  $M$2,  "-",  C89  /  $M$4  )</f>
        <v>2.22721656762958</v>
      </c>
      <c r="I89" s="3" t="n">
        <f aca="false">IF(  $A89  &lt;  $M$2,  "-",  D89  /  $M$5  )</f>
        <v>2.80502364880378</v>
      </c>
      <c r="J89" s="3" t="n">
        <f aca="false">IF(  $A89  &lt;  $M$2,  "-",  E89  /  $M$6  )</f>
        <v>3.739432324654</v>
      </c>
      <c r="K89" s="1"/>
      <c r="L89" s="1"/>
      <c r="M89" s="1"/>
    </row>
    <row r="90" customFormat="false" ht="12.8" hidden="false" customHeight="false" outlineLevel="0" collapsed="false">
      <c r="A90" s="2" t="n">
        <v>35521</v>
      </c>
      <c r="B90" s="3" t="n">
        <v>7008.99</v>
      </c>
      <c r="C90" s="3" t="n">
        <v>801.34</v>
      </c>
      <c r="D90" s="3" t="n">
        <v>1260.76</v>
      </c>
      <c r="E90" s="3" t="n">
        <v>874.74</v>
      </c>
      <c r="F90" s="1"/>
      <c r="G90" s="3" t="n">
        <f aca="false">IF(  $A90  &lt;  $M$2,  "-",  B90  /  $M$3  )</f>
        <v>2.58900861034053</v>
      </c>
      <c r="H90" s="3" t="n">
        <f aca="false">IF(  $A90  &lt;  $M$2,  "-",  C90  /  $M$4  )</f>
        <v>2.35729834676708</v>
      </c>
      <c r="I90" s="3" t="n">
        <f aca="false">IF(  $A90  &lt;  $M$2,  "-",  D90  /  $M$5  )</f>
        <v>2.89470542315287</v>
      </c>
      <c r="J90" s="3" t="n">
        <f aca="false">IF(  $A90  &lt;  $M$2,  "-",  E90  /  $M$6  )</f>
        <v>4.10387051372273</v>
      </c>
      <c r="K90" s="1"/>
      <c r="L90" s="1"/>
      <c r="M90" s="1"/>
    </row>
    <row r="91" customFormat="false" ht="12.8" hidden="false" customHeight="false" outlineLevel="0" collapsed="false">
      <c r="A91" s="2" t="n">
        <v>35551</v>
      </c>
      <c r="B91" s="3" t="n">
        <v>7331.04</v>
      </c>
      <c r="C91" s="3" t="n">
        <v>848.28</v>
      </c>
      <c r="D91" s="3" t="n">
        <v>1400.32</v>
      </c>
      <c r="E91" s="3" t="n">
        <v>958.85</v>
      </c>
      <c r="F91" s="1"/>
      <c r="G91" s="3" t="n">
        <f aca="false">IF(  $A91  &lt;  $M$2,  "-",  B91  /  $M$3  )</f>
        <v>2.70796872056471</v>
      </c>
      <c r="H91" s="3" t="n">
        <f aca="false">IF(  $A91  &lt;  $M$2,  "-",  C91  /  $M$4  )</f>
        <v>2.49538153791846</v>
      </c>
      <c r="I91" s="3" t="n">
        <f aca="false">IF(  $A91  &lt;  $M$2,  "-",  D91  /  $M$5  )</f>
        <v>3.21513523442164</v>
      </c>
      <c r="J91" s="3" t="n">
        <f aca="false">IF(  $A91  &lt;  $M$2,  "-",  E91  /  $M$6  )</f>
        <v>4.49847525216983</v>
      </c>
      <c r="K91" s="1"/>
      <c r="L91" s="1"/>
      <c r="M91" s="1"/>
    </row>
    <row r="92" customFormat="false" ht="12.8" hidden="false" customHeight="false" outlineLevel="0" collapsed="false">
      <c r="A92" s="2" t="n">
        <v>35582</v>
      </c>
      <c r="B92" s="3" t="n">
        <v>7672.79</v>
      </c>
      <c r="C92" s="3" t="n">
        <v>885.14</v>
      </c>
      <c r="D92" s="3" t="n">
        <v>1442.07</v>
      </c>
      <c r="E92" s="3" t="n">
        <v>957.3</v>
      </c>
      <c r="F92" s="1"/>
      <c r="G92" s="3" t="n">
        <f aca="false">IF(  $A92  &lt;  $M$2,  "-",  B92  /  $M$3  )</f>
        <v>2.83420569516218</v>
      </c>
      <c r="H92" s="3" t="n">
        <f aca="false">IF(  $A92  &lt;  $M$2,  "-",  C92  /  $M$4  )</f>
        <v>2.60381243748897</v>
      </c>
      <c r="I92" s="3" t="n">
        <f aca="false">IF(  $A92  &lt;  $M$2,  "-",  D92  /  $M$5  )</f>
        <v>3.31099324975892</v>
      </c>
      <c r="J92" s="3" t="n">
        <f aca="false">IF(  $A92  &lt;  $M$2,  "-",  E92  /  $M$6  )</f>
        <v>4.49120337790289</v>
      </c>
      <c r="K92" s="1"/>
      <c r="L92" s="1"/>
      <c r="M92" s="1"/>
    </row>
    <row r="93" customFormat="false" ht="12.8" hidden="false" customHeight="false" outlineLevel="0" collapsed="false">
      <c r="A93" s="2" t="n">
        <v>35612</v>
      </c>
      <c r="B93" s="3" t="n">
        <v>8222.61</v>
      </c>
      <c r="C93" s="3" t="n">
        <v>954.31</v>
      </c>
      <c r="D93" s="3" t="n">
        <v>1593.81</v>
      </c>
      <c r="E93" s="3" t="n">
        <v>1107.03</v>
      </c>
      <c r="F93" s="1"/>
      <c r="G93" s="3" t="n">
        <f aca="false">IF(  $A93  &lt;  $M$2,  "-",  B93  /  $M$3  )</f>
        <v>3.03730039413271</v>
      </c>
      <c r="H93" s="3" t="n">
        <f aca="false">IF(  $A93  &lt;  $M$2,  "-",  C93  /  $M$4  )</f>
        <v>2.8072895216803</v>
      </c>
      <c r="I93" s="3" t="n">
        <f aca="false">IF(  $A93  &lt;  $M$2,  "-",  D93  /  $M$5  )</f>
        <v>3.65938834550213</v>
      </c>
      <c r="J93" s="3" t="n">
        <f aca="false">IF(  $A93  &lt;  $M$2,  "-",  E93  /  $M$6  )</f>
        <v>5.19366643209008</v>
      </c>
      <c r="K93" s="1"/>
      <c r="L93" s="1"/>
      <c r="M93" s="1"/>
    </row>
    <row r="94" customFormat="false" ht="12.8" hidden="false" customHeight="false" outlineLevel="0" collapsed="false">
      <c r="A94" s="2" t="n">
        <v>35643</v>
      </c>
      <c r="B94" s="3" t="n">
        <v>7622.42</v>
      </c>
      <c r="C94" s="3" t="n">
        <v>899.47</v>
      </c>
      <c r="D94" s="3" t="n">
        <v>1587.32</v>
      </c>
      <c r="E94" s="3" t="n">
        <v>1074.17</v>
      </c>
      <c r="F94" s="1"/>
      <c r="G94" s="3" t="n">
        <f aca="false">IF(  $A94  &lt;  $M$2,  "-",  B94  /  $M$3  )</f>
        <v>2.81559982417323</v>
      </c>
      <c r="H94" s="3" t="n">
        <f aca="false">IF(  $A94  &lt;  $M$2,  "-",  C94  /  $M$4  )</f>
        <v>2.64596693534153</v>
      </c>
      <c r="I94" s="3" t="n">
        <f aca="false">IF(  $A94  &lt;  $M$2,  "-",  D94  /  $M$5  )</f>
        <v>3.64448730311797</v>
      </c>
      <c r="J94" s="3" t="n">
        <f aca="false">IF(  $A94  &lt;  $M$2,  "-",  E94  /  $M$6  )</f>
        <v>5.03950269763078</v>
      </c>
      <c r="K94" s="1"/>
      <c r="L94" s="1"/>
      <c r="M94" s="1"/>
    </row>
    <row r="95" customFormat="false" ht="12.8" hidden="false" customHeight="false" outlineLevel="0" collapsed="false">
      <c r="A95" s="2" t="n">
        <v>35674</v>
      </c>
      <c r="B95" s="3" t="n">
        <v>7945.25</v>
      </c>
      <c r="C95" s="3" t="n">
        <v>947.28</v>
      </c>
      <c r="D95" s="3" t="n">
        <v>1685.69</v>
      </c>
      <c r="E95" s="3" t="n">
        <v>1097.17</v>
      </c>
      <c r="F95" s="1"/>
      <c r="G95" s="3" t="n">
        <f aca="false">IF(  $A95  &lt;  $M$2,  "-",  B95  /  $M$3  )</f>
        <v>2.93484805390051</v>
      </c>
      <c r="H95" s="3" t="n">
        <f aca="false">IF(  $A95  &lt;  $M$2,  "-",  C95  /  $M$4  )</f>
        <v>2.78660940165912</v>
      </c>
      <c r="I95" s="3" t="n">
        <f aca="false">IF(  $A95  &lt;  $M$2,  "-",  D95  /  $M$5  )</f>
        <v>3.87034485925518</v>
      </c>
      <c r="J95" s="3" t="n">
        <f aca="false">IF(  $A95  &lt;  $M$2,  "-",  E95  /  $M$6  )</f>
        <v>5.14740792868872</v>
      </c>
      <c r="K95" s="1"/>
      <c r="L95" s="1"/>
      <c r="M95" s="1"/>
    </row>
    <row r="96" customFormat="false" ht="12.8" hidden="false" customHeight="false" outlineLevel="0" collapsed="false">
      <c r="A96" s="2" t="n">
        <v>35704</v>
      </c>
      <c r="B96" s="3" t="n">
        <v>7442.08</v>
      </c>
      <c r="C96" s="3" t="n">
        <v>914.62</v>
      </c>
      <c r="D96" s="3" t="n">
        <v>1593.61</v>
      </c>
      <c r="E96" s="3" t="n">
        <v>1019.62</v>
      </c>
      <c r="F96" s="1"/>
      <c r="G96" s="3" t="n">
        <f aca="false">IF(  $A96  &lt;  $M$2,  "-",  B96  /  $M$3  )</f>
        <v>2.74898511751951</v>
      </c>
      <c r="H96" s="3" t="n">
        <f aca="false">IF(  $A96  &lt;  $M$2,  "-",  C96  /  $M$4  )</f>
        <v>2.69053362358063</v>
      </c>
      <c r="I96" s="3" t="n">
        <f aca="false">IF(  $A96  &lt;  $M$2,  "-",  D96  /  $M$5  )</f>
        <v>3.65892914542866</v>
      </c>
      <c r="J96" s="3" t="n">
        <f aca="false">IF(  $A96  &lt;  $M$2,  "-",  E96  /  $M$6  )</f>
        <v>4.78357963875205</v>
      </c>
      <c r="K96" s="1"/>
      <c r="L96" s="1"/>
      <c r="M96" s="1"/>
    </row>
    <row r="97" customFormat="false" ht="12.8" hidden="false" customHeight="false" outlineLevel="0" collapsed="false">
      <c r="A97" s="2" t="n">
        <v>35735</v>
      </c>
      <c r="B97" s="3" t="n">
        <v>7823.12</v>
      </c>
      <c r="C97" s="3" t="n">
        <v>955.4</v>
      </c>
      <c r="D97" s="3" t="n">
        <v>1600.55</v>
      </c>
      <c r="E97" s="3" t="n">
        <v>1050.51</v>
      </c>
      <c r="F97" s="1"/>
      <c r="G97" s="3" t="n">
        <f aca="false">IF(  $A97  &lt;  $M$2,  "-",  B97  /  $M$3  )</f>
        <v>2.88973518862593</v>
      </c>
      <c r="H97" s="3" t="n">
        <f aca="false">IF(  $A97  &lt;  $M$2,  "-",  C97  /  $M$4  )</f>
        <v>2.81049596987704</v>
      </c>
      <c r="I97" s="3" t="n">
        <f aca="false">IF(  $A97  &lt;  $M$2,  "-",  D97  /  $M$5  )</f>
        <v>3.67486338797814</v>
      </c>
      <c r="J97" s="3" t="n">
        <f aca="false">IF(  $A97  &lt;  $M$2,  "-",  E97  /  $M$6  )</f>
        <v>4.92850105559465</v>
      </c>
      <c r="K97" s="1"/>
      <c r="L97" s="1"/>
      <c r="M97" s="1"/>
    </row>
    <row r="98" customFormat="false" ht="12.8" hidden="false" customHeight="false" outlineLevel="0" collapsed="false">
      <c r="A98" s="2" t="n">
        <v>35765</v>
      </c>
      <c r="B98" s="3" t="n">
        <v>7908.24</v>
      </c>
      <c r="C98" s="3" t="n">
        <v>970.43</v>
      </c>
      <c r="D98" s="3" t="n">
        <v>1570.35</v>
      </c>
      <c r="E98" s="3" t="n">
        <v>990.8</v>
      </c>
      <c r="F98" s="1"/>
      <c r="G98" s="3" t="n">
        <f aca="false">IF(  $A98  &lt;  $M$2,  "-",  B98  /  $M$3  )</f>
        <v>2.92117715286217</v>
      </c>
      <c r="H98" s="3" t="n">
        <f aca="false">IF(  $A98  &lt;  $M$2,  "-",  C98  /  $M$4  )</f>
        <v>2.85470965464494</v>
      </c>
      <c r="I98" s="3" t="n">
        <f aca="false">IF(  $A98  &lt;  $M$2,  "-",  D98  /  $M$5  )</f>
        <v>3.60552417688387</v>
      </c>
      <c r="J98" s="3" t="n">
        <f aca="false">IF(  $A98  &lt;  $M$2,  "-",  E98  /  $M$6  )</f>
        <v>4.64836969270467</v>
      </c>
      <c r="K98" s="1"/>
      <c r="L98" s="1"/>
      <c r="M98" s="1"/>
    </row>
    <row r="99" customFormat="false" ht="12.8" hidden="false" customHeight="false" outlineLevel="0" collapsed="false">
      <c r="A99" s="2" t="n">
        <v>35796</v>
      </c>
      <c r="B99" s="3" t="n">
        <v>7906.5</v>
      </c>
      <c r="C99" s="3" t="n">
        <v>980.28</v>
      </c>
      <c r="D99" s="3" t="n">
        <v>1619.36</v>
      </c>
      <c r="E99" s="3" t="n">
        <v>1071.13</v>
      </c>
      <c r="F99" s="1"/>
      <c r="G99" s="3" t="n">
        <f aca="false">IF(  $A99  &lt;  $M$2,  "-",  B99  /  $M$3  )</f>
        <v>2.92053442473986</v>
      </c>
      <c r="H99" s="3" t="n">
        <f aca="false">IF(  $A99  &lt;  $M$2,  "-",  C99  /  $M$4  )</f>
        <v>2.88368535623934</v>
      </c>
      <c r="I99" s="3" t="n">
        <f aca="false">IF(  $A99  &lt;  $M$2,  "-",  D99  /  $M$5  )</f>
        <v>3.71805115488818</v>
      </c>
      <c r="J99" s="3" t="n">
        <f aca="false">IF(  $A99  &lt;  $M$2,  "-",  E99  /  $M$6  )</f>
        <v>5.02524044100399</v>
      </c>
      <c r="K99" s="1"/>
      <c r="L99" s="1"/>
      <c r="M99" s="1"/>
    </row>
    <row r="100" customFormat="false" ht="12.8" hidden="false" customHeight="false" outlineLevel="0" collapsed="false">
      <c r="A100" s="2" t="n">
        <v>35827</v>
      </c>
      <c r="B100" s="3" t="n">
        <v>8545.71</v>
      </c>
      <c r="C100" s="3" t="n">
        <v>1049.34</v>
      </c>
      <c r="D100" s="3" t="n">
        <v>1770.51</v>
      </c>
      <c r="E100" s="3" t="n">
        <v>1194.13</v>
      </c>
      <c r="F100" s="1"/>
      <c r="G100" s="3" t="n">
        <f aca="false">IF(  $A100  &lt;  $M$2,  "-",  B100  /  $M$3  )</f>
        <v>3.15664835753414</v>
      </c>
      <c r="H100" s="3" t="n">
        <f aca="false">IF(  $A100  &lt;  $M$2,  "-",  C100  /  $M$4  )</f>
        <v>3.0868388539154</v>
      </c>
      <c r="I100" s="3" t="n">
        <f aca="false">IF(  $A100  &lt;  $M$2,  "-",  D100  /  $M$5  )</f>
        <v>4.06509161041466</v>
      </c>
      <c r="J100" s="3" t="n">
        <f aca="false">IF(  $A100  &lt;  $M$2,  "-",  E100  /  $M$6  )</f>
        <v>5.60229885057471</v>
      </c>
      <c r="K100" s="1"/>
      <c r="L100" s="1"/>
      <c r="M100" s="1"/>
    </row>
    <row r="101" customFormat="false" ht="12.8" hidden="false" customHeight="false" outlineLevel="0" collapsed="false">
      <c r="A101" s="2" t="n">
        <v>35855</v>
      </c>
      <c r="B101" s="3" t="n">
        <v>8799.8</v>
      </c>
      <c r="C101" s="3" t="n">
        <v>1101.75</v>
      </c>
      <c r="D101" s="3" t="n">
        <v>1835.68</v>
      </c>
      <c r="E101" s="3" t="n">
        <v>1220.66</v>
      </c>
      <c r="F101" s="1"/>
      <c r="G101" s="3" t="n">
        <f aca="false">IF(  $A101  &lt;  $M$2,  "-",  B101  /  $M$3  )</f>
        <v>3.25050513259038</v>
      </c>
      <c r="H101" s="3" t="n">
        <f aca="false">IF(  $A101  &lt;  $M$2,  "-",  C101  /  $M$4  )</f>
        <v>3.24101311996235</v>
      </c>
      <c r="I101" s="3" t="n">
        <f aca="false">IF(  $A101  &lt;  $M$2,  "-",  D101  /  $M$5  )</f>
        <v>4.21472195435551</v>
      </c>
      <c r="J101" s="3" t="n">
        <f aca="false">IF(  $A101  &lt;  $M$2,  "-",  E101  /  $M$6  )</f>
        <v>5.72676518883416</v>
      </c>
      <c r="K101" s="1"/>
      <c r="L101" s="1"/>
      <c r="M101" s="1"/>
    </row>
    <row r="102" customFormat="false" ht="12.8" hidden="false" customHeight="false" outlineLevel="0" collapsed="false">
      <c r="A102" s="2" t="n">
        <v>35886</v>
      </c>
      <c r="B102" s="3" t="n">
        <v>9063.36</v>
      </c>
      <c r="C102" s="3" t="n">
        <v>1111.75</v>
      </c>
      <c r="D102" s="3" t="n">
        <v>1868.41</v>
      </c>
      <c r="E102" s="3" t="n">
        <v>1248.12</v>
      </c>
      <c r="F102" s="1"/>
      <c r="G102" s="3" t="n">
        <f aca="false">IF(  $A102  &lt;  $M$2,  "-",  B102  /  $M$3  )</f>
        <v>3.34785997392149</v>
      </c>
      <c r="H102" s="3" t="n">
        <f aca="false">IF(  $A102  &lt;  $M$2,  "-",  C102  /  $M$4  )</f>
        <v>3.27043007589575</v>
      </c>
      <c r="I102" s="3" t="n">
        <f aca="false">IF(  $A102  &lt;  $M$2,  "-",  D102  /  $M$5  )</f>
        <v>4.28987004637921</v>
      </c>
      <c r="J102" s="3" t="n">
        <f aca="false">IF(  $A102  &lt;  $M$2,  "-",  E102  /  $M$6  )</f>
        <v>5.85559465165377</v>
      </c>
      <c r="K102" s="1"/>
      <c r="L102" s="1"/>
      <c r="M102" s="1"/>
    </row>
    <row r="103" customFormat="false" ht="12.8" hidden="false" customHeight="false" outlineLevel="0" collapsed="false">
      <c r="A103" s="2" t="n">
        <v>35916</v>
      </c>
      <c r="B103" s="3" t="n">
        <v>8899.95</v>
      </c>
      <c r="C103" s="3" t="n">
        <v>1090.82</v>
      </c>
      <c r="D103" s="3" t="n">
        <v>1778.87</v>
      </c>
      <c r="E103" s="3" t="n">
        <v>1192.07</v>
      </c>
      <c r="F103" s="1"/>
      <c r="G103" s="3" t="n">
        <f aca="false">IF(  $A103  &lt;  $M$2,  "-",  B103  /  $M$3  )</f>
        <v>3.28749893802106</v>
      </c>
      <c r="H103" s="3" t="n">
        <f aca="false">IF(  $A103  &lt;  $M$2,  "-",  C103  /  $M$4  )</f>
        <v>3.20886038712714</v>
      </c>
      <c r="I103" s="3" t="n">
        <f aca="false">IF(  $A103  &lt;  $M$2,  "-",  D103  /  $M$5  )</f>
        <v>4.08428617348579</v>
      </c>
      <c r="J103" s="3" t="n">
        <f aca="false">IF(  $A103  &lt;  $M$2,  "-",  E103  /  $M$6  )</f>
        <v>5.59263429509735</v>
      </c>
      <c r="K103" s="1"/>
      <c r="L103" s="1"/>
      <c r="M103" s="1"/>
    </row>
    <row r="104" customFormat="false" ht="12.8" hidden="false" customHeight="false" outlineLevel="0" collapsed="false">
      <c r="A104" s="2" t="n">
        <v>35947</v>
      </c>
      <c r="B104" s="3" t="n">
        <v>8952.01</v>
      </c>
      <c r="C104" s="3" t="n">
        <v>1133.84</v>
      </c>
      <c r="D104" s="3" t="n">
        <v>1894.74</v>
      </c>
      <c r="E104" s="3" t="n">
        <v>1337.34</v>
      </c>
      <c r="F104" s="1"/>
      <c r="G104" s="3" t="n">
        <f aca="false">IF(  $A104  &lt;  $M$2,  "-",  B104  /  $M$3  )</f>
        <v>3.30672906793341</v>
      </c>
      <c r="H104" s="3" t="n">
        <f aca="false">IF(  $A104  &lt;  $M$2,  "-",  C104  /  $M$4  )</f>
        <v>3.33541213155263</v>
      </c>
      <c r="I104" s="3" t="n">
        <f aca="false">IF(  $A104  &lt;  $M$2,  "-",  D104  /  $M$5  )</f>
        <v>4.3503237360518</v>
      </c>
      <c r="J104" s="3" t="n">
        <f aca="false">IF(  $A104  &lt;  $M$2,  "-",  E104  /  $M$6  )</f>
        <v>6.27417311752287</v>
      </c>
      <c r="K104" s="1"/>
      <c r="L104" s="1"/>
      <c r="M104" s="1"/>
    </row>
    <row r="105" customFormat="false" ht="12.8" hidden="false" customHeight="false" outlineLevel="0" collapsed="false">
      <c r="A105" s="2" t="n">
        <v>35977</v>
      </c>
      <c r="B105" s="3" t="n">
        <v>8883.29</v>
      </c>
      <c r="C105" s="3" t="n">
        <v>1120.67</v>
      </c>
      <c r="D105" s="3" t="n">
        <v>1872.39</v>
      </c>
      <c r="E105" s="3" t="n">
        <v>1377.26</v>
      </c>
      <c r="F105" s="1"/>
      <c r="G105" s="3" t="n">
        <f aca="false">IF(  $A105  &lt;  $M$2,  "-",  B105  /  $M$3  )</f>
        <v>3.28134500094193</v>
      </c>
      <c r="H105" s="3" t="n">
        <f aca="false">IF(  $A105  &lt;  $M$2,  "-",  C105  /  $M$4  )</f>
        <v>3.29667000058834</v>
      </c>
      <c r="I105" s="3" t="n">
        <f aca="false">IF(  $A105  &lt;  $M$2,  "-",  D105  /  $M$5  )</f>
        <v>4.2990081278413</v>
      </c>
      <c r="J105" s="3" t="n">
        <f aca="false">IF(  $A105  &lt;  $M$2,  "-",  E105  /  $M$6  )</f>
        <v>6.46145906638517</v>
      </c>
      <c r="K105" s="1"/>
      <c r="L105" s="1"/>
      <c r="M105" s="1"/>
    </row>
    <row r="106" customFormat="false" ht="12.8" hidden="false" customHeight="false" outlineLevel="0" collapsed="false">
      <c r="A106" s="2" t="n">
        <v>36008</v>
      </c>
      <c r="B106" s="3" t="n">
        <v>7539.06</v>
      </c>
      <c r="C106" s="3" t="n">
        <v>957.28</v>
      </c>
      <c r="D106" s="3" t="n">
        <v>1499.25</v>
      </c>
      <c r="E106" s="3" t="n">
        <v>1140.34</v>
      </c>
      <c r="F106" s="1"/>
      <c r="G106" s="3" t="n">
        <f aca="false">IF(  $A106  &lt;  $M$2,  "-",  B106  /  $M$3  )</f>
        <v>2.78480797573886</v>
      </c>
      <c r="H106" s="3" t="n">
        <f aca="false">IF(  $A106  &lt;  $M$2,  "-",  C106  /  $M$4  )</f>
        <v>2.81602635759252</v>
      </c>
      <c r="I106" s="3" t="n">
        <f aca="false">IF(  $A106  &lt;  $M$2,  "-",  D106  /  $M$5  )</f>
        <v>3.44227855076457</v>
      </c>
      <c r="J106" s="3" t="n">
        <f aca="false">IF(  $A106  &lt;  $M$2,  "-",  E106  /  $M$6  )</f>
        <v>5.34994135585269</v>
      </c>
      <c r="K106" s="1"/>
      <c r="L106" s="1"/>
      <c r="M106" s="1"/>
    </row>
    <row r="107" customFormat="false" ht="12.8" hidden="false" customHeight="false" outlineLevel="0" collapsed="false">
      <c r="A107" s="2" t="n">
        <v>36039</v>
      </c>
      <c r="B107" s="3" t="n">
        <v>7842.62</v>
      </c>
      <c r="C107" s="3" t="n">
        <v>1017.01</v>
      </c>
      <c r="D107" s="3" t="n">
        <v>1693.84</v>
      </c>
      <c r="E107" s="3" t="n">
        <v>1345.48</v>
      </c>
      <c r="F107" s="1"/>
      <c r="G107" s="3" t="n">
        <f aca="false">IF(  $A107  &lt;  $M$2,  "-",  B107  /  $M$3  )</f>
        <v>2.89693817620355</v>
      </c>
      <c r="H107" s="3" t="n">
        <f aca="false">IF(  $A107  &lt;  $M$2,  "-",  C107  /  $M$4  )</f>
        <v>2.99173383538271</v>
      </c>
      <c r="I107" s="3" t="n">
        <f aca="false">IF(  $A107  &lt;  $M$2,  "-",  D107  /  $M$5  )</f>
        <v>3.88905726224916</v>
      </c>
      <c r="J107" s="3" t="n">
        <f aca="false">IF(  $A107  &lt;  $M$2,  "-",  E107  /  $M$6  )</f>
        <v>6.31236218625381</v>
      </c>
      <c r="K107" s="1"/>
      <c r="L107" s="1"/>
      <c r="M107" s="1"/>
    </row>
    <row r="108" customFormat="false" ht="12.8" hidden="false" customHeight="false" outlineLevel="0" collapsed="false">
      <c r="A108" s="2" t="n">
        <v>36069</v>
      </c>
      <c r="B108" s="3" t="n">
        <v>8592.11</v>
      </c>
      <c r="C108" s="3" t="n">
        <v>1098.67</v>
      </c>
      <c r="D108" s="3" t="n">
        <v>1771.39</v>
      </c>
      <c r="E108" s="3" t="n">
        <v>1400.52</v>
      </c>
      <c r="F108" s="1"/>
      <c r="G108" s="3" t="n">
        <f aca="false">IF(  $A108  &lt;  $M$2,  "-",  B108  /  $M$3  )</f>
        <v>3.17378777412909</v>
      </c>
      <c r="H108" s="3" t="n">
        <f aca="false">IF(  $A108  &lt;  $M$2,  "-",  C108  /  $M$4  )</f>
        <v>3.23195269753486</v>
      </c>
      <c r="I108" s="3" t="n">
        <f aca="false">IF(  $A108  &lt;  $M$2,  "-",  D108  /  $M$5  )</f>
        <v>4.06711209073793</v>
      </c>
      <c r="J108" s="3" t="n">
        <f aca="false">IF(  $A108  &lt;  $M$2,  "-",  E108  /  $M$6  )</f>
        <v>6.57058409570725</v>
      </c>
      <c r="K108" s="1"/>
      <c r="L108" s="1"/>
      <c r="M108" s="1"/>
    </row>
    <row r="109" customFormat="false" ht="12.8" hidden="false" customHeight="false" outlineLevel="0" collapsed="false">
      <c r="A109" s="2" t="n">
        <v>36100</v>
      </c>
      <c r="B109" s="3" t="n">
        <v>9116.55</v>
      </c>
      <c r="C109" s="3" t="n">
        <v>1163.63</v>
      </c>
      <c r="D109" s="3" t="n">
        <v>1949.54</v>
      </c>
      <c r="E109" s="3" t="n">
        <v>1557.96</v>
      </c>
      <c r="F109" s="1"/>
      <c r="G109" s="3" t="n">
        <f aca="false">IF(  $A109  &lt;  $M$2,  "-",  B109  /  $M$3  )</f>
        <v>3.36750750772936</v>
      </c>
      <c r="H109" s="3" t="n">
        <f aca="false">IF(  $A109  &lt;  $M$2,  "-",  C109  /  $M$4  )</f>
        <v>3.42304524327823</v>
      </c>
      <c r="I109" s="3" t="n">
        <f aca="false">IF(  $A109  &lt;  $M$2,  "-",  D109  /  $M$5  )</f>
        <v>4.47614455618313</v>
      </c>
      <c r="J109" s="3" t="n">
        <f aca="false">IF(  $A109  &lt;  $M$2,  "-",  E109  /  $M$6  )</f>
        <v>7.30921885995778</v>
      </c>
      <c r="K109" s="1"/>
      <c r="L109" s="1"/>
      <c r="M109" s="1"/>
    </row>
    <row r="110" customFormat="false" ht="12.8" hidden="false" customHeight="false" outlineLevel="0" collapsed="false">
      <c r="A110" s="2" t="n">
        <v>36130</v>
      </c>
      <c r="B110" s="3" t="n">
        <v>9181.43</v>
      </c>
      <c r="C110" s="3" t="n">
        <v>1229.23</v>
      </c>
      <c r="D110" s="3" t="n">
        <v>2192.69</v>
      </c>
      <c r="E110" s="3" t="n">
        <v>1836.01</v>
      </c>
      <c r="F110" s="1"/>
      <c r="G110" s="3" t="n">
        <f aca="false">IF(  $A110  &lt;  $M$2,  "-",  B110  /  $M$3  )</f>
        <v>3.39147314024402</v>
      </c>
      <c r="H110" s="3" t="n">
        <f aca="false">IF(  $A110  &lt;  $M$2,  "-",  C110  /  $M$4  )</f>
        <v>3.61602047420133</v>
      </c>
      <c r="I110" s="3" t="n">
        <f aca="false">IF(  $A110  &lt;  $M$2,  "-",  D110  /  $M$5  )</f>
        <v>5.03441704550673</v>
      </c>
      <c r="J110" s="3" t="n">
        <f aca="false">IF(  $A110  &lt;  $M$2,  "-",  E110  /  $M$6  )</f>
        <v>8.61369927281257</v>
      </c>
      <c r="K110" s="1"/>
      <c r="L110" s="1"/>
      <c r="M110" s="1"/>
    </row>
    <row r="111" customFormat="false" ht="12.8" hidden="false" customHeight="false" outlineLevel="0" collapsed="false">
      <c r="A111" s="2" t="n">
        <v>36161</v>
      </c>
      <c r="B111" s="3" t="n">
        <v>9358.82</v>
      </c>
      <c r="C111" s="3" t="n">
        <v>1279.64</v>
      </c>
      <c r="D111" s="3" t="n">
        <v>2505.89</v>
      </c>
      <c r="E111" s="3" t="n">
        <v>2127.19</v>
      </c>
      <c r="F111" s="1"/>
      <c r="G111" s="3" t="n">
        <f aca="false">IF(  $A111  &lt;  $M$2,  "-",  B111  /  $M$3  )</f>
        <v>3.45699816416163</v>
      </c>
      <c r="H111" s="3" t="n">
        <f aca="false">IF(  $A111  &lt;  $M$2,  "-",  C111  /  $M$4  )</f>
        <v>3.7643113490616</v>
      </c>
      <c r="I111" s="3" t="n">
        <f aca="false">IF(  $A111  &lt;  $M$2,  "-",  D111  /  $M$5  )</f>
        <v>5.7535243605639</v>
      </c>
      <c r="J111" s="3" t="n">
        <f aca="false">IF(  $A111  &lt;  $M$2,  "-",  E111  /  $M$6  )</f>
        <v>9.9797794980061</v>
      </c>
      <c r="K111" s="1"/>
      <c r="L111" s="1"/>
      <c r="M111" s="1"/>
    </row>
    <row r="112" customFormat="false" ht="12.8" hidden="false" customHeight="false" outlineLevel="0" collapsed="false">
      <c r="A112" s="2" t="n">
        <v>36192</v>
      </c>
      <c r="B112" s="3" t="n">
        <v>9306.57</v>
      </c>
      <c r="C112" s="3" t="n">
        <v>1238.33</v>
      </c>
      <c r="D112" s="3" t="n">
        <v>2288.03</v>
      </c>
      <c r="E112" s="3" t="n">
        <v>1925.28</v>
      </c>
      <c r="F112" s="1"/>
      <c r="G112" s="3" t="n">
        <f aca="false">IF(  $A112  &lt;  $M$2,  "-",  B112  /  $M$3  )</f>
        <v>3.4376978512934</v>
      </c>
      <c r="H112" s="3" t="n">
        <f aca="false">IF(  $A112  &lt;  $M$2,  "-",  C112  /  $M$4  )</f>
        <v>3.64278990410072</v>
      </c>
      <c r="I112" s="3" t="n">
        <f aca="false">IF(  $A112  &lt;  $M$2,  "-",  D112  /  $M$5  )</f>
        <v>5.25331772053084</v>
      </c>
      <c r="J112" s="3" t="n">
        <f aca="false">IF(  $A112  &lt;  $M$2,  "-",  E112  /  $M$6  )</f>
        <v>9.03251231527094</v>
      </c>
      <c r="K112" s="1"/>
      <c r="L112" s="1"/>
      <c r="M112" s="1"/>
    </row>
    <row r="113" customFormat="false" ht="12.8" hidden="false" customHeight="false" outlineLevel="0" collapsed="false">
      <c r="A113" s="2" t="n">
        <v>36220</v>
      </c>
      <c r="B113" s="3" t="n">
        <v>9786.16</v>
      </c>
      <c r="C113" s="3" t="n">
        <v>1286.37</v>
      </c>
      <c r="D113" s="3" t="n">
        <v>2461.4</v>
      </c>
      <c r="E113" s="3" t="n">
        <v>2106.39</v>
      </c>
      <c r="F113" s="1"/>
      <c r="G113" s="3" t="n">
        <f aca="false">IF(  $A113  &lt;  $M$2,  "-",  B113  /  $M$3  )</f>
        <v>3.61485071346515</v>
      </c>
      <c r="H113" s="3" t="n">
        <f aca="false">IF(  $A113  &lt;  $M$2,  "-",  C113  /  $M$4  )</f>
        <v>3.78410896040478</v>
      </c>
      <c r="I113" s="3" t="n">
        <f aca="false">IF(  $A113  &lt;  $M$2,  "-",  D113  /  $M$5  )</f>
        <v>5.65137530422005</v>
      </c>
      <c r="J113" s="3" t="n">
        <f aca="false">IF(  $A113  &lt;  $M$2,  "-",  E113  /  $M$6  )</f>
        <v>9.88219563687544</v>
      </c>
      <c r="K113" s="1"/>
      <c r="L113" s="1"/>
      <c r="M113" s="1"/>
    </row>
    <row r="114" customFormat="false" ht="12.8" hidden="false" customHeight="false" outlineLevel="0" collapsed="false">
      <c r="A114" s="2" t="n">
        <v>36251</v>
      </c>
      <c r="B114" s="3" t="n">
        <v>10789.04</v>
      </c>
      <c r="C114" s="3" t="n">
        <v>1335.18</v>
      </c>
      <c r="D114" s="3" t="n">
        <v>2542.85</v>
      </c>
      <c r="E114" s="3" t="n">
        <v>2136.39</v>
      </c>
      <c r="F114" s="1"/>
      <c r="G114" s="3" t="n">
        <f aca="false">IF(  $A114  &lt;  $M$2,  "-",  B114  /  $M$3  )</f>
        <v>3.9852985176621</v>
      </c>
      <c r="H114" s="3" t="n">
        <f aca="false">IF(  $A114  &lt;  $M$2,  "-",  C114  /  $M$4  )</f>
        <v>3.9276931223157</v>
      </c>
      <c r="I114" s="3" t="n">
        <f aca="false">IF(  $A114  &lt;  $M$2,  "-",  D114  /  $M$5  )</f>
        <v>5.83838453414153</v>
      </c>
      <c r="J114" s="3" t="n">
        <f aca="false">IF(  $A114  &lt;  $M$2,  "-",  E114  /  $M$6  )</f>
        <v>10.0229415904293</v>
      </c>
      <c r="K114" s="1"/>
      <c r="L114" s="1"/>
      <c r="M114" s="1"/>
    </row>
    <row r="115" customFormat="false" ht="12.8" hidden="false" customHeight="false" outlineLevel="0" collapsed="false">
      <c r="A115" s="2" t="n">
        <v>36281</v>
      </c>
      <c r="B115" s="3" t="n">
        <v>10559.75</v>
      </c>
      <c r="C115" s="3" t="n">
        <v>1301.84</v>
      </c>
      <c r="D115" s="3" t="n">
        <v>2470.52</v>
      </c>
      <c r="E115" s="3" t="n">
        <v>2089.7</v>
      </c>
      <c r="F115" s="1"/>
      <c r="G115" s="3" t="n">
        <f aca="false">IF(  $A115  &lt;  $M$2,  "-",  B115  /  $M$3  )</f>
        <v>3.90060246526867</v>
      </c>
      <c r="H115" s="3" t="n">
        <f aca="false">IF(  $A115  &lt;  $M$2,  "-",  C115  /  $M$4  )</f>
        <v>3.82961699123375</v>
      </c>
      <c r="I115" s="3" t="n">
        <f aca="false">IF(  $A115  &lt;  $M$2,  "-",  D115  /  $M$5  )</f>
        <v>5.67231482757037</v>
      </c>
      <c r="J115" s="3" t="n">
        <f aca="false">IF(  $A115  &lt;  $M$2,  "-",  E115  /  $M$6  )</f>
        <v>9.80389397138166</v>
      </c>
      <c r="K115" s="1"/>
      <c r="L115" s="1"/>
      <c r="M115" s="1"/>
    </row>
    <row r="116" customFormat="false" ht="12.8" hidden="false" customHeight="false" outlineLevel="0" collapsed="false">
      <c r="A116" s="2" t="n">
        <v>36312</v>
      </c>
      <c r="B116" s="3" t="n">
        <v>10970.81</v>
      </c>
      <c r="C116" s="3" t="n">
        <v>1372.71</v>
      </c>
      <c r="D116" s="3" t="n">
        <v>2686.12</v>
      </c>
      <c r="E116" s="3" t="n">
        <v>2296.77</v>
      </c>
      <c r="F116" s="1"/>
      <c r="G116" s="3" t="n">
        <f aca="false">IF(  $A116  &lt;  $M$2,  "-",  B116  /  $M$3  )</f>
        <v>4.05244144340483</v>
      </c>
      <c r="H116" s="3" t="n">
        <f aca="false">IF(  $A116  &lt;  $M$2,  "-",  C116  /  $M$4  )</f>
        <v>4.03809495793375</v>
      </c>
      <c r="I116" s="3" t="n">
        <f aca="false">IF(  $A116  &lt;  $M$2,  "-",  D116  /  $M$5  )</f>
        <v>6.1673325067732</v>
      </c>
      <c r="J116" s="3" t="n">
        <f aca="false">IF(  $A116  &lt;  $M$2,  "-",  E116  /  $M$6  )</f>
        <v>10.7753694581281</v>
      </c>
      <c r="K116" s="1"/>
      <c r="L116" s="1"/>
      <c r="M116" s="1"/>
    </row>
    <row r="117" customFormat="false" ht="12.8" hidden="false" customHeight="false" outlineLevel="0" collapsed="false">
      <c r="A117" s="2" t="n">
        <v>36342</v>
      </c>
      <c r="B117" s="3" t="n">
        <v>10655.15</v>
      </c>
      <c r="C117" s="3" t="n">
        <v>1328.72</v>
      </c>
      <c r="D117" s="3" t="n">
        <v>2638.49</v>
      </c>
      <c r="E117" s="3" t="n">
        <v>2270.93</v>
      </c>
      <c r="F117" s="1"/>
      <c r="G117" s="3" t="n">
        <f aca="false">IF(  $A117  &lt;  $M$2,  "-",  B117  /  $M$3  )</f>
        <v>3.93584169680224</v>
      </c>
      <c r="H117" s="3" t="n">
        <f aca="false">IF(  $A117  &lt;  $M$2,  "-",  C117  /  $M$4  )</f>
        <v>3.90868976878273</v>
      </c>
      <c r="I117" s="3" t="n">
        <f aca="false">IF(  $A117  &lt;  $M$2,  "-",  D117  /  $M$5  )</f>
        <v>6.05797400927584</v>
      </c>
      <c r="J117" s="3" t="n">
        <f aca="false">IF(  $A117  &lt;  $M$2,  "-",  E117  /  $M$6  )</f>
        <v>10.6541402768004</v>
      </c>
      <c r="K117" s="1"/>
      <c r="L117" s="1"/>
      <c r="M117" s="1"/>
    </row>
    <row r="118" customFormat="false" ht="12.8" hidden="false" customHeight="false" outlineLevel="0" collapsed="false">
      <c r="A118" s="2" t="n">
        <v>36373</v>
      </c>
      <c r="B118" s="3" t="n">
        <v>10829.28</v>
      </c>
      <c r="C118" s="3" t="n">
        <v>1320.41</v>
      </c>
      <c r="D118" s="3" t="n">
        <v>2739.35</v>
      </c>
      <c r="E118" s="3" t="n">
        <v>2396.87</v>
      </c>
      <c r="F118" s="1"/>
      <c r="G118" s="3" t="n">
        <f aca="false">IF(  $A118  &lt;  $M$2,  "-",  B118  /  $M$3  )</f>
        <v>4.00016252895047</v>
      </c>
      <c r="H118" s="3" t="n">
        <f aca="false">IF(  $A118  &lt;  $M$2,  "-",  C118  /  $M$4  )</f>
        <v>3.88424427840207</v>
      </c>
      <c r="I118" s="3" t="n">
        <f aca="false">IF(  $A118  &lt;  $M$2,  "-",  D118  /  $M$5  )</f>
        <v>6.28954860632778</v>
      </c>
      <c r="J118" s="3" t="n">
        <f aca="false">IF(  $A118  &lt;  $M$2,  "-",  E118  /  $M$6  )</f>
        <v>11.2449917898194</v>
      </c>
      <c r="K118" s="1"/>
      <c r="L118" s="1"/>
      <c r="M118" s="1"/>
    </row>
    <row r="119" customFormat="false" ht="12.8" hidden="false" customHeight="false" outlineLevel="0" collapsed="false">
      <c r="A119" s="2" t="n">
        <v>36404</v>
      </c>
      <c r="B119" s="3" t="n">
        <v>10336.96</v>
      </c>
      <c r="C119" s="3" t="n">
        <v>1282.71</v>
      </c>
      <c r="D119" s="3" t="n">
        <v>2746.16</v>
      </c>
      <c r="E119" s="3" t="n">
        <v>2407.9</v>
      </c>
      <c r="F119" s="1"/>
      <c r="G119" s="3" t="n">
        <f aca="false">IF(  $A119  &lt;  $M$2,  "-",  B119  /  $M$3  )</f>
        <v>3.81830740873445</v>
      </c>
      <c r="H119" s="3" t="n">
        <f aca="false">IF(  $A119  &lt;  $M$2,  "-",  C119  /  $M$4  )</f>
        <v>3.77334235453315</v>
      </c>
      <c r="I119" s="3" t="n">
        <f aca="false">IF(  $A119  &lt;  $M$2,  "-",  D119  /  $M$5  )</f>
        <v>6.3051843688295</v>
      </c>
      <c r="J119" s="3" t="n">
        <f aca="false">IF(  $A119  &lt;  $M$2,  "-",  E119  /  $M$6  )</f>
        <v>11.2967393854093</v>
      </c>
      <c r="K119" s="1"/>
      <c r="L119" s="1"/>
      <c r="M119" s="1"/>
    </row>
    <row r="120" customFormat="false" ht="12.8" hidden="false" customHeight="false" outlineLevel="0" collapsed="false">
      <c r="A120" s="2" t="n">
        <v>36434</v>
      </c>
      <c r="B120" s="3" t="n">
        <v>10729.87</v>
      </c>
      <c r="C120" s="3" t="n">
        <v>1362.93</v>
      </c>
      <c r="D120" s="3" t="n">
        <v>2966.43</v>
      </c>
      <c r="E120" s="3" t="n">
        <v>2637.44</v>
      </c>
      <c r="F120" s="1"/>
      <c r="G120" s="3" t="n">
        <f aca="false">IF(  $A120  &lt;  $M$2,  "-",  B120  /  $M$3  )</f>
        <v>3.96344206766376</v>
      </c>
      <c r="H120" s="3" t="n">
        <f aca="false">IF(  $A120  &lt;  $M$2,  "-",  C120  /  $M$4  )</f>
        <v>4.00932517503089</v>
      </c>
      <c r="I120" s="3" t="n">
        <f aca="false">IF(  $A120  &lt;  $M$2,  "-",  D120  /  $M$5  )</f>
        <v>6.8109243697479</v>
      </c>
      <c r="J120" s="3" t="n">
        <f aca="false">IF(  $A120  &lt;  $M$2,  "-",  E120  /  $M$6  )</f>
        <v>12.3736335913676</v>
      </c>
      <c r="K120" s="1"/>
      <c r="L120" s="1"/>
      <c r="M120" s="1"/>
    </row>
    <row r="121" customFormat="false" ht="12.8" hidden="false" customHeight="false" outlineLevel="0" collapsed="false">
      <c r="A121" s="2" t="n">
        <v>36465</v>
      </c>
      <c r="B121" s="3" t="n">
        <v>10877.81</v>
      </c>
      <c r="C121" s="3" t="n">
        <v>1388.91</v>
      </c>
      <c r="D121" s="3" t="n">
        <v>3336.16</v>
      </c>
      <c r="E121" s="3" t="n">
        <v>2966.71</v>
      </c>
      <c r="F121" s="1"/>
      <c r="G121" s="3" t="n">
        <f aca="false">IF(  $A121  &lt;  $M$2,  "-",  B121  /  $M$3  )</f>
        <v>4.01808873341928</v>
      </c>
      <c r="H121" s="3" t="n">
        <f aca="false">IF(  $A121  &lt;  $M$2,  "-",  C121  /  $M$4  )</f>
        <v>4.08575042654586</v>
      </c>
      <c r="I121" s="3" t="n">
        <f aca="false">IF(  $A121  &lt;  $M$2,  "-",  D121  /  $M$5  )</f>
        <v>7.65982458557193</v>
      </c>
      <c r="J121" s="3" t="n">
        <f aca="false">IF(  $A121  &lt;  $M$2,  "-",  E121  /  $M$6  )</f>
        <v>13.9184142622566</v>
      </c>
      <c r="K121" s="1"/>
      <c r="L121" s="1"/>
      <c r="M121" s="1"/>
    </row>
    <row r="122" customFormat="false" ht="12.8" hidden="false" customHeight="false" outlineLevel="0" collapsed="false">
      <c r="A122" s="2" t="n">
        <v>36495</v>
      </c>
      <c r="B122" s="3" t="n">
        <v>11497.12</v>
      </c>
      <c r="C122" s="3" t="n">
        <v>1469.25</v>
      </c>
      <c r="D122" s="3" t="n">
        <v>4069.31</v>
      </c>
      <c r="E122" s="3" t="n">
        <v>3707.83</v>
      </c>
      <c r="F122" s="1"/>
      <c r="G122" s="3" t="n">
        <f aca="false">IF(  $A122  &lt;  $M$2,  "-",  B122  /  $M$3  )</f>
        <v>4.2468519250446</v>
      </c>
      <c r="H122" s="3" t="n">
        <f aca="false">IF(  $A122  &lt;  $M$2,  "-",  C122  /  $M$4  )</f>
        <v>4.3220862505148</v>
      </c>
      <c r="I122" s="3" t="n">
        <f aca="false">IF(  $A122  &lt;  $M$2,  "-",  D122  /  $M$5  )</f>
        <v>9.34313725490196</v>
      </c>
      <c r="J122" s="3" t="n">
        <f aca="false">IF(  $A122  &lt;  $M$2,  "-",  E122  /  $M$6  )</f>
        <v>17.3954022988506</v>
      </c>
      <c r="K122" s="1"/>
      <c r="L122" s="1"/>
      <c r="M122" s="1"/>
    </row>
    <row r="123" customFormat="false" ht="12.8" hidden="false" customHeight="false" outlineLevel="0" collapsed="false">
      <c r="A123" s="2" t="n">
        <v>36526</v>
      </c>
      <c r="B123" s="3" t="n">
        <v>10940.54</v>
      </c>
      <c r="C123" s="3" t="n">
        <v>1394.46</v>
      </c>
      <c r="D123" s="3" t="n">
        <v>3940.35</v>
      </c>
      <c r="E123" s="3" t="n">
        <v>3570.05</v>
      </c>
      <c r="F123" s="1"/>
      <c r="G123" s="3" t="n">
        <f aca="false">IF(  $A123  &lt;  $M$2,  "-",  B123  /  $M$3  )</f>
        <v>4.0412601903805</v>
      </c>
      <c r="H123" s="3" t="n">
        <f aca="false">IF(  $A123  &lt;  $M$2,  "-",  C123  /  $M$4  )</f>
        <v>4.1020768370889</v>
      </c>
      <c r="I123" s="3" t="n">
        <f aca="false">IF(  $A123  &lt;  $M$2,  "-",  D123  /  $M$5  )</f>
        <v>9.04704504752721</v>
      </c>
      <c r="J123" s="3" t="n">
        <f aca="false">IF(  $A123  &lt;  $M$2,  "-",  E123  /  $M$6  )</f>
        <v>16.7490030494957</v>
      </c>
      <c r="K123" s="1"/>
      <c r="L123" s="1"/>
      <c r="M123" s="1"/>
    </row>
    <row r="124" customFormat="false" ht="12.8" hidden="false" customHeight="false" outlineLevel="0" collapsed="false">
      <c r="A124" s="2" t="n">
        <v>36557</v>
      </c>
      <c r="B124" s="3" t="n">
        <v>10128.31</v>
      </c>
      <c r="C124" s="3" t="n">
        <v>1366.42</v>
      </c>
      <c r="D124" s="3" t="n">
        <v>4696.69</v>
      </c>
      <c r="E124" s="3" t="n">
        <v>4266.94</v>
      </c>
      <c r="F124" s="1"/>
      <c r="G124" s="3" t="n">
        <f aca="false">IF(  $A124  &lt;  $M$2,  "-",  B124  /  $M$3  )</f>
        <v>3.74123544165395</v>
      </c>
      <c r="H124" s="3" t="n">
        <f aca="false">IF(  $A124  &lt;  $M$2,  "-",  C124  /  $M$4  )</f>
        <v>4.01959169265165</v>
      </c>
      <c r="I124" s="3" t="n">
        <f aca="false">IF(  $A124  &lt;  $M$2,  "-",  D124  /  $M$5  )</f>
        <v>10.7836019653763</v>
      </c>
      <c r="J124" s="3" t="n">
        <f aca="false">IF(  $A124  &lt;  $M$2,  "-",  E124  /  $M$6  )</f>
        <v>20.0184846352334</v>
      </c>
      <c r="K124" s="1"/>
      <c r="L124" s="1"/>
      <c r="M124" s="1"/>
    </row>
    <row r="125" customFormat="false" ht="12.8" hidden="false" customHeight="false" outlineLevel="0" collapsed="false">
      <c r="A125" s="2" t="n">
        <v>36586</v>
      </c>
      <c r="B125" s="3" t="n">
        <v>10921.93</v>
      </c>
      <c r="C125" s="3" t="n">
        <v>1498.58</v>
      </c>
      <c r="D125" s="3" t="n">
        <v>4572.83</v>
      </c>
      <c r="E125" s="3" t="n">
        <v>4397.84</v>
      </c>
      <c r="F125" s="1"/>
      <c r="G125" s="3" t="n">
        <f aca="false">IF(  $A125  &lt;  $M$2,  "-",  B125  /  $M$3  )</f>
        <v>4.03438595454361</v>
      </c>
      <c r="H125" s="3" t="n">
        <f aca="false">IF(  $A125  &lt;  $M$2,  "-",  C125  /  $M$4  )</f>
        <v>4.40836618226746</v>
      </c>
      <c r="I125" s="3" t="n">
        <f aca="false">IF(  $A125  &lt;  $M$2,  "-",  D125  /  $M$5  )</f>
        <v>10.4992193598751</v>
      </c>
      <c r="J125" s="3" t="n">
        <f aca="false">IF(  $A125  &lt;  $M$2,  "-",  E125  /  $M$6  )</f>
        <v>20.6326061459066</v>
      </c>
      <c r="K125" s="1"/>
      <c r="L125" s="1"/>
      <c r="M125" s="1"/>
    </row>
    <row r="126" customFormat="false" ht="12.8" hidden="false" customHeight="false" outlineLevel="0" collapsed="false">
      <c r="A126" s="2" t="n">
        <v>36617</v>
      </c>
      <c r="B126" s="3" t="n">
        <v>10733.92</v>
      </c>
      <c r="C126" s="3" t="n">
        <v>1452.43</v>
      </c>
      <c r="D126" s="3" t="n">
        <v>3860.66</v>
      </c>
      <c r="E126" s="3" t="n">
        <v>3773.18</v>
      </c>
      <c r="F126" s="1"/>
      <c r="G126" s="3" t="n">
        <f aca="false">IF(  $A126  &lt;  $M$2,  "-",  B126  /  $M$3  )</f>
        <v>3.96493807277603</v>
      </c>
      <c r="H126" s="3" t="n">
        <f aca="false">IF(  $A126  &lt;  $M$2,  "-",  C126  /  $M$4  )</f>
        <v>4.27260693063482</v>
      </c>
      <c r="I126" s="3" t="n">
        <f aca="false">IF(  $A126  &lt;  $M$2,  "-",  D126  /  $M$5  )</f>
        <v>8.86407677825228</v>
      </c>
      <c r="J126" s="3" t="n">
        <f aca="false">IF(  $A126  &lt;  $M$2,  "-",  E126  /  $M$6  )</f>
        <v>17.7019939010087</v>
      </c>
      <c r="K126" s="1"/>
      <c r="L126" s="1"/>
      <c r="M126" s="1"/>
    </row>
    <row r="127" customFormat="false" ht="12.8" hidden="false" customHeight="false" outlineLevel="0" collapsed="false">
      <c r="A127" s="2" t="n">
        <v>36647</v>
      </c>
      <c r="B127" s="3" t="n">
        <v>10522.34</v>
      </c>
      <c r="C127" s="3" t="n">
        <v>1420.6</v>
      </c>
      <c r="D127" s="3" t="n">
        <v>3400.91</v>
      </c>
      <c r="E127" s="3" t="n">
        <v>3324.08</v>
      </c>
      <c r="F127" s="1"/>
      <c r="G127" s="3" t="n">
        <f aca="false">IF(  $A127  &lt;  $M$2,  "-",  B127  /  $M$3  )</f>
        <v>3.886783810639</v>
      </c>
      <c r="H127" s="3" t="n">
        <f aca="false">IF(  $A127  &lt;  $M$2,  "-",  C127  /  $M$4  )</f>
        <v>4.17897275989881</v>
      </c>
      <c r="I127" s="3" t="n">
        <f aca="false">IF(  $A127  &lt;  $M$2,  "-",  D127  /  $M$5  )</f>
        <v>7.8084906093585</v>
      </c>
      <c r="J127" s="3" t="n">
        <f aca="false">IF(  $A127  &lt;  $M$2,  "-",  E127  /  $M$6  )</f>
        <v>15.5950269763078</v>
      </c>
      <c r="K127" s="1"/>
      <c r="L127" s="1"/>
      <c r="M127" s="1"/>
    </row>
    <row r="128" customFormat="false" ht="12.8" hidden="false" customHeight="false" outlineLevel="0" collapsed="false">
      <c r="A128" s="2" t="n">
        <v>36678</v>
      </c>
      <c r="B128" s="3" t="n">
        <v>10447.9</v>
      </c>
      <c r="C128" s="3" t="n">
        <v>1454.6</v>
      </c>
      <c r="D128" s="3" t="n">
        <v>3966.11</v>
      </c>
      <c r="E128" s="3" t="n">
        <v>3763.79</v>
      </c>
      <c r="F128" s="1"/>
      <c r="G128" s="3" t="n">
        <f aca="false">IF(  $A128  &lt;  $M$2,  "-",  B128  /  $M$3  )</f>
        <v>3.85928686729142</v>
      </c>
      <c r="H128" s="3" t="n">
        <f aca="false">IF(  $A128  &lt;  $M$2,  "-",  C128  /  $M$4  )</f>
        <v>4.27899041007237</v>
      </c>
      <c r="I128" s="3" t="n">
        <f aca="false">IF(  $A128  &lt;  $M$2,  "-",  D128  /  $M$5  )</f>
        <v>9.1061900169904</v>
      </c>
      <c r="J128" s="3" t="n">
        <f aca="false">IF(  $A128  &lt;  $M$2,  "-",  E128  /  $M$6  )</f>
        <v>17.6579404175463</v>
      </c>
      <c r="K128" s="1"/>
      <c r="L128" s="1"/>
      <c r="M128" s="1"/>
    </row>
    <row r="129" customFormat="false" ht="12.8" hidden="false" customHeight="false" outlineLevel="0" collapsed="false">
      <c r="A129" s="2" t="n">
        <v>36708</v>
      </c>
      <c r="B129" s="3" t="n">
        <v>10521.98</v>
      </c>
      <c r="C129" s="3" t="n">
        <v>1430.83</v>
      </c>
      <c r="D129" s="3" t="n">
        <v>3766.99</v>
      </c>
      <c r="E129" s="3" t="n">
        <v>3609.35</v>
      </c>
      <c r="F129" s="1"/>
      <c r="G129" s="3" t="n">
        <f aca="false">IF(  $A129  &lt;  $M$2,  "-",  B129  /  $M$3  )</f>
        <v>3.8866508324068</v>
      </c>
      <c r="H129" s="3" t="n">
        <f aca="false">IF(  $A129  &lt;  $M$2,  "-",  C129  /  $M$4  )</f>
        <v>4.20906630581867</v>
      </c>
      <c r="I129" s="3" t="n">
        <f aca="false">IF(  $A129  &lt;  $M$2,  "-",  D129  /  $M$5  )</f>
        <v>8.64901042384167</v>
      </c>
      <c r="J129" s="3" t="n">
        <f aca="false">IF(  $A129  &lt;  $M$2,  "-",  E129  /  $M$6  )</f>
        <v>16.9333802486512</v>
      </c>
      <c r="K129" s="1"/>
      <c r="L129" s="1"/>
      <c r="M129" s="1"/>
    </row>
    <row r="130" customFormat="false" ht="12.8" hidden="false" customHeight="false" outlineLevel="0" collapsed="false">
      <c r="A130" s="2" t="n">
        <v>36739</v>
      </c>
      <c r="B130" s="3" t="n">
        <v>11215.1</v>
      </c>
      <c r="C130" s="3" t="n">
        <v>1517.68</v>
      </c>
      <c r="D130" s="3" t="n">
        <v>4206.35</v>
      </c>
      <c r="E130" s="3" t="n">
        <v>4077.59</v>
      </c>
      <c r="F130" s="1"/>
      <c r="G130" s="3" t="n">
        <f aca="false">IF(  $A130  &lt;  $M$2,  "-",  B130  /  $M$3  )</f>
        <v>4.14267825547335</v>
      </c>
      <c r="H130" s="3" t="n">
        <f aca="false">IF(  $A130  &lt;  $M$2,  "-",  C130  /  $M$4  )</f>
        <v>4.46455256810025</v>
      </c>
      <c r="I130" s="3" t="n">
        <f aca="false">IF(  $A130  &lt;  $M$2,  "-",  D130  /  $M$5  )</f>
        <v>9.65778114524498</v>
      </c>
      <c r="J130" s="3" t="n">
        <f aca="false">IF(  $A130  &lt;  $M$2,  "-",  E130  /  $M$6  )</f>
        <v>19.1301430917194</v>
      </c>
      <c r="K130" s="1"/>
      <c r="L130" s="1"/>
      <c r="M130" s="1"/>
    </row>
    <row r="131" customFormat="false" ht="12.8" hidden="false" customHeight="false" outlineLevel="0" collapsed="false">
      <c r="A131" s="2" t="n">
        <v>36770</v>
      </c>
      <c r="B131" s="3" t="n">
        <v>10650.92</v>
      </c>
      <c r="C131" s="3" t="n">
        <v>1436.51</v>
      </c>
      <c r="D131" s="3" t="n">
        <v>3672.82</v>
      </c>
      <c r="E131" s="3" t="n">
        <v>3570.61</v>
      </c>
      <c r="F131" s="1"/>
      <c r="G131" s="3" t="n">
        <f aca="false">IF(  $A131  &lt;  $M$2,  "-",  B131  /  $M$3  )</f>
        <v>3.93427920257387</v>
      </c>
      <c r="H131" s="3" t="n">
        <f aca="false">IF(  $A131  &lt;  $M$2,  "-",  C131  /  $M$4  )</f>
        <v>4.22577513678885</v>
      </c>
      <c r="I131" s="3" t="n">
        <f aca="false">IF(  $A131  &lt;  $M$2,  "-",  D131  /  $M$5  )</f>
        <v>8.43279606924737</v>
      </c>
      <c r="J131" s="3" t="n">
        <f aca="false">IF(  $A131  &lt;  $M$2,  "-",  E131  /  $M$6  )</f>
        <v>16.7516303072953</v>
      </c>
      <c r="K131" s="1"/>
      <c r="L131" s="1"/>
      <c r="M131" s="1"/>
    </row>
    <row r="132" customFormat="false" ht="12.8" hidden="false" customHeight="false" outlineLevel="0" collapsed="false">
      <c r="A132" s="2" t="n">
        <v>36800</v>
      </c>
      <c r="B132" s="3" t="n">
        <v>10971.14</v>
      </c>
      <c r="C132" s="3" t="n">
        <v>1429.4</v>
      </c>
      <c r="D132" s="3" t="n">
        <v>3369.63</v>
      </c>
      <c r="E132" s="3" t="n">
        <v>3282.3</v>
      </c>
      <c r="F132" s="1"/>
      <c r="G132" s="3" t="n">
        <f aca="false">IF(  $A132  &lt;  $M$2,  "-",  B132  /  $M$3  )</f>
        <v>4.05256334011769</v>
      </c>
      <c r="H132" s="3" t="n">
        <f aca="false">IF(  $A132  &lt;  $M$2,  "-",  C132  /  $M$4  )</f>
        <v>4.2048596811202</v>
      </c>
      <c r="I132" s="3" t="n">
        <f aca="false">IF(  $A132  &lt;  $M$2,  "-",  D132  /  $M$5  )</f>
        <v>7.73667171786748</v>
      </c>
      <c r="J132" s="3" t="n">
        <f aca="false">IF(  $A132  &lt;  $M$2,  "-",  E132  /  $M$6  )</f>
        <v>15.3990147783251</v>
      </c>
      <c r="K132" s="1"/>
      <c r="L132" s="1"/>
      <c r="M132" s="1"/>
    </row>
    <row r="133" customFormat="false" ht="12.8" hidden="false" customHeight="false" outlineLevel="0" collapsed="false">
      <c r="A133" s="2" t="n">
        <v>36831</v>
      </c>
      <c r="B133" s="3" t="n">
        <v>10414.49</v>
      </c>
      <c r="C133" s="3" t="n">
        <v>1314.95</v>
      </c>
      <c r="D133" s="3" t="n">
        <v>2597.93</v>
      </c>
      <c r="E133" s="3" t="n">
        <v>2506.54</v>
      </c>
      <c r="F133" s="1"/>
      <c r="G133" s="3" t="n">
        <f aca="false">IF(  $A133  &lt;  $M$2,  "-",  B133  /  $M$3  )</f>
        <v>3.8469457485751</v>
      </c>
      <c r="H133" s="3" t="n">
        <f aca="false">IF(  $A133  &lt;  $M$2,  "-",  C133  /  $M$4  )</f>
        <v>3.86818262046243</v>
      </c>
      <c r="I133" s="3" t="n">
        <f aca="false">IF(  $A133  &lt;  $M$2,  "-",  D133  /  $M$5  )</f>
        <v>5.96484823437572</v>
      </c>
      <c r="J133" s="3" t="n">
        <f aca="false">IF(  $A133  &lt;  $M$2,  "-",  E133  /  $M$6  )</f>
        <v>11.7595120806943</v>
      </c>
      <c r="K133" s="1"/>
      <c r="L133" s="1"/>
      <c r="M133" s="1"/>
    </row>
    <row r="134" customFormat="false" ht="12.8" hidden="false" customHeight="false" outlineLevel="0" collapsed="false">
      <c r="A134" s="2" t="n">
        <v>36861</v>
      </c>
      <c r="B134" s="3" t="n">
        <v>10786.85</v>
      </c>
      <c r="C134" s="3" t="n">
        <v>1320.28</v>
      </c>
      <c r="D134" s="3" t="n">
        <v>2470.52</v>
      </c>
      <c r="E134" s="3" t="n">
        <v>2341.7</v>
      </c>
      <c r="F134" s="1"/>
      <c r="G134" s="3" t="n">
        <f aca="false">IF(  $A134  &lt;  $M$2,  "-",  B134  /  $M$3  )</f>
        <v>3.98448956674953</v>
      </c>
      <c r="H134" s="3" t="n">
        <f aca="false">IF(  $A134  &lt;  $M$2,  "-",  C134  /  $M$4  )</f>
        <v>3.88386185797494</v>
      </c>
      <c r="I134" s="3" t="n">
        <f aca="false">IF(  $A134  &lt;  $M$2,  "-",  D134  /  $M$5  )</f>
        <v>5.67231482757037</v>
      </c>
      <c r="J134" s="3" t="n">
        <f aca="false">IF(  $A134  &lt;  $M$2,  "-",  E134  /  $M$6  )</f>
        <v>10.9861599812339</v>
      </c>
      <c r="K134" s="1"/>
      <c r="L134" s="1"/>
      <c r="M134" s="1"/>
    </row>
    <row r="135" customFormat="false" ht="12.8" hidden="false" customHeight="false" outlineLevel="0" collapsed="false">
      <c r="A135" s="2" t="n">
        <v>36892</v>
      </c>
      <c r="B135" s="3" t="n">
        <v>10887.36</v>
      </c>
      <c r="C135" s="3" t="n">
        <v>1366.01</v>
      </c>
      <c r="D135" s="3" t="n">
        <v>2772.73</v>
      </c>
      <c r="E135" s="3" t="n">
        <v>2593</v>
      </c>
      <c r="F135" s="1"/>
      <c r="G135" s="3" t="n">
        <f aca="false">IF(  $A135  &lt;  $M$2,  "-",  B135  /  $M$3  )</f>
        <v>4.02161635041242</v>
      </c>
      <c r="H135" s="3" t="n">
        <f aca="false">IF(  $A135  &lt;  $M$2,  "-",  C135  /  $M$4  )</f>
        <v>4.01838559745838</v>
      </c>
      <c r="I135" s="3" t="n">
        <f aca="false">IF(  $A135  &lt;  $M$2,  "-",  D135  /  $M$5  )</f>
        <v>6.36618909859026</v>
      </c>
      <c r="J135" s="3" t="n">
        <f aca="false">IF(  $A135  &lt;  $M$2,  "-",  E135  /  $M$6  )</f>
        <v>12.1651419188365</v>
      </c>
      <c r="K135" s="1"/>
      <c r="L135" s="1"/>
      <c r="M135" s="1"/>
    </row>
    <row r="136" customFormat="false" ht="12.8" hidden="false" customHeight="false" outlineLevel="0" collapsed="false">
      <c r="A136" s="2" t="n">
        <v>36923</v>
      </c>
      <c r="B136" s="3" t="n">
        <v>10495.28</v>
      </c>
      <c r="C136" s="3" t="n">
        <v>1239.94</v>
      </c>
      <c r="D136" s="3" t="n">
        <v>2151.83</v>
      </c>
      <c r="E136" s="3" t="n">
        <v>1908.32</v>
      </c>
      <c r="F136" s="1"/>
      <c r="G136" s="3" t="n">
        <f aca="false">IF(  $A136  &lt;  $M$2,  "-",  B136  /  $M$3  )</f>
        <v>3.87678828018514</v>
      </c>
      <c r="H136" s="3" t="n">
        <f aca="false">IF(  $A136  &lt;  $M$2,  "-",  C136  /  $M$4  )</f>
        <v>3.647526034006</v>
      </c>
      <c r="I136" s="3" t="n">
        <f aca="false">IF(  $A136  &lt;  $M$2,  "-",  D136  /  $M$5  )</f>
        <v>4.9406024704964</v>
      </c>
      <c r="J136" s="3" t="n">
        <f aca="false">IF(  $A136  &lt;  $M$2,  "-",  E136  /  $M$6  )</f>
        <v>8.95294393619517</v>
      </c>
      <c r="K136" s="1"/>
      <c r="L136" s="1"/>
      <c r="M136" s="1"/>
    </row>
    <row r="137" customFormat="false" ht="12.8" hidden="false" customHeight="false" outlineLevel="0" collapsed="false">
      <c r="A137" s="2" t="n">
        <v>36951</v>
      </c>
      <c r="B137" s="3" t="n">
        <v>9878.78</v>
      </c>
      <c r="C137" s="3" t="n">
        <v>1160.33</v>
      </c>
      <c r="D137" s="3" t="n">
        <v>1840.26</v>
      </c>
      <c r="E137" s="3" t="n">
        <v>1573.25</v>
      </c>
      <c r="F137" s="1"/>
      <c r="G137" s="3" t="n">
        <f aca="false">IF(  $A137  &lt;  $M$2,  "-",  B137  /  $M$3  )</f>
        <v>3.64906305753894</v>
      </c>
      <c r="H137" s="3" t="n">
        <f aca="false">IF(  $A137  &lt;  $M$2,  "-",  C137  /  $M$4  )</f>
        <v>3.4133376478202</v>
      </c>
      <c r="I137" s="3" t="n">
        <f aca="false">IF(  $A137  &lt;  $M$2,  "-",  D137  /  $M$5  )</f>
        <v>4.22523763603802</v>
      </c>
      <c r="J137" s="3" t="n">
        <f aca="false">IF(  $A137  &lt;  $M$2,  "-",  E137  /  $M$6  )</f>
        <v>7.38095238095238</v>
      </c>
      <c r="K137" s="1"/>
      <c r="L137" s="1"/>
      <c r="M137" s="1"/>
    </row>
    <row r="138" customFormat="false" ht="12.8" hidden="false" customHeight="false" outlineLevel="0" collapsed="false">
      <c r="A138" s="2" t="n">
        <v>36982</v>
      </c>
      <c r="B138" s="3" t="n">
        <v>10734.97</v>
      </c>
      <c r="C138" s="3" t="n">
        <v>1249.46</v>
      </c>
      <c r="D138" s="3" t="n">
        <v>2116.24</v>
      </c>
      <c r="E138" s="3" t="n">
        <v>1855.15</v>
      </c>
      <c r="F138" s="1"/>
      <c r="G138" s="3" t="n">
        <f aca="false">IF(  $A138  &lt;  $M$2,  "-",  B138  /  $M$3  )</f>
        <v>3.96532592595329</v>
      </c>
      <c r="H138" s="3" t="n">
        <f aca="false">IF(  $A138  &lt;  $M$2,  "-",  C138  /  $M$4  )</f>
        <v>3.6755309760546</v>
      </c>
      <c r="I138" s="3" t="n">
        <f aca="false">IF(  $A138  &lt;  $M$2,  "-",  D138  /  $M$5  )</f>
        <v>4.85888781742205</v>
      </c>
      <c r="J138" s="3" t="n">
        <f aca="false">IF(  $A138  &lt;  $M$2,  "-",  E138  /  $M$6  )</f>
        <v>8.70349519117992</v>
      </c>
      <c r="K138" s="1"/>
      <c r="L138" s="1"/>
      <c r="M138" s="1"/>
    </row>
    <row r="139" customFormat="false" ht="12.8" hidden="false" customHeight="false" outlineLevel="0" collapsed="false">
      <c r="A139" s="2" t="n">
        <v>37012</v>
      </c>
      <c r="B139" s="3" t="n">
        <v>10911.94</v>
      </c>
      <c r="C139" s="3" t="n">
        <v>1255.82</v>
      </c>
      <c r="D139" s="3" t="n">
        <v>2110.49</v>
      </c>
      <c r="E139" s="3" t="n">
        <v>1799.89</v>
      </c>
      <c r="F139" s="1"/>
      <c r="G139" s="3" t="n">
        <f aca="false">IF(  $A139  &lt;  $M$2,  "-",  B139  /  $M$3  )</f>
        <v>4.0306958086</v>
      </c>
      <c r="H139" s="3" t="n">
        <f aca="false">IF(  $A139  &lt;  $M$2,  "-",  C139  /  $M$4  )</f>
        <v>3.69424016002824</v>
      </c>
      <c r="I139" s="3" t="n">
        <f aca="false">IF(  $A139  &lt;  $M$2,  "-",  D139  /  $M$5  )</f>
        <v>4.84568581530973</v>
      </c>
      <c r="J139" s="3" t="n">
        <f aca="false">IF(  $A139  &lt;  $M$2,  "-",  E139  /  $M$6  )</f>
        <v>8.44424114473376</v>
      </c>
      <c r="K139" s="1"/>
      <c r="L139" s="1"/>
      <c r="M139" s="1"/>
    </row>
    <row r="140" customFormat="false" ht="12.8" hidden="false" customHeight="false" outlineLevel="0" collapsed="false">
      <c r="A140" s="2" t="n">
        <v>37043</v>
      </c>
      <c r="B140" s="3" t="n">
        <v>10502.4</v>
      </c>
      <c r="C140" s="3" t="n">
        <v>1224.38</v>
      </c>
      <c r="D140" s="3" t="n">
        <v>2161.24</v>
      </c>
      <c r="E140" s="3" t="n">
        <v>1830.19</v>
      </c>
      <c r="F140" s="1"/>
      <c r="G140" s="3" t="n">
        <f aca="false">IF(  $A140  &lt;  $M$2,  "-",  B140  /  $M$3  )</f>
        <v>3.87941829411091</v>
      </c>
      <c r="H140" s="3" t="n">
        <f aca="false">IF(  $A140  &lt;  $M$2,  "-",  C140  /  $M$4  )</f>
        <v>3.60175325057363</v>
      </c>
      <c r="I140" s="3" t="n">
        <f aca="false">IF(  $A140  &lt;  $M$2,  "-",  D140  /  $M$5  )</f>
        <v>4.96220783395325</v>
      </c>
      <c r="J140" s="3" t="n">
        <f aca="false">IF(  $A140  &lt;  $M$2,  "-",  E140  /  $M$6  )</f>
        <v>8.58639455782313</v>
      </c>
      <c r="K140" s="1"/>
      <c r="L140" s="1"/>
      <c r="M140" s="1"/>
    </row>
    <row r="141" customFormat="false" ht="12.8" hidden="false" customHeight="false" outlineLevel="0" collapsed="false">
      <c r="A141" s="2" t="n">
        <v>37073</v>
      </c>
      <c r="B141" s="3" t="n">
        <v>10522.81</v>
      </c>
      <c r="C141" s="3" t="n">
        <v>1211.23</v>
      </c>
      <c r="D141" s="3" t="n">
        <v>2027.13</v>
      </c>
      <c r="E141" s="3" t="n">
        <v>1683.61</v>
      </c>
      <c r="F141" s="1"/>
      <c r="G141" s="3" t="n">
        <f aca="false">IF(  $A141  &lt;  $M$2,  "-",  B141  /  $M$3  )</f>
        <v>3.88695742110882</v>
      </c>
      <c r="H141" s="3" t="n">
        <f aca="false">IF(  $A141  &lt;  $M$2,  "-",  C141  /  $M$4  )</f>
        <v>3.56306995352121</v>
      </c>
      <c r="I141" s="3" t="n">
        <f aca="false">IF(  $A141  &lt;  $M$2,  "-",  D141  /  $M$5  )</f>
        <v>4.6542912246866</v>
      </c>
      <c r="J141" s="3" t="n">
        <f aca="false">IF(  $A141  &lt;  $M$2,  "-",  E141  /  $M$6  )</f>
        <v>7.89870982875909</v>
      </c>
      <c r="K141" s="1"/>
      <c r="L141" s="1"/>
      <c r="M141" s="1"/>
    </row>
    <row r="142" customFormat="false" ht="12.8" hidden="false" customHeight="false" outlineLevel="0" collapsed="false">
      <c r="A142" s="2" t="n">
        <v>37104</v>
      </c>
      <c r="B142" s="3" t="n">
        <v>9949.75</v>
      </c>
      <c r="C142" s="3" t="n">
        <v>1133.58</v>
      </c>
      <c r="D142" s="3" t="n">
        <v>1805.43</v>
      </c>
      <c r="E142" s="3" t="n">
        <v>1469.7</v>
      </c>
      <c r="F142" s="1"/>
      <c r="G142" s="3" t="n">
        <f aca="false">IF(  $A142  &lt;  $M$2,  "-",  B142  /  $M$3  )</f>
        <v>3.67527823848168</v>
      </c>
      <c r="H142" s="3" t="n">
        <f aca="false">IF(  $A142  &lt;  $M$2,  "-",  C142  /  $M$4  )</f>
        <v>3.33464729069836</v>
      </c>
      <c r="I142" s="3" t="n">
        <f aca="false">IF(  $A142  &lt;  $M$2,  "-",  D142  /  $M$5  )</f>
        <v>4.14526794324287</v>
      </c>
      <c r="J142" s="3" t="n">
        <f aca="false">IF(  $A142  &lt;  $M$2,  "-",  E142  /  $M$6  )</f>
        <v>6.89514426460239</v>
      </c>
      <c r="K142" s="1"/>
      <c r="L142" s="1"/>
      <c r="M142" s="1"/>
    </row>
    <row r="143" customFormat="false" ht="12.8" hidden="false" customHeight="false" outlineLevel="0" collapsed="false">
      <c r="A143" s="2" t="n">
        <v>37135</v>
      </c>
      <c r="B143" s="3" t="n">
        <v>8847.56</v>
      </c>
      <c r="C143" s="3" t="n">
        <v>1040.94</v>
      </c>
      <c r="D143" s="3" t="n">
        <v>1498.8</v>
      </c>
      <c r="E143" s="3" t="n">
        <v>1168.37</v>
      </c>
      <c r="F143" s="1"/>
      <c r="G143" s="3" t="n">
        <f aca="false">IF(  $A143  &lt;  $M$2,  "-",  B143  /  $M$3  )</f>
        <v>3.26814691139586</v>
      </c>
      <c r="H143" s="3" t="n">
        <f aca="false">IF(  $A143  &lt;  $M$2,  "-",  C143  /  $M$4  )</f>
        <v>3.06212861093134</v>
      </c>
      <c r="I143" s="3" t="n">
        <f aca="false">IF(  $A143  &lt;  $M$2,  "-",  D143  /  $M$5  )</f>
        <v>3.44124535059926</v>
      </c>
      <c r="J143" s="3" t="n">
        <f aca="false">IF(  $A143  &lt;  $M$2,  "-",  E143  /  $M$6  )</f>
        <v>5.48144499178982</v>
      </c>
      <c r="K143" s="1"/>
      <c r="L143" s="1"/>
      <c r="M143" s="1"/>
    </row>
    <row r="144" customFormat="false" ht="12.8" hidden="false" customHeight="false" outlineLevel="0" collapsed="false">
      <c r="A144" s="2" t="n">
        <v>37165</v>
      </c>
      <c r="B144" s="3" t="n">
        <v>9075.14</v>
      </c>
      <c r="C144" s="3" t="n">
        <v>1059.78</v>
      </c>
      <c r="D144" s="3" t="n">
        <v>1690.2</v>
      </c>
      <c r="E144" s="3" t="n">
        <v>1364.78</v>
      </c>
      <c r="F144" s="1"/>
      <c r="G144" s="3" t="n">
        <f aca="false">IF(  $A144  &lt;  $M$2,  "-",  B144  /  $M$3  )</f>
        <v>3.35221131718633</v>
      </c>
      <c r="H144" s="3" t="n">
        <f aca="false">IF(  $A144  &lt;  $M$2,  "-",  C144  /  $M$4  )</f>
        <v>3.11755015590987</v>
      </c>
      <c r="I144" s="3" t="n">
        <f aca="false">IF(  $A144  &lt;  $M$2,  "-",  D144  /  $M$5  )</f>
        <v>3.88069982091197</v>
      </c>
      <c r="J144" s="3" t="n">
        <f aca="false">IF(  $A144  &lt;  $M$2,  "-",  E144  /  $M$6  )</f>
        <v>6.40290874970678</v>
      </c>
      <c r="K144" s="1"/>
      <c r="L144" s="1"/>
      <c r="M144" s="1"/>
    </row>
    <row r="145" customFormat="false" ht="12.8" hidden="false" customHeight="false" outlineLevel="0" collapsed="false">
      <c r="A145" s="2" t="n">
        <v>37196</v>
      </c>
      <c r="B145" s="3" t="n">
        <v>9851.56</v>
      </c>
      <c r="C145" s="3" t="n">
        <v>1139.45</v>
      </c>
      <c r="D145" s="3" t="n">
        <v>1930.58</v>
      </c>
      <c r="E145" s="3" t="n">
        <v>1596.05</v>
      </c>
      <c r="F145" s="1"/>
      <c r="G145" s="3" t="n">
        <f aca="false">IF(  $A145  &lt;  $M$2,  "-",  B145  /  $M$3  )</f>
        <v>3.63900842564855</v>
      </c>
      <c r="H145" s="3" t="n">
        <f aca="false">IF(  $A145  &lt;  $M$2,  "-",  C145  /  $M$4  )</f>
        <v>3.35191504383126</v>
      </c>
      <c r="I145" s="3" t="n">
        <f aca="false">IF(  $A145  &lt;  $M$2,  "-",  D145  /  $M$5  )</f>
        <v>4.43261238921798</v>
      </c>
      <c r="J145" s="3" t="n">
        <f aca="false">IF(  $A145  &lt;  $M$2,  "-",  E145  /  $M$6  )</f>
        <v>7.4879193056533</v>
      </c>
      <c r="K145" s="1"/>
      <c r="L145" s="1"/>
      <c r="M145" s="1"/>
    </row>
    <row r="146" customFormat="false" ht="12.8" hidden="false" customHeight="false" outlineLevel="0" collapsed="false">
      <c r="A146" s="2" t="n">
        <v>37226</v>
      </c>
      <c r="B146" s="3" t="n">
        <v>10021.5</v>
      </c>
      <c r="C146" s="3" t="n">
        <v>1148.08</v>
      </c>
      <c r="D146" s="3" t="n">
        <v>1950.4</v>
      </c>
      <c r="E146" s="3" t="n">
        <v>1577.05</v>
      </c>
      <c r="F146" s="1"/>
      <c r="G146" s="3" t="n">
        <f aca="false">IF(  $A146  &lt;  $M$2,  "-",  B146  /  $M$3  )</f>
        <v>3.70178153892753</v>
      </c>
      <c r="H146" s="3" t="n">
        <f aca="false">IF(  $A146  &lt;  $M$2,  "-",  C146  /  $M$4  )</f>
        <v>3.37730187680179</v>
      </c>
      <c r="I146" s="3" t="n">
        <f aca="false">IF(  $A146  &lt;  $M$2,  "-",  D146  /  $M$5  )</f>
        <v>4.47811911649906</v>
      </c>
      <c r="J146" s="3" t="n">
        <f aca="false">IF(  $A146  &lt;  $M$2,  "-",  E146  /  $M$6  )</f>
        <v>7.39878020173587</v>
      </c>
      <c r="K146" s="1"/>
      <c r="L146" s="1"/>
      <c r="M146" s="1"/>
    </row>
    <row r="147" customFormat="false" ht="12.8" hidden="false" customHeight="false" outlineLevel="0" collapsed="false">
      <c r="A147" s="2" t="n">
        <v>37257</v>
      </c>
      <c r="B147" s="3" t="n">
        <v>9920</v>
      </c>
      <c r="C147" s="3" t="n">
        <v>1130.2</v>
      </c>
      <c r="D147" s="3" t="n">
        <v>1934.03</v>
      </c>
      <c r="E147" s="3" t="n">
        <v>1550.17</v>
      </c>
      <c r="F147" s="1"/>
      <c r="G147" s="3" t="n">
        <f aca="false">IF(  $A147  &lt;  $M$2,  "-",  B147  /  $M$3  )</f>
        <v>3.66428906512609</v>
      </c>
      <c r="H147" s="3" t="n">
        <f aca="false">IF(  $A147  &lt;  $M$2,  "-",  C147  /  $M$4  )</f>
        <v>3.32470435959287</v>
      </c>
      <c r="I147" s="3" t="n">
        <f aca="false">IF(  $A147  &lt;  $M$2,  "-",  D147  /  $M$5  )</f>
        <v>4.44053359048537</v>
      </c>
      <c r="J147" s="3" t="n">
        <f aca="false">IF(  $A147  &lt;  $M$2,  "-",  E147  /  $M$6  )</f>
        <v>7.27267182735163</v>
      </c>
      <c r="K147" s="1"/>
      <c r="L147" s="1"/>
      <c r="M147" s="1"/>
    </row>
    <row r="148" customFormat="false" ht="12.8" hidden="false" customHeight="false" outlineLevel="0" collapsed="false">
      <c r="A148" s="2" t="n">
        <v>37288</v>
      </c>
      <c r="B148" s="3" t="n">
        <v>10106.13</v>
      </c>
      <c r="C148" s="3" t="n">
        <v>1106.73</v>
      </c>
      <c r="D148" s="3" t="n">
        <v>1731.49</v>
      </c>
      <c r="E148" s="3" t="n">
        <v>1359.22</v>
      </c>
      <c r="F148" s="1"/>
      <c r="G148" s="3" t="n">
        <f aca="false">IF(  $A148  &lt;  $M$2,  "-",  B148  /  $M$3  )</f>
        <v>3.73304250501439</v>
      </c>
      <c r="H148" s="3" t="n">
        <f aca="false">IF(  $A148  &lt;  $M$2,  "-",  C148  /  $M$4  )</f>
        <v>3.25566276401718</v>
      </c>
      <c r="I148" s="3" t="n">
        <f aca="false">IF(  $A148  &lt;  $M$2,  "-",  D148  /  $M$5  )</f>
        <v>3.97550167608027</v>
      </c>
      <c r="J148" s="3" t="n">
        <f aca="false">IF(  $A148  &lt;  $M$2,  "-",  E148  /  $M$6  )</f>
        <v>6.37682383298147</v>
      </c>
      <c r="K148" s="1"/>
      <c r="L148" s="1"/>
      <c r="M148" s="1"/>
    </row>
    <row r="149" customFormat="false" ht="12.8" hidden="false" customHeight="false" outlineLevel="0" collapsed="false">
      <c r="A149" s="2" t="n">
        <v>37316</v>
      </c>
      <c r="B149" s="3" t="n">
        <v>10403.94</v>
      </c>
      <c r="C149" s="3" t="n">
        <v>1147.39</v>
      </c>
      <c r="D149" s="3" t="n">
        <v>1845.35</v>
      </c>
      <c r="E149" s="3" t="n">
        <v>1452.81</v>
      </c>
      <c r="F149" s="1"/>
      <c r="G149" s="3" t="n">
        <f aca="false">IF(  $A149  &lt;  $M$2,  "-",  B149  /  $M$3  )</f>
        <v>3.84304874760362</v>
      </c>
      <c r="H149" s="3" t="n">
        <f aca="false">IF(  $A149  &lt;  $M$2,  "-",  C149  /  $M$4  )</f>
        <v>3.37527210684238</v>
      </c>
      <c r="I149" s="3" t="n">
        <f aca="false">IF(  $A149  &lt;  $M$2,  "-",  D149  /  $M$5  )</f>
        <v>4.23692427790788</v>
      </c>
      <c r="J149" s="3" t="n">
        <f aca="false">IF(  $A149  &lt;  $M$2,  "-",  E149  /  $M$6  )</f>
        <v>6.81590429275158</v>
      </c>
      <c r="K149" s="1"/>
      <c r="L149" s="1"/>
      <c r="M149" s="1"/>
    </row>
    <row r="150" customFormat="false" ht="12.8" hidden="false" customHeight="false" outlineLevel="0" collapsed="false">
      <c r="A150" s="2" t="n">
        <v>37347</v>
      </c>
      <c r="B150" s="3" t="n">
        <v>9946.22</v>
      </c>
      <c r="C150" s="3" t="n">
        <v>1076.92</v>
      </c>
      <c r="D150" s="3" t="n">
        <v>1688.23</v>
      </c>
      <c r="E150" s="3" t="n">
        <v>1277.07</v>
      </c>
      <c r="F150" s="1"/>
      <c r="G150" s="3" t="n">
        <f aca="false">IF(  $A150  &lt;  $M$2,  "-",  B150  /  $M$3  )</f>
        <v>3.67397431303815</v>
      </c>
      <c r="H150" s="3" t="n">
        <f aca="false">IF(  $A150  &lt;  $M$2,  "-",  C150  /  $M$4  )</f>
        <v>3.16797081837971</v>
      </c>
      <c r="I150" s="3" t="n">
        <f aca="false">IF(  $A150  &lt;  $M$2,  "-",  D150  /  $M$5  )</f>
        <v>3.87617670018827</v>
      </c>
      <c r="J150" s="3" t="n">
        <f aca="false">IF(  $A150  &lt;  $M$2,  "-",  E150  /  $M$6  )</f>
        <v>5.99141449683322</v>
      </c>
      <c r="K150" s="1"/>
      <c r="L150" s="1"/>
      <c r="M150" s="1"/>
    </row>
    <row r="151" customFormat="false" ht="12.8" hidden="false" customHeight="false" outlineLevel="0" collapsed="false">
      <c r="A151" s="2" t="n">
        <v>37377</v>
      </c>
      <c r="B151" s="3" t="n">
        <v>9925.25</v>
      </c>
      <c r="C151" s="3" t="n">
        <v>1067.14</v>
      </c>
      <c r="D151" s="3" t="n">
        <v>1615.73</v>
      </c>
      <c r="E151" s="3" t="n">
        <v>1208.34</v>
      </c>
      <c r="F151" s="1"/>
      <c r="G151" s="3" t="n">
        <f aca="false">IF(  $A151  &lt;  $M$2,  "-",  B151  /  $M$3  )</f>
        <v>3.66622833101237</v>
      </c>
      <c r="H151" s="3" t="n">
        <f aca="false">IF(  $A151  &lt;  $M$2,  "-",  C151  /  $M$4  )</f>
        <v>3.13920103547685</v>
      </c>
      <c r="I151" s="3" t="n">
        <f aca="false">IF(  $A151  &lt;  $M$2,  "-",  D151  /  $M$5  )</f>
        <v>3.70971667355467</v>
      </c>
      <c r="J151" s="3" t="n">
        <f aca="false">IF(  $A151  &lt;  $M$2,  "-",  E151  /  $M$6  )</f>
        <v>5.66896551724138</v>
      </c>
      <c r="K151" s="1"/>
      <c r="L151" s="1"/>
      <c r="M151" s="1"/>
    </row>
    <row r="152" customFormat="false" ht="12.8" hidden="false" customHeight="false" outlineLevel="0" collapsed="false">
      <c r="A152" s="2" t="n">
        <v>37408</v>
      </c>
      <c r="B152" s="3" t="n">
        <v>9243.26</v>
      </c>
      <c r="C152" s="3" t="n">
        <v>989.82</v>
      </c>
      <c r="D152" s="3" t="n">
        <v>1463.21</v>
      </c>
      <c r="E152" s="3" t="n">
        <v>1051.41</v>
      </c>
      <c r="F152" s="1"/>
      <c r="G152" s="3" t="n">
        <f aca="false">IF(  $A152  &lt;  $M$2,  "-",  B152  /  $M$3  )</f>
        <v>3.41431215162474</v>
      </c>
      <c r="H152" s="3" t="n">
        <f aca="false">IF(  $A152  &lt;  $M$2,  "-",  C152  /  $M$4  )</f>
        <v>2.9117491321998</v>
      </c>
      <c r="I152" s="3" t="n">
        <f aca="false">IF(  $A152  &lt;  $M$2,  "-",  D152  /  $M$5  )</f>
        <v>3.35953069752491</v>
      </c>
      <c r="J152" s="3" t="n">
        <f aca="false">IF(  $A152  &lt;  $M$2,  "-",  E152  /  $M$6  )</f>
        <v>4.93272343420127</v>
      </c>
      <c r="K152" s="1"/>
      <c r="L152" s="1"/>
      <c r="M152" s="1"/>
    </row>
    <row r="153" customFormat="false" ht="12.8" hidden="false" customHeight="false" outlineLevel="0" collapsed="false">
      <c r="A153" s="2" t="n">
        <v>37438</v>
      </c>
      <c r="B153" s="3" t="n">
        <v>8736.59</v>
      </c>
      <c r="C153" s="3" t="n">
        <v>911.62</v>
      </c>
      <c r="D153" s="3" t="n">
        <v>1328.26</v>
      </c>
      <c r="E153" s="3" t="n">
        <v>962.11</v>
      </c>
      <c r="F153" s="1"/>
      <c r="G153" s="3" t="n">
        <f aca="false">IF(  $A153  &lt;  $M$2,  "-",  B153  /  $M$3  )</f>
        <v>3.22715637131955</v>
      </c>
      <c r="H153" s="3" t="n">
        <f aca="false">IF(  $A153  &lt;  $M$2,  "-",  C153  /  $M$4  )</f>
        <v>2.68170853680061</v>
      </c>
      <c r="I153" s="3" t="n">
        <f aca="false">IF(  $A153  &lt;  $M$2,  "-",  D153  /  $M$5  )</f>
        <v>3.04968544794967</v>
      </c>
      <c r="J153" s="3" t="n">
        <f aca="false">IF(  $A153  &lt;  $M$2,  "-",  E153  /  $M$6  )</f>
        <v>4.51376964578935</v>
      </c>
      <c r="K153" s="1"/>
      <c r="L153" s="1"/>
      <c r="M153" s="1"/>
    </row>
    <row r="154" customFormat="false" ht="12.8" hidden="false" customHeight="false" outlineLevel="0" collapsed="false">
      <c r="A154" s="2" t="n">
        <v>37469</v>
      </c>
      <c r="B154" s="3" t="n">
        <v>8663.5</v>
      </c>
      <c r="C154" s="3" t="n">
        <v>916.07</v>
      </c>
      <c r="D154" s="3" t="n">
        <v>1314.85</v>
      </c>
      <c r="E154" s="3" t="n">
        <v>942.38</v>
      </c>
      <c r="F154" s="1"/>
      <c r="G154" s="3" t="n">
        <f aca="false">IF(  $A154  &lt;  $M$2,  "-",  B154  /  $M$3  )</f>
        <v>3.20015809634273</v>
      </c>
      <c r="H154" s="3" t="n">
        <f aca="false">IF(  $A154  &lt;  $M$2,  "-",  C154  /  $M$4  )</f>
        <v>2.69479908219098</v>
      </c>
      <c r="I154" s="3" t="n">
        <f aca="false">IF(  $A154  &lt;  $M$2,  "-",  D154  /  $M$5  )</f>
        <v>3.01889608302337</v>
      </c>
      <c r="J154" s="3" t="n">
        <f aca="false">IF(  $A154  &lt;  $M$2,  "-",  E154  /  $M$6  )</f>
        <v>4.42120572366878</v>
      </c>
      <c r="K154" s="1"/>
      <c r="L154" s="1"/>
      <c r="M154" s="1"/>
    </row>
    <row r="155" customFormat="false" ht="12.8" hidden="false" customHeight="false" outlineLevel="0" collapsed="false">
      <c r="A155" s="2" t="n">
        <v>37500</v>
      </c>
      <c r="B155" s="3" t="n">
        <v>7591.93</v>
      </c>
      <c r="C155" s="3" t="n">
        <v>815.28</v>
      </c>
      <c r="D155" s="3" t="n">
        <v>1172.06</v>
      </c>
      <c r="E155" s="3" t="n">
        <v>832.52</v>
      </c>
      <c r="F155" s="1"/>
      <c r="G155" s="3" t="n">
        <f aca="false">IF(  $A155  &lt;  $M$2,  "-",  B155  /  $M$3  )</f>
        <v>2.80433730667366</v>
      </c>
      <c r="H155" s="3" t="n">
        <f aca="false">IF(  $A155  &lt;  $M$2,  "-",  C155  /  $M$4  )</f>
        <v>2.39830558333824</v>
      </c>
      <c r="I155" s="3" t="n">
        <f aca="false">IF(  $A155  &lt;  $M$2,  "-",  D155  /  $M$5  )</f>
        <v>2.69105019056803</v>
      </c>
      <c r="J155" s="3" t="n">
        <f aca="false">IF(  $A155  &lt;  $M$2,  "-",  E155  /  $M$6  )</f>
        <v>3.90579404175463</v>
      </c>
      <c r="K155" s="1"/>
      <c r="L155" s="1"/>
      <c r="M155" s="1"/>
    </row>
    <row r="156" customFormat="false" ht="12.8" hidden="false" customHeight="false" outlineLevel="0" collapsed="false">
      <c r="A156" s="2" t="n">
        <v>37530</v>
      </c>
      <c r="B156" s="3" t="n">
        <v>8397.03</v>
      </c>
      <c r="C156" s="3" t="n">
        <v>885.76</v>
      </c>
      <c r="D156" s="3" t="n">
        <v>1329.75</v>
      </c>
      <c r="E156" s="3" t="n">
        <v>989.54</v>
      </c>
      <c r="F156" s="1"/>
      <c r="G156" s="3" t="n">
        <f aca="false">IF(  $A156  &lt;  $M$2,  "-",  B156  /  $M$3  )</f>
        <v>3.10172834763465</v>
      </c>
      <c r="H156" s="3" t="n">
        <f aca="false">IF(  $A156  &lt;  $M$2,  "-",  C156  /  $M$4  )</f>
        <v>2.60563628875684</v>
      </c>
      <c r="I156" s="3" t="n">
        <f aca="false">IF(  $A156  &lt;  $M$2,  "-",  D156  /  $M$5  )</f>
        <v>3.05310648849704</v>
      </c>
      <c r="J156" s="3" t="n">
        <f aca="false">IF(  $A156  &lt;  $M$2,  "-",  E156  /  $M$6  )</f>
        <v>4.64245836265541</v>
      </c>
      <c r="K156" s="1"/>
      <c r="L156" s="1"/>
      <c r="M156" s="1"/>
    </row>
    <row r="157" customFormat="false" ht="12.8" hidden="false" customHeight="false" outlineLevel="0" collapsed="false">
      <c r="A157" s="2" t="n">
        <v>37561</v>
      </c>
      <c r="B157" s="3" t="n">
        <v>8896.09</v>
      </c>
      <c r="C157" s="3" t="n">
        <v>936.31</v>
      </c>
      <c r="D157" s="3" t="n">
        <v>1478.78</v>
      </c>
      <c r="E157" s="3" t="n">
        <v>1116.1</v>
      </c>
      <c r="F157" s="1"/>
      <c r="G157" s="3" t="n">
        <f aca="false">IF(  $A157  &lt;  $M$2,  "-",  B157  /  $M$3  )</f>
        <v>3.28607311586467</v>
      </c>
      <c r="H157" s="3" t="n">
        <f aca="false">IF(  $A157  &lt;  $M$2,  "-",  C157  /  $M$4  )</f>
        <v>2.75433900100018</v>
      </c>
      <c r="I157" s="3" t="n">
        <f aca="false">IF(  $A157  &lt;  $M$2,  "-",  D157  /  $M$5  )</f>
        <v>3.39527942324471</v>
      </c>
      <c r="J157" s="3" t="n">
        <f aca="false">IF(  $A157  &lt;  $M$2,  "-",  E157  /  $M$6  )</f>
        <v>5.23621862538119</v>
      </c>
      <c r="K157" s="1"/>
      <c r="L157" s="1"/>
      <c r="M157" s="1"/>
    </row>
    <row r="158" customFormat="false" ht="12.8" hidden="false" customHeight="false" outlineLevel="0" collapsed="false">
      <c r="A158" s="2" t="n">
        <v>37591</v>
      </c>
      <c r="B158" s="3" t="n">
        <v>8341.63</v>
      </c>
      <c r="C158" s="3" t="n">
        <v>879.82</v>
      </c>
      <c r="D158" s="3" t="n">
        <v>1335.51</v>
      </c>
      <c r="E158" s="3" t="n">
        <v>984.36</v>
      </c>
      <c r="F158" s="1"/>
      <c r="G158" s="3" t="n">
        <f aca="false">IF(  $A158  &lt;  $M$2,  "-",  B158  /  $M$3  )</f>
        <v>3.08126447523465</v>
      </c>
      <c r="H158" s="3" t="n">
        <f aca="false">IF(  $A158  &lt;  $M$2,  "-",  C158  /  $M$4  )</f>
        <v>2.5881626169324</v>
      </c>
      <c r="I158" s="3" t="n">
        <f aca="false">IF(  $A158  &lt;  $M$2,  "-",  D158  /  $M$5  )</f>
        <v>3.06633145061303</v>
      </c>
      <c r="J158" s="3" t="n">
        <f aca="false">IF(  $A158  &lt;  $M$2,  "-",  E158  /  $M$6  )</f>
        <v>4.61815622800845</v>
      </c>
      <c r="K158" s="1"/>
      <c r="L158" s="1"/>
      <c r="M158" s="1"/>
    </row>
    <row r="159" customFormat="false" ht="12.8" hidden="false" customHeight="false" outlineLevel="0" collapsed="false">
      <c r="A159" s="2" t="n">
        <v>37622</v>
      </c>
      <c r="B159" s="3" t="n">
        <v>8053.81</v>
      </c>
      <c r="C159" s="3" t="n">
        <v>855.7</v>
      </c>
      <c r="D159" s="3" t="n">
        <v>1320.91</v>
      </c>
      <c r="E159" s="3" t="n">
        <v>983.05</v>
      </c>
      <c r="F159" s="1"/>
      <c r="G159" s="3" t="n">
        <f aca="false">IF(  $A159  &lt;  $M$2,  "-",  B159  /  $M$3  )</f>
        <v>2.97494837858903</v>
      </c>
      <c r="H159" s="3" t="n">
        <f aca="false">IF(  $A159  &lt;  $M$2,  "-",  C159  /  $M$4  )</f>
        <v>2.51720891922104</v>
      </c>
      <c r="I159" s="3" t="n">
        <f aca="false">IF(  $A159  &lt;  $M$2,  "-",  D159  /  $M$5  )</f>
        <v>3.03280984524958</v>
      </c>
      <c r="J159" s="3" t="n">
        <f aca="false">IF(  $A159  &lt;  $M$2,  "-",  E159  /  $M$6  )</f>
        <v>4.61201032136993</v>
      </c>
      <c r="K159" s="1"/>
      <c r="L159" s="1"/>
      <c r="M159" s="1"/>
    </row>
    <row r="160" customFormat="false" ht="12.8" hidden="false" customHeight="false" outlineLevel="0" collapsed="false">
      <c r="A160" s="2" t="n">
        <v>37653</v>
      </c>
      <c r="B160" s="3" t="n">
        <v>7891.08</v>
      </c>
      <c r="C160" s="3" t="n">
        <v>841.15</v>
      </c>
      <c r="D160" s="3" t="n">
        <v>1337.52</v>
      </c>
      <c r="E160" s="3" t="n">
        <v>1009.74</v>
      </c>
      <c r="F160" s="1"/>
      <c r="G160" s="3" t="n">
        <f aca="false">IF(  $A160  &lt;  $M$2,  "-",  B160  /  $M$3  )</f>
        <v>2.91483852379387</v>
      </c>
      <c r="H160" s="3" t="n">
        <f aca="false">IF(  $A160  &lt;  $M$2,  "-",  C160  /  $M$4  )</f>
        <v>2.47440724833794</v>
      </c>
      <c r="I160" s="3" t="n">
        <f aca="false">IF(  $A160  &lt;  $M$2,  "-",  D160  /  $M$5  )</f>
        <v>3.07094641135143</v>
      </c>
      <c r="J160" s="3" t="n">
        <f aca="false">IF(  $A160  &lt;  $M$2,  "-",  E160  /  $M$6  )</f>
        <v>4.73722730471499</v>
      </c>
      <c r="K160" s="1"/>
      <c r="L160" s="1"/>
      <c r="M160" s="1"/>
    </row>
    <row r="161" customFormat="false" ht="12.8" hidden="false" customHeight="false" outlineLevel="0" collapsed="false">
      <c r="A161" s="2" t="n">
        <v>37681</v>
      </c>
      <c r="B161" s="3" t="n">
        <v>7992.13</v>
      </c>
      <c r="C161" s="3" t="n">
        <v>848.18</v>
      </c>
      <c r="D161" s="3" t="n">
        <v>1341.17</v>
      </c>
      <c r="E161" s="3" t="n">
        <v>1018.66</v>
      </c>
      <c r="F161" s="1"/>
      <c r="G161" s="3" t="n">
        <f aca="false">IF(  $A161  &lt;  $M$2,  "-",  B161  /  $M$3  )</f>
        <v>2.95216477480506</v>
      </c>
      <c r="H161" s="3" t="n">
        <f aca="false">IF(  $A161  &lt;  $M$2,  "-",  C161  /  $M$4  )</f>
        <v>2.49508736835912</v>
      </c>
      <c r="I161" s="3" t="n">
        <f aca="false">IF(  $A161  &lt;  $M$2,  "-",  D161  /  $M$5  )</f>
        <v>3.07932681269229</v>
      </c>
      <c r="J161" s="3" t="n">
        <f aca="false">IF(  $A161  &lt;  $M$2,  "-",  E161  /  $M$6  )</f>
        <v>4.77907576823833</v>
      </c>
      <c r="K161" s="1"/>
      <c r="L161" s="1"/>
      <c r="M161" s="1"/>
    </row>
    <row r="162" customFormat="false" ht="12.8" hidden="false" customHeight="false" outlineLevel="0" collapsed="false">
      <c r="A162" s="2" t="n">
        <v>37712</v>
      </c>
      <c r="B162" s="3" t="n">
        <v>8480.09</v>
      </c>
      <c r="C162" s="3" t="n">
        <v>916.92</v>
      </c>
      <c r="D162" s="3" t="n">
        <v>1464.31</v>
      </c>
      <c r="E162" s="3" t="n">
        <v>1106.06</v>
      </c>
      <c r="F162" s="1"/>
      <c r="G162" s="3" t="n">
        <f aca="false">IF(  $A162  &lt;  $M$2,  "-",  B162  /  $M$3  )</f>
        <v>3.13240938087551</v>
      </c>
      <c r="H162" s="3" t="n">
        <f aca="false">IF(  $A162  &lt;  $M$2,  "-",  C162  /  $M$4  )</f>
        <v>2.69729952344531</v>
      </c>
      <c r="I162" s="3" t="n">
        <f aca="false">IF(  $A162  &lt;  $M$2,  "-",  D162  /  $M$5  )</f>
        <v>3.36205629792901</v>
      </c>
      <c r="J162" s="3" t="n">
        <f aca="false">IF(  $A162  &lt;  $M$2,  "-",  E162  /  $M$6  )</f>
        <v>5.1891156462585</v>
      </c>
      <c r="K162" s="1"/>
      <c r="L162" s="1"/>
      <c r="M162" s="1"/>
    </row>
    <row r="163" customFormat="false" ht="12.8" hidden="false" customHeight="false" outlineLevel="0" collapsed="false">
      <c r="A163" s="2" t="n">
        <v>37742</v>
      </c>
      <c r="B163" s="3" t="n">
        <v>8850.26</v>
      </c>
      <c r="C163" s="3" t="n">
        <v>963.59</v>
      </c>
      <c r="D163" s="3" t="n">
        <v>1595.91</v>
      </c>
      <c r="E163" s="3" t="n">
        <v>1197.89</v>
      </c>
      <c r="F163" s="1"/>
      <c r="G163" s="3" t="n">
        <f aca="false">IF(  $A163  &lt;  $M$2,  "-",  B163  /  $M$3  )</f>
        <v>3.26914424813738</v>
      </c>
      <c r="H163" s="3" t="n">
        <f aca="false">IF(  $A163  &lt;  $M$2,  "-",  C163  /  $M$4  )</f>
        <v>2.83458845678649</v>
      </c>
      <c r="I163" s="3" t="n">
        <f aca="false">IF(  $A163  &lt;  $M$2,  "-",  D163  /  $M$5  )</f>
        <v>3.66420994627359</v>
      </c>
      <c r="J163" s="3" t="n">
        <f aca="false">IF(  $A163  &lt;  $M$2,  "-",  E163  /  $M$6  )</f>
        <v>5.61993901008679</v>
      </c>
      <c r="K163" s="1"/>
      <c r="L163" s="1"/>
      <c r="M163" s="1"/>
    </row>
    <row r="164" customFormat="false" ht="12.8" hidden="false" customHeight="false" outlineLevel="0" collapsed="false">
      <c r="A164" s="2" t="n">
        <v>37773</v>
      </c>
      <c r="B164" s="3" t="n">
        <v>8985.44</v>
      </c>
      <c r="C164" s="3" t="n">
        <v>974.5</v>
      </c>
      <c r="D164" s="3" t="n">
        <v>1622.8</v>
      </c>
      <c r="E164" s="3" t="n">
        <v>1201.69</v>
      </c>
      <c r="F164" s="1"/>
      <c r="G164" s="3" t="n">
        <f aca="false">IF(  $A164  &lt;  $M$2,  "-",  B164  /  $M$3  )</f>
        <v>3.31907757432929</v>
      </c>
      <c r="H164" s="3" t="n">
        <f aca="false">IF(  $A164  &lt;  $M$2,  "-",  C164  /  $M$4  )</f>
        <v>2.86668235570983</v>
      </c>
      <c r="I164" s="3" t="n">
        <f aca="false">IF(  $A164  &lt;  $M$2,  "-",  D164  /  $M$5  )</f>
        <v>3.7259493961519</v>
      </c>
      <c r="J164" s="3" t="n">
        <f aca="false">IF(  $A164  &lt;  $M$2,  "-",  E164  /  $M$6  )</f>
        <v>5.63776683087028</v>
      </c>
      <c r="K164" s="1"/>
      <c r="L164" s="1"/>
      <c r="M164" s="1"/>
    </row>
    <row r="165" customFormat="false" ht="12.8" hidden="false" customHeight="false" outlineLevel="0" collapsed="false">
      <c r="A165" s="2" t="n">
        <v>37803</v>
      </c>
      <c r="B165" s="3" t="n">
        <v>9233.8</v>
      </c>
      <c r="C165" s="3" t="n">
        <v>993.32</v>
      </c>
      <c r="D165" s="3" t="n">
        <v>1735.02</v>
      </c>
      <c r="E165" s="3" t="n">
        <v>1276.94</v>
      </c>
      <c r="F165" s="1"/>
      <c r="G165" s="3" t="n">
        <f aca="false">IF(  $A165  &lt;  $M$2,  "-",  B165  /  $M$3  )</f>
        <v>3.41081777918965</v>
      </c>
      <c r="H165" s="3" t="n">
        <f aca="false">IF(  $A165  &lt;  $M$2,  "-",  C165  /  $M$4  )</f>
        <v>2.92204506677649</v>
      </c>
      <c r="I165" s="3" t="n">
        <f aca="false">IF(  $A165  &lt;  $M$2,  "-",  D165  /  $M$5  )</f>
        <v>3.98360655737705</v>
      </c>
      <c r="J165" s="3" t="n">
        <f aca="false">IF(  $A165  &lt;  $M$2,  "-",  E165  /  $M$6  )</f>
        <v>5.99080459770115</v>
      </c>
      <c r="K165" s="1"/>
      <c r="L165" s="1"/>
      <c r="M165" s="1"/>
    </row>
    <row r="166" customFormat="false" ht="12.8" hidden="false" customHeight="false" outlineLevel="0" collapsed="false">
      <c r="A166" s="2" t="n">
        <v>37834</v>
      </c>
      <c r="B166" s="3" t="n">
        <v>9415.82</v>
      </c>
      <c r="C166" s="3" t="n">
        <v>1008.01</v>
      </c>
      <c r="D166" s="3" t="n">
        <v>1810.45</v>
      </c>
      <c r="E166" s="3" t="n">
        <v>1341.2</v>
      </c>
      <c r="F166" s="1"/>
      <c r="G166" s="3" t="n">
        <f aca="false">IF(  $A166  &lt;  $M$2,  "-",  B166  /  $M$3  )</f>
        <v>3.47805305092697</v>
      </c>
      <c r="H166" s="3" t="n">
        <f aca="false">IF(  $A166  &lt;  $M$2,  "-",  C166  /  $M$4  )</f>
        <v>2.96525857504265</v>
      </c>
      <c r="I166" s="3" t="n">
        <f aca="false">IF(  $A166  &lt;  $M$2,  "-",  D166  /  $M$5  )</f>
        <v>4.15679386508702</v>
      </c>
      <c r="J166" s="3" t="n">
        <f aca="false">IF(  $A166  &lt;  $M$2,  "-",  E166  /  $M$6  )</f>
        <v>6.29228243021347</v>
      </c>
      <c r="K166" s="1"/>
      <c r="L166" s="1"/>
      <c r="M166" s="1"/>
    </row>
    <row r="167" customFormat="false" ht="12.8" hidden="false" customHeight="false" outlineLevel="0" collapsed="false">
      <c r="A167" s="2" t="n">
        <v>37865</v>
      </c>
      <c r="B167" s="3" t="n">
        <v>9275.06</v>
      </c>
      <c r="C167" s="3" t="n">
        <v>995.97</v>
      </c>
      <c r="D167" s="3" t="n">
        <v>1786.94</v>
      </c>
      <c r="E167" s="3" t="n">
        <v>1303.7</v>
      </c>
      <c r="F167" s="1"/>
      <c r="G167" s="3" t="n">
        <f aca="false">IF(  $A167  &lt;  $M$2,  "-",  B167  /  $M$3  )</f>
        <v>3.42605856213593</v>
      </c>
      <c r="H167" s="3" t="n">
        <f aca="false">IF(  $A167  &lt;  $M$2,  "-",  C167  /  $M$4  )</f>
        <v>2.92984056009884</v>
      </c>
      <c r="I167" s="3" t="n">
        <f aca="false">IF(  $A167  &lt;  $M$2,  "-",  D167  /  $M$5  )</f>
        <v>4.10281489645038</v>
      </c>
      <c r="J167" s="3" t="n">
        <f aca="false">IF(  $A167  &lt;  $M$2,  "-",  E167  /  $M$6  )</f>
        <v>6.11634998827117</v>
      </c>
      <c r="K167" s="1"/>
      <c r="L167" s="1"/>
      <c r="M167" s="1"/>
    </row>
    <row r="168" customFormat="false" ht="12.8" hidden="false" customHeight="false" outlineLevel="0" collapsed="false">
      <c r="A168" s="2" t="n">
        <v>37895</v>
      </c>
      <c r="B168" s="3" t="n">
        <v>9801.12</v>
      </c>
      <c r="C168" s="3" t="n">
        <v>1050.71</v>
      </c>
      <c r="D168" s="3" t="n">
        <v>1932.21</v>
      </c>
      <c r="E168" s="3" t="n">
        <v>1416.39</v>
      </c>
      <c r="F168" s="1"/>
      <c r="G168" s="3" t="n">
        <f aca="false">IF(  $A168  &lt;  $M$2,  "-",  B168  /  $M$3  )</f>
        <v>3.62037669778111</v>
      </c>
      <c r="H168" s="3" t="n">
        <f aca="false">IF(  $A168  &lt;  $M$2,  "-",  C168  /  $M$4  )</f>
        <v>3.09086897687827</v>
      </c>
      <c r="I168" s="3" t="n">
        <f aca="false">IF(  $A168  &lt;  $M$2,  "-",  D168  /  $M$5  )</f>
        <v>4.43635486981678</v>
      </c>
      <c r="J168" s="3" t="n">
        <f aca="false">IF(  $A168  &lt;  $M$2,  "-",  E168  /  $M$6  )</f>
        <v>6.64503870513723</v>
      </c>
      <c r="K168" s="1"/>
      <c r="L168" s="1"/>
      <c r="M168" s="1"/>
    </row>
    <row r="169" customFormat="false" ht="12.8" hidden="false" customHeight="false" outlineLevel="0" collapsed="false">
      <c r="A169" s="2" t="n">
        <v>37926</v>
      </c>
      <c r="B169" s="3" t="n">
        <v>9782.46</v>
      </c>
      <c r="C169" s="3" t="n">
        <v>1058.2</v>
      </c>
      <c r="D169" s="3" t="n">
        <v>1960.26</v>
      </c>
      <c r="E169" s="3" t="n">
        <v>1424.25</v>
      </c>
      <c r="F169" s="1"/>
      <c r="G169" s="3" t="n">
        <f aca="false">IF(  $A169  &lt;  $M$2,  "-",  B169  /  $M$3  )</f>
        <v>3.6134839927453</v>
      </c>
      <c r="H169" s="3" t="n">
        <f aca="false">IF(  $A169  &lt;  $M$2,  "-",  C169  /  $M$4  )</f>
        <v>3.11290227687239</v>
      </c>
      <c r="I169" s="3" t="n">
        <f aca="false">IF(  $A169  &lt;  $M$2,  "-",  D169  /  $M$5  )</f>
        <v>4.50075768012123</v>
      </c>
      <c r="J169" s="3" t="n">
        <f aca="false">IF(  $A169  &lt;  $M$2,  "-",  E169  /  $M$6  )</f>
        <v>6.68191414496833</v>
      </c>
      <c r="K169" s="1"/>
      <c r="L169" s="1"/>
      <c r="M169" s="1"/>
    </row>
    <row r="170" customFormat="false" ht="12.8" hidden="false" customHeight="false" outlineLevel="0" collapsed="false">
      <c r="A170" s="2" t="n">
        <v>37956</v>
      </c>
      <c r="B170" s="3" t="n">
        <v>10453.92</v>
      </c>
      <c r="C170" s="3" t="n">
        <v>1111.92</v>
      </c>
      <c r="D170" s="3" t="n">
        <v>2003.37</v>
      </c>
      <c r="E170" s="3" t="n">
        <v>1467.92</v>
      </c>
      <c r="F170" s="1"/>
      <c r="G170" s="3" t="n">
        <f aca="false">IF(  $A170  &lt;  $M$2,  "-",  B170  /  $M$3  )</f>
        <v>3.86151055884102</v>
      </c>
      <c r="H170" s="3" t="n">
        <f aca="false">IF(  $A170  &lt;  $M$2,  "-",  C170  /  $M$4  )</f>
        <v>3.27093016414661</v>
      </c>
      <c r="I170" s="3" t="n">
        <f aca="false">IF(  $A170  &lt;  $M$2,  "-",  D170  /  $M$5  )</f>
        <v>4.59973825595812</v>
      </c>
      <c r="J170" s="3" t="n">
        <f aca="false">IF(  $A170  &lt;  $M$2,  "-",  E170  /  $M$6  )</f>
        <v>6.88679333802487</v>
      </c>
      <c r="K170" s="1"/>
      <c r="L170" s="1"/>
      <c r="M170" s="1"/>
    </row>
    <row r="171" customFormat="false" ht="12.8" hidden="false" customHeight="false" outlineLevel="0" collapsed="false">
      <c r="A171" s="2" t="n">
        <v>37987</v>
      </c>
      <c r="B171" s="3" t="n">
        <v>10488.07</v>
      </c>
      <c r="C171" s="3" t="n">
        <v>1131.13</v>
      </c>
      <c r="D171" s="3" t="n">
        <v>2066.15</v>
      </c>
      <c r="E171" s="3" t="n">
        <v>1493.08</v>
      </c>
      <c r="F171" s="1"/>
      <c r="G171" s="3" t="n">
        <f aca="false">IF(  $A171  &lt;  $M$2,  "-",  B171  /  $M$3  )</f>
        <v>3.87412502170131</v>
      </c>
      <c r="H171" s="3" t="n">
        <f aca="false">IF(  $A171  &lt;  $M$2,  "-",  C171  /  $M$4  )</f>
        <v>3.32744013649468</v>
      </c>
      <c r="I171" s="3" t="n">
        <f aca="false">IF(  $A171  &lt;  $M$2,  "-",  D171  /  $M$5  )</f>
        <v>4.74388115902099</v>
      </c>
      <c r="J171" s="3" t="n">
        <f aca="false">IF(  $A171  &lt;  $M$2,  "-",  E171  /  $M$6  )</f>
        <v>7.00483227773868</v>
      </c>
      <c r="K171" s="1"/>
      <c r="L171" s="1"/>
      <c r="M171" s="1"/>
    </row>
    <row r="172" customFormat="false" ht="12.8" hidden="false" customHeight="false" outlineLevel="0" collapsed="false">
      <c r="A172" s="2" t="n">
        <v>38018</v>
      </c>
      <c r="B172" s="3" t="n">
        <v>10583.92</v>
      </c>
      <c r="C172" s="3" t="n">
        <v>1144.94</v>
      </c>
      <c r="D172" s="3" t="n">
        <v>2029.82</v>
      </c>
      <c r="E172" s="3" t="n">
        <v>1470.38</v>
      </c>
      <c r="F172" s="1"/>
      <c r="G172" s="3" t="n">
        <f aca="false">IF(  $A172  &lt;  $M$2,  "-",  B172  /  $M$3  )</f>
        <v>3.90953047602513</v>
      </c>
      <c r="H172" s="3" t="n">
        <f aca="false">IF(  $A172  &lt;  $M$2,  "-",  C172  /  $M$4  )</f>
        <v>3.3680649526387</v>
      </c>
      <c r="I172" s="3" t="n">
        <f aca="false">IF(  $A172  &lt;  $M$2,  "-",  D172  /  $M$5  )</f>
        <v>4.66046746567479</v>
      </c>
      <c r="J172" s="3" t="n">
        <f aca="false">IF(  $A172  &lt;  $M$2,  "-",  E172  /  $M$6  )</f>
        <v>6.89833450621628</v>
      </c>
      <c r="K172" s="1"/>
      <c r="L172" s="1"/>
      <c r="M172" s="1"/>
    </row>
    <row r="173" customFormat="false" ht="12.8" hidden="false" customHeight="false" outlineLevel="0" collapsed="false">
      <c r="A173" s="2" t="n">
        <v>38047</v>
      </c>
      <c r="B173" s="3" t="n">
        <v>10357.7</v>
      </c>
      <c r="C173" s="3" t="n">
        <v>1126.21</v>
      </c>
      <c r="D173" s="3" t="n">
        <v>1994.22</v>
      </c>
      <c r="E173" s="3" t="n">
        <v>1438.41</v>
      </c>
      <c r="F173" s="1"/>
      <c r="G173" s="3" t="n">
        <f aca="false">IF(  $A173  &lt;  $M$2,  "-",  B173  /  $M$3  )</f>
        <v>3.82596843244521</v>
      </c>
      <c r="H173" s="3" t="n">
        <f aca="false">IF(  $A173  &lt;  $M$2,  "-",  C173  /  $M$4  )</f>
        <v>3.31296699417544</v>
      </c>
      <c r="I173" s="3" t="n">
        <f aca="false">IF(  $A173  &lt;  $M$2,  "-",  D173  /  $M$5  )</f>
        <v>4.57872985259678</v>
      </c>
      <c r="J173" s="3" t="n">
        <f aca="false">IF(  $A173  &lt;  $M$2,  "-",  E173  /  $M$6  )</f>
        <v>6.74834623504574</v>
      </c>
      <c r="K173" s="1"/>
      <c r="L173" s="1"/>
      <c r="M173" s="1"/>
    </row>
    <row r="174" customFormat="false" ht="12.8" hidden="false" customHeight="false" outlineLevel="0" collapsed="false">
      <c r="A174" s="2" t="n">
        <v>38078</v>
      </c>
      <c r="B174" s="3" t="n">
        <v>10225.57</v>
      </c>
      <c r="C174" s="3" t="n">
        <v>1107.3</v>
      </c>
      <c r="D174" s="3" t="n">
        <v>1920.15</v>
      </c>
      <c r="E174" s="3" t="n">
        <v>1401.36</v>
      </c>
      <c r="F174" s="1"/>
      <c r="G174" s="3" t="n">
        <f aca="false">IF(  $A174  &lt;  $M$2,  "-",  B174  /  $M$3  )</f>
        <v>3.77716172738724</v>
      </c>
      <c r="H174" s="3" t="n">
        <f aca="false">IF(  $A174  &lt;  $M$2,  "-",  C174  /  $M$4  )</f>
        <v>3.25733953050538</v>
      </c>
      <c r="I174" s="3" t="n">
        <f aca="false">IF(  $A174  &lt;  $M$2,  "-",  D174  /  $M$5  )</f>
        <v>4.40866510538642</v>
      </c>
      <c r="J174" s="3" t="n">
        <f aca="false">IF(  $A174  &lt;  $M$2,  "-",  E174  /  $M$6  )</f>
        <v>6.57452498240676</v>
      </c>
      <c r="K174" s="1"/>
      <c r="L174" s="1"/>
      <c r="M174" s="1"/>
    </row>
    <row r="175" customFormat="false" ht="12.8" hidden="false" customHeight="false" outlineLevel="0" collapsed="false">
      <c r="A175" s="2" t="n">
        <v>38108</v>
      </c>
      <c r="B175" s="3" t="n">
        <v>10188.45</v>
      </c>
      <c r="C175" s="3" t="n">
        <v>1120.68</v>
      </c>
      <c r="D175" s="3" t="n">
        <v>1986.74</v>
      </c>
      <c r="E175" s="3" t="n">
        <v>1466.22</v>
      </c>
      <c r="F175" s="1"/>
      <c r="G175" s="3" t="n">
        <f aca="false">IF(  $A175  &lt;  $M$2,  "-",  B175  /  $M$3  )</f>
        <v>3.76345019411128</v>
      </c>
      <c r="H175" s="3" t="n">
        <f aca="false">IF(  $A175  &lt;  $M$2,  "-",  C175  /  $M$4  )</f>
        <v>3.29669941754427</v>
      </c>
      <c r="I175" s="3" t="n">
        <f aca="false">IF(  $A175  &lt;  $M$2,  "-",  D175  /  $M$5  )</f>
        <v>4.56155576984892</v>
      </c>
      <c r="J175" s="3" t="n">
        <f aca="false">IF(  $A175  &lt;  $M$2,  "-",  E175  /  $M$6  )</f>
        <v>6.87881773399015</v>
      </c>
      <c r="K175" s="1"/>
      <c r="L175" s="1"/>
      <c r="M175" s="1"/>
    </row>
    <row r="176" customFormat="false" ht="12.8" hidden="false" customHeight="false" outlineLevel="0" collapsed="false">
      <c r="A176" s="2" t="n">
        <v>38139</v>
      </c>
      <c r="B176" s="3" t="n">
        <v>10435.48</v>
      </c>
      <c r="C176" s="3" t="n">
        <v>1140.84</v>
      </c>
      <c r="D176" s="3" t="n">
        <v>2047.79</v>
      </c>
      <c r="E176" s="3" t="n">
        <v>1516.64</v>
      </c>
      <c r="F176" s="1"/>
      <c r="G176" s="3" t="n">
        <f aca="false">IF(  $A176  &lt;  $M$2,  "-",  B176  /  $M$3  )</f>
        <v>3.85469911828044</v>
      </c>
      <c r="H176" s="3" t="n">
        <f aca="false">IF(  $A176  &lt;  $M$2,  "-",  C176  /  $M$4  )</f>
        <v>3.35600400070601</v>
      </c>
      <c r="I176" s="3" t="n">
        <f aca="false">IF(  $A176  &lt;  $M$2,  "-",  D176  /  $M$5  )</f>
        <v>4.70172659227626</v>
      </c>
      <c r="J176" s="3" t="n">
        <f aca="false">IF(  $A176  &lt;  $M$2,  "-",  E176  /  $M$6  )</f>
        <v>7.11536476659629</v>
      </c>
      <c r="K176" s="1"/>
      <c r="L176" s="1"/>
      <c r="M176" s="1"/>
    </row>
    <row r="177" customFormat="false" ht="12.8" hidden="false" customHeight="false" outlineLevel="0" collapsed="false">
      <c r="A177" s="2" t="n">
        <v>38169</v>
      </c>
      <c r="B177" s="3" t="n">
        <v>10139.71</v>
      </c>
      <c r="C177" s="3" t="n">
        <v>1101.72</v>
      </c>
      <c r="D177" s="3" t="n">
        <v>1887.36</v>
      </c>
      <c r="E177" s="3" t="n">
        <v>1400.39</v>
      </c>
      <c r="F177" s="1"/>
      <c r="G177" s="3" t="n">
        <f aca="false">IF(  $A177  &lt;  $M$2,  "-",  B177  /  $M$3  )</f>
        <v>3.74544641900702</v>
      </c>
      <c r="H177" s="3" t="n">
        <f aca="false">IF(  $A177  &lt;  $M$2,  "-",  C177  /  $M$4  )</f>
        <v>3.24092486909455</v>
      </c>
      <c r="I177" s="3" t="n">
        <f aca="false">IF(  $A177  &lt;  $M$2,  "-",  D177  /  $M$5  )</f>
        <v>4.33337925334068</v>
      </c>
      <c r="J177" s="3" t="n">
        <f aca="false">IF(  $A177  &lt;  $M$2,  "-",  E177  /  $M$6  )</f>
        <v>6.56997419657518</v>
      </c>
      <c r="K177" s="1"/>
      <c r="L177" s="1"/>
      <c r="M177" s="1"/>
    </row>
    <row r="178" customFormat="false" ht="12.8" hidden="false" customHeight="false" outlineLevel="0" collapsed="false">
      <c r="A178" s="2" t="n">
        <v>38200</v>
      </c>
      <c r="B178" s="3" t="n">
        <v>10173.92</v>
      </c>
      <c r="C178" s="3" t="n">
        <v>1104.24</v>
      </c>
      <c r="D178" s="3" t="n">
        <v>1838.1</v>
      </c>
      <c r="E178" s="3" t="n">
        <v>1368.68</v>
      </c>
      <c r="F178" s="1"/>
      <c r="G178" s="3" t="n">
        <f aca="false">IF(  $A178  &lt;  $M$2,  "-",  B178  /  $M$3  )</f>
        <v>3.75808304490601</v>
      </c>
      <c r="H178" s="3" t="n">
        <f aca="false">IF(  $A178  &lt;  $M$2,  "-",  C178  /  $M$4  )</f>
        <v>3.24833794198976</v>
      </c>
      <c r="I178" s="3" t="n">
        <f aca="false">IF(  $A178  &lt;  $M$2,  "-",  D178  /  $M$5  )</f>
        <v>4.22027827524452</v>
      </c>
      <c r="J178" s="3" t="n">
        <f aca="false">IF(  $A178  &lt;  $M$2,  "-",  E178  /  $M$6  )</f>
        <v>6.42120572366878</v>
      </c>
      <c r="K178" s="1"/>
      <c r="L178" s="1"/>
      <c r="M178" s="1"/>
    </row>
    <row r="179" customFormat="false" ht="12.8" hidden="false" customHeight="false" outlineLevel="0" collapsed="false">
      <c r="A179" s="2" t="n">
        <v>38231</v>
      </c>
      <c r="B179" s="3" t="n">
        <v>10080.27</v>
      </c>
      <c r="C179" s="3" t="n">
        <v>1114.58</v>
      </c>
      <c r="D179" s="3" t="n">
        <v>1896.84</v>
      </c>
      <c r="E179" s="3" t="n">
        <v>1412.74</v>
      </c>
      <c r="F179" s="1"/>
      <c r="G179" s="3" t="n">
        <f aca="false">IF(  $A179  &lt;  $M$2,  "-",  B179  /  $M$3  )</f>
        <v>3.72349023533453</v>
      </c>
      <c r="H179" s="3" t="n">
        <f aca="false">IF(  $A179  &lt;  $M$2,  "-",  C179  /  $M$4  )</f>
        <v>3.2787550744249</v>
      </c>
      <c r="I179" s="3" t="n">
        <f aca="false">IF(  $A179  &lt;  $M$2,  "-",  D179  /  $M$5  )</f>
        <v>4.35514533682325</v>
      </c>
      <c r="J179" s="3" t="n">
        <f aca="false">IF(  $A179  &lt;  $M$2,  "-",  E179  /  $M$6  )</f>
        <v>6.62791461412151</v>
      </c>
      <c r="K179" s="1"/>
      <c r="L179" s="1"/>
      <c r="M179" s="1"/>
    </row>
    <row r="180" customFormat="false" ht="12.8" hidden="false" customHeight="false" outlineLevel="0" collapsed="false">
      <c r="A180" s="2" t="n">
        <v>38261</v>
      </c>
      <c r="B180" s="3" t="n">
        <v>10027.47</v>
      </c>
      <c r="C180" s="3" t="n">
        <v>1130.2</v>
      </c>
      <c r="D180" s="3" t="n">
        <v>1974.99</v>
      </c>
      <c r="E180" s="3" t="n">
        <v>1486.72</v>
      </c>
      <c r="F180" s="1"/>
      <c r="G180" s="3" t="n">
        <f aca="false">IF(  $A180  &lt;  $M$2,  "-",  B180  /  $M$3  )</f>
        <v>3.70398676127822</v>
      </c>
      <c r="H180" s="3" t="n">
        <f aca="false">IF(  $A180  &lt;  $M$2,  "-",  C180  /  $M$4  )</f>
        <v>3.32470435959287</v>
      </c>
      <c r="I180" s="3" t="n">
        <f aca="false">IF(  $A180  &lt;  $M$2,  "-",  D180  /  $M$5  )</f>
        <v>4.53457776553244</v>
      </c>
      <c r="J180" s="3" t="n">
        <f aca="false">IF(  $A180  &lt;  $M$2,  "-",  E180  /  $M$6  )</f>
        <v>6.97499413558527</v>
      </c>
      <c r="K180" s="1"/>
      <c r="L180" s="1"/>
      <c r="M180" s="1"/>
    </row>
    <row r="181" customFormat="false" ht="12.8" hidden="false" customHeight="false" outlineLevel="0" collapsed="false">
      <c r="A181" s="2" t="n">
        <v>38292</v>
      </c>
      <c r="B181" s="3" t="n">
        <v>10428.02</v>
      </c>
      <c r="C181" s="3" t="n">
        <v>1173.82</v>
      </c>
      <c r="D181" s="3" t="n">
        <v>2096.81</v>
      </c>
      <c r="E181" s="3" t="n">
        <v>1571.5</v>
      </c>
      <c r="F181" s="1"/>
      <c r="G181" s="3" t="n">
        <f aca="false">IF(  $A181  &lt;  $M$2,  "-",  B181  /  $M$3  )</f>
        <v>3.85194351380203</v>
      </c>
      <c r="H181" s="3" t="n">
        <f aca="false">IF(  $A181  &lt;  $M$2,  "-",  C181  /  $M$4  )</f>
        <v>3.45302112137436</v>
      </c>
      <c r="I181" s="3" t="n">
        <f aca="false">IF(  $A181  &lt;  $M$2,  "-",  D181  /  $M$5  )</f>
        <v>4.81427653028424</v>
      </c>
      <c r="J181" s="3" t="n">
        <f aca="false">IF(  $A181  &lt;  $M$2,  "-",  E181  /  $M$6  )</f>
        <v>7.37274220032841</v>
      </c>
      <c r="K181" s="1"/>
      <c r="L181" s="1"/>
      <c r="M181" s="1"/>
    </row>
    <row r="182" customFormat="false" ht="12.8" hidden="false" customHeight="false" outlineLevel="0" collapsed="false">
      <c r="A182" s="2" t="n">
        <v>38322</v>
      </c>
      <c r="B182" s="3" t="n">
        <v>10783.01</v>
      </c>
      <c r="C182" s="3" t="n">
        <v>1211.92</v>
      </c>
      <c r="D182" s="3" t="n">
        <v>2175.44</v>
      </c>
      <c r="E182" s="3" t="n">
        <v>1621.12</v>
      </c>
      <c r="F182" s="1"/>
      <c r="G182" s="3" t="n">
        <f aca="false">IF(  $A182  &lt;  $M$2,  "-",  B182  /  $M$3  )</f>
        <v>3.98307113227271</v>
      </c>
      <c r="H182" s="3" t="n">
        <f aca="false">IF(  $A182  &lt;  $M$2,  "-",  C182  /  $M$4  )</f>
        <v>3.56509972348061</v>
      </c>
      <c r="I182" s="3" t="n">
        <f aca="false">IF(  $A182  &lt;  $M$2,  "-",  D182  /  $M$5  )</f>
        <v>4.99481103916977</v>
      </c>
      <c r="J182" s="3" t="n">
        <f aca="false">IF(  $A182  &lt;  $M$2,  "-",  E182  /  $M$6  )</f>
        <v>7.60553600750645</v>
      </c>
      <c r="K182" s="1"/>
      <c r="L182" s="1"/>
      <c r="M182" s="1"/>
    </row>
    <row r="183" customFormat="false" ht="12.8" hidden="false" customHeight="false" outlineLevel="0" collapsed="false">
      <c r="A183" s="2" t="n">
        <v>38353</v>
      </c>
      <c r="B183" s="3" t="n">
        <v>10489.94</v>
      </c>
      <c r="C183" s="3" t="n">
        <v>1181.27</v>
      </c>
      <c r="D183" s="3" t="n">
        <v>2062.41</v>
      </c>
      <c r="E183" s="3" t="n">
        <v>1519.63</v>
      </c>
      <c r="F183" s="1"/>
      <c r="G183" s="3" t="n">
        <f aca="false">IF(  $A183  &lt;  $M$2,  "-",  B183  /  $M$3  )</f>
        <v>3.8748157697408</v>
      </c>
      <c r="H183" s="3" t="n">
        <f aca="false">IF(  $A183  &lt;  $M$2,  "-",  C183  /  $M$4  )</f>
        <v>3.47493675354474</v>
      </c>
      <c r="I183" s="3" t="n">
        <f aca="false">IF(  $A183  &lt;  $M$2,  "-",  D183  /  $M$5  )</f>
        <v>4.73529411764706</v>
      </c>
      <c r="J183" s="3" t="n">
        <f aca="false">IF(  $A183  &lt;  $M$2,  "-",  E183  /  $M$6  )</f>
        <v>7.12939244663383</v>
      </c>
      <c r="K183" s="1"/>
      <c r="L183" s="1"/>
      <c r="M183" s="1"/>
    </row>
    <row r="184" customFormat="false" ht="12.8" hidden="false" customHeight="false" outlineLevel="0" collapsed="false">
      <c r="A184" s="2" t="n">
        <v>38384</v>
      </c>
      <c r="B184" s="3" t="n">
        <v>10766.23</v>
      </c>
      <c r="C184" s="3" t="n">
        <v>1203.6</v>
      </c>
      <c r="D184" s="3" t="n">
        <v>2051.72</v>
      </c>
      <c r="E184" s="3" t="n">
        <v>1511.02</v>
      </c>
      <c r="F184" s="1"/>
      <c r="G184" s="3" t="n">
        <f aca="false">IF(  $A184  &lt;  $M$2,  "-",  B184  /  $M$3  )</f>
        <v>3.97687286911617</v>
      </c>
      <c r="H184" s="3" t="n">
        <f aca="false">IF(  $A184  &lt;  $M$2,  "-",  C184  /  $M$4  )</f>
        <v>3.54062481614403</v>
      </c>
      <c r="I184" s="3" t="n">
        <f aca="false">IF(  $A184  &lt;  $M$2,  "-",  D184  /  $M$5  )</f>
        <v>4.71074987371998</v>
      </c>
      <c r="J184" s="3" t="n">
        <f aca="false">IF(  $A184  &lt;  $M$2,  "-",  E184  /  $M$6  )</f>
        <v>7.08899835796388</v>
      </c>
      <c r="K184" s="1"/>
      <c r="L184" s="1"/>
      <c r="M184" s="1"/>
    </row>
    <row r="185" customFormat="false" ht="12.8" hidden="false" customHeight="false" outlineLevel="0" collapsed="false">
      <c r="A185" s="2" t="n">
        <v>38412</v>
      </c>
      <c r="B185" s="3" t="n">
        <v>10503.76</v>
      </c>
      <c r="C185" s="3" t="n">
        <v>1180.59</v>
      </c>
      <c r="D185" s="3" t="n">
        <v>1999.23</v>
      </c>
      <c r="E185" s="3" t="n">
        <v>1482.53</v>
      </c>
      <c r="F185" s="1"/>
      <c r="G185" s="3" t="n">
        <f aca="false">IF(  $A185  &lt;  $M$2,  "-",  B185  /  $M$3  )</f>
        <v>3.87992065632145</v>
      </c>
      <c r="H185" s="3" t="n">
        <f aca="false">IF(  $A185  &lt;  $M$2,  "-",  C185  /  $M$4  )</f>
        <v>3.47293640054127</v>
      </c>
      <c r="I185" s="3" t="n">
        <f aca="false">IF(  $A185  &lt;  $M$2,  "-",  D185  /  $M$5  )</f>
        <v>4.59023281443725</v>
      </c>
      <c r="J185" s="3" t="n">
        <f aca="false">IF(  $A185  &lt;  $M$2,  "-",  E185  /  $M$6  )</f>
        <v>6.95533661740558</v>
      </c>
      <c r="K185" s="1"/>
      <c r="L185" s="1"/>
      <c r="M185" s="1"/>
    </row>
    <row r="186" customFormat="false" ht="12.8" hidden="false" customHeight="false" outlineLevel="0" collapsed="false">
      <c r="A186" s="2" t="n">
        <v>38443</v>
      </c>
      <c r="B186" s="3" t="n">
        <v>10192.51</v>
      </c>
      <c r="C186" s="3" t="n">
        <v>1156.85</v>
      </c>
      <c r="D186" s="3" t="n">
        <v>1921.65</v>
      </c>
      <c r="E186" s="3" t="n">
        <v>1420.79</v>
      </c>
      <c r="F186" s="1"/>
      <c r="G186" s="3" t="n">
        <f aca="false">IF(  $A186  &lt;  $M$2,  "-",  B186  /  $M$3  )</f>
        <v>3.76494989306334</v>
      </c>
      <c r="H186" s="3" t="n">
        <f aca="false">IF(  $A186  &lt;  $M$2,  "-",  C186  /  $M$4  )</f>
        <v>3.40310054715538</v>
      </c>
      <c r="I186" s="3" t="n">
        <f aca="false">IF(  $A186  &lt;  $M$2,  "-",  D186  /  $M$5  )</f>
        <v>4.41210910593746</v>
      </c>
      <c r="J186" s="3" t="n">
        <f aca="false">IF(  $A186  &lt;  $M$2,  "-",  E186  /  $M$6  )</f>
        <v>6.66568144499179</v>
      </c>
      <c r="K186" s="1"/>
      <c r="L186" s="1"/>
      <c r="M186" s="1"/>
    </row>
    <row r="187" customFormat="false" ht="12.8" hidden="false" customHeight="false" outlineLevel="0" collapsed="false">
      <c r="A187" s="2" t="n">
        <v>38473</v>
      </c>
      <c r="B187" s="3" t="n">
        <v>10467.48</v>
      </c>
      <c r="C187" s="3" t="n">
        <v>1191.5</v>
      </c>
      <c r="D187" s="3" t="n">
        <v>2068.22</v>
      </c>
      <c r="E187" s="3" t="n">
        <v>1542.63</v>
      </c>
      <c r="F187" s="1"/>
      <c r="G187" s="3" t="n">
        <f aca="false">IF(  $A187  &lt;  $M$2,  "-",  B187  /  $M$3  )</f>
        <v>3.8665194055873</v>
      </c>
      <c r="H187" s="3" t="n">
        <f aca="false">IF(  $A187  &lt;  $M$2,  "-",  C187  /  $M$4  )</f>
        <v>3.50503029946461</v>
      </c>
      <c r="I187" s="3" t="n">
        <f aca="false">IF(  $A187  &lt;  $M$2,  "-",  D187  /  $M$5  )</f>
        <v>4.74863387978142</v>
      </c>
      <c r="J187" s="3" t="n">
        <f aca="false">IF(  $A187  &lt;  $M$2,  "-",  E187  /  $M$6  )</f>
        <v>7.23729767769177</v>
      </c>
      <c r="K187" s="1"/>
      <c r="L187" s="1"/>
      <c r="M187" s="1"/>
    </row>
    <row r="188" customFormat="false" ht="12.8" hidden="false" customHeight="false" outlineLevel="0" collapsed="false">
      <c r="A188" s="2" t="n">
        <v>38504</v>
      </c>
      <c r="B188" s="3" t="n">
        <v>10274.97</v>
      </c>
      <c r="C188" s="3" t="n">
        <v>1191.33</v>
      </c>
      <c r="D188" s="3" t="n">
        <v>2056.96</v>
      </c>
      <c r="E188" s="3" t="n">
        <v>1493.52</v>
      </c>
      <c r="F188" s="1"/>
      <c r="G188" s="3" t="n">
        <f aca="false">IF(  $A188  &lt;  $M$2,  "-",  B188  /  $M$3  )</f>
        <v>3.7954092959172</v>
      </c>
      <c r="H188" s="3" t="n">
        <f aca="false">IF(  $A188  &lt;  $M$2,  "-",  C188  /  $M$4  )</f>
        <v>3.50453021121374</v>
      </c>
      <c r="I188" s="3" t="n">
        <f aca="false">IF(  $A188  &lt;  $M$2,  "-",  D188  /  $M$5  )</f>
        <v>4.72278091564495</v>
      </c>
      <c r="J188" s="3" t="n">
        <f aca="false">IF(  $A188  &lt;  $M$2,  "-",  E188  /  $M$6  )</f>
        <v>7.00689655172414</v>
      </c>
      <c r="K188" s="1"/>
      <c r="L188" s="1"/>
      <c r="M188" s="1"/>
    </row>
    <row r="189" customFormat="false" ht="12.8" hidden="false" customHeight="false" outlineLevel="0" collapsed="false">
      <c r="A189" s="2" t="n">
        <v>38534</v>
      </c>
      <c r="B189" s="3" t="n">
        <v>10640.91</v>
      </c>
      <c r="C189" s="3" t="n">
        <v>1234.18</v>
      </c>
      <c r="D189" s="3" t="n">
        <v>2184.83</v>
      </c>
      <c r="E189" s="3" t="n">
        <v>1605.14</v>
      </c>
      <c r="F189" s="1"/>
      <c r="G189" s="3" t="n">
        <f aca="false">IF(  $A189  &lt;  $M$2,  "-",  B189  /  $M$3  )</f>
        <v>3.93058166895069</v>
      </c>
      <c r="H189" s="3" t="n">
        <f aca="false">IF(  $A189  &lt;  $M$2,  "-",  C189  /  $M$4  )</f>
        <v>3.63058186738836</v>
      </c>
      <c r="I189" s="3" t="n">
        <f aca="false">IF(  $A189  &lt;  $M$2,  "-",  D189  /  $M$5  )</f>
        <v>5.01637048261928</v>
      </c>
      <c r="J189" s="3" t="n">
        <f aca="false">IF(  $A189  &lt;  $M$2,  "-",  E189  /  $M$6  )</f>
        <v>7.53056532958011</v>
      </c>
      <c r="K189" s="1"/>
      <c r="L189" s="1"/>
      <c r="M189" s="1"/>
    </row>
    <row r="190" customFormat="false" ht="12.8" hidden="false" customHeight="false" outlineLevel="0" collapsed="false">
      <c r="A190" s="2" t="n">
        <v>38565</v>
      </c>
      <c r="B190" s="3" t="n">
        <v>10481.6</v>
      </c>
      <c r="C190" s="3" t="n">
        <v>1220.33</v>
      </c>
      <c r="D190" s="3" t="n">
        <v>2152.09</v>
      </c>
      <c r="E190" s="3" t="n">
        <v>1581.71</v>
      </c>
      <c r="F190" s="1"/>
      <c r="G190" s="3" t="n">
        <f aca="false">IF(  $A190  &lt;  $M$2,  "-",  B190  /  $M$3  )</f>
        <v>3.87173510736145</v>
      </c>
      <c r="H190" s="3" t="n">
        <f aca="false">IF(  $A190  &lt;  $M$2,  "-",  C190  /  $M$4  )</f>
        <v>3.5898393834206</v>
      </c>
      <c r="I190" s="3" t="n">
        <f aca="false">IF(  $A190  &lt;  $M$2,  "-",  D190  /  $M$5  )</f>
        <v>4.94119943059191</v>
      </c>
      <c r="J190" s="3" t="n">
        <f aca="false">IF(  $A190  &lt;  $M$2,  "-",  E190  /  $M$6  )</f>
        <v>7.42064273985456</v>
      </c>
      <c r="K190" s="1"/>
      <c r="L190" s="1"/>
      <c r="M190" s="1"/>
    </row>
    <row r="191" customFormat="false" ht="12.8" hidden="false" customHeight="false" outlineLevel="0" collapsed="false">
      <c r="A191" s="2" t="n">
        <v>38596</v>
      </c>
      <c r="B191" s="3" t="n">
        <v>10568.7</v>
      </c>
      <c r="C191" s="3" t="n">
        <v>1228.81</v>
      </c>
      <c r="D191" s="3" t="n">
        <v>2151.69</v>
      </c>
      <c r="E191" s="3" t="n">
        <v>1601.66</v>
      </c>
      <c r="F191" s="1"/>
      <c r="G191" s="3" t="n">
        <f aca="false">IF(  $A191  &lt;  $M$2,  "-",  B191  /  $M$3  )</f>
        <v>3.90390845187481</v>
      </c>
      <c r="H191" s="3" t="n">
        <f aca="false">IF(  $A191  &lt;  $M$2,  "-",  C191  /  $M$4  )</f>
        <v>3.61478496205213</v>
      </c>
      <c r="I191" s="3" t="n">
        <f aca="false">IF(  $A191  &lt;  $M$2,  "-",  D191  /  $M$5  )</f>
        <v>4.94028103044496</v>
      </c>
      <c r="J191" s="3" t="n">
        <f aca="false">IF(  $A191  &lt;  $M$2,  "-",  E191  /  $M$6  )</f>
        <v>7.51423879896786</v>
      </c>
      <c r="K191" s="1"/>
      <c r="L191" s="1"/>
      <c r="M191" s="1"/>
    </row>
    <row r="192" customFormat="false" ht="12.8" hidden="false" customHeight="false" outlineLevel="0" collapsed="false">
      <c r="A192" s="2" t="n">
        <v>38626</v>
      </c>
      <c r="B192" s="3" t="n">
        <v>10440.07</v>
      </c>
      <c r="C192" s="3" t="n">
        <v>1207.01</v>
      </c>
      <c r="D192" s="3" t="n">
        <v>2120.3</v>
      </c>
      <c r="E192" s="3" t="n">
        <v>1579.18</v>
      </c>
      <c r="F192" s="1"/>
      <c r="G192" s="3" t="n">
        <f aca="false">IF(  $A192  &lt;  $M$2,  "-",  B192  /  $M$3  )</f>
        <v>3.85639459074102</v>
      </c>
      <c r="H192" s="3" t="n">
        <f aca="false">IF(  $A192  &lt;  $M$2,  "-",  C192  /  $M$4  )</f>
        <v>3.55065599811732</v>
      </c>
      <c r="I192" s="3" t="n">
        <f aca="false">IF(  $A192  &lt;  $M$2,  "-",  D192  /  $M$5  )</f>
        <v>4.86820957891353</v>
      </c>
      <c r="J192" s="3" t="n">
        <f aca="false">IF(  $A192  &lt;  $M$2,  "-",  E192  /  $M$6  )</f>
        <v>7.40877316443819</v>
      </c>
      <c r="K192" s="1"/>
      <c r="L192" s="1"/>
      <c r="M192" s="1"/>
    </row>
    <row r="193" customFormat="false" ht="12.8" hidden="false" customHeight="false" outlineLevel="0" collapsed="false">
      <c r="A193" s="2" t="n">
        <v>38657</v>
      </c>
      <c r="B193" s="3" t="n">
        <v>10805.87</v>
      </c>
      <c r="C193" s="3" t="n">
        <v>1249.48</v>
      </c>
      <c r="D193" s="3" t="n">
        <v>2232.82</v>
      </c>
      <c r="E193" s="3" t="n">
        <v>1672.56</v>
      </c>
      <c r="F193" s="1"/>
      <c r="G193" s="3" t="n">
        <f aca="false">IF(  $A193  &lt;  $M$2,  "-",  B193  /  $M$3  )</f>
        <v>3.99151525001755</v>
      </c>
      <c r="H193" s="3" t="n">
        <f aca="false">IF(  $A193  &lt;  $M$2,  "-",  C193  /  $M$4  )</f>
        <v>3.67558980996646</v>
      </c>
      <c r="I193" s="3" t="n">
        <f aca="false">IF(  $A193  &lt;  $M$2,  "-",  D193  /  $M$5  )</f>
        <v>5.12655554024889</v>
      </c>
      <c r="J193" s="3" t="n">
        <f aca="false">IF(  $A193  &lt;  $M$2,  "-",  E193  /  $M$6  )</f>
        <v>7.84686840253343</v>
      </c>
      <c r="K193" s="1"/>
      <c r="L193" s="1"/>
      <c r="M193" s="1"/>
    </row>
    <row r="194" customFormat="false" ht="12.8" hidden="false" customHeight="false" outlineLevel="0" collapsed="false">
      <c r="A194" s="2" t="n">
        <v>38687</v>
      </c>
      <c r="B194" s="3" t="n">
        <v>10717.5</v>
      </c>
      <c r="C194" s="3" t="n">
        <v>1248.29</v>
      </c>
      <c r="D194" s="3" t="n">
        <v>2205.32</v>
      </c>
      <c r="E194" s="3" t="n">
        <v>1645.2</v>
      </c>
      <c r="F194" s="1"/>
      <c r="G194" s="3" t="n">
        <f aca="false">IF(  $A194  &lt;  $M$2,  "-",  B194  /  $M$3  )</f>
        <v>3.9588727878517</v>
      </c>
      <c r="H194" s="3" t="n">
        <f aca="false">IF(  $A194  &lt;  $M$2,  "-",  C194  /  $M$4  )</f>
        <v>3.67208919221039</v>
      </c>
      <c r="I194" s="3" t="n">
        <f aca="false">IF(  $A194  &lt;  $M$2,  "-",  D194  /  $M$5  )</f>
        <v>5.06341553014649</v>
      </c>
      <c r="J194" s="3" t="n">
        <f aca="false">IF(  $A194  &lt;  $M$2,  "-",  E194  /  $M$6  )</f>
        <v>7.71850809289233</v>
      </c>
      <c r="K194" s="1"/>
      <c r="L194" s="1"/>
      <c r="M194" s="1"/>
    </row>
    <row r="195" customFormat="false" ht="12.8" hidden="false" customHeight="false" outlineLevel="0" collapsed="false">
      <c r="A195" s="2" t="n">
        <v>38718</v>
      </c>
      <c r="B195" s="3" t="n">
        <v>10864.86</v>
      </c>
      <c r="C195" s="3" t="n">
        <v>1280.08</v>
      </c>
      <c r="D195" s="3" t="n">
        <v>2305.82</v>
      </c>
      <c r="E195" s="3" t="n">
        <v>1710.75</v>
      </c>
      <c r="F195" s="1"/>
      <c r="G195" s="3" t="n">
        <f aca="false">IF(  $A195  &lt;  $M$2,  "-",  B195  /  $M$3  )</f>
        <v>4.01330521089978</v>
      </c>
      <c r="H195" s="3" t="n">
        <f aca="false">IF(  $A195  &lt;  $M$2,  "-",  C195  /  $M$4  )</f>
        <v>3.76560569512267</v>
      </c>
      <c r="I195" s="3" t="n">
        <f aca="false">IF(  $A195  &lt;  $M$2,  "-",  D195  /  $M$5  )</f>
        <v>5.29416356706617</v>
      </c>
      <c r="J195" s="3" t="n">
        <f aca="false">IF(  $A195  &lt;  $M$2,  "-",  E195  /  $M$6  )</f>
        <v>8.02603800140746</v>
      </c>
      <c r="K195" s="1"/>
      <c r="L195" s="1"/>
      <c r="M195" s="1"/>
    </row>
    <row r="196" customFormat="false" ht="12.8" hidden="false" customHeight="false" outlineLevel="0" collapsed="false">
      <c r="A196" s="2" t="n">
        <v>38749</v>
      </c>
      <c r="B196" s="3" t="n">
        <v>10993.41</v>
      </c>
      <c r="C196" s="3" t="n">
        <v>1280.66</v>
      </c>
      <c r="D196" s="3" t="n">
        <v>2281.39</v>
      </c>
      <c r="E196" s="3" t="n">
        <v>1670.57</v>
      </c>
      <c r="F196" s="1"/>
      <c r="G196" s="3" t="n">
        <f aca="false">IF(  $A196  &lt;  $M$2,  "-",  B196  /  $M$3  )</f>
        <v>4.0607895213153</v>
      </c>
      <c r="H196" s="3" t="n">
        <f aca="false">IF(  $A196  &lt;  $M$2,  "-",  C196  /  $M$4  )</f>
        <v>3.76731187856681</v>
      </c>
      <c r="I196" s="3" t="n">
        <f aca="false">IF(  $A196  &lt;  $M$2,  "-",  D196  /  $M$5  )</f>
        <v>5.23807227809156</v>
      </c>
      <c r="J196" s="3" t="n">
        <f aca="false">IF(  $A196  &lt;  $M$2,  "-",  E196  /  $M$6  )</f>
        <v>7.83753225428102</v>
      </c>
      <c r="K196" s="1"/>
      <c r="L196" s="1"/>
      <c r="M196" s="1"/>
    </row>
    <row r="197" customFormat="false" ht="12.8" hidden="false" customHeight="false" outlineLevel="0" collapsed="false">
      <c r="A197" s="2" t="n">
        <v>38777</v>
      </c>
      <c r="B197" s="3" t="n">
        <v>11109.32</v>
      </c>
      <c r="C197" s="3" t="n">
        <v>1294.83</v>
      </c>
      <c r="D197" s="3" t="n">
        <v>2339.79</v>
      </c>
      <c r="E197" s="3" t="n">
        <v>1703.66</v>
      </c>
      <c r="F197" s="1"/>
      <c r="G197" s="3" t="n">
        <f aca="false">IF(  $A197  &lt;  $M$2,  "-",  B197  /  $M$3  )</f>
        <v>4.10360481824461</v>
      </c>
      <c r="H197" s="3" t="n">
        <f aca="false">IF(  $A197  &lt;  $M$2,  "-",  C197  /  $M$4  )</f>
        <v>3.80899570512443</v>
      </c>
      <c r="I197" s="3" t="n">
        <f aca="false">IF(  $A197  &lt;  $M$2,  "-",  D197  /  $M$5  )</f>
        <v>5.37215869954539</v>
      </c>
      <c r="J197" s="3" t="n">
        <f aca="false">IF(  $A197  &lt;  $M$2,  "-",  E197  /  $M$6  )</f>
        <v>7.9927750410509</v>
      </c>
      <c r="K197" s="1"/>
      <c r="L197" s="1"/>
      <c r="M197" s="1"/>
    </row>
    <row r="198" customFormat="false" ht="12.8" hidden="false" customHeight="false" outlineLevel="0" collapsed="false">
      <c r="A198" s="2" t="n">
        <v>38808</v>
      </c>
      <c r="B198" s="3" t="n">
        <v>11367.14</v>
      </c>
      <c r="C198" s="3" t="n">
        <v>1310.61</v>
      </c>
      <c r="D198" s="3" t="n">
        <v>2322.57</v>
      </c>
      <c r="E198" s="3" t="n">
        <v>1700.71</v>
      </c>
      <c r="F198" s="1"/>
      <c r="G198" s="3" t="n">
        <f aca="false">IF(  $A198  &lt;  $M$2,  "-",  B198  /  $M$3  )</f>
        <v>4.19883939554006</v>
      </c>
      <c r="H198" s="3" t="n">
        <f aca="false">IF(  $A198  &lt;  $M$2,  "-",  C198  /  $M$4  )</f>
        <v>3.85541566158734</v>
      </c>
      <c r="I198" s="3" t="n">
        <f aca="false">IF(  $A198  &lt;  $M$2,  "-",  D198  /  $M$5  )</f>
        <v>5.33262157321945</v>
      </c>
      <c r="J198" s="3" t="n">
        <f aca="false">IF(  $A198  &lt;  $M$2,  "-",  E198  /  $M$6  )</f>
        <v>7.97893502228478</v>
      </c>
      <c r="K198" s="1"/>
      <c r="L198" s="1"/>
      <c r="M198" s="1"/>
    </row>
    <row r="199" customFormat="false" ht="12.8" hidden="false" customHeight="false" outlineLevel="0" collapsed="false">
      <c r="A199" s="2" t="n">
        <v>38838</v>
      </c>
      <c r="B199" s="3" t="n">
        <v>11168.31</v>
      </c>
      <c r="C199" s="3" t="n">
        <v>1270.09</v>
      </c>
      <c r="D199" s="3" t="n">
        <v>2178.88</v>
      </c>
      <c r="E199" s="3" t="n">
        <v>1579.58</v>
      </c>
      <c r="F199" s="1"/>
      <c r="G199" s="3" t="n">
        <f aca="false">IF(  $A199  &lt;  $M$2,  "-",  B199  /  $M$3  )</f>
        <v>4.12539477912685</v>
      </c>
      <c r="H199" s="3" t="n">
        <f aca="false">IF(  $A199  &lt;  $M$2,  "-",  C199  /  $M$4  )</f>
        <v>3.7362181561452</v>
      </c>
      <c r="I199" s="3" t="n">
        <f aca="false">IF(  $A199  &lt;  $M$2,  "-",  D199  /  $M$5  )</f>
        <v>5.00270928043349</v>
      </c>
      <c r="J199" s="3" t="n">
        <f aca="false">IF(  $A199  &lt;  $M$2,  "-",  E199  /  $M$6  )</f>
        <v>7.41064977715224</v>
      </c>
      <c r="K199" s="1"/>
      <c r="L199" s="1"/>
      <c r="M199" s="1"/>
    </row>
    <row r="200" customFormat="false" ht="12.8" hidden="false" customHeight="false" outlineLevel="0" collapsed="false">
      <c r="A200" s="2" t="n">
        <v>38869</v>
      </c>
      <c r="B200" s="3" t="n">
        <v>11150.22</v>
      </c>
      <c r="C200" s="3" t="n">
        <v>1270.2</v>
      </c>
      <c r="D200" s="3" t="n">
        <v>2172.09</v>
      </c>
      <c r="E200" s="3" t="n">
        <v>1575.23</v>
      </c>
      <c r="F200" s="1"/>
      <c r="G200" s="3" t="n">
        <f aca="false">IF(  $A200  &lt;  $M$2,  "-",  B200  /  $M$3  )</f>
        <v>4.11871262295869</v>
      </c>
      <c r="H200" s="3" t="n">
        <f aca="false">IF(  $A200  &lt;  $M$2,  "-",  C200  /  $M$4  )</f>
        <v>3.73654174266047</v>
      </c>
      <c r="I200" s="3" t="n">
        <f aca="false">IF(  $A200  &lt;  $M$2,  "-",  D200  /  $M$5  )</f>
        <v>4.98711943793911</v>
      </c>
      <c r="J200" s="3" t="n">
        <f aca="false">IF(  $A200  &lt;  $M$2,  "-",  E200  /  $M$6  )</f>
        <v>7.39024161388693</v>
      </c>
      <c r="K200" s="1"/>
      <c r="L200" s="1"/>
      <c r="M200" s="1"/>
    </row>
    <row r="201" customFormat="false" ht="12.8" hidden="false" customHeight="false" outlineLevel="0" collapsed="false">
      <c r="A201" s="2" t="n">
        <v>38899</v>
      </c>
      <c r="B201" s="3" t="n">
        <v>11185.68</v>
      </c>
      <c r="C201" s="3" t="n">
        <v>1276.66</v>
      </c>
      <c r="D201" s="3" t="n">
        <v>2091.47</v>
      </c>
      <c r="E201" s="3" t="n">
        <v>1509.43</v>
      </c>
      <c r="F201" s="1"/>
      <c r="G201" s="3" t="n">
        <f aca="false">IF(  $A201  &lt;  $M$2,  "-",  B201  /  $M$3  )</f>
        <v>4.1318109788306</v>
      </c>
      <c r="H201" s="3" t="n">
        <f aca="false">IF(  $A201  &lt;  $M$2,  "-",  C201  /  $M$4  )</f>
        <v>3.75554509619345</v>
      </c>
      <c r="I201" s="3" t="n">
        <f aca="false">IF(  $A201  &lt;  $M$2,  "-",  D201  /  $M$5  )</f>
        <v>4.80201588832254</v>
      </c>
      <c r="J201" s="3" t="n">
        <f aca="false">IF(  $A201  &lt;  $M$2,  "-",  E201  /  $M$6  )</f>
        <v>7.08153882242552</v>
      </c>
      <c r="K201" s="1"/>
      <c r="L201" s="1"/>
      <c r="M201" s="1"/>
    </row>
    <row r="202" customFormat="false" ht="12.8" hidden="false" customHeight="false" outlineLevel="0" collapsed="false">
      <c r="A202" s="2" t="n">
        <v>38930</v>
      </c>
      <c r="B202" s="3" t="n">
        <v>11381.15</v>
      </c>
      <c r="C202" s="3" t="n">
        <v>1303.82</v>
      </c>
      <c r="D202" s="3" t="n">
        <v>2183.75</v>
      </c>
      <c r="E202" s="3" t="n">
        <v>1579.73</v>
      </c>
      <c r="F202" s="1"/>
      <c r="G202" s="3" t="n">
        <f aca="false">IF(  $A202  &lt;  $M$2,  "-",  B202  /  $M$3  )</f>
        <v>4.20401446507659</v>
      </c>
      <c r="H202" s="3" t="n">
        <f aca="false">IF(  $A202  &lt;  $M$2,  "-",  C202  /  $M$4  )</f>
        <v>3.83544154850856</v>
      </c>
      <c r="I202" s="3" t="n">
        <f aca="false">IF(  $A202  &lt;  $M$2,  "-",  D202  /  $M$5  )</f>
        <v>5.01389080222253</v>
      </c>
      <c r="J202" s="3" t="n">
        <f aca="false">IF(  $A202  &lt;  $M$2,  "-",  E202  /  $M$6  )</f>
        <v>7.41135350692001</v>
      </c>
      <c r="K202" s="1"/>
      <c r="L202" s="1"/>
      <c r="M202" s="1"/>
    </row>
    <row r="203" customFormat="false" ht="12.8" hidden="false" customHeight="false" outlineLevel="0" collapsed="false">
      <c r="A203" s="2" t="n">
        <v>38961</v>
      </c>
      <c r="B203" s="3" t="n">
        <v>11679.07</v>
      </c>
      <c r="C203" s="3" t="n">
        <v>1335.85</v>
      </c>
      <c r="D203" s="3" t="n">
        <v>2258.43</v>
      </c>
      <c r="E203" s="3" t="n">
        <v>1654.13</v>
      </c>
      <c r="F203" s="1"/>
      <c r="G203" s="3" t="n">
        <f aca="false">IF(  $A203  &lt;  $M$2,  "-",  B203  /  $M$3  )</f>
        <v>4.31406133990344</v>
      </c>
      <c r="H203" s="3" t="n">
        <f aca="false">IF(  $A203  &lt;  $M$2,  "-",  C203  /  $M$4  )</f>
        <v>3.92966405836324</v>
      </c>
      <c r="I203" s="3" t="n">
        <f aca="false">IF(  $A203  &lt;  $M$2,  "-",  D203  /  $M$5  )</f>
        <v>5.18535610965698</v>
      </c>
      <c r="J203" s="3" t="n">
        <f aca="false">IF(  $A203  &lt;  $M$2,  "-",  E203  /  $M$6  )</f>
        <v>7.76040347173352</v>
      </c>
      <c r="K203" s="1"/>
      <c r="L203" s="1"/>
      <c r="M203" s="1"/>
    </row>
    <row r="204" customFormat="false" ht="12.8" hidden="false" customHeight="false" outlineLevel="0" collapsed="false">
      <c r="A204" s="2" t="n">
        <v>38991</v>
      </c>
      <c r="B204" s="3" t="n">
        <v>12080.73</v>
      </c>
      <c r="C204" s="3" t="n">
        <v>1377.94</v>
      </c>
      <c r="D204" s="3" t="n">
        <v>2366.71</v>
      </c>
      <c r="E204" s="3" t="n">
        <v>1732.54</v>
      </c>
      <c r="F204" s="1"/>
      <c r="G204" s="3" t="n">
        <f aca="false">IF(  $A204  &lt;  $M$2,  "-",  B204  /  $M$3  )</f>
        <v>4.46242810864322</v>
      </c>
      <c r="H204" s="3" t="n">
        <f aca="false">IF(  $A204  &lt;  $M$2,  "-",  C204  /  $M$4  )</f>
        <v>4.05348002588692</v>
      </c>
      <c r="I204" s="3" t="n">
        <f aca="false">IF(  $A204  &lt;  $M$2,  "-",  D204  /  $M$5  )</f>
        <v>5.43396702943473</v>
      </c>
      <c r="J204" s="3" t="n">
        <f aca="false">IF(  $A204  &lt;  $M$2,  "-",  E204  /  $M$6  )</f>
        <v>8.1282664790054</v>
      </c>
      <c r="K204" s="1"/>
      <c r="L204" s="1"/>
      <c r="M204" s="1"/>
    </row>
    <row r="205" customFormat="false" ht="12.8" hidden="false" customHeight="false" outlineLevel="0" collapsed="false">
      <c r="A205" s="2" t="n">
        <v>39022</v>
      </c>
      <c r="B205" s="3" t="n">
        <v>12221.93</v>
      </c>
      <c r="C205" s="3" t="n">
        <v>1400.63</v>
      </c>
      <c r="D205" s="3" t="n">
        <v>2431.77</v>
      </c>
      <c r="E205" s="3" t="n">
        <v>1791.25</v>
      </c>
      <c r="F205" s="1"/>
      <c r="G205" s="3" t="n">
        <f aca="false">IF(  $A205  &lt;  $M$2,  "-",  B205  /  $M$3  )</f>
        <v>4.51458512638473</v>
      </c>
      <c r="H205" s="3" t="n">
        <f aca="false">IF(  $A205  &lt;  $M$2,  "-",  C205  /  $M$4  )</f>
        <v>4.12022709889981</v>
      </c>
      <c r="I205" s="3" t="n">
        <f aca="false">IF(  $A205  &lt;  $M$2,  "-",  D205  /  $M$5  )</f>
        <v>5.58334481333517</v>
      </c>
      <c r="J205" s="3" t="n">
        <f aca="false">IF(  $A205  &lt;  $M$2,  "-",  E205  /  $M$6  )</f>
        <v>8.40370631011025</v>
      </c>
      <c r="K205" s="1"/>
      <c r="L205" s="1"/>
      <c r="M205" s="1"/>
    </row>
    <row r="206" customFormat="false" ht="12.8" hidden="false" customHeight="false" outlineLevel="0" collapsed="false">
      <c r="A206" s="2" t="n">
        <v>39052</v>
      </c>
      <c r="B206" s="3" t="n">
        <v>12463.15</v>
      </c>
      <c r="C206" s="3" t="n">
        <v>1418.3</v>
      </c>
      <c r="D206" s="3" t="n">
        <v>2415.29</v>
      </c>
      <c r="E206" s="3" t="n">
        <v>1756.9</v>
      </c>
      <c r="F206" s="1"/>
      <c r="G206" s="3" t="n">
        <f aca="false">IF(  $A206  &lt;  $M$2,  "-",  B206  /  $M$3  )</f>
        <v>4.60368792963974</v>
      </c>
      <c r="H206" s="3" t="n">
        <f aca="false">IF(  $A206  &lt;  $M$2,  "-",  C206  /  $M$4  )</f>
        <v>4.17220686003412</v>
      </c>
      <c r="I206" s="3" t="n">
        <f aca="false">IF(  $A206  &lt;  $M$2,  "-",  D206  /  $M$5  )</f>
        <v>5.54550672728108</v>
      </c>
      <c r="J206" s="3" t="n">
        <f aca="false">IF(  $A206  &lt;  $M$2,  "-",  E206  /  $M$6  )</f>
        <v>8.24255219329111</v>
      </c>
      <c r="K206" s="1"/>
      <c r="L206" s="1"/>
      <c r="M206" s="1"/>
    </row>
    <row r="207" customFormat="false" ht="12.8" hidden="false" customHeight="false" outlineLevel="0" collapsed="false">
      <c r="A207" s="2" t="n">
        <v>39083</v>
      </c>
      <c r="B207" s="3" t="n">
        <v>12621.69</v>
      </c>
      <c r="C207" s="3" t="n">
        <v>1438.24</v>
      </c>
      <c r="D207" s="3" t="n">
        <v>2463.93</v>
      </c>
      <c r="E207" s="3" t="n">
        <v>1792.28</v>
      </c>
      <c r="F207" s="1"/>
      <c r="G207" s="3" t="n">
        <f aca="false">IF(  $A207  &lt;  $M$2,  "-",  B207  /  $M$3  )</f>
        <v>4.66225006556566</v>
      </c>
      <c r="H207" s="3" t="n">
        <f aca="false">IF(  $A207  &lt;  $M$2,  "-",  C207  /  $M$4  )</f>
        <v>4.23086427016532</v>
      </c>
      <c r="I207" s="3" t="n">
        <f aca="false">IF(  $A207  &lt;  $M$2,  "-",  D207  /  $M$5  )</f>
        <v>5.65718418514947</v>
      </c>
      <c r="J207" s="3" t="n">
        <f aca="false">IF(  $A207  &lt;  $M$2,  "-",  E207  /  $M$6  )</f>
        <v>8.40853858784893</v>
      </c>
      <c r="K207" s="1"/>
      <c r="L207" s="1"/>
      <c r="M207" s="1"/>
    </row>
    <row r="208" customFormat="false" ht="12.8" hidden="false" customHeight="false" outlineLevel="0" collapsed="false">
      <c r="A208" s="2" t="n">
        <v>39114</v>
      </c>
      <c r="B208" s="3" t="n">
        <v>12268.63</v>
      </c>
      <c r="C208" s="3" t="n">
        <v>1406.82</v>
      </c>
      <c r="D208" s="3" t="n">
        <v>2416.15</v>
      </c>
      <c r="E208" s="3" t="n">
        <v>1761.65</v>
      </c>
      <c r="F208" s="1"/>
      <c r="G208" s="3" t="n">
        <f aca="false">IF(  $A208  &lt;  $M$2,  "-",  B208  /  $M$3  )</f>
        <v>4.53183535817317</v>
      </c>
      <c r="H208" s="3" t="n">
        <f aca="false">IF(  $A208  &lt;  $M$2,  "-",  C208  /  $M$4  )</f>
        <v>4.13843619462258</v>
      </c>
      <c r="I208" s="3" t="n">
        <f aca="false">IF(  $A208  &lt;  $M$2,  "-",  D208  /  $M$5  )</f>
        <v>5.54748128759701</v>
      </c>
      <c r="J208" s="3" t="n">
        <f aca="false">IF(  $A208  &lt;  $M$2,  "-",  E208  /  $M$6  )</f>
        <v>8.26483696927047</v>
      </c>
      <c r="K208" s="1"/>
      <c r="L208" s="1"/>
      <c r="M208" s="1"/>
    </row>
    <row r="209" customFormat="false" ht="12.8" hidden="false" customHeight="false" outlineLevel="0" collapsed="false">
      <c r="A209" s="2" t="n">
        <v>39142</v>
      </c>
      <c r="B209" s="3" t="n">
        <v>12354.35</v>
      </c>
      <c r="C209" s="3" t="n">
        <v>1420.86</v>
      </c>
      <c r="D209" s="3" t="n">
        <v>2421.64</v>
      </c>
      <c r="E209" s="3" t="n">
        <v>1772.36</v>
      </c>
      <c r="F209" s="1"/>
      <c r="G209" s="3" t="n">
        <f aca="false">IF(  $A209  &lt;  $M$2,  "-",  B209  /  $M$3  )</f>
        <v>4.56349895279642</v>
      </c>
      <c r="H209" s="3" t="n">
        <f aca="false">IF(  $A209  &lt;  $M$2,  "-",  C209  /  $M$4  )</f>
        <v>4.17973760075307</v>
      </c>
      <c r="I209" s="3" t="n">
        <f aca="false">IF(  $A209  &lt;  $M$2,  "-",  D209  /  $M$5  )</f>
        <v>5.56008632961381</v>
      </c>
      <c r="J209" s="3" t="n">
        <f aca="false">IF(  $A209  &lt;  $M$2,  "-",  E209  /  $M$6  )</f>
        <v>8.31508327468919</v>
      </c>
      <c r="K209" s="1"/>
      <c r="L209" s="1"/>
      <c r="M209" s="1"/>
    </row>
    <row r="210" customFormat="false" ht="12.8" hidden="false" customHeight="false" outlineLevel="0" collapsed="false">
      <c r="A210" s="2" t="n">
        <v>39173</v>
      </c>
      <c r="B210" s="3" t="n">
        <v>13062.91</v>
      </c>
      <c r="C210" s="3" t="n">
        <v>1482.37</v>
      </c>
      <c r="D210" s="3" t="n">
        <v>2525.09</v>
      </c>
      <c r="E210" s="3" t="n">
        <v>1867.75</v>
      </c>
      <c r="F210" s="1"/>
      <c r="G210" s="3" t="n">
        <f aca="false">IF(  $A210  &lt;  $M$2,  "-",  B210  /  $M$3  )</f>
        <v>4.82522966448853</v>
      </c>
      <c r="H210" s="3" t="n">
        <f aca="false">IF(  $A210  &lt;  $M$2,  "-",  C210  /  $M$4  )</f>
        <v>4.36068129669942</v>
      </c>
      <c r="I210" s="3" t="n">
        <f aca="false">IF(  $A210  &lt;  $M$2,  "-",  D210  /  $M$5  )</f>
        <v>5.79760756761721</v>
      </c>
      <c r="J210" s="3" t="n">
        <f aca="false">IF(  $A210  &lt;  $M$2,  "-",  E210  /  $M$6  )</f>
        <v>8.76260849167253</v>
      </c>
      <c r="K210" s="1"/>
      <c r="L210" s="1"/>
      <c r="M210" s="1"/>
    </row>
    <row r="211" customFormat="false" ht="12.8" hidden="false" customHeight="false" outlineLevel="0" collapsed="false">
      <c r="A211" s="2" t="n">
        <v>39203</v>
      </c>
      <c r="B211" s="3" t="n">
        <v>13627.64</v>
      </c>
      <c r="C211" s="3" t="n">
        <v>1530.62</v>
      </c>
      <c r="D211" s="3" t="n">
        <v>2604.52</v>
      </c>
      <c r="E211" s="3" t="n">
        <v>1928.19</v>
      </c>
      <c r="F211" s="1"/>
      <c r="G211" s="3" t="n">
        <f aca="false">IF(  $A211  &lt;  $M$2,  "-",  B211  /  $M$3  )</f>
        <v>5.0338318785761</v>
      </c>
      <c r="H211" s="3" t="n">
        <f aca="false">IF(  $A211  &lt;  $M$2,  "-",  C211  /  $M$4  )</f>
        <v>4.50261810907807</v>
      </c>
      <c r="I211" s="3" t="n">
        <f aca="false">IF(  $A211  &lt;  $M$2,  "-",  D211  /  $M$5  )</f>
        <v>5.97997887679662</v>
      </c>
      <c r="J211" s="3" t="n">
        <f aca="false">IF(  $A211  &lt;  $M$2,  "-",  E211  /  $M$6  )</f>
        <v>9.04616467276566</v>
      </c>
      <c r="K211" s="1"/>
      <c r="L211" s="1"/>
      <c r="M211" s="1"/>
    </row>
    <row r="212" customFormat="false" ht="12.8" hidden="false" customHeight="false" outlineLevel="0" collapsed="false">
      <c r="A212" s="2" t="n">
        <v>39234</v>
      </c>
      <c r="B212" s="3" t="n">
        <v>13408.62</v>
      </c>
      <c r="C212" s="3" t="n">
        <v>1503.35</v>
      </c>
      <c r="D212" s="3" t="n">
        <v>2603.23</v>
      </c>
      <c r="E212" s="3" t="n">
        <v>1934.1</v>
      </c>
      <c r="F212" s="1"/>
      <c r="G212" s="3" t="n">
        <f aca="false">IF(  $A212  &lt;  $M$2,  "-",  B212  /  $M$3  )</f>
        <v>4.95292939964022</v>
      </c>
      <c r="H212" s="3" t="n">
        <f aca="false">IF(  $A212  &lt;  $M$2,  "-",  C212  /  $M$4  )</f>
        <v>4.42239807024769</v>
      </c>
      <c r="I212" s="3" t="n">
        <f aca="false">IF(  $A212  &lt;  $M$2,  "-",  D212  /  $M$5  )</f>
        <v>5.97701703632273</v>
      </c>
      <c r="J212" s="3" t="n">
        <f aca="false">IF(  $A212  &lt;  $M$2,  "-",  E212  /  $M$6  )</f>
        <v>9.07389162561576</v>
      </c>
      <c r="K212" s="1"/>
      <c r="L212" s="1"/>
      <c r="M212" s="1"/>
    </row>
    <row r="213" customFormat="false" ht="12.8" hidden="false" customHeight="false" outlineLevel="0" collapsed="false">
      <c r="A213" s="2" t="n">
        <v>39264</v>
      </c>
      <c r="B213" s="3" t="n">
        <v>13211.99</v>
      </c>
      <c r="C213" s="3" t="n">
        <v>1455.27</v>
      </c>
      <c r="D213" s="3" t="n">
        <v>2545.57</v>
      </c>
      <c r="E213" s="3" t="n">
        <v>1932.06</v>
      </c>
      <c r="F213" s="1"/>
      <c r="G213" s="3" t="n">
        <f aca="false">IF(  $A213  &lt;  $M$2,  "-",  B213  /  $M$3  )</f>
        <v>4.88029742797936</v>
      </c>
      <c r="H213" s="3" t="n">
        <f aca="false">IF(  $A213  &lt;  $M$2,  "-",  C213  /  $M$4  )</f>
        <v>4.2809613461199</v>
      </c>
      <c r="I213" s="3" t="n">
        <f aca="false">IF(  $A213  &lt;  $M$2,  "-",  D213  /  $M$5  )</f>
        <v>5.84462965514075</v>
      </c>
      <c r="J213" s="3" t="n">
        <f aca="false">IF(  $A213  &lt;  $M$2,  "-",  E213  /  $M$6  )</f>
        <v>9.0643209007741</v>
      </c>
      <c r="K213" s="1"/>
      <c r="L213" s="1"/>
      <c r="M213" s="1"/>
    </row>
    <row r="214" customFormat="false" ht="12.8" hidden="false" customHeight="false" outlineLevel="0" collapsed="false">
      <c r="A214" s="2" t="n">
        <v>39295</v>
      </c>
      <c r="B214" s="3" t="n">
        <v>13357.74</v>
      </c>
      <c r="C214" s="3" t="n">
        <v>1473.99</v>
      </c>
      <c r="D214" s="3" t="n">
        <v>2596.36</v>
      </c>
      <c r="E214" s="3" t="n">
        <v>1988.73</v>
      </c>
      <c r="F214" s="1"/>
      <c r="G214" s="3" t="n">
        <f aca="false">IF(  $A214  &lt;  $M$2,  "-",  B214  /  $M$3  )</f>
        <v>4.93413514282232</v>
      </c>
      <c r="H214" s="3" t="n">
        <f aca="false">IF(  $A214  &lt;  $M$2,  "-",  C214  /  $M$4  )</f>
        <v>4.33602988762723</v>
      </c>
      <c r="I214" s="3" t="n">
        <f aca="false">IF(  $A214  &lt;  $M$2,  "-",  D214  /  $M$5  )</f>
        <v>5.96124351379896</v>
      </c>
      <c r="J214" s="3" t="n">
        <f aca="false">IF(  $A214  &lt;  $M$2,  "-",  E214  /  $M$6  )</f>
        <v>9.3301900070373</v>
      </c>
      <c r="K214" s="1"/>
      <c r="L214" s="1"/>
      <c r="M214" s="1"/>
    </row>
    <row r="215" customFormat="false" ht="12.8" hidden="false" customHeight="false" outlineLevel="0" collapsed="false">
      <c r="A215" s="2" t="n">
        <v>39326</v>
      </c>
      <c r="B215" s="3" t="n">
        <v>13895.63</v>
      </c>
      <c r="C215" s="3" t="n">
        <v>1526.75</v>
      </c>
      <c r="D215" s="3" t="n">
        <v>2701.5</v>
      </c>
      <c r="E215" s="3" t="n">
        <v>2091.11</v>
      </c>
      <c r="F215" s="1"/>
      <c r="G215" s="3" t="n">
        <f aca="false">IF(  $A215  &lt;  $M$2,  "-",  B215  /  $M$3  )</f>
        <v>5.13282309093125</v>
      </c>
      <c r="H215" s="3" t="n">
        <f aca="false">IF(  $A215  &lt;  $M$2,  "-",  C215  /  $M$4  )</f>
        <v>4.49123374713185</v>
      </c>
      <c r="I215" s="3" t="n">
        <f aca="false">IF(  $A215  &lt;  $M$2,  "-",  D215  /  $M$5  )</f>
        <v>6.2026449924232</v>
      </c>
      <c r="J215" s="3" t="n">
        <f aca="false">IF(  $A215  &lt;  $M$2,  "-",  E215  /  $M$6  )</f>
        <v>9.81050903119869</v>
      </c>
      <c r="K215" s="1"/>
      <c r="L215" s="1"/>
      <c r="M215" s="1"/>
    </row>
    <row r="216" customFormat="false" ht="12.8" hidden="false" customHeight="false" outlineLevel="0" collapsed="false">
      <c r="A216" s="2" t="n">
        <v>39356</v>
      </c>
      <c r="B216" s="3" t="n">
        <v>13930.01</v>
      </c>
      <c r="C216" s="3" t="n">
        <v>1549.38</v>
      </c>
      <c r="D216" s="3" t="n">
        <v>2859.12</v>
      </c>
      <c r="E216" s="3" t="n">
        <v>2238.98</v>
      </c>
      <c r="F216" s="1"/>
      <c r="G216" s="3" t="n">
        <f aca="false">IF(  $A216  &lt;  $M$2,  "-",  B216  /  $M$3  )</f>
        <v>5.14552251210656</v>
      </c>
      <c r="H216" s="3" t="n">
        <f aca="false">IF(  $A216  &lt;  $M$2,  "-",  C216  /  $M$4  )</f>
        <v>4.55780431840913</v>
      </c>
      <c r="I216" s="3" t="n">
        <f aca="false">IF(  $A216  &lt;  $M$2,  "-",  D216  /  $M$5  )</f>
        <v>6.56454057032649</v>
      </c>
      <c r="J216" s="3" t="n">
        <f aca="false">IF(  $A216  &lt;  $M$2,  "-",  E216  /  $M$6  )</f>
        <v>10.5042458362655</v>
      </c>
      <c r="K216" s="1"/>
      <c r="L216" s="1"/>
      <c r="M216" s="1"/>
    </row>
    <row r="217" customFormat="false" ht="12.8" hidden="false" customHeight="false" outlineLevel="0" collapsed="false">
      <c r="A217" s="2" t="n">
        <v>39387</v>
      </c>
      <c r="B217" s="3" t="n">
        <v>13371.72</v>
      </c>
      <c r="C217" s="3" t="n">
        <v>1481.14</v>
      </c>
      <c r="D217" s="3" t="n">
        <v>2660.96</v>
      </c>
      <c r="E217" s="3" t="n">
        <v>2089.1</v>
      </c>
      <c r="F217" s="1"/>
      <c r="G217" s="3" t="n">
        <f aca="false">IF(  $A217  &lt;  $M$2,  "-",  B217  /  $M$3  )</f>
        <v>4.9392991308395</v>
      </c>
      <c r="H217" s="3" t="n">
        <f aca="false">IF(  $A217  &lt;  $M$2,  "-",  C217  /  $M$4  )</f>
        <v>4.35706301111961</v>
      </c>
      <c r="I217" s="3" t="n">
        <f aca="false">IF(  $A217  &lt;  $M$2,  "-",  D217  /  $M$5  )</f>
        <v>6.10956513753042</v>
      </c>
      <c r="J217" s="3" t="n">
        <f aca="false">IF(  $A217  &lt;  $M$2,  "-",  E217  /  $M$6  )</f>
        <v>9.80107905231058</v>
      </c>
      <c r="K217" s="1"/>
      <c r="L217" s="1"/>
      <c r="M217" s="1"/>
    </row>
    <row r="218" customFormat="false" ht="12.8" hidden="false" customHeight="false" outlineLevel="0" collapsed="false">
      <c r="A218" s="2" t="n">
        <v>39417</v>
      </c>
      <c r="B218" s="3" t="n">
        <v>13264.82</v>
      </c>
      <c r="C218" s="3" t="n">
        <v>1468.36</v>
      </c>
      <c r="D218" s="3" t="n">
        <v>2652.28</v>
      </c>
      <c r="E218" s="3" t="n">
        <v>2084.93</v>
      </c>
      <c r="F218" s="1"/>
      <c r="G218" s="3" t="n">
        <f aca="false">IF(  $A218  &lt;  $M$2,  "-",  B218  /  $M$3  )</f>
        <v>4.89981198355503</v>
      </c>
      <c r="H218" s="3" t="n">
        <f aca="false">IF(  $A218  &lt;  $M$2,  "-",  C218  /  $M$4  )</f>
        <v>4.31946814143672</v>
      </c>
      <c r="I218" s="3" t="n">
        <f aca="false">IF(  $A218  &lt;  $M$2,  "-",  D218  /  $M$5  )</f>
        <v>6.08963585434174</v>
      </c>
      <c r="J218" s="3" t="n">
        <f aca="false">IF(  $A218  &lt;  $M$2,  "-",  E218  /  $M$6  )</f>
        <v>9.78151536476659</v>
      </c>
      <c r="K218" s="1"/>
      <c r="L218" s="1"/>
      <c r="M218" s="1"/>
    </row>
    <row r="219" customFormat="false" ht="12.8" hidden="false" customHeight="false" outlineLevel="0" collapsed="false">
      <c r="A219" s="2" t="n">
        <v>39448</v>
      </c>
      <c r="B219" s="3" t="n">
        <v>12650.36</v>
      </c>
      <c r="C219" s="3" t="n">
        <v>1378.55</v>
      </c>
      <c r="D219" s="3" t="n">
        <v>2389.86</v>
      </c>
      <c r="E219" s="3" t="n">
        <v>1841.42</v>
      </c>
      <c r="F219" s="1"/>
      <c r="G219" s="3" t="n">
        <f aca="false">IF(  $A219  &lt;  $M$2,  "-",  B219  /  $M$3  )</f>
        <v>4.67284030422464</v>
      </c>
      <c r="H219" s="3" t="n">
        <f aca="false">IF(  $A219  &lt;  $M$2,  "-",  C219  /  $M$4  )</f>
        <v>4.05527446019886</v>
      </c>
      <c r="I219" s="3" t="n">
        <f aca="false">IF(  $A219  &lt;  $M$2,  "-",  D219  /  $M$5  )</f>
        <v>5.48711943793911</v>
      </c>
      <c r="J219" s="3" t="n">
        <f aca="false">IF(  $A219  &lt;  $M$2,  "-",  E219  /  $M$6  )</f>
        <v>8.63908045977012</v>
      </c>
      <c r="K219" s="1"/>
      <c r="L219" s="1"/>
      <c r="M219" s="1"/>
    </row>
    <row r="220" customFormat="false" ht="12.8" hidden="false" customHeight="false" outlineLevel="0" collapsed="false">
      <c r="A220" s="2" t="n">
        <v>39479</v>
      </c>
      <c r="B220" s="3" t="n">
        <v>12266.39</v>
      </c>
      <c r="C220" s="3" t="n">
        <v>1330.63</v>
      </c>
      <c r="D220" s="3" t="n">
        <v>2271.48</v>
      </c>
      <c r="E220" s="3" t="n">
        <v>1745.27</v>
      </c>
      <c r="F220" s="1"/>
      <c r="G220" s="3" t="n">
        <f aca="false">IF(  $A220  &lt;  $M$2,  "-",  B220  /  $M$3  )</f>
        <v>4.53100793806169</v>
      </c>
      <c r="H220" s="3" t="n">
        <f aca="false">IF(  $A220  &lt;  $M$2,  "-",  C220  /  $M$4  )</f>
        <v>3.91430840736601</v>
      </c>
      <c r="I220" s="3" t="n">
        <f aca="false">IF(  $A220  &lt;  $M$2,  "-",  D220  /  $M$5  )</f>
        <v>5.21531891445103</v>
      </c>
      <c r="J220" s="3" t="n">
        <f aca="false">IF(  $A220  &lt;  $M$2,  "-",  E220  /  $M$6  )</f>
        <v>8.18798967863007</v>
      </c>
      <c r="K220" s="1"/>
      <c r="L220" s="1"/>
      <c r="M220" s="1"/>
    </row>
    <row r="221" customFormat="false" ht="12.8" hidden="false" customHeight="false" outlineLevel="0" collapsed="false">
      <c r="A221" s="2" t="n">
        <v>39508</v>
      </c>
      <c r="B221" s="3" t="n">
        <v>12262.89</v>
      </c>
      <c r="C221" s="3" t="n">
        <v>1322.7</v>
      </c>
      <c r="D221" s="3" t="n">
        <v>2279.1</v>
      </c>
      <c r="E221" s="3" t="n">
        <v>1781.93</v>
      </c>
      <c r="F221" s="1"/>
      <c r="G221" s="3" t="n">
        <f aca="false">IF(  $A221  &lt;  $M$2,  "-",  B221  /  $M$3  )</f>
        <v>4.52971509413751</v>
      </c>
      <c r="H221" s="3" t="n">
        <f aca="false">IF(  $A221  &lt;  $M$2,  "-",  C221  /  $M$4  )</f>
        <v>3.89098076131082</v>
      </c>
      <c r="I221" s="3" t="n">
        <f aca="false">IF(  $A221  &lt;  $M$2,  "-",  D221  /  $M$5  )</f>
        <v>5.23281443725031</v>
      </c>
      <c r="J221" s="3" t="n">
        <f aca="false">IF(  $A221  &lt;  $M$2,  "-",  E221  /  $M$6  )</f>
        <v>8.35998123387286</v>
      </c>
      <c r="K221" s="1"/>
      <c r="L221" s="1"/>
      <c r="M221" s="1"/>
    </row>
    <row r="222" customFormat="false" ht="12.8" hidden="false" customHeight="false" outlineLevel="0" collapsed="false">
      <c r="A222" s="2" t="n">
        <v>39539</v>
      </c>
      <c r="B222" s="3" t="n">
        <v>12820.13</v>
      </c>
      <c r="C222" s="3" t="n">
        <v>1385.59</v>
      </c>
      <c r="D222" s="3" t="n">
        <v>2412.8</v>
      </c>
      <c r="E222" s="3" t="n">
        <v>1917.7</v>
      </c>
      <c r="F222" s="1"/>
      <c r="G222" s="3" t="n">
        <f aca="false">IF(  $A222  &lt;  $M$2,  "-",  B222  /  $M$3  )</f>
        <v>4.73555062222731</v>
      </c>
      <c r="H222" s="3" t="n">
        <f aca="false">IF(  $A222  &lt;  $M$2,  "-",  C222  /  $M$4  )</f>
        <v>4.07598399717597</v>
      </c>
      <c r="I222" s="3" t="n">
        <f aca="false">IF(  $A222  &lt;  $M$2,  "-",  D222  /  $M$5  )</f>
        <v>5.53978968636635</v>
      </c>
      <c r="J222" s="3" t="n">
        <f aca="false">IF(  $A222  &lt;  $M$2,  "-",  E222  /  $M$6  )</f>
        <v>8.99695050433967</v>
      </c>
      <c r="K222" s="1"/>
      <c r="L222" s="1"/>
      <c r="M222" s="1"/>
    </row>
    <row r="223" customFormat="false" ht="12.8" hidden="false" customHeight="false" outlineLevel="0" collapsed="false">
      <c r="A223" s="2" t="n">
        <v>39569</v>
      </c>
      <c r="B223" s="3" t="n">
        <v>12638.32</v>
      </c>
      <c r="C223" s="3" t="n">
        <v>1400.38</v>
      </c>
      <c r="D223" s="3" t="n">
        <v>2522.66</v>
      </c>
      <c r="E223" s="3" t="n">
        <v>2032.57</v>
      </c>
      <c r="F223" s="1"/>
      <c r="G223" s="3" t="n">
        <f aca="false">IF(  $A223  &lt;  $M$2,  "-",  B223  /  $M$3  )</f>
        <v>4.66839292112544</v>
      </c>
      <c r="H223" s="3" t="n">
        <f aca="false">IF(  $A223  &lt;  $M$2,  "-",  C223  /  $M$4  )</f>
        <v>4.11949167500147</v>
      </c>
      <c r="I223" s="3" t="n">
        <f aca="false">IF(  $A223  &lt;  $M$2,  "-",  D223  /  $M$5  )</f>
        <v>5.79202828672453</v>
      </c>
      <c r="J223" s="3" t="n">
        <f aca="false">IF(  $A223  &lt;  $M$2,  "-",  E223  /  $M$6  )</f>
        <v>9.5358667604973</v>
      </c>
      <c r="K223" s="1"/>
      <c r="L223" s="1"/>
      <c r="M223" s="1"/>
    </row>
    <row r="224" customFormat="false" ht="12.8" hidden="false" customHeight="false" outlineLevel="0" collapsed="false">
      <c r="A224" s="2" t="n">
        <v>39600</v>
      </c>
      <c r="B224" s="3" t="n">
        <v>11350.01</v>
      </c>
      <c r="C224" s="3" t="n">
        <v>1280</v>
      </c>
      <c r="D224" s="3" t="n">
        <v>2292.98</v>
      </c>
      <c r="E224" s="3" t="n">
        <v>1837.09</v>
      </c>
      <c r="F224" s="1"/>
      <c r="G224" s="3" t="n">
        <f aca="false">IF(  $A224  &lt;  $M$2,  "-",  B224  /  $M$3  )</f>
        <v>4.19251184799111</v>
      </c>
      <c r="H224" s="3" t="n">
        <f aca="false">IF(  $A224  &lt;  $M$2,  "-",  C224  /  $M$4  )</f>
        <v>3.7653703594752</v>
      </c>
      <c r="I224" s="3" t="n">
        <f aca="false">IF(  $A224  &lt;  $M$2,  "-",  D224  /  $M$5  )</f>
        <v>5.26468292234927</v>
      </c>
      <c r="J224" s="3" t="n">
        <f aca="false">IF(  $A224  &lt;  $M$2,  "-",  E224  /  $M$6  )</f>
        <v>8.61876612714051</v>
      </c>
      <c r="K224" s="1"/>
      <c r="L224" s="1"/>
      <c r="M224" s="1"/>
    </row>
    <row r="225" customFormat="false" ht="12.8" hidden="false" customHeight="false" outlineLevel="0" collapsed="false">
      <c r="A225" s="2" t="n">
        <v>39630</v>
      </c>
      <c r="B225" s="3" t="n">
        <v>11378.02</v>
      </c>
      <c r="C225" s="3" t="n">
        <v>1267.38</v>
      </c>
      <c r="D225" s="3" t="n">
        <v>2325.55</v>
      </c>
      <c r="E225" s="3" t="n">
        <v>1849.15</v>
      </c>
      <c r="F225" s="1"/>
      <c r="G225" s="3" t="n">
        <f aca="false">IF(  $A225  &lt;  $M$2,  "-",  B225  /  $M$3  )</f>
        <v>4.20285829322439</v>
      </c>
      <c r="H225" s="3" t="n">
        <f aca="false">IF(  $A225  &lt;  $M$2,  "-",  C225  /  $M$4  )</f>
        <v>3.72824616108725</v>
      </c>
      <c r="I225" s="3" t="n">
        <f aca="false">IF(  $A225  &lt;  $M$2,  "-",  D225  /  $M$5  )</f>
        <v>5.33946365431418</v>
      </c>
      <c r="J225" s="3" t="n">
        <f aca="false">IF(  $A225  &lt;  $M$2,  "-",  E225  /  $M$6  )</f>
        <v>8.67534600046915</v>
      </c>
      <c r="K225" s="1"/>
      <c r="L225" s="1"/>
      <c r="M225" s="1"/>
    </row>
    <row r="226" customFormat="false" ht="12.8" hidden="false" customHeight="false" outlineLevel="0" collapsed="false">
      <c r="A226" s="2" t="n">
        <v>39661</v>
      </c>
      <c r="B226" s="3" t="n">
        <v>11543.55</v>
      </c>
      <c r="C226" s="3" t="n">
        <v>1282.83</v>
      </c>
      <c r="D226" s="3" t="n">
        <v>2367.52</v>
      </c>
      <c r="E226" s="3" t="n">
        <v>1872.54</v>
      </c>
      <c r="F226" s="1"/>
      <c r="G226" s="3" t="n">
        <f aca="false">IF(  $A226  &lt;  $M$2,  "-",  B226  /  $M$3  )</f>
        <v>4.2640024231589</v>
      </c>
      <c r="H226" s="3" t="n">
        <f aca="false">IF(  $A226  &lt;  $M$2,  "-",  C226  /  $M$4  )</f>
        <v>3.77369535800435</v>
      </c>
      <c r="I226" s="3" t="n">
        <f aca="false">IF(  $A226  &lt;  $M$2,  "-",  D226  /  $M$5  )</f>
        <v>5.43582678973229</v>
      </c>
      <c r="J226" s="3" t="n">
        <f aca="false">IF(  $A226  &lt;  $M$2,  "-",  E226  /  $M$6  )</f>
        <v>8.78508092892329</v>
      </c>
      <c r="K226" s="1"/>
      <c r="L226" s="1"/>
      <c r="M226" s="1"/>
    </row>
    <row r="227" customFormat="false" ht="12.8" hidden="false" customHeight="false" outlineLevel="0" collapsed="false">
      <c r="A227" s="2" t="n">
        <v>39692</v>
      </c>
      <c r="B227" s="3" t="n">
        <v>10850.66</v>
      </c>
      <c r="C227" s="3" t="n">
        <v>1166.36</v>
      </c>
      <c r="D227" s="3" t="n">
        <v>2091.88</v>
      </c>
      <c r="E227" s="3" t="n">
        <v>1594.63</v>
      </c>
      <c r="F227" s="1"/>
      <c r="G227" s="3" t="n">
        <f aca="false">IF(  $A227  &lt;  $M$2,  "-",  B227  /  $M$3  )</f>
        <v>4.00805995840736</v>
      </c>
      <c r="H227" s="3" t="n">
        <f aca="false">IF(  $A227  &lt;  $M$2,  "-",  C227  /  $M$4  )</f>
        <v>3.43107607224804</v>
      </c>
      <c r="I227" s="3" t="n">
        <f aca="false">IF(  $A227  &lt;  $M$2,  "-",  D227  /  $M$5  )</f>
        <v>4.80295724847316</v>
      </c>
      <c r="J227" s="3" t="n">
        <f aca="false">IF(  $A227  &lt;  $M$2,  "-",  E227  /  $M$6  )</f>
        <v>7.48125733051842</v>
      </c>
      <c r="K227" s="1"/>
      <c r="L227" s="1"/>
      <c r="M227" s="1"/>
    </row>
    <row r="228" customFormat="false" ht="12.8" hidden="false" customHeight="false" outlineLevel="0" collapsed="false">
      <c r="A228" s="2" t="n">
        <v>39722</v>
      </c>
      <c r="B228" s="3" t="n">
        <v>9325.01</v>
      </c>
      <c r="C228" s="3" t="n">
        <v>968.75</v>
      </c>
      <c r="D228" s="3" t="n">
        <v>1720.95</v>
      </c>
      <c r="E228" s="3" t="n">
        <v>1334.78</v>
      </c>
      <c r="F228" s="1"/>
      <c r="G228" s="3" t="n">
        <f aca="false">IF(  $A228  &lt;  $M$2,  "-",  B228  /  $M$3  )</f>
        <v>3.44450929185398</v>
      </c>
      <c r="H228" s="3" t="n">
        <f aca="false">IF(  $A228  &lt;  $M$2,  "-",  C228  /  $M$4  )</f>
        <v>2.84976760604813</v>
      </c>
      <c r="I228" s="3" t="n">
        <f aca="false">IF(  $A228  &lt;  $M$2,  "-",  D228  /  $M$5  )</f>
        <v>3.95130183220829</v>
      </c>
      <c r="J228" s="3" t="n">
        <f aca="false">IF(  $A228  &lt;  $M$2,  "-",  E228  /  $M$6  )</f>
        <v>6.26216279615294</v>
      </c>
      <c r="K228" s="1"/>
      <c r="L228" s="1"/>
      <c r="M228" s="1"/>
    </row>
    <row r="229" customFormat="false" ht="12.8" hidden="false" customHeight="false" outlineLevel="0" collapsed="false">
      <c r="A229" s="2" t="n">
        <v>39753</v>
      </c>
      <c r="B229" s="3" t="n">
        <v>8829.04</v>
      </c>
      <c r="C229" s="3" t="n">
        <v>896.24</v>
      </c>
      <c r="D229" s="3" t="n">
        <v>1535.57</v>
      </c>
      <c r="E229" s="3" t="n">
        <v>1185.75</v>
      </c>
      <c r="F229" s="1"/>
      <c r="G229" s="3" t="n">
        <f aca="false">IF(  $A229  &lt;  $M$2,  "-",  B229  /  $M$3  )</f>
        <v>3.26130592011702</v>
      </c>
      <c r="H229" s="3" t="n">
        <f aca="false">IF(  $A229  &lt;  $M$2,  "-",  C229  /  $M$4  )</f>
        <v>2.63646525857504</v>
      </c>
      <c r="I229" s="3" t="n">
        <f aca="false">IF(  $A229  &lt;  $M$2,  "-",  D229  /  $M$5  )</f>
        <v>3.52566928410709</v>
      </c>
      <c r="J229" s="3" t="n">
        <f aca="false">IF(  $A229  &lt;  $M$2,  "-",  E229  /  $M$6  )</f>
        <v>5.56298381421534</v>
      </c>
      <c r="K229" s="1"/>
      <c r="L229" s="1"/>
      <c r="M229" s="1"/>
    </row>
    <row r="230" customFormat="false" ht="12.8" hidden="false" customHeight="false" outlineLevel="0" collapsed="false">
      <c r="A230" s="2" t="n">
        <v>39783</v>
      </c>
      <c r="B230" s="3" t="n">
        <v>8776.39</v>
      </c>
      <c r="C230" s="3" t="n">
        <v>903.25</v>
      </c>
      <c r="D230" s="3" t="n">
        <v>1577.03</v>
      </c>
      <c r="E230" s="3" t="n">
        <v>1211.65</v>
      </c>
      <c r="F230" s="1"/>
      <c r="G230" s="3" t="n">
        <f aca="false">IF(  $A230  &lt;  $M$2,  "-",  B230  /  $M$3  )</f>
        <v>3.24185785365746</v>
      </c>
      <c r="H230" s="3" t="n">
        <f aca="false">IF(  $A230  &lt;  $M$2,  "-",  C230  /  $M$4  )</f>
        <v>2.65708654468436</v>
      </c>
      <c r="I230" s="3" t="n">
        <f aca="false">IF(  $A230  &lt;  $M$2,  "-",  D230  /  $M$5  )</f>
        <v>3.62086145933783</v>
      </c>
      <c r="J230" s="3" t="n">
        <f aca="false">IF(  $A230  &lt;  $M$2,  "-",  E230  /  $M$6  )</f>
        <v>5.68449448745015</v>
      </c>
      <c r="K230" s="1"/>
      <c r="L230" s="1"/>
      <c r="M230" s="1"/>
    </row>
    <row r="231" customFormat="false" ht="12.8" hidden="false" customHeight="false" outlineLevel="0" collapsed="false">
      <c r="A231" s="2" t="n">
        <v>39814</v>
      </c>
      <c r="B231" s="3" t="n">
        <v>8000.86</v>
      </c>
      <c r="C231" s="3" t="n">
        <v>825.88</v>
      </c>
      <c r="D231" s="3" t="n">
        <v>1476.42</v>
      </c>
      <c r="E231" s="3" t="n">
        <v>1180.25</v>
      </c>
      <c r="F231" s="1"/>
      <c r="G231" s="3" t="n">
        <f aca="false">IF(  $A231  &lt;  $M$2,  "-",  B231  /  $M$3  )</f>
        <v>2.95538949693596</v>
      </c>
      <c r="H231" s="3" t="n">
        <f aca="false">IF(  $A231  &lt;  $M$2,  "-",  C231  /  $M$4  )</f>
        <v>2.42948755662764</v>
      </c>
      <c r="I231" s="3" t="n">
        <f aca="false">IF(  $A231  &lt;  $M$2,  "-",  D231  /  $M$5  )</f>
        <v>3.38986086237774</v>
      </c>
      <c r="J231" s="3" t="n">
        <f aca="false">IF(  $A231  &lt;  $M$2,  "-",  E231  /  $M$6  )</f>
        <v>5.53718038939714</v>
      </c>
      <c r="K231" s="1"/>
      <c r="L231" s="1"/>
      <c r="M231" s="1"/>
    </row>
    <row r="232" customFormat="false" ht="12.8" hidden="false" customHeight="false" outlineLevel="0" collapsed="false">
      <c r="A232" s="2" t="n">
        <v>39845</v>
      </c>
      <c r="B232" s="3" t="n">
        <v>7062.93</v>
      </c>
      <c r="C232" s="3" t="n">
        <v>735.09</v>
      </c>
      <c r="D232" s="3" t="n">
        <v>1377.84</v>
      </c>
      <c r="E232" s="3" t="n">
        <v>1116.99</v>
      </c>
      <c r="F232" s="1"/>
      <c r="G232" s="3" t="n">
        <f aca="false">IF(  $A232  &lt;  $M$2,  "-",  B232  /  $M$3  )</f>
        <v>2.60893318213216</v>
      </c>
      <c r="H232" s="3" t="n">
        <f aca="false">IF(  $A232  &lt;  $M$2,  "-",  C232  /  $M$4  )</f>
        <v>2.1624110137083</v>
      </c>
      <c r="I232" s="3" t="n">
        <f aca="false">IF(  $A232  &lt;  $M$2,  "-",  D232  /  $M$5  )</f>
        <v>3.16352114616338</v>
      </c>
      <c r="J232" s="3" t="n">
        <f aca="false">IF(  $A232  &lt;  $M$2,  "-",  E232  /  $M$6  )</f>
        <v>5.24039408866995</v>
      </c>
      <c r="K232" s="1"/>
      <c r="L232" s="1"/>
      <c r="M232" s="1"/>
    </row>
    <row r="233" customFormat="false" ht="12.8" hidden="false" customHeight="false" outlineLevel="0" collapsed="false">
      <c r="A233" s="2" t="n">
        <v>39873</v>
      </c>
      <c r="B233" s="3" t="n">
        <v>7608.92</v>
      </c>
      <c r="C233" s="3" t="n">
        <v>797.87</v>
      </c>
      <c r="D233" s="3" t="n">
        <v>1528.59</v>
      </c>
      <c r="E233" s="3" t="n">
        <v>1237.01</v>
      </c>
      <c r="F233" s="1"/>
      <c r="G233" s="3" t="n">
        <f aca="false">IF(  $A233  &lt;  $M$2,  "-",  B233  /  $M$3  )</f>
        <v>2.81061314046565</v>
      </c>
      <c r="H233" s="3" t="n">
        <f aca="false">IF(  $A233  &lt;  $M$2,  "-",  C233  /  $M$4  )</f>
        <v>2.34709066305819</v>
      </c>
      <c r="I233" s="3" t="n">
        <f aca="false">IF(  $A233  &lt;  $M$2,  "-",  D233  /  $M$5  )</f>
        <v>3.50964320154291</v>
      </c>
      <c r="J233" s="3" t="n">
        <f aca="false">IF(  $A233  &lt;  $M$2,  "-",  E233  /  $M$6  )</f>
        <v>5.80347173352099</v>
      </c>
      <c r="K233" s="1"/>
      <c r="L233" s="1"/>
      <c r="M233" s="1"/>
    </row>
    <row r="234" customFormat="false" ht="12.8" hidden="false" customHeight="false" outlineLevel="0" collapsed="false">
      <c r="A234" s="2" t="n">
        <v>39904</v>
      </c>
      <c r="B234" s="3" t="n">
        <v>8168.12</v>
      </c>
      <c r="C234" s="3" t="n">
        <v>872.81</v>
      </c>
      <c r="D234" s="3" t="n">
        <v>1717.3</v>
      </c>
      <c r="E234" s="3" t="n">
        <v>1394.33</v>
      </c>
      <c r="F234" s="1"/>
      <c r="G234" s="3" t="n">
        <f aca="false">IF(  $A234  &lt;  $M$2,  "-",  B234  /  $M$3  )</f>
        <v>3.017172661153</v>
      </c>
      <c r="H234" s="3" t="n">
        <f aca="false">IF(  $A234  &lt;  $M$2,  "-",  C234  /  $M$4  )</f>
        <v>2.56754133082309</v>
      </c>
      <c r="I234" s="3" t="n">
        <f aca="false">IF(  $A234  &lt;  $M$2,  "-",  D234  /  $M$5  )</f>
        <v>3.94292143086743</v>
      </c>
      <c r="J234" s="3" t="n">
        <f aca="false">IF(  $A234  &lt;  $M$2,  "-",  E234  /  $M$6  )</f>
        <v>6.54154351395731</v>
      </c>
      <c r="K234" s="1"/>
      <c r="L234" s="1"/>
      <c r="M234" s="1"/>
    </row>
    <row r="235" customFormat="false" ht="12.8" hidden="false" customHeight="false" outlineLevel="0" collapsed="false">
      <c r="A235" s="2" t="n">
        <v>39934</v>
      </c>
      <c r="B235" s="3" t="n">
        <v>8500.33</v>
      </c>
      <c r="C235" s="3" t="n">
        <v>919.14</v>
      </c>
      <c r="D235" s="3" t="n">
        <v>1774.33</v>
      </c>
      <c r="E235" s="3" t="n">
        <v>1435.57</v>
      </c>
      <c r="F235" s="1"/>
      <c r="G235" s="3" t="n">
        <f aca="false">IF(  $A235  &lt;  $M$2,  "-",  B235  /  $M$3  )</f>
        <v>3.1398857125971</v>
      </c>
      <c r="H235" s="3" t="n">
        <f aca="false">IF(  $A235  &lt;  $M$2,  "-",  C235  /  $M$4  )</f>
        <v>2.70383008766253</v>
      </c>
      <c r="I235" s="3" t="n">
        <f aca="false">IF(  $A235  &lt;  $M$2,  "-",  D235  /  $M$5  )</f>
        <v>4.07386233181797</v>
      </c>
      <c r="J235" s="3" t="n">
        <f aca="false">IF(  $A235  &lt;  $M$2,  "-",  E235  /  $M$6  )</f>
        <v>6.73502228477598</v>
      </c>
      <c r="K235" s="1"/>
      <c r="L235" s="1"/>
      <c r="M235" s="1"/>
    </row>
    <row r="236" customFormat="false" ht="12.8" hidden="false" customHeight="false" outlineLevel="0" collapsed="false">
      <c r="A236" s="2" t="n">
        <v>39965</v>
      </c>
      <c r="B236" s="3" t="n">
        <v>8447</v>
      </c>
      <c r="C236" s="3" t="n">
        <v>919.32</v>
      </c>
      <c r="D236" s="3" t="n">
        <v>1835.04</v>
      </c>
      <c r="E236" s="3" t="n">
        <v>1477.25</v>
      </c>
      <c r="F236" s="1"/>
      <c r="G236" s="3" t="n">
        <f aca="false">IF(  $A236  &lt;  $M$2,  "-",  B236  /  $M$3  )</f>
        <v>3.12018646503227</v>
      </c>
      <c r="H236" s="3" t="n">
        <f aca="false">IF(  $A236  &lt;  $M$2,  "-",  C236  /  $M$4  )</f>
        <v>2.70435959286933</v>
      </c>
      <c r="I236" s="3" t="n">
        <f aca="false">IF(  $A236  &lt;  $M$2,  "-",  D236  /  $M$5  )</f>
        <v>4.2132525141204</v>
      </c>
      <c r="J236" s="3" t="n">
        <f aca="false">IF(  $A236  &lt;  $M$2,  "-",  E236  /  $M$6  )</f>
        <v>6.93056532958011</v>
      </c>
      <c r="K236" s="1"/>
      <c r="L236" s="1"/>
      <c r="M236" s="1"/>
    </row>
    <row r="237" customFormat="false" ht="12.8" hidden="false" customHeight="false" outlineLevel="0" collapsed="false">
      <c r="A237" s="2" t="n">
        <v>39995</v>
      </c>
      <c r="B237" s="3" t="n">
        <v>9171.61</v>
      </c>
      <c r="C237" s="3" t="n">
        <v>987.48</v>
      </c>
      <c r="D237" s="3" t="n">
        <v>1978.5</v>
      </c>
      <c r="E237" s="3" t="n">
        <v>1603.36</v>
      </c>
      <c r="F237" s="1"/>
      <c r="G237" s="3" t="n">
        <f aca="false">IF(  $A237  &lt;  $M$2,  "-",  B237  /  $M$3  )</f>
        <v>3.38784578957672</v>
      </c>
      <c r="H237" s="3" t="n">
        <f aca="false">IF(  $A237  &lt;  $M$2,  "-",  C237  /  $M$4  )</f>
        <v>2.90486556451138</v>
      </c>
      <c r="I237" s="3" t="n">
        <f aca="false">IF(  $A237  &lt;  $M$2,  "-",  D237  /  $M$5  )</f>
        <v>4.54263672682188</v>
      </c>
      <c r="J237" s="3" t="n">
        <f aca="false">IF(  $A237  &lt;  $M$2,  "-",  E237  /  $M$6  )</f>
        <v>7.52221440300258</v>
      </c>
      <c r="K237" s="1"/>
      <c r="L237" s="1"/>
      <c r="M237" s="1"/>
    </row>
    <row r="238" customFormat="false" ht="12.8" hidden="false" customHeight="false" outlineLevel="0" collapsed="false">
      <c r="A238" s="2" t="n">
        <v>40026</v>
      </c>
      <c r="B238" s="3" t="n">
        <v>9496.28</v>
      </c>
      <c r="C238" s="3" t="n">
        <v>1020.62</v>
      </c>
      <c r="D238" s="3" t="n">
        <v>2009.06</v>
      </c>
      <c r="E238" s="3" t="n">
        <v>1625.19</v>
      </c>
      <c r="F238" s="1"/>
      <c r="G238" s="3" t="n">
        <f aca="false">IF(  $A238  &lt;  $M$2,  "-",  B238  /  $M$3  )</f>
        <v>3.50777368582415</v>
      </c>
      <c r="H238" s="3" t="n">
        <f aca="false">IF(  $A238  &lt;  $M$2,  "-",  C238  /  $M$4  )</f>
        <v>3.00235335647467</v>
      </c>
      <c r="I238" s="3" t="n">
        <f aca="false">IF(  $A238  &lt;  $M$2,  "-",  D238  /  $M$5  )</f>
        <v>4.6128024980484</v>
      </c>
      <c r="J238" s="3" t="n">
        <f aca="false">IF(  $A238  &lt;  $M$2,  "-",  E238  /  $M$6  )</f>
        <v>7.62463054187192</v>
      </c>
      <c r="K238" s="1"/>
      <c r="L238" s="1"/>
      <c r="M238" s="1"/>
    </row>
    <row r="239" customFormat="false" ht="12.8" hidden="false" customHeight="false" outlineLevel="0" collapsed="false">
      <c r="A239" s="2" t="n">
        <v>40057</v>
      </c>
      <c r="B239" s="3" t="n">
        <v>9712.28</v>
      </c>
      <c r="C239" s="3" t="n">
        <v>1057.08</v>
      </c>
      <c r="D239" s="3" t="n">
        <v>2122.42</v>
      </c>
      <c r="E239" s="3" t="n">
        <v>1718.99</v>
      </c>
      <c r="F239" s="1"/>
      <c r="G239" s="3" t="n">
        <f aca="false">IF(  $A239  &lt;  $M$2,  "-",  B239  /  $M$3  )</f>
        <v>3.58756062514545</v>
      </c>
      <c r="H239" s="3" t="n">
        <f aca="false">IF(  $A239  &lt;  $M$2,  "-",  C239  /  $M$4  )</f>
        <v>3.10960757780785</v>
      </c>
      <c r="I239" s="3" t="n">
        <f aca="false">IF(  $A239  &lt;  $M$2,  "-",  D239  /  $M$5  )</f>
        <v>4.87307709969234</v>
      </c>
      <c r="J239" s="3" t="n">
        <f aca="false">IF(  $A239  &lt;  $M$2,  "-",  E239  /  $M$6  )</f>
        <v>8.06469622331691</v>
      </c>
      <c r="K239" s="1"/>
      <c r="L239" s="1"/>
      <c r="M239" s="1"/>
    </row>
    <row r="240" customFormat="false" ht="12.8" hidden="false" customHeight="false" outlineLevel="0" collapsed="false">
      <c r="A240" s="2" t="n">
        <v>40087</v>
      </c>
      <c r="B240" s="3" t="n">
        <v>9712.73</v>
      </c>
      <c r="C240" s="3" t="n">
        <v>1036.19</v>
      </c>
      <c r="D240" s="3" t="n">
        <v>2045.11</v>
      </c>
      <c r="E240" s="3" t="n">
        <v>1667.13</v>
      </c>
      <c r="F240" s="1"/>
      <c r="G240" s="3" t="n">
        <f aca="false">IF(  $A240  &lt;  $M$2,  "-",  B240  /  $M$3  )</f>
        <v>3.5877268479357</v>
      </c>
      <c r="H240" s="3" t="n">
        <f aca="false">IF(  $A240  &lt;  $M$2,  "-",  C240  /  $M$4  )</f>
        <v>3.04815555686298</v>
      </c>
      <c r="I240" s="3" t="n">
        <f aca="false">IF(  $A240  &lt;  $M$2,  "-",  D240  /  $M$5  )</f>
        <v>4.69557331129173</v>
      </c>
      <c r="J240" s="3" t="n">
        <f aca="false">IF(  $A240  &lt;  $M$2,  "-",  E240  /  $M$6  )</f>
        <v>7.82139338494018</v>
      </c>
      <c r="K240" s="1"/>
      <c r="L240" s="1"/>
      <c r="M240" s="1"/>
    </row>
    <row r="241" customFormat="false" ht="12.8" hidden="false" customHeight="false" outlineLevel="0" collapsed="false">
      <c r="A241" s="2" t="n">
        <v>40118</v>
      </c>
      <c r="B241" s="3" t="n">
        <v>10344.84</v>
      </c>
      <c r="C241" s="3" t="n">
        <v>1095.63</v>
      </c>
      <c r="D241" s="3" t="n">
        <v>2144.6</v>
      </c>
      <c r="E241" s="3" t="n">
        <v>1767.43</v>
      </c>
      <c r="F241" s="1"/>
      <c r="G241" s="3" t="n">
        <f aca="false">IF(  $A241  &lt;  $M$2,  "-",  B241  /  $M$3  )</f>
        <v>3.82121815448377</v>
      </c>
      <c r="H241" s="3" t="n">
        <f aca="false">IF(  $A241  &lt;  $M$2,  "-",  C241  /  $M$4  )</f>
        <v>3.22300994293111</v>
      </c>
      <c r="I241" s="3" t="n">
        <f aca="false">IF(  $A241  &lt;  $M$2,  "-",  D241  /  $M$5  )</f>
        <v>4.92400238784038</v>
      </c>
      <c r="J241" s="3" t="n">
        <f aca="false">IF(  $A241  &lt;  $M$2,  "-",  E241  /  $M$6  )</f>
        <v>8.29195402298851</v>
      </c>
      <c r="K241" s="1"/>
      <c r="L241" s="1"/>
      <c r="M241" s="1"/>
    </row>
    <row r="242" customFormat="false" ht="12.8" hidden="false" customHeight="false" outlineLevel="0" collapsed="false">
      <c r="A242" s="2" t="n">
        <v>40148</v>
      </c>
      <c r="B242" s="3" t="n">
        <v>10428.05</v>
      </c>
      <c r="C242" s="3" t="n">
        <v>1115.1</v>
      </c>
      <c r="D242" s="3" t="n">
        <v>2269.15</v>
      </c>
      <c r="E242" s="3" t="n">
        <v>1860.31</v>
      </c>
      <c r="F242" s="1"/>
      <c r="G242" s="3" t="n">
        <f aca="false">IF(  $A242  &lt;  $M$2,  "-",  B242  /  $M$3  )</f>
        <v>3.85195459532138</v>
      </c>
      <c r="H242" s="3" t="n">
        <f aca="false">IF(  $A242  &lt;  $M$2,  "-",  C242  /  $M$4  )</f>
        <v>3.28028475613344</v>
      </c>
      <c r="I242" s="3" t="n">
        <f aca="false">IF(  $A242  &lt;  $M$2,  "-",  D242  /  $M$5  )</f>
        <v>5.20996923359508</v>
      </c>
      <c r="J242" s="3" t="n">
        <f aca="false">IF(  $A242  &lt;  $M$2,  "-",  E242  /  $M$6  )</f>
        <v>8.72770349519118</v>
      </c>
      <c r="K242" s="1"/>
      <c r="L242" s="1"/>
      <c r="M242" s="1"/>
    </row>
    <row r="243" customFormat="false" ht="12.8" hidden="false" customHeight="false" outlineLevel="0" collapsed="false">
      <c r="A243" s="2" t="n">
        <v>40179</v>
      </c>
      <c r="B243" s="3" t="n">
        <v>10067.33</v>
      </c>
      <c r="C243" s="3" t="n">
        <v>1073.87</v>
      </c>
      <c r="D243" s="3" t="n">
        <v>2147.35</v>
      </c>
      <c r="E243" s="3" t="n">
        <v>1741.04</v>
      </c>
      <c r="F243" s="1"/>
      <c r="G243" s="3" t="n">
        <f aca="false">IF(  $A243  &lt;  $M$2,  "-",  B243  /  $M$3  )</f>
        <v>3.71871040665482</v>
      </c>
      <c r="H243" s="3" t="n">
        <f aca="false">IF(  $A243  &lt;  $M$2,  "-",  C243  /  $M$4  )</f>
        <v>3.15899864682003</v>
      </c>
      <c r="I243" s="3" t="n">
        <f aca="false">IF(  $A243  &lt;  $M$2,  "-",  D243  /  $M$5  )</f>
        <v>4.93031638885062</v>
      </c>
      <c r="J243" s="3" t="n">
        <f aca="false">IF(  $A243  &lt;  $M$2,  "-",  E243  /  $M$6  )</f>
        <v>8.16814449917898</v>
      </c>
      <c r="K243" s="1"/>
      <c r="L243" s="1"/>
      <c r="M243" s="1"/>
    </row>
    <row r="244" customFormat="false" ht="12.8" hidden="false" customHeight="false" outlineLevel="0" collapsed="false">
      <c r="A244" s="2" t="n">
        <v>40210</v>
      </c>
      <c r="B244" s="3" t="n">
        <v>10325.26</v>
      </c>
      <c r="C244" s="3" t="n">
        <v>1104.49</v>
      </c>
      <c r="D244" s="3" t="n">
        <v>2238.26</v>
      </c>
      <c r="E244" s="3" t="n">
        <v>1818.68</v>
      </c>
      <c r="F244" s="1"/>
      <c r="G244" s="3" t="n">
        <f aca="false">IF(  $A244  &lt;  $M$2,  "-",  B244  /  $M$3  )</f>
        <v>3.81398561618788</v>
      </c>
      <c r="H244" s="3" t="n">
        <f aca="false">IF(  $A244  &lt;  $M$2,  "-",  C244  /  $M$4  )</f>
        <v>3.2490733658881</v>
      </c>
      <c r="I244" s="3" t="n">
        <f aca="false">IF(  $A244  &lt;  $M$2,  "-",  D244  /  $M$5  )</f>
        <v>5.13904578224733</v>
      </c>
      <c r="J244" s="3" t="n">
        <f aca="false">IF(  $A244  &lt;  $M$2,  "-",  E244  /  $M$6  )</f>
        <v>8.53239502697631</v>
      </c>
      <c r="K244" s="1"/>
      <c r="L244" s="1"/>
      <c r="M244" s="1"/>
    </row>
    <row r="245" customFormat="false" ht="12.8" hidden="false" customHeight="false" outlineLevel="0" collapsed="false">
      <c r="A245" s="2" t="n">
        <v>40238</v>
      </c>
      <c r="B245" s="3" t="n">
        <v>10856.63</v>
      </c>
      <c r="C245" s="3" t="n">
        <v>1169.43</v>
      </c>
      <c r="D245" s="3" t="n">
        <v>2397.96</v>
      </c>
      <c r="E245" s="3" t="n">
        <v>1958.34</v>
      </c>
      <c r="F245" s="1"/>
      <c r="G245" s="3" t="n">
        <f aca="false">IF(  $A245  &lt;  $M$2,  "-",  B245  /  $M$3  )</f>
        <v>4.01026518075805</v>
      </c>
      <c r="H245" s="3" t="n">
        <f aca="false">IF(  $A245  &lt;  $M$2,  "-",  C245  /  $M$4  )</f>
        <v>3.4401070777196</v>
      </c>
      <c r="I245" s="3" t="n">
        <f aca="false">IF(  $A245  &lt;  $M$2,  "-",  D245  /  $M$5  )</f>
        <v>5.50571704091473</v>
      </c>
      <c r="J245" s="3" t="n">
        <f aca="false">IF(  $A245  &lt;  $M$2,  "-",  E245  /  $M$6  )</f>
        <v>9.18761435608726</v>
      </c>
      <c r="K245" s="1"/>
      <c r="L245" s="1"/>
      <c r="M245" s="1"/>
    </row>
    <row r="246" customFormat="false" ht="12.8" hidden="false" customHeight="false" outlineLevel="0" collapsed="false">
      <c r="A246" s="2" t="n">
        <v>40269</v>
      </c>
      <c r="B246" s="3" t="n">
        <v>11008.61</v>
      </c>
      <c r="C246" s="3" t="n">
        <v>1186.69</v>
      </c>
      <c r="D246" s="3" t="n">
        <v>2461.19</v>
      </c>
      <c r="E246" s="3" t="n">
        <v>2000.63</v>
      </c>
      <c r="F246" s="1"/>
      <c r="G246" s="3" t="n">
        <f aca="false">IF(  $A246  &lt;  $M$2,  "-",  B246  /  $M$3  )</f>
        <v>4.06640415778606</v>
      </c>
      <c r="H246" s="3" t="n">
        <f aca="false">IF(  $A246  &lt;  $M$2,  "-",  C246  /  $M$4  )</f>
        <v>3.49088074366065</v>
      </c>
      <c r="I246" s="3" t="n">
        <f aca="false">IF(  $A246  &lt;  $M$2,  "-",  D246  /  $M$5  )</f>
        <v>5.6508931441429</v>
      </c>
      <c r="J246" s="3" t="n">
        <f aca="false">IF(  $A246  &lt;  $M$2,  "-",  E246  /  $M$6  )</f>
        <v>9.38601923528032</v>
      </c>
      <c r="K246" s="1"/>
      <c r="L246" s="1"/>
      <c r="M246" s="1"/>
    </row>
    <row r="247" customFormat="false" ht="12.8" hidden="false" customHeight="false" outlineLevel="0" collapsed="false">
      <c r="A247" s="2" t="n">
        <v>40299</v>
      </c>
      <c r="B247" s="3" t="n">
        <v>10136.63</v>
      </c>
      <c r="C247" s="3" t="n">
        <v>1089.41</v>
      </c>
      <c r="D247" s="3" t="n">
        <v>2257.04</v>
      </c>
      <c r="E247" s="3" t="n">
        <v>1852.39</v>
      </c>
      <c r="F247" s="1"/>
      <c r="G247" s="3" t="n">
        <f aca="false">IF(  $A247  &lt;  $M$2,  "-",  B247  /  $M$3  )</f>
        <v>3.74430871635374</v>
      </c>
      <c r="H247" s="3" t="n">
        <f aca="false">IF(  $A247  &lt;  $M$2,  "-",  C247  /  $M$4  )</f>
        <v>3.20471259634053</v>
      </c>
      <c r="I247" s="3" t="n">
        <f aca="false">IF(  $A247  &lt;  $M$2,  "-",  D247  /  $M$5  )</f>
        <v>5.18216466914635</v>
      </c>
      <c r="J247" s="3" t="n">
        <f aca="false">IF(  $A247  &lt;  $M$2,  "-",  E247  /  $M$6  )</f>
        <v>8.69054656345297</v>
      </c>
      <c r="K247" s="1"/>
      <c r="L247" s="1"/>
      <c r="M247" s="1"/>
    </row>
    <row r="248" customFormat="false" ht="12.8" hidden="false" customHeight="false" outlineLevel="0" collapsed="false">
      <c r="A248" s="2" t="n">
        <v>40330</v>
      </c>
      <c r="B248" s="3" t="n">
        <v>9774.02</v>
      </c>
      <c r="C248" s="3" t="n">
        <v>1030.71</v>
      </c>
      <c r="D248" s="3" t="n">
        <v>2109.24</v>
      </c>
      <c r="E248" s="3" t="n">
        <v>1739.14</v>
      </c>
      <c r="F248" s="1"/>
      <c r="G248" s="3" t="n">
        <f aca="false">IF(  $A248  &lt;  $M$2,  "-",  B248  /  $M$3  )</f>
        <v>3.61036639196812</v>
      </c>
      <c r="H248" s="3" t="n">
        <f aca="false">IF(  $A248  &lt;  $M$2,  "-",  C248  /  $M$4  )</f>
        <v>3.03203506501147</v>
      </c>
      <c r="I248" s="3" t="n">
        <f aca="false">IF(  $A248  &lt;  $M$2,  "-",  D248  /  $M$5  )</f>
        <v>4.84281581485053</v>
      </c>
      <c r="J248" s="3" t="n">
        <f aca="false">IF(  $A248  &lt;  $M$2,  "-",  E248  /  $M$6  )</f>
        <v>8.15923058878724</v>
      </c>
      <c r="K248" s="1"/>
      <c r="L248" s="1"/>
      <c r="M248" s="1"/>
    </row>
    <row r="249" customFormat="false" ht="12.8" hidden="false" customHeight="false" outlineLevel="0" collapsed="false">
      <c r="A249" s="2" t="n">
        <v>40360</v>
      </c>
      <c r="B249" s="3" t="n">
        <v>10465.94</v>
      </c>
      <c r="C249" s="3" t="n">
        <v>1101.6</v>
      </c>
      <c r="D249" s="3" t="n">
        <v>2254.7</v>
      </c>
      <c r="E249" s="3" t="n">
        <v>1864</v>
      </c>
      <c r="F249" s="1"/>
      <c r="G249" s="3" t="n">
        <f aca="false">IF(  $A249  &lt;  $M$2,  "-",  B249  /  $M$3  )</f>
        <v>3.86595055426066</v>
      </c>
      <c r="H249" s="3" t="n">
        <f aca="false">IF(  $A249  &lt;  $M$2,  "-",  C249  /  $M$4  )</f>
        <v>3.24057186562335</v>
      </c>
      <c r="I249" s="3" t="n">
        <f aca="false">IF(  $A249  &lt;  $M$2,  "-",  D249  /  $M$5  )</f>
        <v>5.17679202828672</v>
      </c>
      <c r="J249" s="3" t="n">
        <f aca="false">IF(  $A249  &lt;  $M$2,  "-",  E249  /  $M$6  )</f>
        <v>8.7450152474783</v>
      </c>
      <c r="K249" s="1"/>
      <c r="L249" s="1"/>
      <c r="M249" s="1"/>
    </row>
    <row r="250" customFormat="false" ht="12.8" hidden="false" customHeight="false" outlineLevel="0" collapsed="false">
      <c r="A250" s="2" t="n">
        <v>40391</v>
      </c>
      <c r="B250" s="3" t="n">
        <v>10014.72</v>
      </c>
      <c r="C250" s="3" t="n">
        <v>1049.33</v>
      </c>
      <c r="D250" s="3" t="n">
        <v>2114.03</v>
      </c>
      <c r="E250" s="3" t="n">
        <v>1767.43</v>
      </c>
      <c r="F250" s="1"/>
      <c r="G250" s="3" t="n">
        <f aca="false">IF(  $A250  &lt;  $M$2,  "-",  B250  /  $M$3  )</f>
        <v>3.69927711555439</v>
      </c>
      <c r="H250" s="3" t="n">
        <f aca="false">IF(  $A250  &lt;  $M$2,  "-",  C250  /  $M$4  )</f>
        <v>3.08680943695946</v>
      </c>
      <c r="I250" s="3" t="n">
        <f aca="false">IF(  $A250  &lt;  $M$2,  "-",  D250  /  $M$5  )</f>
        <v>4.85381365661019</v>
      </c>
      <c r="J250" s="3" t="n">
        <f aca="false">IF(  $A250  &lt;  $M$2,  "-",  E250  /  $M$6  )</f>
        <v>8.29195402298851</v>
      </c>
      <c r="K250" s="1"/>
      <c r="L250" s="1"/>
      <c r="M250" s="1"/>
    </row>
    <row r="251" customFormat="false" ht="12.8" hidden="false" customHeight="false" outlineLevel="0" collapsed="false">
      <c r="A251" s="2" t="n">
        <v>40422</v>
      </c>
      <c r="B251" s="3" t="n">
        <v>10788.05</v>
      </c>
      <c r="C251" s="3" t="n">
        <v>1141.2</v>
      </c>
      <c r="D251" s="3" t="n">
        <v>2368.62</v>
      </c>
      <c r="E251" s="3" t="n">
        <v>1998.04</v>
      </c>
      <c r="F251" s="1"/>
      <c r="G251" s="3" t="n">
        <f aca="false">IF(  $A251  &lt;  $M$2,  "-",  B251  /  $M$3  )</f>
        <v>3.98493282752354</v>
      </c>
      <c r="H251" s="3" t="n">
        <f aca="false">IF(  $A251  &lt;  $M$2,  "-",  C251  /  $M$4  )</f>
        <v>3.35706301111961</v>
      </c>
      <c r="I251" s="3" t="n">
        <f aca="false">IF(  $A251  &lt;  $M$2,  "-",  D251  /  $M$5  )</f>
        <v>5.43835239013638</v>
      </c>
      <c r="J251" s="3" t="n">
        <f aca="false">IF(  $A251  &lt;  $M$2,  "-",  E251  /  $M$6  )</f>
        <v>9.37386816795684</v>
      </c>
      <c r="K251" s="1"/>
      <c r="L251" s="1"/>
      <c r="M251" s="1"/>
    </row>
    <row r="252" customFormat="false" ht="12.8" hidden="false" customHeight="false" outlineLevel="0" collapsed="false">
      <c r="A252" s="2" t="n">
        <v>40452</v>
      </c>
      <c r="B252" s="3" t="n">
        <v>11118.49</v>
      </c>
      <c r="C252" s="3" t="n">
        <v>1183.26</v>
      </c>
      <c r="D252" s="3" t="n">
        <v>2507.41</v>
      </c>
      <c r="E252" s="3" t="n">
        <v>2124.45</v>
      </c>
      <c r="F252" s="1"/>
      <c r="G252" s="3" t="n">
        <f aca="false">IF(  $A252  &lt;  $M$2,  "-",  B252  /  $M$3  )</f>
        <v>4.10699206932599</v>
      </c>
      <c r="H252" s="3" t="n">
        <f aca="false">IF(  $A252  &lt;  $M$2,  "-",  C252  /  $M$4  )</f>
        <v>3.48079072777549</v>
      </c>
      <c r="I252" s="3" t="n">
        <f aca="false">IF(  $A252  &lt;  $M$2,  "-",  D252  /  $M$5  )</f>
        <v>5.75701428112228</v>
      </c>
      <c r="J252" s="3" t="n">
        <f aca="false">IF(  $A252  &lt;  $M$2,  "-",  E252  /  $M$6  )</f>
        <v>9.96692470091485</v>
      </c>
      <c r="K252" s="1"/>
      <c r="L252" s="1"/>
      <c r="M252" s="1"/>
    </row>
    <row r="253" customFormat="false" ht="12.8" hidden="false" customHeight="false" outlineLevel="0" collapsed="false">
      <c r="A253" s="2" t="n">
        <v>40483</v>
      </c>
      <c r="B253" s="3" t="n">
        <v>11006.02</v>
      </c>
      <c r="C253" s="3" t="n">
        <v>1180.55</v>
      </c>
      <c r="D253" s="3" t="n">
        <v>2498.23</v>
      </c>
      <c r="E253" s="3" t="n">
        <v>2117.33</v>
      </c>
      <c r="F253" s="1"/>
      <c r="G253" s="3" t="n">
        <f aca="false">IF(  $A253  &lt;  $M$2,  "-",  B253  /  $M$3  )</f>
        <v>4.06544745328216</v>
      </c>
      <c r="H253" s="3" t="n">
        <f aca="false">IF(  $A253  &lt;  $M$2,  "-",  C253  /  $M$4  )</f>
        <v>3.47281873271754</v>
      </c>
      <c r="I253" s="3" t="n">
        <f aca="false">IF(  $A253  &lt;  $M$2,  "-",  D253  /  $M$5  )</f>
        <v>5.73593699774992</v>
      </c>
      <c r="J253" s="3" t="n">
        <f aca="false">IF(  $A253  &lt;  $M$2,  "-",  E253  /  $M$6  )</f>
        <v>9.93352099460474</v>
      </c>
      <c r="K253" s="1"/>
      <c r="L253" s="1"/>
      <c r="M253" s="1"/>
    </row>
    <row r="254" customFormat="false" ht="12.8" hidden="false" customHeight="false" outlineLevel="0" collapsed="false">
      <c r="A254" s="2" t="n">
        <v>40513</v>
      </c>
      <c r="B254" s="3" t="n">
        <v>11577.51</v>
      </c>
      <c r="C254" s="3" t="n">
        <v>1257.64</v>
      </c>
      <c r="D254" s="3" t="n">
        <v>2652.87</v>
      </c>
      <c r="E254" s="3" t="n">
        <v>2217.86</v>
      </c>
      <c r="F254" s="1"/>
      <c r="G254" s="3" t="n">
        <f aca="false">IF(  $A254  &lt;  $M$2,  "-",  B254  /  $M$3  )</f>
        <v>4.2765467030633</v>
      </c>
      <c r="H254" s="3" t="n">
        <f aca="false">IF(  $A254  &lt;  $M$2,  "-",  C254  /  $M$4  )</f>
        <v>3.69959404600812</v>
      </c>
      <c r="I254" s="3" t="n">
        <f aca="false">IF(  $A254  &lt;  $M$2,  "-",  D254  /  $M$5  )</f>
        <v>6.09099049455848</v>
      </c>
      <c r="J254" s="3" t="n">
        <f aca="false">IF(  $A254  &lt;  $M$2,  "-",  E254  /  $M$6  )</f>
        <v>10.4051606849636</v>
      </c>
      <c r="K254" s="1"/>
      <c r="L254" s="1"/>
      <c r="M254" s="1"/>
    </row>
    <row r="255" customFormat="false" ht="12.8" hidden="false" customHeight="false" outlineLevel="0" collapsed="false">
      <c r="A255" s="2" t="n">
        <v>40544</v>
      </c>
      <c r="B255" s="3" t="n">
        <v>11891.93</v>
      </c>
      <c r="C255" s="3" t="n">
        <v>1286.12</v>
      </c>
      <c r="D255" s="3" t="n">
        <v>2700.08</v>
      </c>
      <c r="E255" s="3" t="n">
        <v>2281.91</v>
      </c>
      <c r="F255" s="1"/>
      <c r="G255" s="3" t="n">
        <f aca="false">IF(  $A255  &lt;  $M$2,  "-",  B255  /  $M$3  )</f>
        <v>4.39268841353275</v>
      </c>
      <c r="H255" s="3" t="n">
        <f aca="false">IF(  $A255  &lt;  $M$2,  "-",  C255  /  $M$4  )</f>
        <v>3.78337353650644</v>
      </c>
      <c r="I255" s="3" t="n">
        <f aca="false">IF(  $A255  &lt;  $M$2,  "-",  D255  /  $M$5  )</f>
        <v>6.19938467190155</v>
      </c>
      <c r="J255" s="3" t="n">
        <f aca="false">IF(  $A255  &lt;  $M$2,  "-",  E255  /  $M$6  )</f>
        <v>10.7056532958011</v>
      </c>
      <c r="K255" s="1"/>
      <c r="L255" s="1"/>
      <c r="M255" s="1"/>
    </row>
    <row r="256" customFormat="false" ht="12.8" hidden="false" customHeight="false" outlineLevel="0" collapsed="false">
      <c r="A256" s="2" t="n">
        <v>40575</v>
      </c>
      <c r="B256" s="3" t="n">
        <v>12226.34</v>
      </c>
      <c r="C256" s="3" t="n">
        <v>1327.22</v>
      </c>
      <c r="D256" s="3" t="n">
        <v>2782.27</v>
      </c>
      <c r="E256" s="3" t="n">
        <v>2350.99</v>
      </c>
      <c r="F256" s="1"/>
      <c r="G256" s="3" t="n">
        <f aca="false">IF(  $A256  &lt;  $M$2,  "-",  B256  /  $M$3  )</f>
        <v>4.51621410972921</v>
      </c>
      <c r="H256" s="3" t="n">
        <f aca="false">IF(  $A256  &lt;  $M$2,  "-",  C256  /  $M$4  )</f>
        <v>3.90427722539272</v>
      </c>
      <c r="I256" s="3" t="n">
        <f aca="false">IF(  $A256  &lt;  $M$2,  "-",  D256  /  $M$5  )</f>
        <v>6.38809294209487</v>
      </c>
      <c r="J256" s="3" t="n">
        <f aca="false">IF(  $A256  &lt;  $M$2,  "-",  E256  /  $M$6  )</f>
        <v>11.0297443115177</v>
      </c>
      <c r="K256" s="1"/>
      <c r="L256" s="1"/>
      <c r="M256" s="1"/>
    </row>
    <row r="257" customFormat="false" ht="12.8" hidden="false" customHeight="false" outlineLevel="0" collapsed="false">
      <c r="A257" s="2" t="n">
        <v>40603</v>
      </c>
      <c r="B257" s="3" t="n">
        <v>12319.73</v>
      </c>
      <c r="C257" s="3" t="n">
        <v>1325.83</v>
      </c>
      <c r="D257" s="3" t="n">
        <v>2781.07</v>
      </c>
      <c r="E257" s="3" t="n">
        <v>2338.99</v>
      </c>
      <c r="F257" s="1"/>
      <c r="G257" s="3" t="n">
        <f aca="false">IF(  $A257  &lt;  $M$2,  "-",  B257  /  $M$3  )</f>
        <v>4.55071087946631</v>
      </c>
      <c r="H257" s="3" t="n">
        <f aca="false">IF(  $A257  &lt;  $M$2,  "-",  C257  /  $M$4  )</f>
        <v>3.90018826851797</v>
      </c>
      <c r="I257" s="3" t="n">
        <f aca="false">IF(  $A257  &lt;  $M$2,  "-",  D257  /  $M$5  )</f>
        <v>6.38533774165404</v>
      </c>
      <c r="J257" s="3" t="n">
        <f aca="false">IF(  $A257  &lt;  $M$2,  "-",  E257  /  $M$6  )</f>
        <v>10.9734459300962</v>
      </c>
      <c r="K257" s="1"/>
      <c r="L257" s="1"/>
      <c r="M257" s="1"/>
    </row>
    <row r="258" customFormat="false" ht="12.8" hidden="false" customHeight="false" outlineLevel="0" collapsed="false">
      <c r="A258" s="2" t="n">
        <v>40634</v>
      </c>
      <c r="B258" s="3" t="n">
        <v>12810.54</v>
      </c>
      <c r="C258" s="3" t="n">
        <v>1363.61</v>
      </c>
      <c r="D258" s="3" t="n">
        <v>2873.54</v>
      </c>
      <c r="E258" s="3" t="n">
        <v>2404.08</v>
      </c>
      <c r="F258" s="1"/>
      <c r="G258" s="3" t="n">
        <f aca="false">IF(  $A258  &lt;  $M$2,  "-",  B258  /  $M$3  )</f>
        <v>4.73200822987504</v>
      </c>
      <c r="H258" s="3" t="n">
        <f aca="false">IF(  $A258  &lt;  $M$2,  "-",  C258  /  $M$4  )</f>
        <v>4.01132552803436</v>
      </c>
      <c r="I258" s="3" t="n">
        <f aca="false">IF(  $A258  &lt;  $M$2,  "-",  D258  /  $M$5  )</f>
        <v>6.59764889562382</v>
      </c>
      <c r="J258" s="3" t="n">
        <f aca="false">IF(  $A258  &lt;  $M$2,  "-",  E258  /  $M$6  )</f>
        <v>11.2788177339901</v>
      </c>
      <c r="K258" s="1"/>
      <c r="L258" s="1"/>
      <c r="M258" s="1"/>
    </row>
    <row r="259" customFormat="false" ht="12.8" hidden="false" customHeight="false" outlineLevel="0" collapsed="false">
      <c r="A259" s="2" t="n">
        <v>40664</v>
      </c>
      <c r="B259" s="3" t="n">
        <v>12569.79</v>
      </c>
      <c r="C259" s="3" t="n">
        <v>1345.2</v>
      </c>
      <c r="D259" s="3" t="n">
        <v>2835.3</v>
      </c>
      <c r="E259" s="3" t="n">
        <v>2372.54</v>
      </c>
      <c r="F259" s="1"/>
      <c r="G259" s="3" t="n">
        <f aca="false">IF(  $A259  &lt;  $M$2,  "-",  B259  /  $M$3  )</f>
        <v>4.64307903708985</v>
      </c>
      <c r="H259" s="3" t="n">
        <f aca="false">IF(  $A259  &lt;  $M$2,  "-",  C259  /  $M$4  )</f>
        <v>3.95716891216097</v>
      </c>
      <c r="I259" s="3" t="n">
        <f aca="false">IF(  $A259  &lt;  $M$2,  "-",  D259  /  $M$5  )</f>
        <v>6.50984984157598</v>
      </c>
      <c r="J259" s="3" t="n">
        <f aca="false">IF(  $A259  &lt;  $M$2,  "-",  E259  /  $M$6  )</f>
        <v>11.1308468214872</v>
      </c>
      <c r="K259" s="1"/>
      <c r="L259" s="1"/>
      <c r="M259" s="1"/>
    </row>
    <row r="260" customFormat="false" ht="12.8" hidden="false" customHeight="false" outlineLevel="0" collapsed="false">
      <c r="A260" s="2" t="n">
        <v>40695</v>
      </c>
      <c r="B260" s="3" t="n">
        <v>12414.34</v>
      </c>
      <c r="C260" s="3" t="n">
        <v>1320.64</v>
      </c>
      <c r="D260" s="3" t="n">
        <v>2773.52</v>
      </c>
      <c r="E260" s="3" t="n">
        <v>2325.07</v>
      </c>
      <c r="F260" s="1"/>
      <c r="G260" s="3" t="n">
        <f aca="false">IF(  $A260  &lt;  $M$2,  "-",  B260  /  $M$3  )</f>
        <v>4.585658297657</v>
      </c>
      <c r="H260" s="3" t="n">
        <f aca="false">IF(  $A260  &lt;  $M$2,  "-",  C260  /  $M$4  )</f>
        <v>3.88492086838854</v>
      </c>
      <c r="I260" s="3" t="n">
        <f aca="false">IF(  $A260  &lt;  $M$2,  "-",  D260  /  $M$5  )</f>
        <v>6.36800293888047</v>
      </c>
      <c r="J260" s="3" t="n">
        <f aca="false">IF(  $A260  &lt;  $M$2,  "-",  E260  /  $M$6  )</f>
        <v>10.9081398076472</v>
      </c>
      <c r="K260" s="1"/>
      <c r="L260" s="1"/>
      <c r="M260" s="1"/>
    </row>
    <row r="261" customFormat="false" ht="12.8" hidden="false" customHeight="false" outlineLevel="0" collapsed="false">
      <c r="A261" s="2" t="n">
        <v>40725</v>
      </c>
      <c r="B261" s="3" t="n">
        <v>12143.24</v>
      </c>
      <c r="C261" s="3" t="n">
        <v>1292.28</v>
      </c>
      <c r="D261" s="3" t="n">
        <v>2756.38</v>
      </c>
      <c r="E261" s="3" t="n">
        <v>2362.81</v>
      </c>
      <c r="F261" s="1"/>
      <c r="G261" s="3" t="n">
        <f aca="false">IF(  $A261  &lt;  $M$2,  "-",  B261  /  $M$3  )</f>
        <v>4.48551830112921</v>
      </c>
      <c r="H261" s="3" t="n">
        <f aca="false">IF(  $A261  &lt;  $M$2,  "-",  C261  /  $M$4  )</f>
        <v>3.80149438136142</v>
      </c>
      <c r="I261" s="3" t="n">
        <f aca="false">IF(  $A261  &lt;  $M$2,  "-",  D261  /  $M$5  )</f>
        <v>6.32864949258392</v>
      </c>
      <c r="J261" s="3" t="n">
        <f aca="false">IF(  $A261  &lt;  $M$2,  "-",  E261  /  $M$6  )</f>
        <v>11.0851982172179</v>
      </c>
      <c r="K261" s="1"/>
      <c r="L261" s="1"/>
      <c r="M261" s="1"/>
    </row>
    <row r="262" customFormat="false" ht="12.8" hidden="false" customHeight="false" outlineLevel="0" collapsed="false">
      <c r="A262" s="2" t="n">
        <v>40756</v>
      </c>
      <c r="B262" s="3" t="n">
        <v>11613.53</v>
      </c>
      <c r="C262" s="3" t="n">
        <v>1218.89</v>
      </c>
      <c r="D262" s="3" t="n">
        <v>2579.46</v>
      </c>
      <c r="E262" s="3" t="n">
        <v>2241.01</v>
      </c>
      <c r="F262" s="1"/>
      <c r="G262" s="3" t="n">
        <f aca="false">IF(  $A262  &lt;  $M$2,  "-",  B262  /  $M$3  )</f>
        <v>4.28985191396308</v>
      </c>
      <c r="H262" s="3" t="n">
        <f aca="false">IF(  $A262  &lt;  $M$2,  "-",  C262  /  $M$4  )</f>
        <v>3.58560334176619</v>
      </c>
      <c r="I262" s="3" t="n">
        <f aca="false">IF(  $A262  &lt;  $M$2,  "-",  D262  /  $M$5  )</f>
        <v>5.92244110759058</v>
      </c>
      <c r="J262" s="3" t="n">
        <f aca="false">IF(  $A262  &lt;  $M$2,  "-",  E262  /  $M$6  )</f>
        <v>10.5137696457894</v>
      </c>
      <c r="K262" s="1"/>
      <c r="L262" s="1"/>
      <c r="M262" s="1"/>
    </row>
    <row r="263" customFormat="false" ht="12.8" hidden="false" customHeight="false" outlineLevel="0" collapsed="false">
      <c r="A263" s="2" t="n">
        <v>40787</v>
      </c>
      <c r="B263" s="3" t="n">
        <v>10913.38</v>
      </c>
      <c r="C263" s="3" t="n">
        <v>1131.42</v>
      </c>
      <c r="D263" s="3" t="n">
        <v>2415.4</v>
      </c>
      <c r="E263" s="3" t="n">
        <v>2139.18</v>
      </c>
      <c r="F263" s="1"/>
      <c r="G263" s="3" t="n">
        <f aca="false">IF(  $A263  &lt;  $M$2,  "-",  B263  /  $M$3  )</f>
        <v>4.03122772152881</v>
      </c>
      <c r="H263" s="3" t="n">
        <f aca="false">IF(  $A263  &lt;  $M$2,  "-",  C263  /  $M$4  )</f>
        <v>3.32829322821674</v>
      </c>
      <c r="I263" s="3" t="n">
        <f aca="false">IF(  $A263  &lt;  $M$2,  "-",  D263  /  $M$5  )</f>
        <v>5.54575928732149</v>
      </c>
      <c r="J263" s="3" t="n">
        <f aca="false">IF(  $A263  &lt;  $M$2,  "-",  E263  /  $M$6  )</f>
        <v>10.0360309641098</v>
      </c>
      <c r="K263" s="1"/>
      <c r="L263" s="1"/>
      <c r="M263" s="1"/>
    </row>
    <row r="264" customFormat="false" ht="12.8" hidden="false" customHeight="false" outlineLevel="0" collapsed="false">
      <c r="A264" s="2" t="n">
        <v>40817</v>
      </c>
      <c r="B264" s="3" t="n">
        <v>11955.01</v>
      </c>
      <c r="C264" s="3" t="n">
        <v>1253.3</v>
      </c>
      <c r="D264" s="3" t="n">
        <v>2684.41</v>
      </c>
      <c r="E264" s="3" t="n">
        <v>2360.08</v>
      </c>
      <c r="F264" s="1"/>
      <c r="G264" s="3" t="n">
        <f aca="false">IF(  $A264  &lt;  $M$2,  "-",  B264  /  $M$3  )</f>
        <v>4.4159891548864</v>
      </c>
      <c r="H264" s="3" t="n">
        <f aca="false">IF(  $A264  &lt;  $M$2,  "-",  C264  /  $M$4  )</f>
        <v>3.68682708713302</v>
      </c>
      <c r="I264" s="3" t="n">
        <f aca="false">IF(  $A264  &lt;  $M$2,  "-",  D264  /  $M$5  )</f>
        <v>6.16340634614502</v>
      </c>
      <c r="J264" s="3" t="n">
        <f aca="false">IF(  $A264  &lt;  $M$2,  "-",  E264  /  $M$6  )</f>
        <v>11.0723903354445</v>
      </c>
      <c r="K264" s="1"/>
      <c r="L264" s="1"/>
      <c r="M264" s="1"/>
    </row>
    <row r="265" customFormat="false" ht="12.8" hidden="false" customHeight="false" outlineLevel="0" collapsed="false">
      <c r="A265" s="2" t="n">
        <v>40848</v>
      </c>
      <c r="B265" s="3" t="n">
        <v>12045.68</v>
      </c>
      <c r="C265" s="3" t="n">
        <v>1246.96</v>
      </c>
      <c r="D265" s="3" t="n">
        <v>2620.34</v>
      </c>
      <c r="E265" s="3" t="n">
        <v>2295.2</v>
      </c>
      <c r="F265" s="1"/>
      <c r="G265" s="3" t="n">
        <f aca="false">IF(  $A265  &lt;  $M$2,  "-",  B265  /  $M$3  )</f>
        <v>4.44948120020242</v>
      </c>
      <c r="H265" s="3" t="n">
        <f aca="false">IF(  $A265  &lt;  $M$2,  "-",  C265  /  $M$4  )</f>
        <v>3.66817673707125</v>
      </c>
      <c r="I265" s="3" t="n">
        <f aca="false">IF(  $A265  &lt;  $M$2,  "-",  D265  /  $M$5  )</f>
        <v>6.01630160260826</v>
      </c>
      <c r="J265" s="3" t="n">
        <f aca="false">IF(  $A265  &lt;  $M$2,  "-",  E265  /  $M$6  )</f>
        <v>10.7680037532254</v>
      </c>
      <c r="K265" s="1"/>
      <c r="L265" s="1"/>
      <c r="M265" s="1"/>
    </row>
    <row r="266" customFormat="false" ht="12.8" hidden="false" customHeight="false" outlineLevel="0" collapsed="false">
      <c r="A266" s="2" t="n">
        <v>40878</v>
      </c>
      <c r="B266" s="3" t="n">
        <v>12217.56</v>
      </c>
      <c r="C266" s="3" t="n">
        <v>1257.6</v>
      </c>
      <c r="D266" s="3" t="n">
        <v>2605.15</v>
      </c>
      <c r="E266" s="3" t="n">
        <v>2277.83</v>
      </c>
      <c r="F266" s="1"/>
      <c r="G266" s="3" t="n">
        <f aca="false">IF(  $A266  &lt;  $M$2,  "-",  B266  /  $M$3  )</f>
        <v>4.51297091839939</v>
      </c>
      <c r="H266" s="3" t="n">
        <f aca="false">IF(  $A266  &lt;  $M$2,  "-",  C266  /  $M$4  )</f>
        <v>3.69947637818439</v>
      </c>
      <c r="I266" s="3" t="n">
        <f aca="false">IF(  $A266  &lt;  $M$2,  "-",  D266  /  $M$5  )</f>
        <v>5.98142535702806</v>
      </c>
      <c r="J266" s="3" t="n">
        <f aca="false">IF(  $A266  &lt;  $M$2,  "-",  E266  /  $M$6  )</f>
        <v>10.6865118461178</v>
      </c>
      <c r="K266" s="1"/>
      <c r="L266" s="1"/>
      <c r="M266" s="1"/>
    </row>
    <row r="267" customFormat="false" ht="12.8" hidden="false" customHeight="false" outlineLevel="0" collapsed="false">
      <c r="A267" s="2" t="n">
        <v>40909</v>
      </c>
      <c r="B267" s="3" t="n">
        <v>12632.91</v>
      </c>
      <c r="C267" s="3" t="n">
        <v>1312.41</v>
      </c>
      <c r="D267" s="3" t="n">
        <v>2813.84</v>
      </c>
      <c r="E267" s="3" t="n">
        <v>2467.95</v>
      </c>
      <c r="F267" s="1"/>
      <c r="G267" s="3" t="n">
        <f aca="false">IF(  $A267  &lt;  $M$2,  "-",  B267  /  $M$3  )</f>
        <v>4.66639455380262</v>
      </c>
      <c r="H267" s="3" t="n">
        <f aca="false">IF(  $A267  &lt;  $M$2,  "-",  C267  /  $M$4  )</f>
        <v>3.86071071365535</v>
      </c>
      <c r="I267" s="3" t="n">
        <f aca="false">IF(  $A267  &lt;  $M$2,  "-",  D267  /  $M$5  )</f>
        <v>6.46057767369243</v>
      </c>
      <c r="J267" s="3" t="n">
        <f aca="false">IF(  $A267  &lt;  $M$2,  "-",  E267  /  $M$6  )</f>
        <v>11.5784658691063</v>
      </c>
      <c r="K267" s="1"/>
      <c r="L267" s="1"/>
      <c r="M267" s="1"/>
    </row>
    <row r="268" customFormat="false" ht="12.8" hidden="false" customHeight="false" outlineLevel="0" collapsed="false">
      <c r="A268" s="2" t="n">
        <v>40940</v>
      </c>
      <c r="B268" s="3" t="n">
        <v>12952.07</v>
      </c>
      <c r="C268" s="3" t="n">
        <v>1365.68</v>
      </c>
      <c r="D268" s="3" t="n">
        <v>2966.89</v>
      </c>
      <c r="E268" s="3" t="n">
        <v>2623.1</v>
      </c>
      <c r="F268" s="1"/>
      <c r="G268" s="3" t="n">
        <f aca="false">IF(  $A268  &lt;  $M$2,  "-",  B268  /  $M$3  )</f>
        <v>4.7842871443294</v>
      </c>
      <c r="H268" s="3" t="n">
        <f aca="false">IF(  $A268  &lt;  $M$2,  "-",  C268  /  $M$4  )</f>
        <v>4.01741483791257</v>
      </c>
      <c r="I268" s="3" t="n">
        <f aca="false">IF(  $A268  &lt;  $M$2,  "-",  D268  /  $M$5  )</f>
        <v>6.81198052991688</v>
      </c>
      <c r="J268" s="3" t="n">
        <f aca="false">IF(  $A268  &lt;  $M$2,  "-",  E268  /  $M$6  )</f>
        <v>12.3063570255688</v>
      </c>
      <c r="K268" s="1"/>
      <c r="L268" s="1"/>
      <c r="M268" s="1"/>
    </row>
    <row r="269" customFormat="false" ht="12.8" hidden="false" customHeight="false" outlineLevel="0" collapsed="false">
      <c r="A269" s="2" t="n">
        <v>40969</v>
      </c>
      <c r="B269" s="3" t="n">
        <v>13212.04</v>
      </c>
      <c r="C269" s="3" t="n">
        <v>1408.47</v>
      </c>
      <c r="D269" s="3" t="n">
        <v>3091.57</v>
      </c>
      <c r="E269" s="3" t="n">
        <v>2755.27</v>
      </c>
      <c r="F269" s="1"/>
      <c r="G269" s="3" t="n">
        <f aca="false">IF(  $A269  &lt;  $M$2,  "-",  B269  /  $M$3  )</f>
        <v>4.88031589717828</v>
      </c>
      <c r="H269" s="3" t="n">
        <f aca="false">IF(  $A269  &lt;  $M$2,  "-",  C269  /  $M$4  )</f>
        <v>4.14328999235159</v>
      </c>
      <c r="I269" s="3" t="n">
        <f aca="false">IF(  $A269  &lt;  $M$2,  "-",  D269  /  $M$5  )</f>
        <v>7.09824585571934</v>
      </c>
      <c r="J269" s="3" t="n">
        <f aca="false">IF(  $A269  &lt;  $M$2,  "-",  E269  /  $M$6  )</f>
        <v>12.9264367816092</v>
      </c>
      <c r="K269" s="1"/>
      <c r="L269" s="1"/>
      <c r="M269" s="1"/>
    </row>
    <row r="270" customFormat="false" ht="12.8" hidden="false" customHeight="false" outlineLevel="0" collapsed="false">
      <c r="A270" s="2" t="n">
        <v>41000</v>
      </c>
      <c r="B270" s="3" t="n">
        <v>13213.63</v>
      </c>
      <c r="C270" s="3" t="n">
        <v>1397.91</v>
      </c>
      <c r="D270" s="3" t="n">
        <v>3046.36</v>
      </c>
      <c r="E270" s="3" t="n">
        <v>2723.68</v>
      </c>
      <c r="F270" s="1"/>
      <c r="G270" s="3" t="n">
        <f aca="false">IF(  $A270  &lt;  $M$2,  "-",  B270  /  $M$3  )</f>
        <v>4.88090321770384</v>
      </c>
      <c r="H270" s="3" t="n">
        <f aca="false">IF(  $A270  &lt;  $M$2,  "-",  C270  /  $M$4  )</f>
        <v>4.11222568688592</v>
      </c>
      <c r="I270" s="3" t="n">
        <f aca="false">IF(  $A270  &lt;  $M$2,  "-",  D270  /  $M$5  )</f>
        <v>6.99444367911099</v>
      </c>
      <c r="J270" s="3" t="n">
        <f aca="false">IF(  $A270  &lt;  $M$2,  "-",  E270  /  $M$6  )</f>
        <v>12.778231292517</v>
      </c>
      <c r="K270" s="1"/>
      <c r="L270" s="1"/>
      <c r="M270" s="1"/>
    </row>
    <row r="271" customFormat="false" ht="12.8" hidden="false" customHeight="false" outlineLevel="0" collapsed="false">
      <c r="A271" s="2" t="n">
        <v>41030</v>
      </c>
      <c r="B271" s="3" t="n">
        <v>12393.45</v>
      </c>
      <c r="C271" s="3" t="n">
        <v>1310.33</v>
      </c>
      <c r="D271" s="3" t="n">
        <v>2827.34</v>
      </c>
      <c r="E271" s="3" t="n">
        <v>2524.87</v>
      </c>
      <c r="F271" s="1"/>
      <c r="G271" s="3" t="n">
        <f aca="false">IF(  $A271  &lt;  $M$2,  "-",  B271  /  $M$3  )</f>
        <v>4.57794186634949</v>
      </c>
      <c r="H271" s="3" t="n">
        <f aca="false">IF(  $A271  &lt;  $M$2,  "-",  C271  /  $M$4  )</f>
        <v>3.8545919868212</v>
      </c>
      <c r="I271" s="3" t="n">
        <f aca="false">IF(  $A271  &lt;  $M$2,  "-",  D271  /  $M$5  )</f>
        <v>6.49157367865179</v>
      </c>
      <c r="J271" s="3" t="n">
        <f aca="false">IF(  $A271  &lt;  $M$2,  "-",  E271  /  $M$6  )</f>
        <v>11.8455078583157</v>
      </c>
      <c r="K271" s="1"/>
      <c r="L271" s="1"/>
      <c r="M271" s="1"/>
    </row>
    <row r="272" customFormat="false" ht="12.8" hidden="false" customHeight="false" outlineLevel="0" collapsed="false">
      <c r="A272" s="2" t="n">
        <v>41061</v>
      </c>
      <c r="B272" s="3" t="n">
        <v>12880.09</v>
      </c>
      <c r="C272" s="3" t="n">
        <v>1362.16</v>
      </c>
      <c r="D272" s="3" t="n">
        <v>2935.05</v>
      </c>
      <c r="E272" s="3" t="n">
        <v>2615.72</v>
      </c>
      <c r="F272" s="1"/>
      <c r="G272" s="3" t="n">
        <f aca="false">IF(  $A272  &lt;  $M$2,  "-",  B272  /  $M$3  )</f>
        <v>4.75769888556854</v>
      </c>
      <c r="H272" s="3" t="n">
        <f aca="false">IF(  $A272  &lt;  $M$2,  "-",  C272  /  $M$4  )</f>
        <v>4.00706006942402</v>
      </c>
      <c r="I272" s="3" t="n">
        <f aca="false">IF(  $A272  &lt;  $M$2,  "-",  D272  /  $M$5  )</f>
        <v>6.73887587822014</v>
      </c>
      <c r="J272" s="3" t="n">
        <f aca="false">IF(  $A272  &lt;  $M$2,  "-",  E272  /  $M$6  )</f>
        <v>12.2717335209946</v>
      </c>
      <c r="K272" s="1"/>
      <c r="L272" s="1"/>
      <c r="M272" s="1"/>
    </row>
    <row r="273" customFormat="false" ht="12.8" hidden="false" customHeight="false" outlineLevel="0" collapsed="false">
      <c r="A273" s="2" t="n">
        <v>41091</v>
      </c>
      <c r="B273" s="3" t="n">
        <v>13008.68</v>
      </c>
      <c r="C273" s="3" t="n">
        <v>1379.32</v>
      </c>
      <c r="D273" s="3" t="n">
        <v>2939.52</v>
      </c>
      <c r="E273" s="3" t="n">
        <v>2642.53</v>
      </c>
      <c r="F273" s="1"/>
      <c r="G273" s="3" t="n">
        <f aca="false">IF(  $A273  &lt;  $M$2,  "-",  B273  /  $M$3  )</f>
        <v>4.80519797134319</v>
      </c>
      <c r="H273" s="3" t="n">
        <f aca="false">IF(  $A273  &lt;  $M$2,  "-",  C273  /  $M$4  )</f>
        <v>4.05753956580573</v>
      </c>
      <c r="I273" s="3" t="n">
        <f aca="false">IF(  $A273  &lt;  $M$2,  "-",  D273  /  $M$5  )</f>
        <v>6.74913899986224</v>
      </c>
      <c r="J273" s="3" t="n">
        <f aca="false">IF(  $A273  &lt;  $M$2,  "-",  E273  /  $M$6  )</f>
        <v>12.3975134881539</v>
      </c>
      <c r="K273" s="1"/>
      <c r="L273" s="1"/>
      <c r="M273" s="1"/>
    </row>
    <row r="274" customFormat="false" ht="12.8" hidden="false" customHeight="false" outlineLevel="0" collapsed="false">
      <c r="A274" s="2" t="n">
        <v>41122</v>
      </c>
      <c r="B274" s="3" t="n">
        <v>13090.84</v>
      </c>
      <c r="C274" s="3" t="n">
        <v>1406.58</v>
      </c>
      <c r="D274" s="3" t="n">
        <v>3066.96</v>
      </c>
      <c r="E274" s="3" t="n">
        <v>2772.24</v>
      </c>
      <c r="F274" s="1"/>
      <c r="G274" s="3" t="n">
        <f aca="false">IF(  $A274  &lt;  $M$2,  "-",  B274  /  $M$3  )</f>
        <v>4.83554655900355</v>
      </c>
      <c r="H274" s="3" t="n">
        <f aca="false">IF(  $A274  &lt;  $M$2,  "-",  C274  /  $M$4  )</f>
        <v>4.13773018768018</v>
      </c>
      <c r="I274" s="3" t="n">
        <f aca="false">IF(  $A274  &lt;  $M$2,  "-",  D274  /  $M$5  )</f>
        <v>7.04174128667861</v>
      </c>
      <c r="J274" s="3" t="n">
        <f aca="false">IF(  $A274  &lt;  $M$2,  "-",  E274  /  $M$6  )</f>
        <v>13.0060520760028</v>
      </c>
      <c r="K274" s="1"/>
      <c r="L274" s="1"/>
      <c r="M274" s="1"/>
    </row>
    <row r="275" customFormat="false" ht="12.8" hidden="false" customHeight="false" outlineLevel="0" collapsed="false">
      <c r="A275" s="2" t="n">
        <v>41153</v>
      </c>
      <c r="B275" s="3" t="n">
        <v>13437.13</v>
      </c>
      <c r="C275" s="3" t="n">
        <v>1440.67</v>
      </c>
      <c r="D275" s="3" t="n">
        <v>3116.23</v>
      </c>
      <c r="E275" s="3" t="n">
        <v>2799.19</v>
      </c>
      <c r="F275" s="1"/>
      <c r="G275" s="3" t="n">
        <f aca="false">IF(  $A275  &lt;  $M$2,  "-",  B275  /  $M$3  )</f>
        <v>4.96346053686267</v>
      </c>
      <c r="H275" s="3" t="n">
        <f aca="false">IF(  $A275  &lt;  $M$2,  "-",  C275  /  $M$4  )</f>
        <v>4.23801259045714</v>
      </c>
      <c r="I275" s="3" t="n">
        <f aca="false">IF(  $A275  &lt;  $M$2,  "-",  D275  /  $M$5  )</f>
        <v>7.15486522477844</v>
      </c>
      <c r="J275" s="3" t="n">
        <f aca="false">IF(  $A275  &lt;  $M$2,  "-",  E275  /  $M$6  )</f>
        <v>13.132488857612</v>
      </c>
      <c r="K275" s="1"/>
      <c r="L275" s="1"/>
      <c r="M275" s="1"/>
    </row>
    <row r="276" customFormat="false" ht="12.8" hidden="false" customHeight="false" outlineLevel="0" collapsed="false">
      <c r="A276" s="2" t="n">
        <v>41183</v>
      </c>
      <c r="B276" s="3" t="n">
        <v>13096.46</v>
      </c>
      <c r="C276" s="3" t="n">
        <v>1412.16</v>
      </c>
      <c r="D276" s="3" t="n">
        <v>2977.23</v>
      </c>
      <c r="E276" s="3" t="n">
        <v>2647.92</v>
      </c>
      <c r="F276" s="1"/>
      <c r="G276" s="3" t="n">
        <f aca="false">IF(  $A276  &lt;  $M$2,  "-",  B276  /  $M$3  )</f>
        <v>4.83762249696182</v>
      </c>
      <c r="H276" s="3" t="n">
        <f aca="false">IF(  $A276  &lt;  $M$2,  "-",  C276  /  $M$4  )</f>
        <v>4.15414484909102</v>
      </c>
      <c r="I276" s="3" t="n">
        <f aca="false">IF(  $A276  &lt;  $M$2,  "-",  D276  /  $M$5  )</f>
        <v>6.83572117371539</v>
      </c>
      <c r="J276" s="3" t="n">
        <f aca="false">IF(  $A276  &lt;  $M$2,  "-",  E276  /  $M$6  )</f>
        <v>12.4228008444757</v>
      </c>
      <c r="K276" s="1"/>
      <c r="L276" s="1"/>
      <c r="M276" s="1"/>
    </row>
    <row r="277" customFormat="false" ht="12.8" hidden="false" customHeight="false" outlineLevel="0" collapsed="false">
      <c r="A277" s="2" t="n">
        <v>41214</v>
      </c>
      <c r="B277" s="3" t="n">
        <v>13025.58</v>
      </c>
      <c r="C277" s="3" t="n">
        <v>1416.18</v>
      </c>
      <c r="D277" s="3" t="n">
        <v>3010.24</v>
      </c>
      <c r="E277" s="3" t="n">
        <v>2677.88</v>
      </c>
      <c r="F277" s="1"/>
      <c r="G277" s="3" t="n">
        <f aca="false">IF(  $A277  &lt;  $M$2,  "-",  B277  /  $M$3  )</f>
        <v>4.81144056057713</v>
      </c>
      <c r="H277" s="3" t="n">
        <f aca="false">IF(  $A277  &lt;  $M$2,  "-",  C277  /  $M$4  )</f>
        <v>4.16597046537624</v>
      </c>
      <c r="I277" s="3" t="n">
        <f aca="false">IF(  $A277  &lt;  $M$2,  "-",  D277  /  $M$5  )</f>
        <v>6.91151214584194</v>
      </c>
      <c r="J277" s="3" t="n">
        <f aca="false">IF(  $A277  &lt;  $M$2,  "-",  E277  /  $M$6  )</f>
        <v>12.5633591367582</v>
      </c>
      <c r="K277" s="1"/>
      <c r="L277" s="1"/>
      <c r="M277" s="1"/>
    </row>
    <row r="278" customFormat="false" ht="12.8" hidden="false" customHeight="false" outlineLevel="0" collapsed="false">
      <c r="A278" s="2" t="n">
        <v>41244</v>
      </c>
      <c r="B278" s="3" t="n">
        <v>13104.14</v>
      </c>
      <c r="C278" s="3" t="n">
        <v>1426.19</v>
      </c>
      <c r="D278" s="3" t="n">
        <v>3019.51</v>
      </c>
      <c r="E278" s="3" t="n">
        <v>2660.93</v>
      </c>
      <c r="F278" s="1"/>
      <c r="G278" s="3" t="n">
        <f aca="false">IF(  $A278  &lt;  $M$2,  "-",  B278  /  $M$3  )</f>
        <v>4.84045936591546</v>
      </c>
      <c r="H278" s="3" t="n">
        <f aca="false">IF(  $A278  &lt;  $M$2,  "-",  C278  /  $M$4  )</f>
        <v>4.19541683826558</v>
      </c>
      <c r="I278" s="3" t="n">
        <f aca="false">IF(  $A278  &lt;  $M$2,  "-",  D278  /  $M$5  )</f>
        <v>6.93279606924737</v>
      </c>
      <c r="J278" s="3" t="n">
        <f aca="false">IF(  $A278  &lt;  $M$2,  "-",  E278  /  $M$6  )</f>
        <v>12.4838376730002</v>
      </c>
      <c r="K278" s="1"/>
      <c r="L278" s="1"/>
      <c r="M278" s="1"/>
    </row>
    <row r="279" customFormat="false" ht="12.8" hidden="false" customHeight="false" outlineLevel="0" collapsed="false">
      <c r="A279" s="2" t="n">
        <v>41275</v>
      </c>
      <c r="B279" s="3" t="n">
        <v>13860.58</v>
      </c>
      <c r="C279" s="3" t="n">
        <v>1498.11</v>
      </c>
      <c r="D279" s="3" t="n">
        <v>3142.13</v>
      </c>
      <c r="E279" s="3" t="n">
        <v>2731.53</v>
      </c>
      <c r="F279" s="1"/>
      <c r="G279" s="3" t="n">
        <f aca="false">IF(  $A279  &lt;  $M$2,  "-",  B279  /  $M$3  )</f>
        <v>5.11987618249046</v>
      </c>
      <c r="H279" s="3" t="n">
        <f aca="false">IF(  $A279  &lt;  $M$2,  "-",  C279  /  $M$4  )</f>
        <v>4.40698358533859</v>
      </c>
      <c r="I279" s="3" t="n">
        <f aca="false">IF(  $A279  &lt;  $M$2,  "-",  D279  /  $M$5  )</f>
        <v>7.21433163429306</v>
      </c>
      <c r="J279" s="3" t="n">
        <f aca="false">IF(  $A279  &lt;  $M$2,  "-",  E279  /  $M$6  )</f>
        <v>12.8150598170303</v>
      </c>
      <c r="K279" s="1"/>
      <c r="L279" s="1"/>
      <c r="M279" s="1"/>
    </row>
    <row r="280" customFormat="false" ht="12.8" hidden="false" customHeight="false" outlineLevel="0" collapsed="false">
      <c r="A280" s="2" t="n">
        <v>41306</v>
      </c>
      <c r="B280" s="3" t="n">
        <v>14054.49</v>
      </c>
      <c r="C280" s="3" t="n">
        <v>1514.68</v>
      </c>
      <c r="D280" s="3" t="n">
        <v>3160.19</v>
      </c>
      <c r="E280" s="3" t="n">
        <v>2738.58</v>
      </c>
      <c r="F280" s="1"/>
      <c r="G280" s="3" t="n">
        <f aca="false">IF(  $A280  &lt;  $M$2,  "-",  B280  /  $M$3  )</f>
        <v>5.19150342973024</v>
      </c>
      <c r="H280" s="3" t="n">
        <f aca="false">IF(  $A280  &lt;  $M$2,  "-",  C280  /  $M$4  )</f>
        <v>4.45572748132023</v>
      </c>
      <c r="I280" s="3" t="n">
        <f aca="false">IF(  $A280  &lt;  $M$2,  "-",  D280  /  $M$5  )</f>
        <v>7.25579740092758</v>
      </c>
      <c r="J280" s="3" t="n">
        <f aca="false">IF(  $A280  &lt;  $M$2,  "-",  E280  /  $M$6  )</f>
        <v>12.8481351161154</v>
      </c>
      <c r="K280" s="1"/>
      <c r="L280" s="1"/>
      <c r="M280" s="1"/>
    </row>
    <row r="281" customFormat="false" ht="12.8" hidden="false" customHeight="false" outlineLevel="0" collapsed="false">
      <c r="A281" s="2" t="n">
        <v>41334</v>
      </c>
      <c r="B281" s="3" t="n">
        <v>14578.54</v>
      </c>
      <c r="C281" s="3" t="n">
        <v>1569.19</v>
      </c>
      <c r="D281" s="3" t="n">
        <v>3267.52</v>
      </c>
      <c r="E281" s="3" t="n">
        <v>2818.69</v>
      </c>
      <c r="F281" s="1"/>
      <c r="G281" s="3" t="n">
        <f aca="false">IF(  $A281  &lt;  $M$2,  "-",  B281  /  $M$3  )</f>
        <v>5.38507910357896</v>
      </c>
      <c r="H281" s="3" t="n">
        <f aca="false">IF(  $A281  &lt;  $M$2,  "-",  C281  /  $M$4  )</f>
        <v>4.6160793081132</v>
      </c>
      <c r="I281" s="3" t="n">
        <f aca="false">IF(  $A281  &lt;  $M$2,  "-",  D281  /  $M$5  )</f>
        <v>7.50222712035634</v>
      </c>
      <c r="J281" s="3" t="n">
        <f aca="false">IF(  $A281  &lt;  $M$2,  "-",  E281  /  $M$6  )</f>
        <v>13.223973727422</v>
      </c>
      <c r="K281" s="1"/>
      <c r="L281" s="1"/>
      <c r="M281" s="1"/>
    </row>
    <row r="282" customFormat="false" ht="12.8" hidden="false" customHeight="false" outlineLevel="0" collapsed="false">
      <c r="A282" s="2" t="n">
        <v>41365</v>
      </c>
      <c r="B282" s="3" t="n">
        <v>14839.8</v>
      </c>
      <c r="C282" s="3" t="n">
        <v>1597.57</v>
      </c>
      <c r="D282" s="3" t="n">
        <v>3328.79</v>
      </c>
      <c r="E282" s="3" t="n">
        <v>2887.44</v>
      </c>
      <c r="F282" s="1"/>
      <c r="G282" s="3" t="n">
        <f aca="false">IF(  $A282  &lt;  $M$2,  "-",  B282  /  $M$3  )</f>
        <v>5.48158436175989</v>
      </c>
      <c r="H282" s="3" t="n">
        <f aca="false">IF(  $A282  &lt;  $M$2,  "-",  C282  /  $M$4  )</f>
        <v>4.69956462905219</v>
      </c>
      <c r="I282" s="3" t="n">
        <f aca="false">IF(  $A282  &lt;  $M$2,  "-",  D282  /  $M$5  )</f>
        <v>7.64290306286449</v>
      </c>
      <c r="J282" s="3" t="n">
        <f aca="false">IF(  $A282  &lt;  $M$2,  "-",  E282  /  $M$6  )</f>
        <v>13.5465165376495</v>
      </c>
      <c r="K282" s="1"/>
      <c r="L282" s="1"/>
      <c r="M282" s="1"/>
    </row>
    <row r="283" customFormat="false" ht="12.8" hidden="false" customHeight="false" outlineLevel="0" collapsed="false">
      <c r="A283" s="2" t="n">
        <v>41395</v>
      </c>
      <c r="B283" s="3" t="n">
        <v>15115.57</v>
      </c>
      <c r="C283" s="3" t="n">
        <v>1630.74</v>
      </c>
      <c r="D283" s="3" t="n">
        <v>3455.91</v>
      </c>
      <c r="E283" s="3" t="n">
        <v>2981.76</v>
      </c>
      <c r="F283" s="1"/>
      <c r="G283" s="3" t="n">
        <f aca="false">IF(  $A283  &lt;  $M$2,  "-",  B283  /  $M$3  )</f>
        <v>5.58344938146653</v>
      </c>
      <c r="H283" s="3" t="n">
        <f aca="false">IF(  $A283  &lt;  $M$2,  "-",  C283  /  $M$4  )</f>
        <v>4.79714067188327</v>
      </c>
      <c r="I283" s="3" t="n">
        <f aca="false">IF(  $A283  &lt;  $M$2,  "-",  D283  /  $M$5  )</f>
        <v>7.9347706295633</v>
      </c>
      <c r="J283" s="3" t="n">
        <f aca="false">IF(  $A283  &lt;  $M$2,  "-",  E283  /  $M$6  )</f>
        <v>13.9890218156228</v>
      </c>
      <c r="K283" s="1"/>
      <c r="L283" s="1"/>
      <c r="M283" s="1"/>
    </row>
    <row r="284" customFormat="false" ht="12.8" hidden="false" customHeight="false" outlineLevel="0" collapsed="false">
      <c r="A284" s="2" t="n">
        <v>41426</v>
      </c>
      <c r="B284" s="3" t="n">
        <v>14909.6</v>
      </c>
      <c r="C284" s="3" t="n">
        <v>1606.28</v>
      </c>
      <c r="D284" s="3" t="n">
        <v>3403.25</v>
      </c>
      <c r="E284" s="3" t="n">
        <v>2909.6</v>
      </c>
      <c r="F284" s="1"/>
      <c r="G284" s="3" t="n">
        <f aca="false">IF(  $A284  &lt;  $M$2,  "-",  B284  /  $M$3  )</f>
        <v>5.50736736344798</v>
      </c>
      <c r="H284" s="3" t="n">
        <f aca="false">IF(  $A284  &lt;  $M$2,  "-",  C284  /  $M$4  )</f>
        <v>4.72518679767018</v>
      </c>
      <c r="I284" s="3" t="n">
        <f aca="false">IF(  $A284  &lt;  $M$2,  "-",  D284  /  $M$5  )</f>
        <v>7.81386325021812</v>
      </c>
      <c r="J284" s="3" t="n">
        <f aca="false">IF(  $A284  &lt;  $M$2,  "-",  E284  /  $M$6  )</f>
        <v>13.650480882008</v>
      </c>
      <c r="K284" s="1"/>
      <c r="L284" s="1"/>
      <c r="M284" s="1"/>
    </row>
    <row r="285" customFormat="false" ht="12.8" hidden="false" customHeight="false" outlineLevel="0" collapsed="false">
      <c r="A285" s="2" t="n">
        <v>41456</v>
      </c>
      <c r="B285" s="3" t="n">
        <v>15499.54</v>
      </c>
      <c r="C285" s="3" t="n">
        <v>1685.73</v>
      </c>
      <c r="D285" s="3" t="n">
        <v>3626.37</v>
      </c>
      <c r="E285" s="3" t="n">
        <v>3090.19</v>
      </c>
      <c r="F285" s="1"/>
      <c r="G285" s="3" t="n">
        <f aca="false">IF(  $A285  &lt;  $M$2,  "-",  B285  /  $M$3  )</f>
        <v>5.72528174762948</v>
      </c>
      <c r="H285" s="3" t="n">
        <f aca="false">IF(  $A285  &lt;  $M$2,  "-",  C285  /  $M$4  )</f>
        <v>4.95890451256104</v>
      </c>
      <c r="I285" s="3" t="n">
        <f aca="false">IF(  $A285  &lt;  $M$2,  "-",  D285  /  $M$5  )</f>
        <v>8.3261468521835</v>
      </c>
      <c r="J285" s="3" t="n">
        <f aca="false">IF(  $A285  &lt;  $M$2,  "-",  E285  /  $M$6  )</f>
        <v>14.4977246070842</v>
      </c>
      <c r="K285" s="1"/>
      <c r="L285" s="1"/>
      <c r="M285" s="1"/>
    </row>
    <row r="286" customFormat="false" ht="12.8" hidden="false" customHeight="false" outlineLevel="0" collapsed="false">
      <c r="A286" s="2" t="n">
        <v>41487</v>
      </c>
      <c r="B286" s="3" t="n">
        <v>14810.31</v>
      </c>
      <c r="C286" s="3" t="n">
        <v>1632.97</v>
      </c>
      <c r="D286" s="3" t="n">
        <v>3589.87</v>
      </c>
      <c r="E286" s="3" t="n">
        <v>3073.81</v>
      </c>
      <c r="F286" s="1"/>
      <c r="G286" s="3" t="n">
        <f aca="false">IF(  $A286  &lt;  $M$2,  "-",  B286  /  $M$3  )</f>
        <v>5.47069122823867</v>
      </c>
      <c r="H286" s="3" t="n">
        <f aca="false">IF(  $A286  &lt;  $M$2,  "-",  C286  /  $M$4  )</f>
        <v>4.80370065305642</v>
      </c>
      <c r="I286" s="3" t="n">
        <f aca="false">IF(  $A286  &lt;  $M$2,  "-",  D286  /  $M$5  )</f>
        <v>8.24234283877485</v>
      </c>
      <c r="J286" s="3" t="n">
        <f aca="false">IF(  $A286  &lt;  $M$2,  "-",  E286  /  $M$6  )</f>
        <v>14.4208773164438</v>
      </c>
      <c r="K286" s="1"/>
      <c r="L286" s="1"/>
      <c r="M286" s="1"/>
    </row>
    <row r="287" customFormat="false" ht="12.8" hidden="false" customHeight="false" outlineLevel="0" collapsed="false">
      <c r="A287" s="2" t="n">
        <v>41518</v>
      </c>
      <c r="B287" s="3" t="n">
        <v>15129.67</v>
      </c>
      <c r="C287" s="3" t="n">
        <v>1681.55</v>
      </c>
      <c r="D287" s="3" t="n">
        <v>3771.48</v>
      </c>
      <c r="E287" s="3" t="n">
        <v>3218.2</v>
      </c>
      <c r="F287" s="1"/>
      <c r="G287" s="3" t="n">
        <f aca="false">IF(  $A287  &lt;  $M$2,  "-",  B287  /  $M$3  )</f>
        <v>5.58865769556111</v>
      </c>
      <c r="H287" s="3" t="n">
        <f aca="false">IF(  $A287  &lt;  $M$2,  "-",  C287  /  $M$4  )</f>
        <v>4.94660822498088</v>
      </c>
      <c r="I287" s="3" t="n">
        <f aca="false">IF(  $A287  &lt;  $M$2,  "-",  D287  /  $M$5  )</f>
        <v>8.65931946549111</v>
      </c>
      <c r="J287" s="3" t="n">
        <f aca="false">IF(  $A287  &lt;  $M$2,  "-",  E287  /  $M$6  )</f>
        <v>15.0982875908984</v>
      </c>
      <c r="K287" s="1"/>
      <c r="L287" s="1"/>
      <c r="M287" s="1"/>
    </row>
    <row r="288" customFormat="false" ht="12.8" hidden="false" customHeight="false" outlineLevel="0" collapsed="false">
      <c r="A288" s="2" t="n">
        <v>41548</v>
      </c>
      <c r="B288" s="3" t="n">
        <v>15545.75</v>
      </c>
      <c r="C288" s="3" t="n">
        <v>1756.54</v>
      </c>
      <c r="D288" s="3" t="n">
        <v>3919.71</v>
      </c>
      <c r="E288" s="3" t="n">
        <v>3377.73</v>
      </c>
      <c r="F288" s="1"/>
      <c r="G288" s="3" t="n">
        <f aca="false">IF(  $A288  &lt;  $M$2,  "-",  B288  /  $M$3  )</f>
        <v>5.74235098126854</v>
      </c>
      <c r="H288" s="3" t="n">
        <f aca="false">IF(  $A288  &lt;  $M$2,  "-",  C288  /  $M$4  )</f>
        <v>5.16720597752545</v>
      </c>
      <c r="I288" s="3" t="n">
        <f aca="false">IF(  $A288  &lt;  $M$2,  "-",  D288  /  $M$5  )</f>
        <v>8.9996555999449</v>
      </c>
      <c r="J288" s="3" t="n">
        <f aca="false">IF(  $A288  &lt;  $M$2,  "-",  E288  /  $M$6  )</f>
        <v>15.8467276565799</v>
      </c>
      <c r="K288" s="1"/>
      <c r="L288" s="1"/>
      <c r="M288" s="1"/>
    </row>
    <row r="289" customFormat="false" ht="12.8" hidden="false" customHeight="false" outlineLevel="0" collapsed="false">
      <c r="A289" s="2" t="n">
        <v>41579</v>
      </c>
      <c r="B289" s="3" t="n">
        <v>16086.41</v>
      </c>
      <c r="C289" s="3" t="n">
        <v>1805.81</v>
      </c>
      <c r="D289" s="3" t="n">
        <v>4059.89</v>
      </c>
      <c r="E289" s="3" t="n">
        <v>3487.82</v>
      </c>
      <c r="F289" s="1"/>
      <c r="G289" s="3" t="n">
        <f aca="false">IF(  $A289  &lt;  $M$2,  "-",  B289  /  $M$3  )</f>
        <v>5.94206212299748</v>
      </c>
      <c r="H289" s="3" t="n">
        <f aca="false">IF(  $A289  &lt;  $M$2,  "-",  C289  /  $M$4  )</f>
        <v>5.31214331940931</v>
      </c>
      <c r="I289" s="3" t="n">
        <f aca="false">IF(  $A289  &lt;  $M$2,  "-",  D289  /  $M$5  )</f>
        <v>9.32150893144143</v>
      </c>
      <c r="J289" s="3" t="n">
        <f aca="false">IF(  $A289  &lt;  $M$2,  "-",  E289  /  $M$6  )</f>
        <v>16.3632183908046</v>
      </c>
      <c r="K289" s="1"/>
      <c r="L289" s="1"/>
      <c r="M289" s="1"/>
    </row>
    <row r="290" customFormat="false" ht="12.8" hidden="false" customHeight="false" outlineLevel="0" collapsed="false">
      <c r="A290" s="2" t="n">
        <v>41609</v>
      </c>
      <c r="B290" s="3" t="n">
        <v>16576.66</v>
      </c>
      <c r="C290" s="3" t="n">
        <v>1848.36</v>
      </c>
      <c r="D290" s="3" t="n">
        <v>4176.59</v>
      </c>
      <c r="E290" s="3" t="n">
        <v>3592</v>
      </c>
      <c r="F290" s="1"/>
      <c r="G290" s="3" t="n">
        <f aca="false">IF(  $A290  &lt;  $M$2,  "-",  B290  /  $M$3  )</f>
        <v>6.12315261837833</v>
      </c>
      <c r="H290" s="3" t="n">
        <f aca="false">IF(  $A290  &lt;  $M$2,  "-",  C290  /  $M$4  )</f>
        <v>5.43731246690592</v>
      </c>
      <c r="I290" s="3" t="n">
        <f aca="false">IF(  $A290  &lt;  $M$2,  "-",  D290  /  $M$5  )</f>
        <v>9.58945217431235</v>
      </c>
      <c r="J290" s="3" t="n">
        <f aca="false">IF(  $A290  &lt;  $M$2,  "-",  E290  /  $M$6  )</f>
        <v>16.8519821721792</v>
      </c>
      <c r="K290" s="1"/>
      <c r="L290" s="1"/>
      <c r="M290" s="1"/>
    </row>
    <row r="291" customFormat="false" ht="12.8" hidden="false" customHeight="false" outlineLevel="0" collapsed="false">
      <c r="A291" s="2" t="n">
        <v>41640</v>
      </c>
      <c r="B291" s="3" t="n">
        <v>15698.85</v>
      </c>
      <c r="C291" s="3" t="n">
        <v>1782.59</v>
      </c>
      <c r="D291" s="3" t="n">
        <v>4103.88</v>
      </c>
      <c r="E291" s="3" t="n">
        <v>3521.92</v>
      </c>
      <c r="F291" s="1"/>
      <c r="G291" s="3" t="n">
        <f aca="false">IF(  $A291  &lt;  $M$2,  "-",  B291  /  $M$3  )</f>
        <v>5.79890366835229</v>
      </c>
      <c r="H291" s="3" t="n">
        <f aca="false">IF(  $A291  &lt;  $M$2,  "-",  C291  /  $M$4  )</f>
        <v>5.24383714773195</v>
      </c>
      <c r="I291" s="3" t="n">
        <f aca="false">IF(  $A291  &lt;  $M$2,  "-",  D291  /  $M$5  )</f>
        <v>9.4225099876016</v>
      </c>
      <c r="J291" s="3" t="n">
        <f aca="false">IF(  $A291  &lt;  $M$2,  "-",  E291  /  $M$6  )</f>
        <v>16.5231996246775</v>
      </c>
      <c r="K291" s="1"/>
      <c r="L291" s="1"/>
      <c r="M291" s="1"/>
    </row>
    <row r="292" customFormat="false" ht="12.8" hidden="false" customHeight="false" outlineLevel="0" collapsed="false">
      <c r="A292" s="2" t="n">
        <v>41671</v>
      </c>
      <c r="B292" s="3" t="n">
        <v>16321.71</v>
      </c>
      <c r="C292" s="3" t="n">
        <v>1859.45</v>
      </c>
      <c r="D292" s="3" t="n">
        <v>4308.12</v>
      </c>
      <c r="E292" s="3" t="n">
        <v>3696.1</v>
      </c>
      <c r="F292" s="1"/>
      <c r="G292" s="3" t="n">
        <f aca="false">IF(  $A292  &lt;  $M$2,  "-",  B292  /  $M$3  )</f>
        <v>6.02897817310072</v>
      </c>
      <c r="H292" s="3" t="n">
        <f aca="false">IF(  $A292  &lt;  $M$2,  "-",  C292  /  $M$4  )</f>
        <v>5.46993587103607</v>
      </c>
      <c r="I292" s="3" t="n">
        <f aca="false">IF(  $A292  &lt;  $M$2,  "-",  D292  /  $M$5  )</f>
        <v>9.89144510263122</v>
      </c>
      <c r="J292" s="3" t="n">
        <f aca="false">IF(  $A292  &lt;  $M$2,  "-",  E292  /  $M$6  )</f>
        <v>17.340370631011</v>
      </c>
      <c r="K292" s="1"/>
      <c r="L292" s="1"/>
      <c r="M292" s="1"/>
    </row>
    <row r="293" customFormat="false" ht="12.8" hidden="false" customHeight="false" outlineLevel="0" collapsed="false">
      <c r="A293" s="2" t="n">
        <v>41699</v>
      </c>
      <c r="B293" s="3" t="n">
        <v>16457.66</v>
      </c>
      <c r="C293" s="3" t="n">
        <v>1872.34</v>
      </c>
      <c r="D293" s="3" t="n">
        <v>4198.99</v>
      </c>
      <c r="E293" s="3" t="n">
        <v>3595.74</v>
      </c>
      <c r="F293" s="1"/>
      <c r="G293" s="3" t="n">
        <f aca="false">IF(  $A293  &lt;  $M$2,  "-",  B293  /  $M$3  )</f>
        <v>6.07919592495595</v>
      </c>
      <c r="H293" s="3" t="n">
        <f aca="false">IF(  $A293  &lt;  $M$2,  "-",  C293  /  $M$4  )</f>
        <v>5.50785432723422</v>
      </c>
      <c r="I293" s="3" t="n">
        <f aca="false">IF(  $A293  &lt;  $M$2,  "-",  D293  /  $M$5  )</f>
        <v>9.64088258254121</v>
      </c>
      <c r="J293" s="3" t="n">
        <f aca="false">IF(  $A293  &lt;  $M$2,  "-",  E293  /  $M$6  )</f>
        <v>16.8695285010556</v>
      </c>
      <c r="K293" s="1"/>
      <c r="L293" s="1"/>
      <c r="M293" s="1"/>
    </row>
    <row r="294" customFormat="false" ht="12.8" hidden="false" customHeight="false" outlineLevel="0" collapsed="false">
      <c r="A294" s="2" t="n">
        <v>41730</v>
      </c>
      <c r="B294" s="3" t="n">
        <v>16580.84</v>
      </c>
      <c r="C294" s="3" t="n">
        <v>1883.95</v>
      </c>
      <c r="D294" s="3" t="n">
        <v>4114.56</v>
      </c>
      <c r="E294" s="3" t="n">
        <v>3582.02</v>
      </c>
      <c r="F294" s="1"/>
      <c r="G294" s="3" t="n">
        <f aca="false">IF(  $A294  &lt;  $M$2,  "-",  B294  /  $M$3  )</f>
        <v>6.12469664340779</v>
      </c>
      <c r="H294" s="3" t="n">
        <f aca="false">IF(  $A294  &lt;  $M$2,  "-",  C294  /  $M$4  )</f>
        <v>5.5420074130729</v>
      </c>
      <c r="I294" s="3" t="n">
        <f aca="false">IF(  $A294  &lt;  $M$2,  "-",  D294  /  $M$5  )</f>
        <v>9.447031271525</v>
      </c>
      <c r="J294" s="3" t="n">
        <f aca="false">IF(  $A294  &lt;  $M$2,  "-",  E294  /  $M$6  )</f>
        <v>16.8051606849636</v>
      </c>
      <c r="K294" s="1"/>
      <c r="L294" s="1"/>
      <c r="M294" s="1"/>
    </row>
    <row r="295" customFormat="false" ht="12.8" hidden="false" customHeight="false" outlineLevel="0" collapsed="false">
      <c r="A295" s="2" t="n">
        <v>41760</v>
      </c>
      <c r="B295" s="3" t="n">
        <v>16717.17</v>
      </c>
      <c r="C295" s="3" t="n">
        <v>1923.57</v>
      </c>
      <c r="D295" s="3" t="n">
        <v>4242.62</v>
      </c>
      <c r="E295" s="3" t="n">
        <v>3736.82</v>
      </c>
      <c r="F295" s="1"/>
      <c r="G295" s="3" t="n">
        <f aca="false">IF(  $A295  &lt;  $M$2,  "-",  B295  /  $M$3  )</f>
        <v>6.17505476117479</v>
      </c>
      <c r="H295" s="3" t="n">
        <f aca="false">IF(  $A295  &lt;  $M$2,  "-",  C295  /  $M$4  )</f>
        <v>5.65855739248103</v>
      </c>
      <c r="I295" s="3" t="n">
        <f aca="false">IF(  $A295  &lt;  $M$2,  "-",  D295  /  $M$5  )</f>
        <v>9.74105707856913</v>
      </c>
      <c r="J295" s="3" t="n">
        <f aca="false">IF(  $A295  &lt;  $M$2,  "-",  E295  /  $M$6  )</f>
        <v>17.5314098053014</v>
      </c>
      <c r="K295" s="1"/>
      <c r="L295" s="1"/>
      <c r="M295" s="1"/>
    </row>
    <row r="296" customFormat="false" ht="12.8" hidden="false" customHeight="false" outlineLevel="0" collapsed="false">
      <c r="A296" s="2" t="n">
        <v>41791</v>
      </c>
      <c r="B296" s="3" t="n">
        <v>16826.6</v>
      </c>
      <c r="C296" s="3" t="n">
        <v>1960.23</v>
      </c>
      <c r="D296" s="3" t="n">
        <v>4408.18</v>
      </c>
      <c r="E296" s="3" t="n">
        <v>3849.48</v>
      </c>
      <c r="F296" s="1"/>
      <c r="G296" s="3" t="n">
        <f aca="false">IF(  $A296  &lt;  $M$2,  "-",  B296  /  $M$3  )</f>
        <v>6.21547644992446</v>
      </c>
      <c r="H296" s="3" t="n">
        <f aca="false">IF(  $A296  &lt;  $M$2,  "-",  C296  /  $M$4  )</f>
        <v>5.76639995293287</v>
      </c>
      <c r="I296" s="3" t="n">
        <f aca="false">IF(  $A296  &lt;  $M$2,  "-",  D296  /  $M$5  )</f>
        <v>10.1211828993893</v>
      </c>
      <c r="J296" s="3" t="n">
        <f aca="false">IF(  $A296  &lt;  $M$2,  "-",  E296  /  $M$6  )</f>
        <v>18.0599577762139</v>
      </c>
      <c r="K296" s="1"/>
      <c r="L296" s="1"/>
      <c r="M296" s="1"/>
    </row>
    <row r="297" customFormat="false" ht="12.8" hidden="false" customHeight="false" outlineLevel="0" collapsed="false">
      <c r="A297" s="2" t="n">
        <v>41821</v>
      </c>
      <c r="B297" s="3" t="n">
        <v>16563.3</v>
      </c>
      <c r="C297" s="3" t="n">
        <v>1930.67</v>
      </c>
      <c r="D297" s="3" t="n">
        <v>4369.77</v>
      </c>
      <c r="E297" s="3" t="n">
        <v>3892.5</v>
      </c>
      <c r="F297" s="1"/>
      <c r="G297" s="3" t="n">
        <f aca="false">IF(  $A297  &lt;  $M$2,  "-",  B297  /  $M$3  )</f>
        <v>6.11821764842772</v>
      </c>
      <c r="H297" s="3" t="n">
        <f aca="false">IF(  $A297  &lt;  $M$2,  "-",  C297  /  $M$4  )</f>
        <v>5.67944343119374</v>
      </c>
      <c r="I297" s="3" t="n">
        <f aca="false">IF(  $A297  &lt;  $M$2,  "-",  D297  /  $M$5  )</f>
        <v>10.032993525279</v>
      </c>
      <c r="J297" s="3" t="n">
        <f aca="false">IF(  $A297  &lt;  $M$2,  "-",  E297  /  $M$6  )</f>
        <v>18.2617874736101</v>
      </c>
      <c r="K297" s="1"/>
      <c r="L297" s="1"/>
      <c r="M297" s="1"/>
    </row>
    <row r="298" customFormat="false" ht="12.8" hidden="false" customHeight="false" outlineLevel="0" collapsed="false">
      <c r="A298" s="2" t="n">
        <v>41852</v>
      </c>
      <c r="B298" s="3" t="n">
        <v>17098.45</v>
      </c>
      <c r="C298" s="3" t="n">
        <v>2003.37</v>
      </c>
      <c r="D298" s="3" t="n">
        <v>4580.27</v>
      </c>
      <c r="E298" s="3" t="n">
        <v>4082.56</v>
      </c>
      <c r="F298" s="1"/>
      <c r="G298" s="3" t="n">
        <f aca="false">IF(  $A298  &lt;  $M$2,  "-",  B298  /  $M$3  )</f>
        <v>6.31589348443601</v>
      </c>
      <c r="H298" s="3" t="n">
        <f aca="false">IF(  $A298  &lt;  $M$2,  "-",  C298  /  $M$4  )</f>
        <v>5.89330470082956</v>
      </c>
      <c r="I298" s="3" t="n">
        <f aca="false">IF(  $A298  &lt;  $M$2,  "-",  D298  /  $M$5  )</f>
        <v>10.5163016026083</v>
      </c>
      <c r="J298" s="3" t="n">
        <f aca="false">IF(  $A298  &lt;  $M$2,  "-",  E298  /  $M$6  )</f>
        <v>19.1534600046915</v>
      </c>
      <c r="K298" s="1"/>
      <c r="L298" s="1"/>
      <c r="M298" s="1"/>
    </row>
    <row r="299" customFormat="false" ht="12.8" hidden="false" customHeight="false" outlineLevel="0" collapsed="false">
      <c r="A299" s="2" t="n">
        <v>41883</v>
      </c>
      <c r="B299" s="3" t="n">
        <v>17042.9</v>
      </c>
      <c r="C299" s="3" t="n">
        <v>1972.29</v>
      </c>
      <c r="D299" s="3" t="n">
        <v>4493.39</v>
      </c>
      <c r="E299" s="3" t="n">
        <v>4049.45</v>
      </c>
      <c r="F299" s="1"/>
      <c r="G299" s="3" t="n">
        <f aca="false">IF(  $A299  &lt;  $M$2,  "-",  B299  /  $M$3  )</f>
        <v>6.29537420443926</v>
      </c>
      <c r="H299" s="3" t="n">
        <f aca="false">IF(  $A299  &lt;  $M$2,  "-",  C299  /  $M$4  )</f>
        <v>5.80187680178855</v>
      </c>
      <c r="I299" s="3" t="n">
        <f aca="false">IF(  $A299  &lt;  $M$2,  "-",  D299  /  $M$5  )</f>
        <v>10.316825090692</v>
      </c>
      <c r="J299" s="3" t="n">
        <f aca="false">IF(  $A299  &lt;  $M$2,  "-",  E299  /  $M$6  )</f>
        <v>18.9981233872859</v>
      </c>
      <c r="K299" s="1"/>
      <c r="L299" s="1"/>
      <c r="M299" s="1"/>
    </row>
    <row r="300" customFormat="false" ht="12.8" hidden="false" customHeight="false" outlineLevel="0" collapsed="false">
      <c r="A300" s="2" t="n">
        <v>41913</v>
      </c>
      <c r="B300" s="3" t="n">
        <v>17390.52</v>
      </c>
      <c r="C300" s="3" t="n">
        <v>2018.05</v>
      </c>
      <c r="D300" s="3" t="n">
        <v>4630.74</v>
      </c>
      <c r="E300" s="3" t="n">
        <v>4158.21</v>
      </c>
      <c r="F300" s="1"/>
      <c r="G300" s="3" t="n">
        <f aca="false">IF(  $A300  &lt;  $M$2,  "-",  B300  /  $M$3  )</f>
        <v>6.42377946298957</v>
      </c>
      <c r="H300" s="3" t="n">
        <f aca="false">IF(  $A300  &lt;  $M$2,  "-",  C300  /  $M$4  )</f>
        <v>5.93648879213979</v>
      </c>
      <c r="I300" s="3" t="n">
        <f aca="false">IF(  $A300  &lt;  $M$2,  "-",  D300  /  $M$5  )</f>
        <v>10.6321807411489</v>
      </c>
      <c r="J300" s="3" t="n">
        <f aca="false">IF(  $A300  &lt;  $M$2,  "-",  E300  /  $M$6  )</f>
        <v>19.5083743842365</v>
      </c>
      <c r="K300" s="1"/>
      <c r="L300" s="1"/>
      <c r="M300" s="1"/>
    </row>
    <row r="301" customFormat="false" ht="12.8" hidden="false" customHeight="false" outlineLevel="0" collapsed="false">
      <c r="A301" s="2" t="n">
        <v>41944</v>
      </c>
      <c r="B301" s="3" t="n">
        <v>17828.24</v>
      </c>
      <c r="C301" s="3" t="n">
        <v>2067.56</v>
      </c>
      <c r="D301" s="3" t="n">
        <v>4791.63</v>
      </c>
      <c r="E301" s="3" t="n">
        <v>4337.78</v>
      </c>
      <c r="F301" s="1"/>
      <c r="G301" s="3" t="n">
        <f aca="false">IF(  $A301  &lt;  $M$2,  "-",  B301  /  $M$3  )</f>
        <v>6.58546621798826</v>
      </c>
      <c r="H301" s="3" t="n">
        <f aca="false">IF(  $A301  &lt;  $M$2,  "-",  C301  /  $M$4  )</f>
        <v>6.08213214096605</v>
      </c>
      <c r="I301" s="3" t="n">
        <f aca="false">IF(  $A301  &lt;  $M$2,  "-",  D301  /  $M$5  )</f>
        <v>11.0015842402535</v>
      </c>
      <c r="J301" s="3" t="n">
        <f aca="false">IF(  $A301  &lt;  $M$2,  "-",  E301  /  $M$6  )</f>
        <v>20.3508327468919</v>
      </c>
      <c r="K301" s="1"/>
      <c r="L301" s="1"/>
      <c r="M301" s="1"/>
    </row>
    <row r="302" customFormat="false" ht="12.8" hidden="false" customHeight="false" outlineLevel="0" collapsed="false">
      <c r="A302" s="2" t="n">
        <v>41974</v>
      </c>
      <c r="B302" s="3" t="n">
        <v>17823.07</v>
      </c>
      <c r="C302" s="3" t="n">
        <v>2058.9</v>
      </c>
      <c r="D302" s="3" t="n">
        <v>4736.05</v>
      </c>
      <c r="E302" s="3" t="n">
        <v>4236.28</v>
      </c>
      <c r="F302" s="1"/>
      <c r="G302" s="3" t="n">
        <f aca="false">IF(  $A302  &lt;  $M$2,  "-",  B302  /  $M$3  )</f>
        <v>6.58355650282025</v>
      </c>
      <c r="H302" s="3" t="n">
        <f aca="false">IF(  $A302  &lt;  $M$2,  "-",  C302  /  $M$4  )</f>
        <v>6.05665705712773</v>
      </c>
      <c r="I302" s="3" t="n">
        <f aca="false">IF(  $A302  &lt;  $M$2,  "-",  D302  /  $M$5  )</f>
        <v>10.8739725398356</v>
      </c>
      <c r="J302" s="3" t="n">
        <f aca="false">IF(  $A302  &lt;  $M$2,  "-",  E302  /  $M$6  )</f>
        <v>19.8746422707014</v>
      </c>
      <c r="K302" s="1"/>
      <c r="L302" s="1"/>
      <c r="M302" s="1"/>
    </row>
    <row r="303" customFormat="false" ht="12.8" hidden="false" customHeight="false" outlineLevel="0" collapsed="false">
      <c r="A303" s="2" t="n">
        <v>42005</v>
      </c>
      <c r="B303" s="3" t="n">
        <v>17164.95</v>
      </c>
      <c r="C303" s="3" t="n">
        <v>1994.99</v>
      </c>
      <c r="D303" s="3" t="n">
        <v>4635.24</v>
      </c>
      <c r="E303" s="3" t="n">
        <v>4148.43</v>
      </c>
      <c r="F303" s="1"/>
      <c r="G303" s="3" t="n">
        <f aca="false">IF(  $A303  &lt;  $M$2,  "-",  B303  /  $M$3  )</f>
        <v>6.34045751899557</v>
      </c>
      <c r="H303" s="3" t="n">
        <f aca="false">IF(  $A303  &lt;  $M$2,  "-",  C303  /  $M$4  )</f>
        <v>5.86865329175737</v>
      </c>
      <c r="I303" s="3" t="n">
        <f aca="false">IF(  $A303  &lt;  $M$2,  "-",  D303  /  $M$5  )</f>
        <v>10.642512742802</v>
      </c>
      <c r="J303" s="3" t="n">
        <f aca="false">IF(  $A303  &lt;  $M$2,  "-",  E303  /  $M$6  )</f>
        <v>19.4624912033779</v>
      </c>
      <c r="K303" s="1"/>
      <c r="L303" s="1"/>
      <c r="M303" s="1"/>
    </row>
    <row r="304" customFormat="false" ht="12.8" hidden="false" customHeight="false" outlineLevel="0" collapsed="false">
      <c r="A304" s="2" t="n">
        <v>42036</v>
      </c>
      <c r="B304" s="3" t="n">
        <v>18132.7</v>
      </c>
      <c r="C304" s="3" t="n">
        <v>2104.5</v>
      </c>
      <c r="D304" s="3" t="n">
        <v>4963.53</v>
      </c>
      <c r="E304" s="3" t="n">
        <v>4440.67</v>
      </c>
      <c r="F304" s="1"/>
      <c r="G304" s="3" t="n">
        <f aca="false">IF(  $A304  &lt;  $M$2,  "-",  B304  /  $M$3  )</f>
        <v>6.69792886403345</v>
      </c>
      <c r="H304" s="3" t="n">
        <f aca="false">IF(  $A304  &lt;  $M$2,  "-",  C304  /  $M$4  )</f>
        <v>6.19079837618403</v>
      </c>
      <c r="I304" s="3" t="n">
        <f aca="false">IF(  $A304  &lt;  $M$2,  "-",  D304  /  $M$5  )</f>
        <v>11.3962667034027</v>
      </c>
      <c r="J304" s="3" t="n">
        <f aca="false">IF(  $A304  &lt;  $M$2,  "-",  E304  /  $M$6  )</f>
        <v>20.8335444522637</v>
      </c>
      <c r="K304" s="1"/>
      <c r="L304" s="1"/>
      <c r="M304" s="1"/>
    </row>
    <row r="305" customFormat="false" ht="12.8" hidden="false" customHeight="false" outlineLevel="0" collapsed="false">
      <c r="A305" s="2" t="n">
        <v>42064</v>
      </c>
      <c r="B305" s="3" t="n">
        <v>17776.12</v>
      </c>
      <c r="C305" s="3" t="n">
        <v>2067.89</v>
      </c>
      <c r="D305" s="3" t="n">
        <v>4900.88</v>
      </c>
      <c r="E305" s="3" t="n">
        <v>4333.69</v>
      </c>
      <c r="F305" s="1"/>
      <c r="G305" s="3" t="n">
        <f aca="false">IF(  $A305  &lt;  $M$2,  "-",  B305  /  $M$3  )</f>
        <v>6.56621392503722</v>
      </c>
      <c r="H305" s="3" t="n">
        <f aca="false">IF(  $A305  &lt;  $M$2,  "-",  C305  /  $M$4  )</f>
        <v>6.08310290051186</v>
      </c>
      <c r="I305" s="3" t="n">
        <f aca="false">IF(  $A305  &lt;  $M$2,  "-",  D305  /  $M$5  )</f>
        <v>11.2524222803876</v>
      </c>
      <c r="J305" s="3" t="n">
        <f aca="false">IF(  $A305  &lt;  $M$2,  "-",  E305  /  $M$6  )</f>
        <v>20.3316443818907</v>
      </c>
      <c r="K305" s="1"/>
      <c r="L305" s="1"/>
      <c r="M305" s="1"/>
    </row>
    <row r="306" customFormat="false" ht="12.8" hidden="false" customHeight="false" outlineLevel="0" collapsed="false">
      <c r="A306" s="2" t="n">
        <v>42095</v>
      </c>
      <c r="B306" s="3" t="n">
        <v>17840.52</v>
      </c>
      <c r="C306" s="3" t="n">
        <v>2085.51</v>
      </c>
      <c r="D306" s="3" t="n">
        <v>4941.42</v>
      </c>
      <c r="E306" s="3" t="n">
        <v>4414.25</v>
      </c>
      <c r="F306" s="1"/>
      <c r="G306" s="3" t="n">
        <f aca="false">IF(  $A306  &lt;  $M$2,  "-",  B306  /  $M$3  )</f>
        <v>6.59000225324227</v>
      </c>
      <c r="H306" s="3" t="n">
        <f aca="false">IF(  $A306  &lt;  $M$2,  "-",  C306  /  $M$4  )</f>
        <v>6.13493557686651</v>
      </c>
      <c r="I306" s="3" t="n">
        <f aca="false">IF(  $A306  &lt;  $M$2,  "-",  D306  /  $M$5  )</f>
        <v>11.3455021352803</v>
      </c>
      <c r="J306" s="3" t="n">
        <f aca="false">IF(  $A306  &lt;  $M$2,  "-",  E306  /  $M$6  )</f>
        <v>20.7095941825006</v>
      </c>
      <c r="K306" s="1"/>
      <c r="L306" s="1"/>
      <c r="M306" s="1"/>
    </row>
    <row r="307" customFormat="false" ht="12.8" hidden="false" customHeight="false" outlineLevel="0" collapsed="false">
      <c r="A307" s="2" t="n">
        <v>42125</v>
      </c>
      <c r="B307" s="3" t="n">
        <v>18010.68</v>
      </c>
      <c r="C307" s="3" t="n">
        <v>2107.39</v>
      </c>
      <c r="D307" s="3" t="n">
        <v>5070.02</v>
      </c>
      <c r="E307" s="3" t="n">
        <v>4508.25</v>
      </c>
      <c r="F307" s="1"/>
      <c r="G307" s="3" t="n">
        <f aca="false">IF(  $A307  &lt;  $M$2,  "-",  B307  /  $M$3  )</f>
        <v>6.65285663099649</v>
      </c>
      <c r="H307" s="3" t="n">
        <f aca="false">IF(  $A307  &lt;  $M$2,  "-",  C307  /  $M$4  )</f>
        <v>6.19929987644878</v>
      </c>
      <c r="I307" s="3" t="n">
        <f aca="false">IF(  $A307  &lt;  $M$2,  "-",  D307  /  $M$5  )</f>
        <v>11.6407677825228</v>
      </c>
      <c r="J307" s="3" t="n">
        <f aca="false">IF(  $A307  &lt;  $M$2,  "-",  E307  /  $M$6  )</f>
        <v>21.1505981703026</v>
      </c>
      <c r="K307" s="1"/>
      <c r="L307" s="1"/>
      <c r="M307" s="1"/>
    </row>
    <row r="308" customFormat="false" ht="12.8" hidden="false" customHeight="false" outlineLevel="0" collapsed="false">
      <c r="A308" s="2" t="n">
        <v>42156</v>
      </c>
      <c r="B308" s="3" t="n">
        <v>17619.51</v>
      </c>
      <c r="C308" s="3" t="n">
        <v>2063.11</v>
      </c>
      <c r="D308" s="3" t="n">
        <v>4986.87</v>
      </c>
      <c r="E308" s="3" t="n">
        <v>4396.76</v>
      </c>
      <c r="F308" s="1"/>
      <c r="G308" s="3" t="n">
        <f aca="false">IF(  $A308  &lt;  $M$2,  "-",  B308  /  $M$3  )</f>
        <v>6.50836470018949</v>
      </c>
      <c r="H308" s="3" t="n">
        <f aca="false">IF(  $A308  &lt;  $M$2,  "-",  C308  /  $M$4  )</f>
        <v>6.06904159557569</v>
      </c>
      <c r="I308" s="3" t="n">
        <f aca="false">IF(  $A308  &lt;  $M$2,  "-",  D308  /  $M$5  )</f>
        <v>11.4498553519769</v>
      </c>
      <c r="J308" s="3" t="n">
        <f aca="false">IF(  $A308  &lt;  $M$2,  "-",  E308  /  $M$6  )</f>
        <v>20.6275392915787</v>
      </c>
      <c r="K308" s="1"/>
      <c r="L308" s="1"/>
      <c r="M308" s="1"/>
    </row>
    <row r="309" customFormat="false" ht="12.8" hidden="false" customHeight="false" outlineLevel="0" collapsed="false">
      <c r="A309" s="2" t="n">
        <v>42186</v>
      </c>
      <c r="B309" s="3" t="n">
        <v>17689.86</v>
      </c>
      <c r="C309" s="3" t="n">
        <v>2103.84</v>
      </c>
      <c r="D309" s="3" t="n">
        <v>5128.28</v>
      </c>
      <c r="E309" s="3" t="n">
        <v>4588.91</v>
      </c>
      <c r="F309" s="1"/>
      <c r="G309" s="3" t="n">
        <f aca="false">IF(  $A309  &lt;  $M$2,  "-",  B309  /  $M$3  )</f>
        <v>6.53435086306567</v>
      </c>
      <c r="H309" s="3" t="n">
        <f aca="false">IF(  $A309  &lt;  $M$2,  "-",  C309  /  $M$4  )</f>
        <v>6.18885685709243</v>
      </c>
      <c r="I309" s="3" t="n">
        <f aca="false">IF(  $A309  &lt;  $M$2,  "-",  D309  /  $M$5  )</f>
        <v>11.7745327639252</v>
      </c>
      <c r="J309" s="3" t="n">
        <f aca="false">IF(  $A309  &lt;  $M$2,  "-",  E309  /  $M$6  )</f>
        <v>21.529017124091</v>
      </c>
      <c r="K309" s="1"/>
      <c r="L309" s="1"/>
      <c r="M309" s="1"/>
    </row>
    <row r="310" customFormat="false" ht="12.8" hidden="false" customHeight="false" outlineLevel="0" collapsed="false">
      <c r="A310" s="2" t="n">
        <v>42217</v>
      </c>
      <c r="B310" s="3" t="n">
        <v>16528.03</v>
      </c>
      <c r="C310" s="3" t="n">
        <v>1972.18</v>
      </c>
      <c r="D310" s="3" t="n">
        <v>4776.51</v>
      </c>
      <c r="E310" s="3" t="n">
        <v>4274.58</v>
      </c>
      <c r="F310" s="1"/>
      <c r="G310" s="3" t="n">
        <f aca="false">IF(  $A310  &lt;  $M$2,  "-",  B310  /  $M$3  )</f>
        <v>6.10518947551169</v>
      </c>
      <c r="H310" s="3" t="n">
        <f aca="false">IF(  $A310  &lt;  $M$2,  "-",  C310  /  $M$4  )</f>
        <v>5.80155321527328</v>
      </c>
      <c r="I310" s="3" t="n">
        <f aca="false">IF(  $A310  &lt;  $M$2,  "-",  D310  /  $M$5  )</f>
        <v>10.966868714699</v>
      </c>
      <c r="J310" s="3" t="n">
        <f aca="false">IF(  $A310  &lt;  $M$2,  "-",  E310  /  $M$6  )</f>
        <v>20.0543279380718</v>
      </c>
      <c r="K310" s="1"/>
      <c r="L310" s="1"/>
      <c r="M310" s="1"/>
    </row>
    <row r="311" customFormat="false" ht="12.8" hidden="false" customHeight="false" outlineLevel="0" collapsed="false">
      <c r="A311" s="2" t="n">
        <v>42248</v>
      </c>
      <c r="B311" s="3" t="n">
        <v>16284.7</v>
      </c>
      <c r="C311" s="3" t="n">
        <v>1920.03</v>
      </c>
      <c r="D311" s="3" t="n">
        <v>4620.17</v>
      </c>
      <c r="E311" s="3" t="n">
        <v>4181.06</v>
      </c>
      <c r="F311" s="1"/>
      <c r="G311" s="3" t="n">
        <f aca="false">IF(  $A311  &lt;  $M$2,  "-",  B311  /  $M$3  )</f>
        <v>6.01530727206238</v>
      </c>
      <c r="H311" s="3" t="n">
        <f aca="false">IF(  $A311  &lt;  $M$2,  "-",  C311  /  $M$4  )</f>
        <v>5.6481437900806</v>
      </c>
      <c r="I311" s="3" t="n">
        <f aca="false">IF(  $A311  &lt;  $M$2,  "-",  D311  /  $M$5  )</f>
        <v>10.6079120172659</v>
      </c>
      <c r="J311" s="3" t="n">
        <f aca="false">IF(  $A311  &lt;  $M$2,  "-",  E311  /  $M$6  )</f>
        <v>19.6155758855266</v>
      </c>
      <c r="K311" s="1"/>
      <c r="L311" s="1"/>
      <c r="M311" s="1"/>
    </row>
    <row r="312" customFormat="false" ht="12.8" hidden="false" customHeight="false" outlineLevel="0" collapsed="false">
      <c r="A312" s="2" t="n">
        <v>42278</v>
      </c>
      <c r="B312" s="3" t="n">
        <v>17663.54</v>
      </c>
      <c r="C312" s="3" t="n">
        <v>2079.36</v>
      </c>
      <c r="D312" s="3" t="n">
        <v>5053.75</v>
      </c>
      <c r="E312" s="3" t="n">
        <v>4648.83</v>
      </c>
      <c r="F312" s="1"/>
      <c r="G312" s="3" t="n">
        <f aca="false">IF(  $A312  &lt;  $M$2,  "-",  B312  /  $M$3  )</f>
        <v>6.52462867675578</v>
      </c>
      <c r="H312" s="3" t="n">
        <f aca="false">IF(  $A312  &lt;  $M$2,  "-",  C312  /  $M$4  )</f>
        <v>6.11684414896747</v>
      </c>
      <c r="I312" s="3" t="n">
        <f aca="false">IF(  $A312  &lt;  $M$2,  "-",  D312  /  $M$5  )</f>
        <v>11.6034118565459</v>
      </c>
      <c r="J312" s="3" t="n">
        <f aca="false">IF(  $A312  &lt;  $M$2,  "-",  E312  /  $M$6  )</f>
        <v>21.8101337086559</v>
      </c>
      <c r="K312" s="1"/>
      <c r="L312" s="1"/>
      <c r="M312" s="1"/>
    </row>
    <row r="313" customFormat="false" ht="12.8" hidden="false" customHeight="false" outlineLevel="0" collapsed="false">
      <c r="A313" s="2" t="n">
        <v>42309</v>
      </c>
      <c r="B313" s="3" t="n">
        <v>17719.92</v>
      </c>
      <c r="C313" s="3" t="n">
        <v>2080.41</v>
      </c>
      <c r="D313" s="3" t="n">
        <v>5108.67</v>
      </c>
      <c r="E313" s="3" t="n">
        <v>4664.51</v>
      </c>
      <c r="F313" s="1"/>
      <c r="G313" s="3" t="n">
        <f aca="false">IF(  $A313  &lt;  $M$2,  "-",  B313  /  $M$3  )</f>
        <v>6.54545454545455</v>
      </c>
      <c r="H313" s="3" t="n">
        <f aca="false">IF(  $A313  &lt;  $M$2,  "-",  C313  /  $M$4  )</f>
        <v>6.11993292934047</v>
      </c>
      <c r="I313" s="3" t="n">
        <f aca="false">IF(  $A313  &lt;  $M$2,  "-",  D313  /  $M$5  )</f>
        <v>11.7295081967213</v>
      </c>
      <c r="J313" s="3" t="n">
        <f aca="false">IF(  $A313  &lt;  $M$2,  "-",  E313  /  $M$6  )</f>
        <v>21.8836969270467</v>
      </c>
      <c r="K313" s="1"/>
      <c r="L313" s="1"/>
      <c r="M313" s="1"/>
    </row>
    <row r="314" customFormat="false" ht="12.8" hidden="false" customHeight="false" outlineLevel="0" collapsed="false">
      <c r="A314" s="2" t="n">
        <v>42339</v>
      </c>
      <c r="B314" s="3" t="n">
        <v>17425.03</v>
      </c>
      <c r="C314" s="3" t="n">
        <v>2043.94</v>
      </c>
      <c r="D314" s="3" t="n">
        <v>5007.41</v>
      </c>
      <c r="E314" s="3" t="n">
        <v>4593.27</v>
      </c>
      <c r="F314" s="1"/>
      <c r="G314" s="3" t="n">
        <f aca="false">IF(  $A314  &lt;  $M$2,  "-",  B314  /  $M$3  )</f>
        <v>6.43652690408206</v>
      </c>
      <c r="H314" s="3" t="n">
        <f aca="false">IF(  $A314  &lt;  $M$2,  "-",  C314  /  $M$4  )</f>
        <v>6.01264929105136</v>
      </c>
      <c r="I314" s="3" t="n">
        <f aca="false">IF(  $A314  &lt;  $M$2,  "-",  D314  /  $M$5  )</f>
        <v>11.4970151995224</v>
      </c>
      <c r="J314" s="3" t="n">
        <f aca="false">IF(  $A314  &lt;  $M$2,  "-",  E314  /  $M$6  )</f>
        <v>21.5494722026742</v>
      </c>
      <c r="K314" s="1"/>
      <c r="L314" s="1"/>
      <c r="M314" s="1"/>
    </row>
    <row r="315" customFormat="false" ht="12.8" hidden="false" customHeight="false" outlineLevel="0" collapsed="false">
      <c r="A315" s="2" t="n">
        <v>42370</v>
      </c>
      <c r="B315" s="3" t="n">
        <v>16466.3</v>
      </c>
      <c r="C315" s="3" t="n">
        <v>1940.24</v>
      </c>
      <c r="D315" s="3" t="n">
        <v>4613.95</v>
      </c>
      <c r="E315" s="3" t="n">
        <v>4279.17</v>
      </c>
      <c r="F315" s="1"/>
      <c r="G315" s="3" t="n">
        <f aca="false">IF(  $A315  &lt;  $M$2,  "-",  B315  /  $M$3  )</f>
        <v>6.0823874025288</v>
      </c>
      <c r="H315" s="3" t="n">
        <f aca="false">IF(  $A315  &lt;  $M$2,  "-",  C315  /  $M$4  )</f>
        <v>5.707595458022</v>
      </c>
      <c r="I315" s="3" t="n">
        <f aca="false">IF(  $A315  &lt;  $M$2,  "-",  D315  /  $M$5  )</f>
        <v>10.5936308949809</v>
      </c>
      <c r="J315" s="3" t="n">
        <f aca="false">IF(  $A315  &lt;  $M$2,  "-",  E315  /  $M$6  )</f>
        <v>20.0758620689655</v>
      </c>
      <c r="K315" s="1"/>
      <c r="L315" s="1"/>
      <c r="M315" s="1"/>
    </row>
    <row r="316" customFormat="false" ht="12.8" hidden="false" customHeight="false" outlineLevel="0" collapsed="false">
      <c r="A316" s="2" t="n">
        <v>42401</v>
      </c>
      <c r="B316" s="3" t="n">
        <v>16516.5</v>
      </c>
      <c r="C316" s="3" t="n">
        <v>1932.23</v>
      </c>
      <c r="D316" s="3" t="n">
        <v>4557.95</v>
      </c>
      <c r="E316" s="3" t="n">
        <v>4201.12</v>
      </c>
      <c r="F316" s="1"/>
      <c r="G316" s="3" t="n">
        <f aca="false">IF(  $A316  &lt;  $M$2,  "-",  B316  /  $M$3  )</f>
        <v>6.10093047824144</v>
      </c>
      <c r="H316" s="3" t="n">
        <f aca="false">IF(  $A316  &lt;  $M$2,  "-",  C316  /  $M$4  )</f>
        <v>5.68403247631935</v>
      </c>
      <c r="I316" s="3" t="n">
        <f aca="false">IF(  $A316  &lt;  $M$2,  "-",  D316  /  $M$5  )</f>
        <v>10.4650548744088</v>
      </c>
      <c r="J316" s="3" t="n">
        <f aca="false">IF(  $A316  &lt;  $M$2,  "-",  E316  /  $M$6  )</f>
        <v>19.7096880131363</v>
      </c>
      <c r="K316" s="1"/>
      <c r="L316" s="1"/>
      <c r="M316" s="1"/>
    </row>
    <row r="317" customFormat="false" ht="12.8" hidden="false" customHeight="false" outlineLevel="0" collapsed="false">
      <c r="A317" s="2" t="n">
        <v>42430</v>
      </c>
      <c r="B317" s="3" t="n">
        <v>17685.09</v>
      </c>
      <c r="C317" s="3" t="n">
        <v>2059.74</v>
      </c>
      <c r="D317" s="3" t="n">
        <v>4869.85</v>
      </c>
      <c r="E317" s="3" t="n">
        <v>4483.65</v>
      </c>
      <c r="F317" s="1"/>
      <c r="G317" s="3" t="n">
        <f aca="false">IF(  $A317  &lt;  $M$2,  "-",  B317  /  $M$3  )</f>
        <v>6.53258890148899</v>
      </c>
      <c r="H317" s="3" t="n">
        <f aca="false">IF(  $A317  &lt;  $M$2,  "-",  C317  /  $M$4  )</f>
        <v>6.05912808142613</v>
      </c>
      <c r="I317" s="3" t="n">
        <f aca="false">IF(  $A317  &lt;  $M$2,  "-",  D317  /  $M$5  )</f>
        <v>11.1811773889884</v>
      </c>
      <c r="J317" s="3" t="n">
        <f aca="false">IF(  $A317  &lt;  $M$2,  "-",  E317  /  $M$6  )</f>
        <v>21.0351864883885</v>
      </c>
      <c r="K317" s="1"/>
      <c r="L317" s="1"/>
      <c r="M317" s="1"/>
    </row>
    <row r="318" customFormat="false" ht="12.8" hidden="false" customHeight="false" outlineLevel="0" collapsed="false">
      <c r="A318" s="2" t="n">
        <v>42461</v>
      </c>
      <c r="B318" s="3" t="n">
        <v>17773.64</v>
      </c>
      <c r="C318" s="3" t="n">
        <v>2065.3</v>
      </c>
      <c r="D318" s="3" t="n">
        <v>4775.36</v>
      </c>
      <c r="E318" s="3" t="n">
        <v>4341.3</v>
      </c>
      <c r="F318" s="1"/>
      <c r="G318" s="3" t="n">
        <f aca="false">IF(  $A318  &lt;  $M$2,  "-",  B318  /  $M$3  )</f>
        <v>6.56529785277093</v>
      </c>
      <c r="H318" s="3" t="n">
        <f aca="false">IF(  $A318  &lt;  $M$2,  "-",  C318  /  $M$4  )</f>
        <v>6.07548390892511</v>
      </c>
      <c r="I318" s="3" t="n">
        <f aca="false">IF(  $A318  &lt;  $M$2,  "-",  D318  /  $M$5  )</f>
        <v>10.9642283142765</v>
      </c>
      <c r="J318" s="3" t="n">
        <f aca="false">IF(  $A318  &lt;  $M$2,  "-",  E318  /  $M$6  )</f>
        <v>20.3673469387755</v>
      </c>
      <c r="K318" s="1"/>
      <c r="L318" s="1"/>
      <c r="M318" s="1"/>
    </row>
    <row r="319" customFormat="false" ht="12.8" hidden="false" customHeight="false" outlineLevel="0" collapsed="false">
      <c r="A319" s="2" t="n">
        <v>42491</v>
      </c>
      <c r="B319" s="3" t="n">
        <v>17787.2</v>
      </c>
      <c r="C319" s="3" t="n">
        <v>2096.96</v>
      </c>
      <c r="D319" s="3" t="n">
        <v>4948.06</v>
      </c>
      <c r="E319" s="3" t="n">
        <v>4523.89</v>
      </c>
      <c r="F319" s="1"/>
      <c r="G319" s="3" t="n">
        <f aca="false">IF(  $A319  &lt;  $M$2,  "-",  B319  /  $M$3  )</f>
        <v>6.57030669951722</v>
      </c>
      <c r="H319" s="3" t="n">
        <f aca="false">IF(  $A319  &lt;  $M$2,  "-",  C319  /  $M$4  )</f>
        <v>6.16861799141025</v>
      </c>
      <c r="I319" s="3" t="n">
        <f aca="false">IF(  $A319  &lt;  $M$2,  "-",  D319  /  $M$5  )</f>
        <v>11.3607475777196</v>
      </c>
      <c r="J319" s="3" t="n">
        <f aca="false">IF(  $A319  &lt;  $M$2,  "-",  E319  /  $M$6  )</f>
        <v>21.223973727422</v>
      </c>
      <c r="K319" s="1"/>
      <c r="L319" s="1"/>
      <c r="M319" s="1"/>
    </row>
    <row r="320" customFormat="false" ht="12.8" hidden="false" customHeight="false" outlineLevel="0" collapsed="false">
      <c r="A320" s="2" t="n">
        <v>42522</v>
      </c>
      <c r="B320" s="3" t="n">
        <v>17929.99</v>
      </c>
      <c r="C320" s="3" t="n">
        <v>2098.86</v>
      </c>
      <c r="D320" s="3" t="n">
        <v>4842.67</v>
      </c>
      <c r="E320" s="3" t="n">
        <v>4417.7</v>
      </c>
      <c r="F320" s="1"/>
      <c r="G320" s="3" t="n">
        <f aca="false">IF(  $A320  &lt;  $M$2,  "-",  B320  /  $M$3  )</f>
        <v>6.62305103778429</v>
      </c>
      <c r="H320" s="3" t="n">
        <f aca="false">IF(  $A320  &lt;  $M$2,  "-",  C320  /  $M$4  )</f>
        <v>6.1742072130376</v>
      </c>
      <c r="I320" s="3" t="n">
        <f aca="false">IF(  $A320  &lt;  $M$2,  "-",  D320  /  $M$5  )</f>
        <v>11.1187720990035</v>
      </c>
      <c r="J320" s="3" t="n">
        <f aca="false">IF(  $A320  &lt;  $M$2,  "-",  E320  /  $M$6  )</f>
        <v>20.7257799671593</v>
      </c>
      <c r="K320" s="1"/>
      <c r="L320" s="1"/>
      <c r="M320" s="1"/>
    </row>
    <row r="321" customFormat="false" ht="12.8" hidden="false" customHeight="false" outlineLevel="0" collapsed="false">
      <c r="A321" s="2" t="n">
        <v>42552</v>
      </c>
      <c r="B321" s="3" t="n">
        <v>18432.24</v>
      </c>
      <c r="C321" s="3" t="n">
        <v>2173.6</v>
      </c>
      <c r="D321" s="3" t="n">
        <v>5162.13</v>
      </c>
      <c r="E321" s="3" t="n">
        <v>4730.23</v>
      </c>
      <c r="F321" s="1"/>
      <c r="G321" s="3" t="n">
        <f aca="false">IF(  $A321  &lt;  $M$2,  "-",  B321  /  $M$3  )</f>
        <v>6.80857414090521</v>
      </c>
      <c r="H321" s="3" t="n">
        <f aca="false">IF(  $A321  &lt;  $M$2,  "-",  C321  /  $M$4  )</f>
        <v>6.39406954168383</v>
      </c>
      <c r="I321" s="3" t="n">
        <f aca="false">IF(  $A321  &lt;  $M$2,  "-",  D321  /  $M$5  )</f>
        <v>11.8522523763604</v>
      </c>
      <c r="J321" s="3" t="n">
        <f aca="false">IF(  $A321  &lt;  $M$2,  "-",  E321  /  $M$6  )</f>
        <v>22.1920243959653</v>
      </c>
      <c r="K321" s="1"/>
      <c r="L321" s="1"/>
      <c r="M321" s="1"/>
    </row>
    <row r="322" customFormat="false" ht="12.8" hidden="false" customHeight="false" outlineLevel="0" collapsed="false">
      <c r="A322" s="2" t="n">
        <v>42583</v>
      </c>
      <c r="B322" s="3" t="n">
        <v>18400.88</v>
      </c>
      <c r="C322" s="3" t="n">
        <v>2170.95</v>
      </c>
      <c r="D322" s="3" t="n">
        <v>5213.22</v>
      </c>
      <c r="E322" s="3" t="n">
        <v>4771.06</v>
      </c>
      <c r="F322" s="1"/>
      <c r="G322" s="3" t="n">
        <f aca="false">IF(  $A322  &lt;  $M$2,  "-",  B322  /  $M$3  )</f>
        <v>6.79699025934449</v>
      </c>
      <c r="H322" s="3" t="n">
        <f aca="false">IF(  $A322  &lt;  $M$2,  "-",  C322  /  $M$4  )</f>
        <v>6.38627404836148</v>
      </c>
      <c r="I322" s="3" t="n">
        <f aca="false">IF(  $A322  &lt;  $M$2,  "-",  D322  /  $M$5  )</f>
        <v>11.9695550351288</v>
      </c>
      <c r="J322" s="3" t="n">
        <f aca="false">IF(  $A322  &lt;  $M$2,  "-",  E322  /  $M$6  )</f>
        <v>22.3835796387521</v>
      </c>
      <c r="K322" s="1"/>
      <c r="L322" s="1"/>
      <c r="M322" s="1"/>
    </row>
    <row r="323" customFormat="false" ht="12.8" hidden="false" customHeight="false" outlineLevel="0" collapsed="false">
      <c r="A323" s="2" t="n">
        <v>42614</v>
      </c>
      <c r="B323" s="3" t="n">
        <v>18308.15</v>
      </c>
      <c r="C323" s="3" t="n">
        <v>2168.27</v>
      </c>
      <c r="D323" s="3" t="n">
        <v>5312</v>
      </c>
      <c r="E323" s="3" t="n">
        <v>4875.7</v>
      </c>
      <c r="F323" s="1"/>
      <c r="G323" s="3" t="n">
        <f aca="false">IF(  $A323  &lt;  $M$2,  "-",  B323  /  $M$3  )</f>
        <v>6.76273728303309</v>
      </c>
      <c r="H323" s="3" t="n">
        <f aca="false">IF(  $A323  &lt;  $M$2,  "-",  C323  /  $M$4  )</f>
        <v>6.37839030417132</v>
      </c>
      <c r="I323" s="3" t="n">
        <f aca="false">IF(  $A323  &lt;  $M$2,  "-",  D323  /  $M$5  )</f>
        <v>12.1963539514166</v>
      </c>
      <c r="J323" s="3" t="n">
        <f aca="false">IF(  $A323  &lt;  $M$2,  "-",  E323  /  $M$6  )</f>
        <v>22.8745015247478</v>
      </c>
      <c r="K323" s="1"/>
      <c r="L323" s="1"/>
      <c r="M323" s="1"/>
    </row>
    <row r="324" customFormat="false" ht="12.8" hidden="false" customHeight="false" outlineLevel="0" collapsed="false">
      <c r="A324" s="2" t="n">
        <v>42644</v>
      </c>
      <c r="B324" s="3" t="n">
        <v>18142.42</v>
      </c>
      <c r="C324" s="3" t="n">
        <v>2126.15</v>
      </c>
      <c r="D324" s="3" t="n">
        <v>5189.13</v>
      </c>
      <c r="E324" s="3" t="n">
        <v>4801.27</v>
      </c>
      <c r="F324" s="1"/>
      <c r="G324" s="3" t="n">
        <f aca="false">IF(  $A324  &lt;  $M$2,  "-",  B324  /  $M$3  )</f>
        <v>6.70151927630291</v>
      </c>
      <c r="H324" s="3" t="n">
        <f aca="false">IF(  $A324  &lt;  $M$2,  "-",  C324  /  $M$4  )</f>
        <v>6.25448608577984</v>
      </c>
      <c r="I324" s="3" t="n">
        <f aca="false">IF(  $A324  &lt;  $M$2,  "-",  D324  /  $M$5  )</f>
        <v>11.9142443862791</v>
      </c>
      <c r="J324" s="3" t="n">
        <f aca="false">IF(  $A324  &lt;  $M$2,  "-",  E324  /  $M$6  )</f>
        <v>22.5253108139808</v>
      </c>
      <c r="K324" s="1"/>
      <c r="L324" s="1"/>
      <c r="M324" s="1"/>
    </row>
    <row r="325" customFormat="false" ht="12.8" hidden="false" customHeight="false" outlineLevel="0" collapsed="false">
      <c r="A325" s="2" t="n">
        <v>42675</v>
      </c>
      <c r="B325" s="3" t="n">
        <v>19123.58</v>
      </c>
      <c r="C325" s="3" t="n">
        <v>2198.81</v>
      </c>
      <c r="D325" s="3" t="n">
        <v>5323.68</v>
      </c>
      <c r="E325" s="3" t="n">
        <v>4810.81</v>
      </c>
      <c r="F325" s="1"/>
      <c r="G325" s="3" t="n">
        <f aca="false">IF(  $A325  &lt;  $M$2,  "-",  B325  /  $M$3  )</f>
        <v>7.06394406049032</v>
      </c>
      <c r="H325" s="3" t="n">
        <f aca="false">IF(  $A325  &lt;  $M$2,  "-",  C325  /  $M$4  )</f>
        <v>6.46822968759193</v>
      </c>
      <c r="I325" s="3" t="n">
        <f aca="false">IF(  $A325  &lt;  $M$2,  "-",  D325  /  $M$5  )</f>
        <v>12.2231712357074</v>
      </c>
      <c r="J325" s="3" t="n">
        <f aca="false">IF(  $A325  &lt;  $M$2,  "-",  E325  /  $M$6  )</f>
        <v>22.5700680272109</v>
      </c>
      <c r="K325" s="1"/>
      <c r="L325" s="1"/>
      <c r="M325" s="1"/>
    </row>
    <row r="326" customFormat="false" ht="12.8" hidden="false" customHeight="false" outlineLevel="0" collapsed="false">
      <c r="A326" s="2" t="n">
        <v>42705</v>
      </c>
      <c r="B326" s="3" t="n">
        <v>19762.6</v>
      </c>
      <c r="C326" s="3" t="n">
        <v>2238.83</v>
      </c>
      <c r="D326" s="3" t="n">
        <v>5383.12</v>
      </c>
      <c r="E326" s="3" t="n">
        <v>4863.62</v>
      </c>
      <c r="F326" s="1"/>
      <c r="G326" s="3" t="n">
        <f aca="false">IF(  $A326  &lt;  $M$2,  "-",  B326  /  $M$3  )</f>
        <v>7.29998781032871</v>
      </c>
      <c r="H326" s="3" t="n">
        <f aca="false">IF(  $A326  &lt;  $M$2,  "-",  C326  /  $M$4  )</f>
        <v>6.5859563452374</v>
      </c>
      <c r="I326" s="3" t="n">
        <f aca="false">IF(  $A326  &lt;  $M$2,  "-",  D326  /  $M$5  )</f>
        <v>12.3596454975433</v>
      </c>
      <c r="J326" s="3" t="n">
        <f aca="false">IF(  $A326  &lt;  $M$2,  "-",  E326  /  $M$6  )</f>
        <v>22.8178278207835</v>
      </c>
      <c r="K326" s="1"/>
      <c r="L326" s="1"/>
      <c r="M326" s="1"/>
    </row>
    <row r="327" customFormat="false" ht="12.8" hidden="false" customHeight="false" outlineLevel="0" collapsed="false">
      <c r="A327" s="2" t="n">
        <v>42736</v>
      </c>
      <c r="B327" s="3" t="n">
        <v>19864.09</v>
      </c>
      <c r="C327" s="3" t="n">
        <v>2278.87</v>
      </c>
      <c r="D327" s="3" t="n">
        <v>5614.79</v>
      </c>
      <c r="E327" s="3" t="n">
        <v>5116.77</v>
      </c>
      <c r="F327" s="1"/>
      <c r="G327" s="3" t="n">
        <f aca="false">IF(  $A327  &lt;  $M$2,  "-",  B327  /  $M$3  )</f>
        <v>7.33747659029037</v>
      </c>
      <c r="H327" s="3" t="n">
        <f aca="false">IF(  $A327  &lt;  $M$2,  "-",  C327  /  $M$4  )</f>
        <v>6.70374183679473</v>
      </c>
      <c r="I327" s="3" t="n">
        <f aca="false">IF(  $A327  &lt;  $M$2,  "-",  D327  /  $M$5  )</f>
        <v>12.8915599026496</v>
      </c>
      <c r="J327" s="3" t="n">
        <f aca="false">IF(  $A327  &lt;  $M$2,  "-",  E327  /  $M$6  )</f>
        <v>24.0054890921886</v>
      </c>
      <c r="K327" s="1"/>
      <c r="L327" s="1"/>
      <c r="M327" s="1"/>
    </row>
    <row r="328" customFormat="false" ht="12.8" hidden="false" customHeight="false" outlineLevel="0" collapsed="false">
      <c r="A328" s="2" t="n">
        <v>42767</v>
      </c>
      <c r="B328" s="3" t="n">
        <v>20812.24</v>
      </c>
      <c r="C328" s="3" t="n">
        <v>2363.64</v>
      </c>
      <c r="D328" s="3" t="n">
        <v>5825.44</v>
      </c>
      <c r="E328" s="3" t="n">
        <v>5330.31</v>
      </c>
      <c r="F328" s="1"/>
      <c r="G328" s="3" t="n">
        <f aca="false">IF(  $A328  &lt;  $M$2,  "-",  B328  /  $M$3  )</f>
        <v>7.6877080093528</v>
      </c>
      <c r="H328" s="3" t="n">
        <f aca="false">IF(  $A328  &lt;  $M$2,  "-",  C328  /  $M$4  )</f>
        <v>6.95310937224216</v>
      </c>
      <c r="I328" s="3" t="n">
        <f aca="false">IF(  $A328  &lt;  $M$2,  "-",  D328  /  $M$5  )</f>
        <v>13.375212380034</v>
      </c>
      <c r="J328" s="3" t="n">
        <f aca="false">IF(  $A328  &lt;  $M$2,  "-",  E328  /  $M$6  )</f>
        <v>25.0073187895848</v>
      </c>
      <c r="K328" s="1"/>
      <c r="L328" s="1"/>
      <c r="M328" s="1"/>
    </row>
    <row r="329" customFormat="false" ht="12.8" hidden="false" customHeight="false" outlineLevel="0" collapsed="false">
      <c r="A329" s="2" t="n">
        <v>42795</v>
      </c>
      <c r="B329" s="3" t="n">
        <v>20663.22</v>
      </c>
      <c r="C329" s="3" t="n">
        <v>2362.72</v>
      </c>
      <c r="D329" s="3" t="n">
        <v>5911.74</v>
      </c>
      <c r="E329" s="3" t="n">
        <v>5436.23</v>
      </c>
      <c r="F329" s="1"/>
      <c r="G329" s="3" t="n">
        <f aca="false">IF(  $A329  &lt;  $M$2,  "-",  B329  /  $M$3  )</f>
        <v>7.63266240890068</v>
      </c>
      <c r="H329" s="3" t="n">
        <f aca="false">IF(  $A329  &lt;  $M$2,  "-",  C329  /  $M$4  )</f>
        <v>6.95040301229629</v>
      </c>
      <c r="I329" s="3" t="n">
        <f aca="false">IF(  $A329  &lt;  $M$2,  "-",  D329  /  $M$5  )</f>
        <v>13.5733572117372</v>
      </c>
      <c r="J329" s="3" t="n">
        <f aca="false">IF(  $A329  &lt;  $M$2,  "-",  E329  /  $M$6  )</f>
        <v>25.5042458362655</v>
      </c>
      <c r="K329" s="1"/>
      <c r="L329" s="1"/>
      <c r="M329" s="1"/>
    </row>
    <row r="330" customFormat="false" ht="12.8" hidden="false" customHeight="false" outlineLevel="0" collapsed="false">
      <c r="A330" s="2" t="n">
        <v>42826</v>
      </c>
      <c r="B330" s="3" t="n">
        <v>20940.51</v>
      </c>
      <c r="C330" s="3" t="n">
        <v>2384.2</v>
      </c>
      <c r="D330" s="3" t="n">
        <v>6047.61</v>
      </c>
      <c r="E330" s="3" t="n">
        <v>5583.53</v>
      </c>
      <c r="F330" s="1"/>
      <c r="G330" s="3" t="n">
        <f aca="false">IF(  $A330  &lt;  $M$2,  "-",  B330  /  $M$3  )</f>
        <v>7.73508889225439</v>
      </c>
      <c r="H330" s="3" t="n">
        <f aca="false">IF(  $A330  &lt;  $M$2,  "-",  C330  /  $M$4  )</f>
        <v>7.01359063364123</v>
      </c>
      <c r="I330" s="3" t="n">
        <f aca="false">IF(  $A330  &lt;  $M$2,  "-",  D330  /  $M$5  )</f>
        <v>13.8853147816504</v>
      </c>
      <c r="J330" s="3" t="n">
        <f aca="false">IF(  $A330  &lt;  $M$2,  "-",  E330  /  $M$6  )</f>
        <v>26.1953084682149</v>
      </c>
      <c r="K330" s="1"/>
      <c r="L330" s="1"/>
      <c r="M330" s="1"/>
    </row>
    <row r="331" customFormat="false" ht="12.8" hidden="false" customHeight="false" outlineLevel="0" collapsed="false">
      <c r="A331" s="2" t="n">
        <v>42856</v>
      </c>
      <c r="B331" s="3" t="n">
        <v>21008.65</v>
      </c>
      <c r="C331" s="3" t="n">
        <v>2411.8</v>
      </c>
      <c r="D331" s="3" t="n">
        <v>6198.52</v>
      </c>
      <c r="E331" s="3" t="n">
        <v>5788.8</v>
      </c>
      <c r="F331" s="1"/>
      <c r="G331" s="3" t="n">
        <f aca="false">IF(  $A331  &lt;  $M$2,  "-",  B331  /  $M$3  )</f>
        <v>7.76025871653843</v>
      </c>
      <c r="H331" s="3" t="n">
        <f aca="false">IF(  $A331  &lt;  $M$2,  "-",  C331  /  $M$4  )</f>
        <v>7.09478143201742</v>
      </c>
      <c r="I331" s="3" t="n">
        <f aca="false">IF(  $A331  &lt;  $M$2,  "-",  D331  /  $M$5  )</f>
        <v>14.2318041970887</v>
      </c>
      <c r="J331" s="3" t="n">
        <f aca="false">IF(  $A331  &lt;  $M$2,  "-",  E331  /  $M$6  )</f>
        <v>27.1583391977481</v>
      </c>
      <c r="K331" s="1"/>
      <c r="L331" s="1"/>
      <c r="M331" s="1"/>
    </row>
    <row r="332" customFormat="false" ht="12.8" hidden="false" customHeight="false" outlineLevel="0" collapsed="false">
      <c r="A332" s="2" t="n">
        <v>42887</v>
      </c>
      <c r="B332" s="3" t="n">
        <v>21349.63</v>
      </c>
      <c r="C332" s="3" t="n">
        <v>2423.41</v>
      </c>
      <c r="D332" s="3" t="n">
        <v>6140.42</v>
      </c>
      <c r="E332" s="3" t="n">
        <v>5646.92</v>
      </c>
      <c r="F332" s="1"/>
      <c r="G332" s="3" t="n">
        <f aca="false">IF(  $A332  &lt;  $M$2,  "-",  B332  /  $M$3  )</f>
        <v>7.88621126547257</v>
      </c>
      <c r="H332" s="3" t="n">
        <f aca="false">IF(  $A332  &lt;  $M$2,  "-",  C332  /  $M$4  )</f>
        <v>7.12893451785609</v>
      </c>
      <c r="I332" s="3" t="n">
        <f aca="false">IF(  $A332  &lt;  $M$2,  "-",  D332  /  $M$5  )</f>
        <v>14.0984065757451</v>
      </c>
      <c r="J332" s="3" t="n">
        <f aca="false">IF(  $A332  &lt;  $M$2,  "-",  E332  /  $M$6  )</f>
        <v>26.4927046680741</v>
      </c>
      <c r="K332" s="1"/>
      <c r="L332" s="1"/>
      <c r="M332" s="1"/>
    </row>
    <row r="333" customFormat="false" ht="12.8" hidden="false" customHeight="false" outlineLevel="0" collapsed="false">
      <c r="A333" s="2" t="n">
        <v>42917</v>
      </c>
      <c r="B333" s="3" t="n">
        <v>21891.12</v>
      </c>
      <c r="C333" s="3" t="n">
        <v>2470.3</v>
      </c>
      <c r="D333" s="3" t="n">
        <v>6348.12</v>
      </c>
      <c r="E333" s="3" t="n">
        <v>5880.33</v>
      </c>
      <c r="F333" s="1"/>
      <c r="G333" s="3" t="n">
        <f aca="false">IF(  $A333  &lt;  $M$2,  "-",  B333  /  $M$3  )</f>
        <v>8.08622899590353</v>
      </c>
      <c r="H333" s="3" t="n">
        <f aca="false">IF(  $A333  &lt;  $M$2,  "-",  C333  /  $M$4  )</f>
        <v>7.26687062422781</v>
      </c>
      <c r="I333" s="3" t="n">
        <f aca="false">IF(  $A333  &lt;  $M$2,  "-",  D333  /  $M$5  )</f>
        <v>14.5752858520457</v>
      </c>
      <c r="J333" s="3" t="n">
        <f aca="false">IF(  $A333  &lt;  $M$2,  "-",  E333  /  $M$6  )</f>
        <v>27.5877551020408</v>
      </c>
      <c r="K333" s="1"/>
      <c r="L333" s="1"/>
      <c r="M333" s="1"/>
    </row>
    <row r="334" customFormat="false" ht="12.8" hidden="false" customHeight="false" outlineLevel="0" collapsed="false">
      <c r="A334" s="2" t="n">
        <v>42948</v>
      </c>
      <c r="B334" s="3" t="n">
        <v>21948.1</v>
      </c>
      <c r="C334" s="3" t="n">
        <v>2471.65</v>
      </c>
      <c r="D334" s="3" t="n">
        <v>6428.66</v>
      </c>
      <c r="E334" s="3" t="n">
        <v>5988.6</v>
      </c>
      <c r="F334" s="1"/>
      <c r="G334" s="3" t="n">
        <f aca="false">IF(  $A334  &lt;  $M$2,  "-",  B334  /  $M$3  )</f>
        <v>8.10727649498931</v>
      </c>
      <c r="H334" s="3" t="n">
        <f aca="false">IF(  $A334  &lt;  $M$2,  "-",  C334  /  $M$4  )</f>
        <v>7.27084191327881</v>
      </c>
      <c r="I334" s="3" t="n">
        <f aca="false">IF(  $A334  &lt;  $M$2,  "-",  D334  /  $M$5  )</f>
        <v>14.7602057216329</v>
      </c>
      <c r="J334" s="3" t="n">
        <f aca="false">IF(  $A334  &lt;  $M$2,  "-",  E334  /  $M$6  )</f>
        <v>28.0957072484166</v>
      </c>
      <c r="K334" s="1"/>
      <c r="L334" s="1"/>
      <c r="M334" s="1"/>
    </row>
    <row r="335" customFormat="false" ht="12.8" hidden="false" customHeight="false" outlineLevel="0" collapsed="false">
      <c r="A335" s="2" t="n">
        <v>42979</v>
      </c>
      <c r="B335" s="3" t="n">
        <v>22405.09</v>
      </c>
      <c r="C335" s="3" t="n">
        <v>2519.36</v>
      </c>
      <c r="D335" s="3" t="n">
        <v>6495.96</v>
      </c>
      <c r="E335" s="3" t="n">
        <v>5979.3</v>
      </c>
      <c r="F335" s="1"/>
      <c r="G335" s="3" t="n">
        <f aca="false">IF(  $A335  &lt;  $M$2,  "-",  B335  /  $M$3  )</f>
        <v>8.27608127925059</v>
      </c>
      <c r="H335" s="3" t="n">
        <f aca="false">IF(  $A335  &lt;  $M$2,  "-",  C335  /  $M$4  )</f>
        <v>7.41119021003707</v>
      </c>
      <c r="I335" s="3" t="n">
        <f aca="false">IF(  $A335  &lt;  $M$2,  "-",  D335  /  $M$5  )</f>
        <v>14.9147265463562</v>
      </c>
      <c r="J335" s="3" t="n">
        <f aca="false">IF(  $A335  &lt;  $M$2,  "-",  E335  /  $M$6  )</f>
        <v>28.0520760028149</v>
      </c>
      <c r="K335" s="1"/>
      <c r="L335" s="1"/>
      <c r="M335" s="1"/>
    </row>
    <row r="336" customFormat="false" ht="12.8" hidden="false" customHeight="false" outlineLevel="0" collapsed="false">
      <c r="A336" s="2" t="n">
        <v>43009</v>
      </c>
      <c r="B336" s="3" t="n">
        <v>23377.24</v>
      </c>
      <c r="C336" s="3" t="n">
        <v>2575.26</v>
      </c>
      <c r="D336" s="3" t="n">
        <v>6727.67</v>
      </c>
      <c r="E336" s="3" t="n">
        <v>6248.56</v>
      </c>
      <c r="F336" s="1"/>
      <c r="G336" s="3" t="n">
        <f aca="false">IF(  $A336  &lt;  $M$2,  "-",  B336  /  $M$3  )</f>
        <v>8.63517791379317</v>
      </c>
      <c r="H336" s="3" t="n">
        <f aca="false">IF(  $A336  &lt;  $M$2,  "-",  C336  /  $M$4  )</f>
        <v>7.57563099370477</v>
      </c>
      <c r="I336" s="3" t="n">
        <f aca="false">IF(  $A336  &lt;  $M$2,  "-",  D336  /  $M$5  )</f>
        <v>15.4467327914772</v>
      </c>
      <c r="J336" s="3" t="n">
        <f aca="false">IF(  $A336  &lt;  $M$2,  "-",  E336  /  $M$6  )</f>
        <v>29.3153178512784</v>
      </c>
      <c r="K336" s="1"/>
      <c r="L336" s="1"/>
      <c r="M336" s="1"/>
    </row>
    <row r="337" customFormat="false" ht="12.8" hidden="false" customHeight="false" outlineLevel="0" collapsed="false">
      <c r="A337" s="2" t="n">
        <v>43040</v>
      </c>
      <c r="B337" s="3" t="n">
        <v>24272.35</v>
      </c>
      <c r="C337" s="3" t="n">
        <v>2647.58</v>
      </c>
      <c r="D337" s="3" t="n">
        <v>6873.97</v>
      </c>
      <c r="E337" s="3" t="n">
        <v>6365.56</v>
      </c>
      <c r="F337" s="1"/>
      <c r="G337" s="3" t="n">
        <f aca="false">IF(  $A337  &lt;  $M$2,  "-",  B337  /  $M$3  )</f>
        <v>8.96581720664448</v>
      </c>
      <c r="H337" s="3" t="n">
        <f aca="false">IF(  $A337  &lt;  $M$2,  "-",  C337  /  $M$4  )</f>
        <v>7.78837441901512</v>
      </c>
      <c r="I337" s="3" t="n">
        <f aca="false">IF(  $A337  &lt;  $M$2,  "-",  D337  /  $M$5  )</f>
        <v>15.782637645222</v>
      </c>
      <c r="J337" s="3" t="n">
        <f aca="false">IF(  $A337  &lt;  $M$2,  "-",  E337  /  $M$6  )</f>
        <v>29.8642270701384</v>
      </c>
      <c r="K337" s="1"/>
      <c r="L337" s="1"/>
      <c r="M337" s="1"/>
    </row>
    <row r="338" customFormat="false" ht="12.8" hidden="false" customHeight="false" outlineLevel="0" collapsed="false">
      <c r="A338" s="2" t="n">
        <v>43070</v>
      </c>
      <c r="B338" s="3" t="n">
        <v>24719.22</v>
      </c>
      <c r="C338" s="3" t="n">
        <v>2673.61</v>
      </c>
      <c r="D338" s="3" t="n">
        <v>6903.39</v>
      </c>
      <c r="E338" s="3" t="n">
        <v>6396.42</v>
      </c>
      <c r="F338" s="1"/>
      <c r="G338" s="3" t="n">
        <f aca="false">IF(  $A338  &lt;  $M$2,  "-",  B338  /  $M$3  )</f>
        <v>9.13088382504497</v>
      </c>
      <c r="H338" s="3" t="n">
        <f aca="false">IF(  $A338  &lt;  $M$2,  "-",  C338  /  $M$4  )</f>
        <v>7.86494675530976</v>
      </c>
      <c r="I338" s="3" t="n">
        <f aca="false">IF(  $A338  &lt;  $M$2,  "-",  D338  /  $M$5  )</f>
        <v>15.8501859760298</v>
      </c>
      <c r="J338" s="3" t="n">
        <f aca="false">IF(  $A338  &lt;  $M$2,  "-",  E338  /  $M$6  )</f>
        <v>30.0090077410274</v>
      </c>
      <c r="K338" s="1"/>
      <c r="L338" s="1"/>
      <c r="M338" s="1"/>
    </row>
    <row r="339" customFormat="false" ht="12.8" hidden="false" customHeight="false" outlineLevel="0" collapsed="false">
      <c r="A339" s="2" t="n">
        <v>43101</v>
      </c>
      <c r="B339" s="3" t="n">
        <v>26149.39</v>
      </c>
      <c r="C339" s="3" t="n">
        <v>2823.81</v>
      </c>
      <c r="D339" s="3" t="n">
        <v>7411.48</v>
      </c>
      <c r="E339" s="3" t="n">
        <v>6949.99</v>
      </c>
      <c r="F339" s="1"/>
      <c r="G339" s="3" t="n">
        <f aca="false">IF(  $A339  &lt;  $M$2,  "-",  B339  /  $M$3  )</f>
        <v>9.65916570934652</v>
      </c>
      <c r="H339" s="3" t="n">
        <f aca="false">IF(  $A339  &lt;  $M$2,  "-",  C339  /  $M$4  )</f>
        <v>8.30678943342943</v>
      </c>
      <c r="I339" s="3" t="n">
        <f aca="false">IF(  $A339  &lt;  $M$2,  "-",  D339  /  $M$5  )</f>
        <v>17.0167608026817</v>
      </c>
      <c r="J339" s="3" t="n">
        <f aca="false">IF(  $A339  &lt;  $M$2,  "-",  E339  /  $M$6  )</f>
        <v>32.6060989913207</v>
      </c>
      <c r="K339" s="1"/>
      <c r="L339" s="1"/>
      <c r="M339" s="1"/>
    </row>
    <row r="340" customFormat="false" ht="12.8" hidden="false" customHeight="false" outlineLevel="0" collapsed="false">
      <c r="A340" s="2" t="n">
        <v>43132</v>
      </c>
      <c r="B340" s="3" t="n">
        <v>25029.2</v>
      </c>
      <c r="C340" s="3" t="n">
        <v>2713.83</v>
      </c>
      <c r="D340" s="3" t="n">
        <v>7273.01</v>
      </c>
      <c r="E340" s="3" t="n">
        <v>6854.42</v>
      </c>
      <c r="F340" s="1"/>
      <c r="G340" s="3" t="n">
        <f aca="false">IF(  $A340  &lt;  $M$2,  "-",  B340  /  $M$3  )</f>
        <v>9.2453854706506</v>
      </c>
      <c r="H340" s="3" t="n">
        <f aca="false">IF(  $A340  &lt;  $M$2,  "-",  C340  /  $M$4  )</f>
        <v>7.9832617520739</v>
      </c>
      <c r="I340" s="3" t="n">
        <f aca="false">IF(  $A340  &lt;  $M$2,  "-",  D340  /  $M$5  )</f>
        <v>16.6988336318134</v>
      </c>
      <c r="J340" s="3" t="n">
        <f aca="false">IF(  $A340  &lt;  $M$2,  "-",  E340  /  $M$6  )</f>
        <v>32.157729298616</v>
      </c>
      <c r="K340" s="1"/>
      <c r="L340" s="1"/>
      <c r="M340" s="1"/>
    </row>
    <row r="341" customFormat="false" ht="12.8" hidden="false" customHeight="false" outlineLevel="0" collapsed="false">
      <c r="A341" s="2" t="n">
        <v>43160</v>
      </c>
      <c r="B341" s="3" t="n">
        <v>24103.11</v>
      </c>
      <c r="C341" s="3" t="n">
        <v>2640.87</v>
      </c>
      <c r="D341" s="3" t="n">
        <v>7063.44</v>
      </c>
      <c r="E341" s="3" t="n">
        <v>6581.13</v>
      </c>
      <c r="F341" s="1"/>
      <c r="G341" s="3" t="n">
        <f aca="false">IF(  $A341  &lt;  $M$2,  "-",  B341  /  $M$3  )</f>
        <v>8.90330266215033</v>
      </c>
      <c r="H341" s="3" t="n">
        <f aca="false">IF(  $A341  &lt;  $M$2,  "-",  C341  /  $M$4  )</f>
        <v>7.76863564158381</v>
      </c>
      <c r="I341" s="3" t="n">
        <f aca="false">IF(  $A341  &lt;  $M$2,  "-",  D341  /  $M$5  )</f>
        <v>16.2176608348257</v>
      </c>
      <c r="J341" s="3" t="n">
        <f aca="false">IF(  $A341  &lt;  $M$2,  "-",  E341  /  $M$6  )</f>
        <v>30.8755805770584</v>
      </c>
      <c r="K341" s="1"/>
      <c r="L341" s="1"/>
      <c r="M341" s="1"/>
    </row>
    <row r="342" customFormat="false" ht="12.8" hidden="false" customHeight="false" outlineLevel="0" collapsed="false">
      <c r="A342" s="2" t="n">
        <v>43191</v>
      </c>
      <c r="B342" s="3" t="n">
        <v>24163.15</v>
      </c>
      <c r="C342" s="3" t="n">
        <v>2648.05</v>
      </c>
      <c r="D342" s="3" t="n">
        <v>7066.27</v>
      </c>
      <c r="E342" s="3" t="n">
        <v>6605.57</v>
      </c>
      <c r="F342" s="1"/>
      <c r="G342" s="3" t="n">
        <f aca="false">IF(  $A342  &lt;  $M$2,  "-",  B342  /  $M$3  )</f>
        <v>8.92548047620983</v>
      </c>
      <c r="H342" s="3" t="n">
        <f aca="false">IF(  $A342  &lt;  $M$2,  "-",  C342  /  $M$4  )</f>
        <v>7.78975701594399</v>
      </c>
      <c r="I342" s="3" t="n">
        <f aca="false">IF(  $A342  &lt;  $M$2,  "-",  D342  /  $M$5  )</f>
        <v>16.2241585158654</v>
      </c>
      <c r="J342" s="3" t="n">
        <f aca="false">IF(  $A342  &lt;  $M$2,  "-",  E342  /  $M$6  )</f>
        <v>30.9902416138869</v>
      </c>
      <c r="K342" s="1"/>
      <c r="L342" s="1"/>
      <c r="M342" s="1"/>
    </row>
    <row r="343" customFormat="false" ht="12.8" hidden="false" customHeight="false" outlineLevel="0" collapsed="false">
      <c r="A343" s="2" t="n">
        <v>43221</v>
      </c>
      <c r="B343" s="3" t="n">
        <v>24415.84</v>
      </c>
      <c r="C343" s="3" t="n">
        <v>2705.27</v>
      </c>
      <c r="D343" s="3" t="n">
        <v>7442.12</v>
      </c>
      <c r="E343" s="3" t="n">
        <v>6967.73</v>
      </c>
      <c r="F343" s="1"/>
      <c r="G343" s="3" t="n">
        <f aca="false">IF(  $A343  &lt;  $M$2,  "-",  B343  /  $M$3  )</f>
        <v>9.01882011369639</v>
      </c>
      <c r="H343" s="3" t="n">
        <f aca="false">IF(  $A343  &lt;  $M$2,  "-",  C343  /  $M$4  )</f>
        <v>7.95808083779491</v>
      </c>
      <c r="I343" s="3" t="n">
        <f aca="false">IF(  $A343  &lt;  $M$2,  "-",  D343  /  $M$5  )</f>
        <v>17.0871102539376</v>
      </c>
      <c r="J343" s="3" t="n">
        <f aca="false">IF(  $A343  &lt;  $M$2,  "-",  E343  /  $M$6  )</f>
        <v>32.6893267651888</v>
      </c>
      <c r="K343" s="1"/>
      <c r="L343" s="1"/>
      <c r="M343" s="1"/>
    </row>
    <row r="344" customFormat="false" ht="12.8" hidden="false" customHeight="false" outlineLevel="0" collapsed="false">
      <c r="A344" s="2" t="n">
        <v>43252</v>
      </c>
      <c r="B344" s="3" t="n">
        <v>24271.41</v>
      </c>
      <c r="C344" s="3" t="n">
        <v>2718.37</v>
      </c>
      <c r="D344" s="3" t="n">
        <v>7510.3</v>
      </c>
      <c r="E344" s="3" t="n">
        <v>7040.8</v>
      </c>
      <c r="F344" s="1"/>
      <c r="G344" s="3" t="n">
        <f aca="false">IF(  $A344  &lt;  $M$2,  "-",  B344  /  $M$3  )</f>
        <v>8.96546998570484</v>
      </c>
      <c r="H344" s="3" t="n">
        <f aca="false">IF(  $A344  &lt;  $M$2,  "-",  C344  /  $M$4  )</f>
        <v>7.99661705006766</v>
      </c>
      <c r="I344" s="3" t="n">
        <f aca="false">IF(  $A344  &lt;  $M$2,  "-",  D344  /  $M$5  )</f>
        <v>17.2436515589843</v>
      </c>
      <c r="J344" s="3" t="n">
        <f aca="false">IF(  $A344  &lt;  $M$2,  "-",  E344  /  $M$6  )</f>
        <v>33.0321369927281</v>
      </c>
      <c r="K344" s="1"/>
      <c r="L344" s="1"/>
      <c r="M344" s="1"/>
    </row>
    <row r="345" customFormat="false" ht="12.8" hidden="false" customHeight="false" outlineLevel="0" collapsed="false">
      <c r="A345" s="2" t="n">
        <v>43282</v>
      </c>
      <c r="B345" s="3" t="n">
        <v>25415.19</v>
      </c>
      <c r="C345" s="3" t="n">
        <v>2816.29</v>
      </c>
      <c r="D345" s="3" t="n">
        <v>7671.79</v>
      </c>
      <c r="E345" s="3" t="n">
        <v>7231.98</v>
      </c>
      <c r="F345" s="1"/>
      <c r="G345" s="3" t="n">
        <f aca="false">IF(  $A345  &lt;  $M$2,  "-",  B345  /  $M$3  )</f>
        <v>9.38796399244979</v>
      </c>
      <c r="H345" s="3" t="n">
        <f aca="false">IF(  $A345  &lt;  $M$2,  "-",  C345  /  $M$4  )</f>
        <v>8.28466788256751</v>
      </c>
      <c r="I345" s="3" t="n">
        <f aca="false">IF(  $A345  &lt;  $M$2,  "-",  D345  /  $M$5  )</f>
        <v>17.6144326583092</v>
      </c>
      <c r="J345" s="3" t="n">
        <f aca="false">IF(  $A345  &lt;  $M$2,  "-",  E345  /  $M$6  )</f>
        <v>33.9290640394089</v>
      </c>
      <c r="K345" s="1"/>
      <c r="L345" s="1"/>
      <c r="M345" s="1"/>
    </row>
    <row r="346" customFormat="false" ht="12.8" hidden="false" customHeight="false" outlineLevel="0" collapsed="false">
      <c r="A346" s="2" t="n">
        <v>43313</v>
      </c>
      <c r="B346" s="3" t="n">
        <v>25964.82</v>
      </c>
      <c r="C346" s="3" t="n">
        <v>2901.52</v>
      </c>
      <c r="D346" s="3" t="n">
        <v>8109.54</v>
      </c>
      <c r="E346" s="3" t="n">
        <v>7654.55</v>
      </c>
      <c r="F346" s="1"/>
      <c r="G346" s="3" t="n">
        <f aca="false">IF(  $A346  &lt;  $M$2,  "-",  B346  /  $M$3  )</f>
        <v>9.59098850846443</v>
      </c>
      <c r="H346" s="3" t="n">
        <f aca="false">IF(  $A346  &lt;  $M$2,  "-",  C346  /  $M$4  )</f>
        <v>8.53538859798788</v>
      </c>
      <c r="I346" s="3" t="n">
        <f aca="false">IF(  $A346  &lt;  $M$2,  "-",  D346  /  $M$5  )</f>
        <v>18.6195068191211</v>
      </c>
      <c r="J346" s="3" t="n">
        <f aca="false">IF(  $A346  &lt;  $M$2,  "-",  E346  /  $M$6  )</f>
        <v>35.9115646258503</v>
      </c>
      <c r="K346" s="1"/>
      <c r="L346" s="1"/>
      <c r="M346" s="1"/>
    </row>
    <row r="347" customFormat="false" ht="12.8" hidden="false" customHeight="false" outlineLevel="0" collapsed="false">
      <c r="A347" s="2" t="n">
        <v>43344</v>
      </c>
      <c r="B347" s="3" t="n">
        <v>26458.31</v>
      </c>
      <c r="C347" s="3" t="n">
        <v>2913.98</v>
      </c>
      <c r="D347" s="3" t="n">
        <v>8046.35</v>
      </c>
      <c r="E347" s="3" t="n">
        <v>7627.65</v>
      </c>
      <c r="F347" s="1"/>
      <c r="G347" s="3" t="n">
        <f aca="false">IF(  $A347  &lt;  $M$2,  "-",  B347  /  $M$3  )</f>
        <v>9.77327580793511</v>
      </c>
      <c r="H347" s="3" t="n">
        <f aca="false">IF(  $A347  &lt;  $M$2,  "-",  C347  /  $M$4  )</f>
        <v>8.5720421250809</v>
      </c>
      <c r="I347" s="3" t="n">
        <f aca="false">IF(  $A347  &lt;  $M$2,  "-",  D347  /  $M$5  )</f>
        <v>18.4744225559076</v>
      </c>
      <c r="J347" s="3" t="n">
        <f aca="false">IF(  $A347  &lt;  $M$2,  "-",  E347  /  $M$6  )</f>
        <v>35.7853624208304</v>
      </c>
      <c r="K347" s="1"/>
      <c r="L347" s="1"/>
      <c r="M347" s="1"/>
    </row>
    <row r="348" customFormat="false" ht="12.8" hidden="false" customHeight="false" outlineLevel="0" collapsed="false">
      <c r="A348" s="2" t="n">
        <v>43374</v>
      </c>
      <c r="B348" s="3" t="n">
        <v>25115.76</v>
      </c>
      <c r="C348" s="3" t="n">
        <v>2711.74</v>
      </c>
      <c r="D348" s="3" t="n">
        <v>7305.9</v>
      </c>
      <c r="E348" s="3" t="n">
        <v>6967.1</v>
      </c>
      <c r="F348" s="1"/>
      <c r="G348" s="3" t="n">
        <f aca="false">IF(  $A348  &lt;  $M$2,  "-",  B348  /  $M$3  )</f>
        <v>9.27735934781565</v>
      </c>
      <c r="H348" s="3" t="n">
        <f aca="false">IF(  $A348  &lt;  $M$2,  "-",  C348  /  $M$4  )</f>
        <v>7.97711360828381</v>
      </c>
      <c r="I348" s="3" t="n">
        <f aca="false">IF(  $A348  &lt;  $M$2,  "-",  D348  /  $M$5  )</f>
        <v>16.7743490838959</v>
      </c>
      <c r="J348" s="3" t="n">
        <f aca="false">IF(  $A348  &lt;  $M$2,  "-",  E348  /  $M$6  )</f>
        <v>32.6863711001642</v>
      </c>
      <c r="K348" s="1"/>
      <c r="L348" s="1"/>
      <c r="M348" s="1"/>
    </row>
    <row r="349" customFormat="false" ht="12.8" hidden="false" customHeight="false" outlineLevel="0" collapsed="false">
      <c r="A349" s="2" t="n">
        <v>43405</v>
      </c>
      <c r="B349" s="3" t="n">
        <v>25538.46</v>
      </c>
      <c r="C349" s="3" t="n">
        <v>2760.17</v>
      </c>
      <c r="D349" s="3" t="n">
        <v>7330.54</v>
      </c>
      <c r="E349" s="3" t="n">
        <v>6949.01</v>
      </c>
      <c r="F349" s="1"/>
      <c r="G349" s="3" t="n">
        <f aca="false">IF(  $A349  &lt;  $M$2,  "-",  B349  /  $M$3  )</f>
        <v>9.43349795545968</v>
      </c>
      <c r="H349" s="3" t="n">
        <f aca="false">IF(  $A349  &lt;  $M$2,  "-",  C349  /  $M$4  )</f>
        <v>8.11957992586927</v>
      </c>
      <c r="I349" s="3" t="n">
        <f aca="false">IF(  $A349  &lt;  $M$2,  "-",  D349  /  $M$5  )</f>
        <v>16.8309225329476</v>
      </c>
      <c r="J349" s="3" t="n">
        <f aca="false">IF(  $A349  &lt;  $M$2,  "-",  E349  /  $M$6  )</f>
        <v>32.6015012901712</v>
      </c>
      <c r="K349" s="1"/>
      <c r="L349" s="1"/>
      <c r="M349" s="1"/>
    </row>
    <row r="350" customFormat="false" ht="12.8" hidden="false" customHeight="false" outlineLevel="0" collapsed="false">
      <c r="A350" s="2" t="n">
        <v>43435</v>
      </c>
      <c r="B350" s="3" t="n">
        <v>23327.46</v>
      </c>
      <c r="C350" s="3" t="n">
        <v>2506.85</v>
      </c>
      <c r="D350" s="3" t="n">
        <v>6635.28</v>
      </c>
      <c r="E350" s="3" t="n">
        <v>6329.97</v>
      </c>
      <c r="F350" s="1"/>
      <c r="G350" s="3" t="n">
        <f aca="false">IF(  $A350  &lt;  $M$2,  "-",  B350  /  $M$3  )</f>
        <v>8.61678997935143</v>
      </c>
      <c r="H350" s="3" t="n">
        <f aca="false">IF(  $A350  &lt;  $M$2,  "-",  C350  /  $M$4  )</f>
        <v>7.37438959816438</v>
      </c>
      <c r="I350" s="3" t="n">
        <f aca="false">IF(  $A350  &lt;  $M$2,  "-",  D350  /  $M$5  )</f>
        <v>15.2346053175369</v>
      </c>
      <c r="J350" s="3" t="n">
        <f aca="false">IF(  $A350  &lt;  $M$2,  "-",  E350  /  $M$6  )</f>
        <v>29.6972554539057</v>
      </c>
      <c r="K350" s="1"/>
      <c r="L350" s="1"/>
      <c r="M350" s="1"/>
    </row>
    <row r="351" customFormat="false" ht="12.8" hidden="false" customHeight="false" outlineLevel="0" collapsed="false">
      <c r="A351" s="2" t="n">
        <v>43466</v>
      </c>
      <c r="B351" s="3" t="n">
        <v>24999.67</v>
      </c>
      <c r="C351" s="3" t="n">
        <v>2704.1</v>
      </c>
      <c r="D351" s="3" t="n">
        <v>7281.74</v>
      </c>
      <c r="E351" s="3" t="n">
        <v>6906.84</v>
      </c>
      <c r="F351" s="1"/>
      <c r="G351" s="3" t="n">
        <f aca="false">IF(  $A351  &lt;  $M$2,  "-",  B351  /  $M$3  )</f>
        <v>9.23447756177024</v>
      </c>
      <c r="H351" s="3" t="n">
        <f aca="false">IF(  $A351  &lt;  $M$2,  "-",  C351  /  $M$4  )</f>
        <v>7.9546390539507</v>
      </c>
      <c r="I351" s="3" t="n">
        <f aca="false">IF(  $A351  &lt;  $M$2,  "-",  D351  /  $M$5  )</f>
        <v>16.7188777150204</v>
      </c>
      <c r="J351" s="3" t="n">
        <f aca="false">IF(  $A351  &lt;  $M$2,  "-",  E351  /  $M$6  )</f>
        <v>32.4036593947924</v>
      </c>
      <c r="K351" s="1"/>
      <c r="L351" s="1"/>
      <c r="M351" s="1"/>
    </row>
    <row r="352" customFormat="false" ht="12.8" hidden="false" customHeight="false" outlineLevel="0" collapsed="false">
      <c r="A352" s="2" t="n">
        <v>43497</v>
      </c>
      <c r="B352" s="3" t="n">
        <v>25916</v>
      </c>
      <c r="C352" s="3" t="n">
        <v>2784.49</v>
      </c>
      <c r="D352" s="3" t="n">
        <v>7532.53</v>
      </c>
      <c r="E352" s="3" t="n">
        <v>7097.52</v>
      </c>
      <c r="F352" s="1"/>
      <c r="G352" s="3" t="n">
        <f aca="false">IF(  $A352  &lt;  $M$2,  "-",  B352  /  $M$3  )</f>
        <v>9.57295518264191</v>
      </c>
      <c r="H352" s="3" t="n">
        <f aca="false">IF(  $A352  &lt;  $M$2,  "-",  C352  /  $M$4  )</f>
        <v>8.1911219626993</v>
      </c>
      <c r="I352" s="3" t="n">
        <f aca="false">IF(  $A352  &lt;  $M$2,  "-",  D352  /  $M$5  )</f>
        <v>17.2946916471507</v>
      </c>
      <c r="J352" s="3" t="n">
        <f aca="false">IF(  $A352  &lt;  $M$2,  "-",  E352  /  $M$6  )</f>
        <v>33.2982406755806</v>
      </c>
      <c r="K352" s="1"/>
      <c r="L352" s="1"/>
      <c r="M352" s="1"/>
    </row>
    <row r="353" customFormat="false" ht="12.8" hidden="false" customHeight="false" outlineLevel="0" collapsed="false">
      <c r="A353" s="2" t="n">
        <v>43525</v>
      </c>
      <c r="B353" s="3" t="n">
        <v>25928.68</v>
      </c>
      <c r="C353" s="3" t="n">
        <v>2834.4</v>
      </c>
      <c r="D353" s="3" t="n">
        <v>7729.32</v>
      </c>
      <c r="E353" s="3" t="n">
        <v>7378.77</v>
      </c>
      <c r="F353" s="1"/>
      <c r="G353" s="3" t="n">
        <f aca="false">IF(  $A353  &lt;  $M$2,  "-",  B353  /  $M$3  )</f>
        <v>9.57763897148725</v>
      </c>
      <c r="H353" s="3" t="n">
        <f aca="false">IF(  $A353  &lt;  $M$2,  "-",  C353  /  $M$4  )</f>
        <v>8.3379419897629</v>
      </c>
      <c r="I353" s="3" t="n">
        <f aca="false">IF(  $A353  &lt;  $M$2,  "-",  D353  /  $M$5  )</f>
        <v>17.7465215594434</v>
      </c>
      <c r="J353" s="3" t="n">
        <f aca="false">IF(  $A353  &lt;  $M$2,  "-",  E353  /  $M$6  )</f>
        <v>34.6177339901478</v>
      </c>
      <c r="K353" s="1"/>
      <c r="L353" s="1"/>
      <c r="M353" s="1"/>
    </row>
    <row r="354" customFormat="false" ht="12.8" hidden="false" customHeight="false" outlineLevel="0" collapsed="false">
      <c r="A354" s="2" t="n">
        <v>43556</v>
      </c>
      <c r="B354" s="3" t="n">
        <v>26592.91</v>
      </c>
      <c r="C354" s="3" t="n">
        <v>2945.83</v>
      </c>
      <c r="D354" s="3" t="n">
        <v>8095.39</v>
      </c>
      <c r="E354" s="3" t="n">
        <v>7781.46</v>
      </c>
      <c r="F354" s="1"/>
      <c r="G354" s="3" t="n">
        <f aca="false">IF(  $A354  &lt;  $M$2,  "-",  B354  /  $M$3  )</f>
        <v>9.82299489141958</v>
      </c>
      <c r="H354" s="3" t="n">
        <f aca="false">IF(  $A354  &lt;  $M$2,  "-",  C354  /  $M$4  )</f>
        <v>8.66573512972878</v>
      </c>
      <c r="I354" s="3" t="n">
        <f aca="false">IF(  $A354  &lt;  $M$2,  "-",  D354  /  $M$5  )</f>
        <v>18.5870184139229</v>
      </c>
      <c r="J354" s="3" t="n">
        <f aca="false">IF(  $A354  &lt;  $M$2,  "-",  E354  /  $M$6  )</f>
        <v>36.5069669247009</v>
      </c>
      <c r="K354" s="1"/>
      <c r="L354" s="1"/>
      <c r="M354" s="1"/>
    </row>
    <row r="355" customFormat="false" ht="12.8" hidden="false" customHeight="false" outlineLevel="0" collapsed="false">
      <c r="A355" s="2" t="n">
        <v>43586</v>
      </c>
      <c r="B355" s="3" t="n">
        <v>24815.04</v>
      </c>
      <c r="C355" s="3" t="n">
        <v>2752.06</v>
      </c>
      <c r="D355" s="3" t="n">
        <v>7453.15</v>
      </c>
      <c r="E355" s="3" t="n">
        <v>7127.96</v>
      </c>
      <c r="F355" s="1"/>
      <c r="G355" s="3" t="n">
        <f aca="false">IF(  $A355  &lt;  $M$2,  "-",  B355  /  $M$3  )</f>
        <v>9.16627819784945</v>
      </c>
      <c r="H355" s="3" t="n">
        <f aca="false">IF(  $A355  &lt;  $M$2,  "-",  C355  /  $M$4  )</f>
        <v>8.09572277460728</v>
      </c>
      <c r="I355" s="3" t="n">
        <f aca="false">IF(  $A355  &lt;  $M$2,  "-",  D355  /  $M$5  )</f>
        <v>17.1124351379896</v>
      </c>
      <c r="J355" s="3" t="n">
        <f aca="false">IF(  $A355  &lt;  $M$2,  "-",  E355  /  $M$6  )</f>
        <v>33.4410509031199</v>
      </c>
      <c r="K355" s="1"/>
      <c r="L355" s="1"/>
      <c r="M355" s="1"/>
    </row>
    <row r="356" customFormat="false" ht="12.8" hidden="false" customHeight="false" outlineLevel="0" collapsed="false">
      <c r="A356" s="2" t="n">
        <v>43617</v>
      </c>
      <c r="B356" s="3" t="n">
        <v>26599.96</v>
      </c>
      <c r="C356" s="3" t="n">
        <v>2941.76</v>
      </c>
      <c r="D356" s="3" t="n">
        <v>8006.24</v>
      </c>
      <c r="E356" s="3" t="n">
        <v>7671.07</v>
      </c>
      <c r="F356" s="1"/>
      <c r="G356" s="3" t="n">
        <f aca="false">IF(  $A356  &lt;  $M$2,  "-",  B356  /  $M$3  )</f>
        <v>9.82559904846687</v>
      </c>
      <c r="H356" s="3" t="n">
        <f aca="false">IF(  $A356  &lt;  $M$2,  "-",  C356  /  $M$4  )</f>
        <v>8.65376242866388</v>
      </c>
      <c r="I356" s="3" t="n">
        <f aca="false">IF(  $A356  &lt;  $M$2,  "-",  D356  /  $M$5  )</f>
        <v>18.3823299811728</v>
      </c>
      <c r="J356" s="3" t="n">
        <f aca="false">IF(  $A356  &lt;  $M$2,  "-",  E356  /  $M$6  )</f>
        <v>35.9890687309407</v>
      </c>
      <c r="K356" s="1"/>
      <c r="L356" s="1"/>
      <c r="M356" s="1"/>
    </row>
    <row r="357" customFormat="false" ht="12.8" hidden="false" customHeight="false" outlineLevel="0" collapsed="false">
      <c r="A357" s="2" t="n">
        <v>43647</v>
      </c>
      <c r="B357" s="3" t="n">
        <v>26864.27</v>
      </c>
      <c r="C357" s="3" t="n">
        <v>2980.38</v>
      </c>
      <c r="D357" s="3" t="n">
        <v>8175.42</v>
      </c>
      <c r="E357" s="3" t="n">
        <v>7848.78</v>
      </c>
      <c r="F357" s="1"/>
      <c r="G357" s="3" t="n">
        <f aca="false">IF(  $A357  &lt;  $M$2,  "-",  B357  /  $M$3  )</f>
        <v>9.92323092778174</v>
      </c>
      <c r="H357" s="3" t="n">
        <f aca="false">IF(  $A357  &lt;  $M$2,  "-",  C357  /  $M$4  )</f>
        <v>8.76737071247867</v>
      </c>
      <c r="I357" s="3" t="n">
        <f aca="false">IF(  $A357  &lt;  $M$2,  "-",  D357  /  $M$5  )</f>
        <v>18.7707673233228</v>
      </c>
      <c r="J357" s="3" t="n">
        <f aca="false">IF(  $A357  &lt;  $M$2,  "-",  E357  /  $M$6  )</f>
        <v>36.8228008444757</v>
      </c>
      <c r="K357" s="1"/>
      <c r="L357" s="1"/>
      <c r="M357" s="1"/>
    </row>
    <row r="358" customFormat="false" ht="12.8" hidden="false" customHeight="false" outlineLevel="0" collapsed="false">
      <c r="A358" s="2" t="n">
        <v>43678</v>
      </c>
      <c r="B358" s="3" t="n">
        <v>26403.28</v>
      </c>
      <c r="C358" s="3" t="n">
        <v>2926.46</v>
      </c>
      <c r="D358" s="3" t="n">
        <v>7962.88</v>
      </c>
      <c r="E358" s="3" t="n">
        <v>7691</v>
      </c>
      <c r="F358" s="1"/>
      <c r="G358" s="3" t="n">
        <f aca="false">IF(  $A358  &lt;  $M$2,  "-",  B358  /  $M$3  )</f>
        <v>9.75294860760709</v>
      </c>
      <c r="H358" s="3" t="n">
        <f aca="false">IF(  $A358  &lt;  $M$2,  "-",  C358  /  $M$4  )</f>
        <v>8.60875448608578</v>
      </c>
      <c r="I358" s="3" t="n">
        <f aca="false">IF(  $A358  &lt;  $M$2,  "-",  D358  /  $M$5  )</f>
        <v>18.2827754052441</v>
      </c>
      <c r="J358" s="3" t="n">
        <f aca="false">IF(  $A358  &lt;  $M$2,  "-",  E358  /  $M$6  )</f>
        <v>36.0825709594183</v>
      </c>
      <c r="K358" s="1"/>
      <c r="L358" s="1"/>
      <c r="M358" s="1"/>
    </row>
    <row r="359" customFormat="false" ht="12.8" hidden="false" customHeight="false" outlineLevel="0" collapsed="false">
      <c r="A359" s="2" t="n">
        <v>43709</v>
      </c>
      <c r="B359" s="3" t="n">
        <v>26916.83</v>
      </c>
      <c r="C359" s="3" t="n">
        <v>2976.74</v>
      </c>
      <c r="D359" s="3" t="n">
        <v>7999.33</v>
      </c>
      <c r="E359" s="3" t="n">
        <v>7749.45</v>
      </c>
      <c r="F359" s="1"/>
      <c r="G359" s="3" t="n">
        <f aca="false">IF(  $A359  &lt;  $M$2,  "-",  B359  /  $M$3  )</f>
        <v>9.94264574968325</v>
      </c>
      <c r="H359" s="3" t="n">
        <f aca="false">IF(  $A359  &lt;  $M$2,  "-",  C359  /  $M$4  )</f>
        <v>8.75666294051892</v>
      </c>
      <c r="I359" s="3" t="n">
        <f aca="false">IF(  $A359  &lt;  $M$2,  "-",  D359  /  $M$5  )</f>
        <v>18.3664646186343</v>
      </c>
      <c r="J359" s="3" t="n">
        <f aca="false">IF(  $A359  &lt;  $M$2,  "-",  E359  /  $M$6  )</f>
        <v>36.356790992259</v>
      </c>
      <c r="K359" s="1"/>
      <c r="L359" s="1"/>
      <c r="M359" s="1"/>
    </row>
    <row r="360" customFormat="false" ht="12.8" hidden="false" customHeight="false" outlineLevel="0" collapsed="false">
      <c r="A360" s="2" t="n">
        <v>43739</v>
      </c>
      <c r="B360" s="3" t="n">
        <v>27046.23</v>
      </c>
      <c r="C360" s="3" t="n">
        <v>3037.56</v>
      </c>
      <c r="D360" s="3" t="n">
        <v>8292.36</v>
      </c>
      <c r="E360" s="3" t="n">
        <v>8083.83</v>
      </c>
      <c r="F360" s="1"/>
      <c r="G360" s="3" t="n">
        <f aca="false">IF(  $A360  &lt;  $M$2,  "-",  B360  /  $M$3  )</f>
        <v>9.99044403648036</v>
      </c>
      <c r="H360" s="3" t="n">
        <f aca="false">IF(  $A360  &lt;  $M$2,  "-",  C360  /  $M$4  )</f>
        <v>8.93557686650585</v>
      </c>
      <c r="I360" s="3" t="n">
        <f aca="false">IF(  $A360  &lt;  $M$2,  "-",  D360  /  $M$5  )</f>
        <v>19.0392616062819</v>
      </c>
      <c r="J360" s="3" t="n">
        <f aca="false">IF(  $A360  &lt;  $M$2,  "-",  E360  /  $M$6  )</f>
        <v>37.92554539057</v>
      </c>
      <c r="K360" s="1"/>
      <c r="L360" s="1"/>
      <c r="M360" s="1"/>
    </row>
    <row r="361" customFormat="false" ht="12.8" hidden="false" customHeight="false" outlineLevel="0" collapsed="false">
      <c r="A361" s="2" t="n">
        <v>43770</v>
      </c>
      <c r="B361" s="3" t="n">
        <v>28051.41</v>
      </c>
      <c r="C361" s="3" t="n">
        <v>3140.98</v>
      </c>
      <c r="D361" s="3" t="n">
        <v>8665.47</v>
      </c>
      <c r="E361" s="3" t="n">
        <v>8403.68</v>
      </c>
      <c r="F361" s="1"/>
      <c r="G361" s="3" t="n">
        <f aca="false">IF(  $A361  &lt;  $M$2,  "-",  B361  /  $M$3  )</f>
        <v>10.3617414238275</v>
      </c>
      <c r="H361" s="3" t="n">
        <f aca="false">IF(  $A361  &lt;  $M$2,  "-",  C361  /  $M$4  )</f>
        <v>9.23980702476908</v>
      </c>
      <c r="I361" s="3" t="n">
        <f aca="false">IF(  $A361  &lt;  $M$2,  "-",  D361  /  $M$5  )</f>
        <v>19.8959223033476</v>
      </c>
      <c r="J361" s="3" t="n">
        <f aca="false">IF(  $A361  &lt;  $M$2,  "-",  E361  /  $M$6  )</f>
        <v>39.4261318320432</v>
      </c>
      <c r="K361" s="1"/>
      <c r="L361" s="1"/>
      <c r="M361" s="1"/>
    </row>
    <row r="362" customFormat="false" ht="12.8" hidden="false" customHeight="false" outlineLevel="0" collapsed="false">
      <c r="A362" s="2" t="n">
        <v>43800</v>
      </c>
      <c r="B362" s="3" t="n">
        <v>28538.44</v>
      </c>
      <c r="C362" s="3" t="n">
        <v>3230.78</v>
      </c>
      <c r="D362" s="3" t="n">
        <v>8972.6</v>
      </c>
      <c r="E362" s="3" t="n">
        <v>8733.07</v>
      </c>
      <c r="F362" s="1"/>
      <c r="G362" s="3" t="n">
        <f aca="false">IF(  $A362  &lt;  $M$2,  "-",  B362  /  $M$3  )</f>
        <v>10.5416425027981</v>
      </c>
      <c r="H362" s="3" t="n">
        <f aca="false">IF(  $A362  &lt;  $M$2,  "-",  C362  /  $M$4  )</f>
        <v>9.50397128905101</v>
      </c>
      <c r="I362" s="3" t="n">
        <f aca="false">IF(  $A362  &lt;  $M$2,  "-",  D362  /  $M$5  )</f>
        <v>20.6010928961749</v>
      </c>
      <c r="J362" s="3" t="n">
        <f aca="false">IF(  $A362  &lt;  $M$2,  "-",  E362  /  $M$6  )</f>
        <v>40.9714754867464</v>
      </c>
      <c r="K362" s="1"/>
      <c r="L362" s="1"/>
      <c r="M362" s="1"/>
    </row>
    <row r="363" customFormat="false" ht="12.8" hidden="false" customHeight="false" outlineLevel="0" collapsed="false">
      <c r="A363" s="2" t="n">
        <v>43831</v>
      </c>
      <c r="B363" s="3" t="n">
        <v>28256.03</v>
      </c>
      <c r="C363" s="3" t="n">
        <v>3225.52</v>
      </c>
      <c r="D363" s="3" t="n">
        <v>9150.94</v>
      </c>
      <c r="E363" s="3" t="n">
        <v>8991.51</v>
      </c>
      <c r="F363" s="1"/>
      <c r="G363" s="3" t="n">
        <f aca="false">IF(  $A363  &lt;  $M$2,  "-",  B363  /  $M$3  )</f>
        <v>10.4373247734753</v>
      </c>
      <c r="H363" s="3" t="n">
        <f aca="false">IF(  $A363  &lt;  $M$2,  "-",  C363  /  $M$4  )</f>
        <v>9.48849797023004</v>
      </c>
      <c r="I363" s="3" t="n">
        <f aca="false">IF(  $A363  &lt;  $M$2,  "-",  D363  /  $M$5  )</f>
        <v>21.0105616016899</v>
      </c>
      <c r="J363" s="3" t="n">
        <f aca="false">IF(  $A363  &lt;  $M$2,  "-",  E363  /  $M$6  )</f>
        <v>42.1839549612949</v>
      </c>
      <c r="K363" s="1"/>
      <c r="L363" s="1"/>
      <c r="M363" s="1"/>
    </row>
    <row r="364" customFormat="false" ht="12.8" hidden="false" customHeight="false" outlineLevel="0" collapsed="false">
      <c r="A364" s="2" t="n">
        <v>43862</v>
      </c>
      <c r="B364" s="3" t="n">
        <v>25409.36</v>
      </c>
      <c r="C364" s="3" t="n">
        <v>2954.22</v>
      </c>
      <c r="D364" s="3" t="n">
        <v>8567.37</v>
      </c>
      <c r="E364" s="3" t="n">
        <v>8461.83</v>
      </c>
      <c r="F364" s="1"/>
      <c r="G364" s="3" t="n">
        <f aca="false">IF(  $A364  &lt;  $M$2,  "-",  B364  /  $M$3  )</f>
        <v>9.38581048385607</v>
      </c>
      <c r="H364" s="3" t="n">
        <f aca="false">IF(  $A364  &lt;  $M$2,  "-",  C364  /  $M$4  )</f>
        <v>8.6904159557569</v>
      </c>
      <c r="I364" s="3" t="n">
        <f aca="false">IF(  $A364  &lt;  $M$2,  "-",  D364  /  $M$5  )</f>
        <v>19.6706846673095</v>
      </c>
      <c r="J364" s="3" t="n">
        <f aca="false">IF(  $A364  &lt;  $M$2,  "-",  E364  /  $M$6  )</f>
        <v>39.6989444053483</v>
      </c>
      <c r="K364" s="1"/>
      <c r="L364" s="1"/>
      <c r="M364" s="1"/>
    </row>
    <row r="365" customFormat="false" ht="12.8" hidden="false" customHeight="false" outlineLevel="0" collapsed="false">
      <c r="A365" s="2" t="n">
        <v>43891</v>
      </c>
      <c r="B365" s="3" t="n">
        <v>21917.16</v>
      </c>
      <c r="C365" s="3" t="n">
        <v>2584.59</v>
      </c>
      <c r="D365" s="3" t="n">
        <v>7700.1</v>
      </c>
      <c r="E365" s="3" t="n">
        <v>7813.5</v>
      </c>
      <c r="F365" s="1"/>
      <c r="G365" s="3" t="n">
        <f aca="false">IF(  $A365  &lt;  $M$2,  "-",  B365  /  $M$3  )</f>
        <v>8.09584775469949</v>
      </c>
      <c r="H365" s="3" t="n">
        <f aca="false">IF(  $A365  &lt;  $M$2,  "-",  C365  /  $M$4  )</f>
        <v>7.60307701359063</v>
      </c>
      <c r="I365" s="3" t="n">
        <f aca="false">IF(  $A365  &lt;  $M$2,  "-",  D365  /  $M$5  )</f>
        <v>17.6794324287092</v>
      </c>
      <c r="J365" s="3" t="n">
        <f aca="false">IF(  $A365  &lt;  $M$2,  "-",  E365  /  $M$6  )</f>
        <v>36.6572836030964</v>
      </c>
      <c r="K365" s="1"/>
      <c r="L365" s="1"/>
      <c r="M365" s="1"/>
    </row>
    <row r="366" customFormat="false" ht="12.8" hidden="false" customHeight="false" outlineLevel="0" collapsed="false">
      <c r="A366" s="2" t="n">
        <v>43922</v>
      </c>
      <c r="B366" s="3" t="n">
        <v>24345.72</v>
      </c>
      <c r="C366" s="3" t="n">
        <v>2912.43</v>
      </c>
      <c r="D366" s="3" t="n">
        <v>8889.55</v>
      </c>
      <c r="E366" s="3" t="n">
        <v>9000.51</v>
      </c>
      <c r="F366" s="1"/>
      <c r="G366" s="3" t="n">
        <f aca="false">IF(  $A366  &lt;  $M$2,  "-",  B366  /  $M$3  )</f>
        <v>8.99291890913524</v>
      </c>
      <c r="H366" s="3" t="n">
        <f aca="false">IF(  $A366  &lt;  $M$2,  "-",  C366  /  $M$4  )</f>
        <v>8.56748249691122</v>
      </c>
      <c r="I366" s="3" t="n">
        <f aca="false">IF(  $A366  &lt;  $M$2,  "-",  D366  /  $M$5  )</f>
        <v>20.4104100656656</v>
      </c>
      <c r="J366" s="3" t="n">
        <f aca="false">IF(  $A366  &lt;  $M$2,  "-",  E366  /  $M$6  )</f>
        <v>42.226178747361</v>
      </c>
      <c r="K366" s="1"/>
      <c r="L366" s="1"/>
      <c r="M366" s="1"/>
    </row>
    <row r="367" customFormat="false" ht="12.8" hidden="false" customHeight="false" outlineLevel="0" collapsed="false">
      <c r="A367" s="2" t="n">
        <v>43952</v>
      </c>
      <c r="B367" s="3" t="n">
        <v>25383.11</v>
      </c>
      <c r="C367" s="3" t="n">
        <v>3044.31</v>
      </c>
      <c r="D367" s="3" t="n">
        <v>9489.87</v>
      </c>
      <c r="E367" s="3" t="n">
        <v>9555.52</v>
      </c>
      <c r="F367" s="1"/>
      <c r="G367" s="3" t="n">
        <f aca="false">IF(  $A367  &lt;  $M$2,  "-",  B367  /  $M$3  )</f>
        <v>9.37611415442467</v>
      </c>
      <c r="H367" s="3" t="n">
        <f aca="false">IF(  $A367  &lt;  $M$2,  "-",  C367  /  $M$4  )</f>
        <v>8.9554333117609</v>
      </c>
      <c r="I367" s="3" t="n">
        <f aca="false">IF(  $A367  &lt;  $M$2,  "-",  D367  /  $M$5  )</f>
        <v>21.7887450061992</v>
      </c>
      <c r="J367" s="3" t="n">
        <f aca="false">IF(  $A367  &lt;  $M$2,  "-",  E367  /  $M$6  )</f>
        <v>44.8300258034248</v>
      </c>
      <c r="K367" s="1"/>
      <c r="L367" s="1"/>
      <c r="M367" s="1"/>
    </row>
    <row r="368" customFormat="false" ht="12.8" hidden="false" customHeight="false" outlineLevel="0" collapsed="false">
      <c r="A368" s="2" t="n">
        <v>43983</v>
      </c>
      <c r="B368" s="3" t="n">
        <v>25812.88</v>
      </c>
      <c r="C368" s="3" t="n">
        <v>3100.29</v>
      </c>
      <c r="D368" s="3" t="n">
        <v>10058.76</v>
      </c>
      <c r="E368" s="3" t="n">
        <v>10156.85</v>
      </c>
      <c r="F368" s="1"/>
      <c r="G368" s="3" t="n">
        <f aca="false">IF(  $A368  &lt;  $M$2,  "-",  B368  /  $M$3  )</f>
        <v>9.53486430679556</v>
      </c>
      <c r="H368" s="3" t="n">
        <f aca="false">IF(  $A368  &lt;  $M$2,  "-",  C368  /  $M$4  )</f>
        <v>9.12010943107607</v>
      </c>
      <c r="I368" s="3" t="n">
        <f aca="false">IF(  $A368  &lt;  $M$2,  "-",  D368  /  $M$5  )</f>
        <v>23.0949166551867</v>
      </c>
      <c r="J368" s="3" t="n">
        <f aca="false">IF(  $A368  &lt;  $M$2,  "-",  E368  /  $M$6  )</f>
        <v>47.6511846117758</v>
      </c>
      <c r="K368" s="1"/>
      <c r="L368" s="1"/>
      <c r="M368" s="1"/>
    </row>
    <row r="369" customFormat="false" ht="12.8" hidden="false" customHeight="false" outlineLevel="0" collapsed="false">
      <c r="A369" s="2" t="n">
        <v>44013</v>
      </c>
      <c r="B369" s="3" t="n">
        <v>26428.32</v>
      </c>
      <c r="C369" s="3" t="n">
        <v>3271.12</v>
      </c>
      <c r="D369" s="3" t="n">
        <v>10745.28</v>
      </c>
      <c r="E369" s="3" t="n">
        <v>10905.88</v>
      </c>
      <c r="F369" s="1"/>
      <c r="G369" s="3" t="n">
        <f aca="false">IF(  $A369  &lt;  $M$2,  "-",  B369  /  $M$3  )</f>
        <v>9.76219798242471</v>
      </c>
      <c r="H369" s="3" t="n">
        <f aca="false">IF(  $A369  &lt;  $M$2,  "-",  C369  /  $M$4  )</f>
        <v>9.62263928928634</v>
      </c>
      <c r="I369" s="3" t="n">
        <f aca="false">IF(  $A369  &lt;  $M$2,  "-",  D369  /  $M$5  )</f>
        <v>24.6711668273867</v>
      </c>
      <c r="J369" s="3" t="n">
        <f aca="false">IF(  $A369  &lt;  $M$2,  "-",  E369  /  $M$6  )</f>
        <v>51.1652826647901</v>
      </c>
      <c r="K369" s="1"/>
      <c r="L369" s="1"/>
      <c r="M369" s="1"/>
    </row>
    <row r="370" customFormat="false" ht="12.8" hidden="false" customHeight="false" outlineLevel="0" collapsed="false">
      <c r="A370" s="2" t="n">
        <v>44044</v>
      </c>
      <c r="B370" s="3" t="n">
        <v>28430.05</v>
      </c>
      <c r="C370" s="3" t="n">
        <v>3500.31</v>
      </c>
      <c r="D370" s="3" t="n">
        <v>11775.46</v>
      </c>
      <c r="E370" s="3" t="n">
        <v>12110.7</v>
      </c>
      <c r="F370" s="1"/>
      <c r="G370" s="3" t="n">
        <f aca="false">IF(  $A370  &lt;  $M$2,  "-",  B370  /  $M$3  )</f>
        <v>10.5016049733859</v>
      </c>
      <c r="H370" s="3" t="n">
        <f aca="false">IF(  $A370  &lt;  $M$2,  "-",  C370  /  $M$4  )</f>
        <v>10.2968465023239</v>
      </c>
      <c r="I370" s="3" t="n">
        <f aca="false">IF(  $A370  &lt;  $M$2,  "-",  D370  /  $M$5  )</f>
        <v>27.0364604858337</v>
      </c>
      <c r="J370" s="3" t="n">
        <f aca="false">IF(  $A370  &lt;  $M$2,  "-",  E370  /  $M$6  )</f>
        <v>56.8177339901478</v>
      </c>
      <c r="K370" s="1"/>
      <c r="L370" s="1"/>
      <c r="M370" s="1"/>
    </row>
    <row r="371" customFormat="false" ht="12.8" hidden="false" customHeight="false" outlineLevel="0" collapsed="false">
      <c r="A371" s="2" t="n">
        <v>44075</v>
      </c>
      <c r="B371" s="3" t="n">
        <v>27781.7</v>
      </c>
      <c r="C371" s="3" t="n">
        <v>3363</v>
      </c>
      <c r="D371" s="3" t="n">
        <v>11167.68</v>
      </c>
      <c r="E371" s="3" t="n">
        <v>11418.06</v>
      </c>
      <c r="F371" s="1"/>
      <c r="G371" s="3" t="n">
        <f aca="false">IF(  $A371  &lt;  $M$2,  "-",  B371  /  $M$3  )</f>
        <v>10.2621148710296</v>
      </c>
      <c r="H371" s="3" t="n">
        <f aca="false">IF(  $A371  &lt;  $M$2,  "-",  C371  /  $M$4  )</f>
        <v>9.89292228040242</v>
      </c>
      <c r="I371" s="3" t="n">
        <f aca="false">IF(  $A371  &lt;  $M$2,  "-",  D371  /  $M$5  )</f>
        <v>25.6409973825596</v>
      </c>
      <c r="J371" s="3" t="n">
        <f aca="false">IF(  $A371  &lt;  $M$2,  "-",  E371  /  $M$6  )</f>
        <v>53.5681914144968</v>
      </c>
      <c r="K371" s="1"/>
      <c r="L371" s="1"/>
      <c r="M371" s="1"/>
    </row>
    <row r="372" customFormat="false" ht="12.8" hidden="false" customHeight="false" outlineLevel="0" collapsed="false">
      <c r="A372" s="2" t="n">
        <v>44105</v>
      </c>
      <c r="B372" s="3" t="n">
        <v>26501.6</v>
      </c>
      <c r="C372" s="3" t="n">
        <v>3269.96</v>
      </c>
      <c r="D372" s="3" t="n">
        <v>10911.59</v>
      </c>
      <c r="E372" s="3" t="n">
        <v>11052.95</v>
      </c>
      <c r="F372" s="1"/>
      <c r="G372" s="3" t="n">
        <f aca="false">IF(  $A372  &lt;  $M$2,  "-",  B372  /  $M$3  )</f>
        <v>9.78926644035742</v>
      </c>
      <c r="H372" s="3" t="n">
        <f aca="false">IF(  $A372  &lt;  $M$2,  "-",  C372  /  $M$4  )</f>
        <v>9.61922692239807</v>
      </c>
      <c r="I372" s="3" t="n">
        <f aca="false">IF(  $A372  &lt;  $M$2,  "-",  D372  /  $M$5  )</f>
        <v>25.0530146484823</v>
      </c>
      <c r="J372" s="3" t="n">
        <f aca="false">IF(  $A372  &lt;  $M$2,  "-",  E372  /  $M$6  )</f>
        <v>51.8552662444288</v>
      </c>
      <c r="K372" s="1"/>
      <c r="L372" s="1"/>
      <c r="M372" s="1"/>
    </row>
    <row r="373" customFormat="false" ht="12.8" hidden="false" customHeight="false" outlineLevel="0" collapsed="false">
      <c r="A373" s="2" t="n">
        <v>44136</v>
      </c>
      <c r="B373" s="3" t="n">
        <v>29638.64</v>
      </c>
      <c r="C373" s="3" t="n">
        <v>3621.63</v>
      </c>
      <c r="D373" s="3" t="n">
        <v>12198.74</v>
      </c>
      <c r="E373" s="3" t="n">
        <v>12268.32</v>
      </c>
      <c r="F373" s="1"/>
      <c r="G373" s="3" t="n">
        <f aca="false">IF(  $A373  &lt;  $M$2,  "-",  B373  /  $M$3  )</f>
        <v>10.948038755767</v>
      </c>
      <c r="H373" s="3" t="n">
        <f aca="false">IF(  $A373  &lt;  $M$2,  "-",  C373  /  $M$4  )</f>
        <v>10.653733011708</v>
      </c>
      <c r="I373" s="3" t="n">
        <f aca="false">IF(  $A373  &lt;  $M$2,  "-",  D373  /  $M$5  )</f>
        <v>28.0083115213298</v>
      </c>
      <c r="J373" s="3" t="n">
        <f aca="false">IF(  $A373  &lt;  $M$2,  "-",  E373  /  $M$6  )</f>
        <v>57.5572132301196</v>
      </c>
      <c r="K373" s="1"/>
      <c r="L373" s="1"/>
      <c r="M373" s="1"/>
    </row>
    <row r="374" customFormat="false" ht="12.8" hidden="false" customHeight="false" outlineLevel="0" collapsed="false">
      <c r="A374" s="2" t="n">
        <v>44166</v>
      </c>
      <c r="B374" s="3" t="n">
        <v>30606.48</v>
      </c>
      <c r="C374" s="3" t="n">
        <v>3756.07</v>
      </c>
      <c r="D374" s="3" t="n">
        <v>12888.28</v>
      </c>
      <c r="E374" s="3" t="n">
        <v>12888.28</v>
      </c>
      <c r="F374" s="1"/>
      <c r="G374" s="3" t="n">
        <f aca="false">IF(  $A374  &lt;  $M$2,  "-",  B374  /  $M$3  )</f>
        <v>11.3055433453629</v>
      </c>
      <c r="H374" s="3" t="n">
        <f aca="false">IF(  $A374  &lt;  $M$2,  "-",  C374  /  $M$4  )</f>
        <v>11.0492145672766</v>
      </c>
      <c r="I374" s="3" t="n">
        <f aca="false">IF(  $A374  &lt;  $M$2,  "-",  D374  /  $M$5  )</f>
        <v>29.5914956146393</v>
      </c>
      <c r="J374" s="3" t="n">
        <f aca="false">IF(  $A374  &lt;  $M$2,  "-",  E374  /  $M$6  )</f>
        <v>60.4657752756275</v>
      </c>
      <c r="K374" s="1"/>
      <c r="L374" s="1"/>
      <c r="M374" s="1"/>
    </row>
    <row r="375" customFormat="false" ht="12.8" hidden="false" customHeight="false" outlineLevel="0" collapsed="false">
      <c r="A375" s="2" t="n">
        <v>44197</v>
      </c>
      <c r="B375" s="3" t="n">
        <v>29982.62</v>
      </c>
      <c r="C375" s="3" t="n">
        <v>3714.24</v>
      </c>
      <c r="D375" s="3" t="n">
        <v>13070.7</v>
      </c>
      <c r="E375" s="3" t="n">
        <v>12925.38</v>
      </c>
      <c r="F375" s="1"/>
      <c r="G375" s="3" t="n">
        <f aca="false">IF(  $A375  &lt;  $M$2,  "-",  B375  /  $M$3  )</f>
        <v>11.0750994566362</v>
      </c>
      <c r="H375" s="3" t="n">
        <f aca="false">IF(  $A375  &lt;  $M$2,  "-",  C375  /  $M$4  )</f>
        <v>10.9261634406072</v>
      </c>
      <c r="I375" s="3" t="n">
        <f aca="false">IF(  $A375  &lt;  $M$2,  "-",  D375  /  $M$5  )</f>
        <v>30.0103320016531</v>
      </c>
      <c r="J375" s="3" t="n">
        <f aca="false">IF(  $A375  &lt;  $M$2,  "-",  E375  /  $M$6  )</f>
        <v>60.6398311048557</v>
      </c>
      <c r="K375" s="1"/>
      <c r="L375" s="1"/>
      <c r="M375" s="1"/>
    </row>
    <row r="376" customFormat="false" ht="12.8" hidden="false" customHeight="false" outlineLevel="0" collapsed="false">
      <c r="A376" s="2" t="n">
        <v>44228</v>
      </c>
      <c r="B376" s="3" t="n">
        <v>30932.37</v>
      </c>
      <c r="C376" s="3" t="n">
        <v>3811.15</v>
      </c>
      <c r="D376" s="3" t="n">
        <v>13192.35</v>
      </c>
      <c r="E376" s="3" t="n">
        <v>12909.44</v>
      </c>
      <c r="F376" s="1"/>
      <c r="G376" s="3" t="n">
        <f aca="false">IF(  $A376  &lt;  $M$2,  "-",  B376  /  $M$3  )</f>
        <v>11.4259218900639</v>
      </c>
      <c r="H376" s="3" t="n">
        <f aca="false">IF(  $A376  &lt;  $M$2,  "-",  C376  /  $M$4  )</f>
        <v>11.2112431605577</v>
      </c>
      <c r="I376" s="3" t="n">
        <f aca="false">IF(  $A376  &lt;  $M$2,  "-",  D376  /  $M$5  )</f>
        <v>30.2896404463425</v>
      </c>
      <c r="J376" s="3" t="n">
        <f aca="false">IF(  $A376  &lt;  $M$2,  "-",  E376  /  $M$6  )</f>
        <v>60.5650480882008</v>
      </c>
      <c r="K376" s="1"/>
      <c r="L376" s="1"/>
      <c r="M376" s="1"/>
    </row>
    <row r="377" customFormat="false" ht="12.8" hidden="false" customHeight="false" outlineLevel="0" collapsed="false">
      <c r="A377" s="2" t="n">
        <v>44256</v>
      </c>
      <c r="B377" s="3" t="n">
        <v>32981.55</v>
      </c>
      <c r="C377" s="3" t="n">
        <v>3972.89</v>
      </c>
      <c r="D377" s="3" t="n">
        <v>13246.87</v>
      </c>
      <c r="E377" s="3" t="n">
        <v>13091.44</v>
      </c>
      <c r="F377" s="1"/>
      <c r="G377" s="3" t="n">
        <f aca="false">IF(  $A377  &lt;  $M$2,  "-",  B377  /  $M$3  )</f>
        <v>12.1828561507973</v>
      </c>
      <c r="H377" s="3" t="n">
        <f aca="false">IF(  $A377  &lt;  $M$2,  "-",  C377  /  $M$4  )</f>
        <v>11.6870330058246</v>
      </c>
      <c r="I377" s="3" t="n">
        <f aca="false">IF(  $A377  &lt;  $M$2,  "-",  D377  /  $M$5  )</f>
        <v>30.4148183863709</v>
      </c>
      <c r="J377" s="3" t="n">
        <f aca="false">IF(  $A377  &lt;  $M$2,  "-",  E377  /  $M$6  )</f>
        <v>61.4189068730941</v>
      </c>
      <c r="K377" s="1"/>
      <c r="L377" s="1"/>
      <c r="M377" s="1"/>
    </row>
    <row r="378" customFormat="false" ht="12.8" hidden="false" customHeight="false" outlineLevel="0" collapsed="false">
      <c r="A378" s="2" t="n">
        <v>44287</v>
      </c>
      <c r="B378" s="3" t="n">
        <v>33874.85</v>
      </c>
      <c r="C378" s="3" t="n">
        <v>4181.17</v>
      </c>
      <c r="D378" s="3" t="n">
        <v>13962.68</v>
      </c>
      <c r="E378" s="3" t="n">
        <v>13860.76</v>
      </c>
      <c r="F378" s="1"/>
      <c r="G378" s="3" t="n">
        <f aca="false">IF(  $A378  &lt;  $M$2,  "-",  B378  /  $M$3  )</f>
        <v>12.5128268586478</v>
      </c>
      <c r="H378" s="3" t="n">
        <f aca="false">IF(  $A378  &lt;  $M$2,  "-",  C378  /  $M$4  )</f>
        <v>12.2997293640054</v>
      </c>
      <c r="I378" s="3" t="n">
        <f aca="false">IF(  $A378  &lt;  $M$2,  "-",  D378  /  $M$5  )</f>
        <v>32.0583184093309</v>
      </c>
      <c r="J378" s="3" t="n">
        <f aca="false">IF(  $A378  &lt;  $M$2,  "-",  E378  /  $M$6  )</f>
        <v>65.0281961060286</v>
      </c>
      <c r="K378" s="1"/>
      <c r="L378" s="1"/>
      <c r="M378" s="1"/>
    </row>
    <row r="379" customFormat="false" ht="12.8" hidden="false" customHeight="false" outlineLevel="0" collapsed="false">
      <c r="A379" s="2" t="n">
        <v>44317</v>
      </c>
      <c r="B379" s="3" t="n">
        <v>34529.45</v>
      </c>
      <c r="C379" s="3" t="n">
        <v>4204.11</v>
      </c>
      <c r="D379" s="3" t="n">
        <v>13748.74</v>
      </c>
      <c r="E379" s="3" t="n">
        <v>13686.51</v>
      </c>
      <c r="F379" s="1"/>
      <c r="G379" s="3" t="n">
        <f aca="false">IF(  $A379  &lt;  $M$2,  "-",  B379  /  $M$3  )</f>
        <v>12.7546256108688</v>
      </c>
      <c r="H379" s="3" t="n">
        <f aca="false">IF(  $A379  &lt;  $M$2,  "-",  C379  /  $M$4  )</f>
        <v>12.3672118609166</v>
      </c>
      <c r="I379" s="3" t="n">
        <f aca="false">IF(  $A379  &lt;  $M$2,  "-",  D379  /  $M$5  )</f>
        <v>31.5671120907379</v>
      </c>
      <c r="J379" s="3" t="n">
        <f aca="false">IF(  $A379  &lt;  $M$2,  "-",  E379  /  $M$6  )</f>
        <v>64.2106966924701</v>
      </c>
      <c r="K379" s="1"/>
      <c r="L379" s="1"/>
      <c r="M379" s="1"/>
    </row>
    <row r="380" customFormat="false" ht="12.8" hidden="false" customHeight="false" outlineLevel="0" collapsed="false">
      <c r="A380" s="2" t="n">
        <v>44348</v>
      </c>
      <c r="B380" s="3" t="n">
        <v>34502.51</v>
      </c>
      <c r="C380" s="3" t="n">
        <v>4297.5</v>
      </c>
      <c r="D380" s="3" t="n">
        <v>14503.95</v>
      </c>
      <c r="E380" s="3" t="n">
        <v>14554.8</v>
      </c>
      <c r="F380" s="1"/>
      <c r="G380" s="3" t="n">
        <f aca="false">IF(  $A380  &lt;  $M$2,  "-",  B380  /  $M$3  )</f>
        <v>12.7446744064923</v>
      </c>
      <c r="H380" s="3" t="n">
        <f aca="false">IF(  $A380  &lt;  $M$2,  "-",  C380  /  $M$4  )</f>
        <v>12.6419368123787</v>
      </c>
      <c r="I380" s="3" t="n">
        <f aca="false">IF(  $A380  &lt;  $M$2,  "-",  D380  /  $M$5  )</f>
        <v>33.3010745281719</v>
      </c>
      <c r="J380" s="3" t="n">
        <f aca="false">IF(  $A380  &lt;  $M$2,  "-",  E380  /  $M$6  )</f>
        <v>68.2843068261787</v>
      </c>
      <c r="K380" s="1"/>
      <c r="L380" s="1"/>
      <c r="M380" s="1"/>
    </row>
    <row r="381" customFormat="false" ht="12.8" hidden="false" customHeight="false" outlineLevel="0" collapsed="false">
      <c r="A381" s="2" t="n">
        <v>44378</v>
      </c>
      <c r="B381" s="3" t="n">
        <v>34935.47</v>
      </c>
      <c r="C381" s="3" t="n">
        <v>4395.26</v>
      </c>
      <c r="D381" s="3" t="n">
        <v>14672.68</v>
      </c>
      <c r="E381" s="3" t="n">
        <v>14959.9</v>
      </c>
      <c r="F381" s="1"/>
      <c r="G381" s="3" t="n">
        <f aca="false">IF(  $A381  &lt;  $M$2,  "-",  B381  /  $M$3  )</f>
        <v>12.9046028937541</v>
      </c>
      <c r="H381" s="3" t="n">
        <f aca="false">IF(  $A381  &lt;  $M$2,  "-",  C381  /  $M$4  )</f>
        <v>12.9295169735836</v>
      </c>
      <c r="I381" s="3" t="n">
        <f aca="false">IF(  $A381  &lt;  $M$2,  "-",  D381  /  $M$5  )</f>
        <v>33.6884786701566</v>
      </c>
      <c r="J381" s="3" t="n">
        <f aca="false">IF(  $A381  &lt;  $M$2,  "-",  E381  /  $M$6  )</f>
        <v>70.184846352334</v>
      </c>
      <c r="K381" s="1"/>
      <c r="L381" s="1"/>
      <c r="M381" s="1"/>
    </row>
    <row r="382" customFormat="false" ht="12.8" hidden="false" customHeight="false" outlineLevel="0" collapsed="false">
      <c r="A382" s="2" t="n">
        <v>44409</v>
      </c>
      <c r="B382" s="3" t="n">
        <v>35360.73</v>
      </c>
      <c r="C382" s="3" t="n">
        <v>4522.68</v>
      </c>
      <c r="D382" s="3" t="n">
        <v>15259.24</v>
      </c>
      <c r="E382" s="3" t="n">
        <v>15582.51</v>
      </c>
      <c r="F382" s="1"/>
      <c r="G382" s="3" t="n">
        <f aca="false">IF(  $A382  &lt;  $M$2,  "-",  B382  /  $M$3  )</f>
        <v>13.0616871243827</v>
      </c>
      <c r="H382" s="3" t="n">
        <f aca="false">IF(  $A382  &lt;  $M$2,  "-",  C382  /  $M$4  )</f>
        <v>13.304347826087</v>
      </c>
      <c r="I382" s="3" t="n">
        <f aca="false">IF(  $A382  &lt;  $M$2,  "-",  D382  /  $M$5  )</f>
        <v>35.0352206456353</v>
      </c>
      <c r="J382" s="3" t="n">
        <f aca="false">IF(  $A382  &lt;  $M$2,  "-",  E382  /  $M$6  )</f>
        <v>73.1058409570725</v>
      </c>
      <c r="K382" s="1"/>
      <c r="L382" s="1"/>
      <c r="M382" s="1"/>
    </row>
    <row r="383" customFormat="false" ht="12.8" hidden="false" customHeight="false" outlineLevel="0" collapsed="false">
      <c r="A383" s="2" t="n">
        <v>44440</v>
      </c>
      <c r="B383" s="3" t="n">
        <v>33843.92</v>
      </c>
      <c r="C383" s="3" t="n">
        <v>4307.54</v>
      </c>
      <c r="D383" s="3" t="n">
        <v>14448.58</v>
      </c>
      <c r="E383" s="3" t="n">
        <v>14689.62</v>
      </c>
      <c r="F383" s="1"/>
      <c r="G383" s="3" t="n">
        <f aca="false">IF(  $A383  &lt;  $M$2,  "-",  B383  /  $M$3  )</f>
        <v>12.5014018121978</v>
      </c>
      <c r="H383" s="3" t="n">
        <f aca="false">IF(  $A383  &lt;  $M$2,  "-",  C383  /  $M$4  )</f>
        <v>12.6714714361358</v>
      </c>
      <c r="I383" s="3" t="n">
        <f aca="false">IF(  $A383  &lt;  $M$2,  "-",  D383  /  $M$5  )</f>
        <v>33.1739449878312</v>
      </c>
      <c r="J383" s="3" t="n">
        <f aca="false">IF(  $A383  &lt;  $M$2,  "-",  E383  /  $M$6  )</f>
        <v>68.9168191414497</v>
      </c>
      <c r="K383" s="1"/>
      <c r="L383" s="1"/>
      <c r="M383" s="1"/>
    </row>
    <row r="384" customFormat="false" ht="12.8" hidden="false" customHeight="false" outlineLevel="0" collapsed="false">
      <c r="A384" s="2" t="n">
        <v>44470</v>
      </c>
      <c r="B384" s="3" t="n">
        <v>35819.56</v>
      </c>
      <c r="C384" s="3" t="n">
        <v>4605.38</v>
      </c>
      <c r="D384" s="3" t="n">
        <v>15498.39</v>
      </c>
      <c r="E384" s="3" t="n">
        <v>15850.47</v>
      </c>
      <c r="F384" s="1"/>
      <c r="G384" s="3" t="n">
        <f aca="false">IF(  $A384  &lt;  $M$2,  "-",  B384  /  $M$3  )</f>
        <v>13.2311715751641</v>
      </c>
      <c r="H384" s="3" t="n">
        <f aca="false">IF(  $A384  &lt;  $M$2,  "-",  C384  /  $M$4  )</f>
        <v>13.5476260516562</v>
      </c>
      <c r="I384" s="3" t="n">
        <f aca="false">IF(  $A384  &lt;  $M$2,  "-",  D384  /  $M$5  )</f>
        <v>35.5843091334895</v>
      </c>
      <c r="J384" s="3" t="n">
        <f aca="false">IF(  $A384  &lt;  $M$2,  "-",  E384  /  $M$6  )</f>
        <v>74.3629838142153</v>
      </c>
      <c r="K384" s="1"/>
      <c r="L384" s="1"/>
      <c r="M384" s="1"/>
    </row>
    <row r="385" customFormat="false" ht="12.8" hidden="false" customHeight="false" outlineLevel="0" collapsed="false">
      <c r="A385" s="2" t="n">
        <v>44501</v>
      </c>
      <c r="B385" s="3" t="n">
        <v>34483.72</v>
      </c>
      <c r="C385" s="3" t="n">
        <v>4567</v>
      </c>
      <c r="D385" s="3" t="n">
        <v>15537.69</v>
      </c>
      <c r="E385" s="3" t="n">
        <v>16135.92</v>
      </c>
      <c r="F385" s="1"/>
      <c r="G385" s="3" t="n">
        <f aca="false">IF(  $A385  &lt;  $M$2,  "-",  B385  /  $M$3  )</f>
        <v>12.7377336815393</v>
      </c>
      <c r="H385" s="3" t="n">
        <f aca="false">IF(  $A385  &lt;  $M$2,  "-",  C385  /  $M$4  )</f>
        <v>13.4347237747838</v>
      </c>
      <c r="I385" s="3" t="n">
        <f aca="false">IF(  $A385  &lt;  $M$2,  "-",  D385  /  $M$5  )</f>
        <v>35.6745419479267</v>
      </c>
      <c r="J385" s="3" t="n">
        <f aca="false">IF(  $A385  &lt;  $M$2,  "-",  E385  /  $M$6  )</f>
        <v>75.7021815622801</v>
      </c>
      <c r="K385" s="1"/>
      <c r="L385" s="1"/>
      <c r="M385" s="1"/>
    </row>
    <row r="386" customFormat="false" ht="12.8" hidden="false" customHeight="false" outlineLevel="0" collapsed="false">
      <c r="A386" s="2" t="n">
        <v>44531</v>
      </c>
      <c r="B386" s="3" t="n">
        <v>36338.3</v>
      </c>
      <c r="C386" s="3" t="n">
        <v>4766.18</v>
      </c>
      <c r="D386" s="3" t="n">
        <v>15644.97</v>
      </c>
      <c r="E386" s="3" t="n">
        <v>16320.08</v>
      </c>
      <c r="F386" s="1"/>
      <c r="G386" s="3" t="n">
        <f aca="false">IF(  $A386  &lt;  $M$2,  "-",  B386  /  $M$3  )</f>
        <v>13.4227858200878</v>
      </c>
      <c r="H386" s="3" t="n">
        <f aca="false">IF(  $A386  &lt;  $M$2,  "-",  C386  /  $M$4  )</f>
        <v>14.0206507030652</v>
      </c>
      <c r="I386" s="3" t="n">
        <f aca="false">IF(  $A386  &lt;  $M$2,  "-",  D386  /  $M$5  )</f>
        <v>35.9208568673371</v>
      </c>
      <c r="J386" s="3" t="n">
        <f aca="false">IF(  $A386  &lt;  $M$2,  "-",  E386  /  $M$6  )</f>
        <v>76.5661740558292</v>
      </c>
      <c r="K386" s="1"/>
      <c r="L386" s="1"/>
      <c r="M386" s="1"/>
    </row>
    <row r="387" customFormat="false" ht="12.8" hidden="false" customHeight="false" outlineLevel="0" collapsed="false">
      <c r="A387" s="2" t="n">
        <v>44562</v>
      </c>
      <c r="B387" s="3" t="n">
        <v>35131.86</v>
      </c>
      <c r="C387" s="3" t="n">
        <v>4515.55</v>
      </c>
      <c r="D387" s="3" t="n">
        <v>14239.88</v>
      </c>
      <c r="E387" s="3" t="n">
        <v>14930.05</v>
      </c>
      <c r="F387" s="1"/>
      <c r="G387" s="3" t="n">
        <f aca="false">IF(  $A387  &lt;  $M$2,  "-",  B387  /  $M$3  )</f>
        <v>12.9771462132601</v>
      </c>
      <c r="H387" s="3" t="n">
        <f aca="false">IF(  $A387  &lt;  $M$2,  "-",  C387  /  $M$4  )</f>
        <v>13.2833735365064</v>
      </c>
      <c r="I387" s="3" t="n">
        <f aca="false">IF(  $A387  &lt;  $M$2,  "-",  D387  /  $M$5  )</f>
        <v>32.6947697111632</v>
      </c>
      <c r="J387" s="3" t="n">
        <f aca="false">IF(  $A387  &lt;  $M$2,  "-",  E387  /  $M$6  )</f>
        <v>70.044804128548</v>
      </c>
      <c r="K387" s="1"/>
      <c r="L387" s="1"/>
      <c r="M387" s="1"/>
    </row>
    <row r="388" customFormat="false" ht="12.8" hidden="false" customHeight="false" outlineLevel="0" collapsed="false">
      <c r="A388" s="2" t="n">
        <v>44593</v>
      </c>
      <c r="B388" s="3" t="n">
        <v>33892.6</v>
      </c>
      <c r="C388" s="3" t="n">
        <v>4373.79</v>
      </c>
      <c r="D388" s="3" t="n">
        <v>13751.4</v>
      </c>
      <c r="E388" s="3" t="n">
        <v>14237.81</v>
      </c>
      <c r="F388" s="1"/>
      <c r="G388" s="3" t="n">
        <f aca="false">IF(  $A388  &lt;  $M$2,  "-",  B388  /  $M$3  )</f>
        <v>12.5193834242634</v>
      </c>
      <c r="H388" s="3" t="n">
        <f aca="false">IF(  $A388  &lt;  $M$2,  "-",  C388  /  $M$4  )</f>
        <v>12.8663587691946</v>
      </c>
      <c r="I388" s="3" t="n">
        <f aca="false">IF(  $A388  &lt;  $M$2,  "-",  D388  /  $M$5  )</f>
        <v>31.5732194517151</v>
      </c>
      <c r="J388" s="3" t="n">
        <f aca="false">IF(  $A388  &lt;  $M$2,  "-",  E388  /  $M$6  )</f>
        <v>66.7971381656111</v>
      </c>
      <c r="K388" s="1"/>
      <c r="L388" s="1"/>
      <c r="M388" s="1"/>
    </row>
    <row r="389" customFormat="false" ht="12.8" hidden="false" customHeight="false" outlineLevel="0" collapsed="false">
      <c r="A389" s="2" t="n">
        <v>44621</v>
      </c>
      <c r="B389" s="3" t="n">
        <v>34678.35</v>
      </c>
      <c r="C389" s="3" t="n">
        <v>4530.41</v>
      </c>
      <c r="D389" s="3" t="n">
        <v>14220.52</v>
      </c>
      <c r="E389" s="3" t="n">
        <v>14838.49</v>
      </c>
      <c r="F389" s="1"/>
      <c r="G389" s="3" t="n">
        <f aca="false">IF(  $A389  &lt;  $M$2,  "-",  B389  /  $M$3  )</f>
        <v>12.8096268852435</v>
      </c>
      <c r="H389" s="3" t="n">
        <f aca="false">IF(  $A389  &lt;  $M$2,  "-",  C389  /  $M$4  )</f>
        <v>13.3270871330235</v>
      </c>
      <c r="I389" s="3" t="n">
        <f aca="false">IF(  $A389  &lt;  $M$2,  "-",  D389  /  $M$5  )</f>
        <v>32.6503191440511</v>
      </c>
      <c r="J389" s="3" t="n">
        <f aca="false">IF(  $A389  &lt;  $M$2,  "-",  E389  /  $M$6  )</f>
        <v>69.6152474783017</v>
      </c>
      <c r="K389" s="1"/>
      <c r="L389" s="1"/>
      <c r="M389" s="1"/>
    </row>
    <row r="390" customFormat="false" ht="12.8" hidden="false" customHeight="false" outlineLevel="0" collapsed="false">
      <c r="A390" s="2" t="n">
        <v>44652</v>
      </c>
      <c r="B390" s="3" t="n">
        <v>32977.21</v>
      </c>
      <c r="C390" s="3" t="n">
        <v>4131.93</v>
      </c>
      <c r="D390" s="3" t="n">
        <v>12334.64</v>
      </c>
      <c r="E390" s="3" t="n">
        <v>12854.8</v>
      </c>
      <c r="F390" s="1"/>
      <c r="G390" s="3" t="n">
        <f aca="false">IF(  $A390  &lt;  $M$2,  "-",  B390  /  $M$3  )</f>
        <v>12.1812530243313</v>
      </c>
      <c r="H390" s="3" t="n">
        <f aca="false">IF(  $A390  &lt;  $M$2,  "-",  C390  /  $M$4  )</f>
        <v>12.1548802729894</v>
      </c>
      <c r="I390" s="3" t="n">
        <f aca="false">IF(  $A390  &lt;  $M$2,  "-",  D390  /  $M$5  )</f>
        <v>28.3203379712541</v>
      </c>
      <c r="J390" s="3" t="n">
        <f aca="false">IF(  $A390  &lt;  $M$2,  "-",  E390  /  $M$6  )</f>
        <v>60.3087027914614</v>
      </c>
      <c r="K390" s="1"/>
      <c r="L390" s="1"/>
      <c r="M390" s="1"/>
    </row>
    <row r="391" customFormat="false" ht="12.8" hidden="false" customHeight="false" outlineLevel="0" collapsed="false">
      <c r="A391" s="2" t="n">
        <v>44682</v>
      </c>
      <c r="B391" s="3" t="n">
        <v>32991.97</v>
      </c>
      <c r="C391" s="3" t="n">
        <v>4132.15</v>
      </c>
      <c r="D391" s="3" t="n">
        <v>12081.39</v>
      </c>
      <c r="E391" s="3" t="n">
        <v>12642.1</v>
      </c>
      <c r="F391" s="1"/>
      <c r="G391" s="3" t="n">
        <f aca="false">IF(  $A391  &lt;  $M$2,  "-",  B391  /  $M$3  )</f>
        <v>12.1867051318516</v>
      </c>
      <c r="H391" s="3" t="n">
        <f aca="false">IF(  $A391  &lt;  $M$2,  "-",  C391  /  $M$4  )</f>
        <v>12.1555274460199</v>
      </c>
      <c r="I391" s="3" t="n">
        <f aca="false">IF(  $A391  &lt;  $M$2,  "-",  D391  /  $M$5  )</f>
        <v>27.7388758782201</v>
      </c>
      <c r="J391" s="3" t="n">
        <f aca="false">IF(  $A391  &lt;  $M$2,  "-",  E391  /  $M$6  )</f>
        <v>59.3108139807647</v>
      </c>
      <c r="K391" s="1"/>
      <c r="L391" s="1"/>
      <c r="M391" s="1"/>
    </row>
    <row r="392" customFormat="false" ht="12.8" hidden="false" customHeight="false" outlineLevel="0" collapsed="false">
      <c r="A392" s="2" t="n">
        <v>44713</v>
      </c>
      <c r="B392" s="3" t="n">
        <v>30779.71</v>
      </c>
      <c r="C392" s="3" t="n">
        <v>3785.38</v>
      </c>
      <c r="D392" s="3" t="n">
        <v>11028.74</v>
      </c>
      <c r="E392" s="3" t="n">
        <v>11503.72</v>
      </c>
      <c r="F392" s="1"/>
      <c r="G392" s="3" t="n">
        <f aca="false">IF(  $A392  &lt;  $M$2,  "-",  B392  /  $M$3  )</f>
        <v>11.3695317319307</v>
      </c>
      <c r="H392" s="3" t="n">
        <f aca="false">IF(  $A392  &lt;  $M$2,  "-",  C392  /  $M$4  )</f>
        <v>11.1354356651174</v>
      </c>
      <c r="I392" s="3" t="n">
        <f aca="false">IF(  $A392  &lt;  $M$2,  "-",  D392  /  $M$5  )</f>
        <v>25.3219910915186</v>
      </c>
      <c r="J392" s="3" t="n">
        <f aca="false">IF(  $A392  &lt;  $M$2,  "-",  E392  /  $M$6  )</f>
        <v>53.9700680272109</v>
      </c>
      <c r="K392" s="1"/>
      <c r="L392" s="1"/>
      <c r="M392" s="1"/>
    </row>
    <row r="393" customFormat="false" ht="12.8" hidden="false" customHeight="false" outlineLevel="0" collapsed="false">
      <c r="A393" s="2" t="n">
        <v>44743</v>
      </c>
      <c r="B393" s="3" t="n">
        <v>32846.45</v>
      </c>
      <c r="C393" s="3" t="n">
        <v>4130.29</v>
      </c>
      <c r="D393" s="3" t="n">
        <v>12390.69</v>
      </c>
      <c r="E393" s="3" t="n">
        <v>12947.98</v>
      </c>
      <c r="F393" s="1"/>
      <c r="G393" s="3" t="n">
        <f aca="false">IF(  $A393  &lt;  $M$2,  "-",  B393  /  $M$3  )</f>
        <v>12.1329523753237</v>
      </c>
      <c r="H393" s="3" t="n">
        <f aca="false">IF(  $A393  &lt;  $M$2,  "-",  C393  /  $M$4  )</f>
        <v>12.1500558922163</v>
      </c>
      <c r="I393" s="3" t="n">
        <f aca="false">IF(  $A393  &lt;  $M$2,  "-",  D393  /  $M$5  )</f>
        <v>28.4490287918446</v>
      </c>
      <c r="J393" s="3" t="n">
        <f aca="false">IF(  $A393  &lt;  $M$2,  "-",  E393  /  $M$6  )</f>
        <v>60.7458597231996</v>
      </c>
      <c r="K393" s="1"/>
      <c r="L393" s="1"/>
      <c r="M393" s="1"/>
    </row>
    <row r="394" customFormat="false" ht="12.8" hidden="false" customHeight="false" outlineLevel="0" collapsed="false">
      <c r="A394" s="2" t="n">
        <v>44774</v>
      </c>
      <c r="B394" s="3" t="n">
        <v>31511.09</v>
      </c>
      <c r="C394" s="3" t="n">
        <v>3955</v>
      </c>
      <c r="D394" s="3" t="n">
        <v>11816.2</v>
      </c>
      <c r="E394" s="3" t="n">
        <v>12272.03</v>
      </c>
      <c r="F394" s="1"/>
      <c r="G394" s="3" t="n">
        <f aca="false">IF(  $A394  &lt;  $M$2,  "-",  B394  /  $M$3  )</f>
        <v>11.6396917860085</v>
      </c>
      <c r="H394" s="3" t="n">
        <f aca="false">IF(  $A394  &lt;  $M$2,  "-",  C394  /  $M$4  )</f>
        <v>11.6344060716597</v>
      </c>
      <c r="I394" s="3" t="n">
        <f aca="false">IF(  $A394  &lt;  $M$2,  "-",  D394  /  $M$5  )</f>
        <v>27.1299995407999</v>
      </c>
      <c r="J394" s="3" t="n">
        <f aca="false">IF(  $A394  &lt;  $M$2,  "-",  E394  /  $M$6  )</f>
        <v>57.5746188130425</v>
      </c>
      <c r="K394" s="1"/>
      <c r="L394" s="1"/>
      <c r="M394" s="1"/>
    </row>
    <row r="395" customFormat="false" ht="12.8" hidden="false" customHeight="false" outlineLevel="0" collapsed="false">
      <c r="A395" s="2" t="n">
        <v>44805</v>
      </c>
      <c r="B395" s="3" t="n">
        <v>28730.12</v>
      </c>
      <c r="C395" s="3" t="n">
        <v>3585.62</v>
      </c>
      <c r="D395" s="3" t="n">
        <v>10575.62</v>
      </c>
      <c r="E395" s="3" t="n">
        <v>10971.22</v>
      </c>
      <c r="F395" s="1"/>
      <c r="G395" s="3" t="n">
        <f aca="false">IF(  $A395  &lt;  $M$2,  "-",  B395  /  $M$3  )</f>
        <v>10.6124460237662</v>
      </c>
      <c r="H395" s="3" t="n">
        <f aca="false">IF(  $A395  &lt;  $M$2,  "-",  C395  /  $M$4  )</f>
        <v>10.5478025533918</v>
      </c>
      <c r="I395" s="3" t="n">
        <f aca="false">IF(  $A395  &lt;  $M$2,  "-",  D395  /  $M$5  )</f>
        <v>24.2816274050604</v>
      </c>
      <c r="J395" s="3" t="n">
        <f aca="false">IF(  $A395  &lt;  $M$2,  "-",  E395  /  $M$6  )</f>
        <v>51.4718273516303</v>
      </c>
      <c r="K395" s="1"/>
      <c r="L395" s="1"/>
      <c r="M395" s="1"/>
    </row>
    <row r="396" customFormat="false" ht="12.8" hidden="false" customHeight="false" outlineLevel="0" collapsed="false">
      <c r="A396" s="2" t="n">
        <v>44835</v>
      </c>
      <c r="B396" s="3" t="n">
        <v>32734.4</v>
      </c>
      <c r="C396" s="3" t="n">
        <v>3871.98</v>
      </c>
      <c r="D396" s="3" t="n">
        <v>10988.15</v>
      </c>
      <c r="E396" s="3" t="n">
        <v>11405.57</v>
      </c>
      <c r="F396" s="1"/>
      <c r="G396" s="3" t="n">
        <f aca="false">IF(  $A396  &lt;  $M$2,  "-",  B396  /  $M$3  )</f>
        <v>12.0915629005508</v>
      </c>
      <c r="H396" s="3" t="n">
        <f aca="false">IF(  $A396  &lt;  $M$2,  "-",  C396  /  $M$4  )</f>
        <v>11.3901865035006</v>
      </c>
      <c r="I396" s="3" t="n">
        <f aca="false">IF(  $A396  &lt;  $M$2,  "-",  D396  /  $M$5  )</f>
        <v>25.2287964366074</v>
      </c>
      <c r="J396" s="3" t="n">
        <f aca="false">IF(  $A396  &lt;  $M$2,  "-",  E396  /  $M$6  )</f>
        <v>53.5095941825006</v>
      </c>
      <c r="K396" s="1"/>
      <c r="L396" s="1"/>
      <c r="M396" s="1"/>
    </row>
    <row r="397" customFormat="false" ht="12.8" hidden="false" customHeight="false" outlineLevel="0" collapsed="false">
      <c r="A397" s="2" t="n">
        <v>44866</v>
      </c>
      <c r="B397" s="3" t="n">
        <v>34587.46</v>
      </c>
      <c r="C397" s="3" t="n">
        <v>4080.11</v>
      </c>
      <c r="D397" s="3" t="n">
        <v>11468</v>
      </c>
      <c r="E397" s="3" t="n">
        <v>12030.06</v>
      </c>
      <c r="F397" s="1"/>
      <c r="G397" s="3" t="n">
        <f aca="false">IF(  $A397  &lt;  $M$2,  "-",  B397  /  $M$3  )</f>
        <v>12.7760535754522</v>
      </c>
      <c r="H397" s="3" t="n">
        <f aca="false">IF(  $A397  &lt;  $M$2,  "-",  C397  /  $M$4  )</f>
        <v>12.0024416073425</v>
      </c>
      <c r="I397" s="3" t="n">
        <f aca="false">IF(  $A397  &lt;  $M$2,  "-",  D397  /  $M$5  )</f>
        <v>26.3305322128852</v>
      </c>
      <c r="J397" s="3" t="n">
        <f aca="false">IF(  $A397  &lt;  $M$2,  "-",  E397  /  $M$6  )</f>
        <v>56.4394088669951</v>
      </c>
      <c r="K397" s="1"/>
      <c r="L397" s="1"/>
      <c r="M397" s="1"/>
    </row>
    <row r="398" customFormat="false" ht="12.8" hidden="false" customHeight="false" outlineLevel="0" collapsed="false">
      <c r="A398" s="2" t="n">
        <v>44896</v>
      </c>
      <c r="B398" s="3" t="n">
        <v>33147.28</v>
      </c>
      <c r="C398" s="3" t="n">
        <v>3839.5</v>
      </c>
      <c r="D398" s="3" t="n">
        <v>10466.48</v>
      </c>
      <c r="E398" s="3" t="n">
        <v>10939.76</v>
      </c>
      <c r="F398" s="1"/>
      <c r="G398" s="3" t="n">
        <f aca="false">IF(  $A398  &lt;  $M$2,  "-",  B398  /  $M$3  )</f>
        <v>12.2440741575275</v>
      </c>
      <c r="H398" s="3" t="n">
        <f aca="false">IF(  $A398  &lt;  $M$2,  "-",  C398  /  $M$4  )</f>
        <v>11.2946402306289</v>
      </c>
      <c r="I398" s="3" t="n">
        <f aca="false">IF(  $A398  &lt;  $M$2,  "-",  D398  /  $M$5  )</f>
        <v>24.0310419249667</v>
      </c>
      <c r="J398" s="3" t="n">
        <f aca="false">IF(  $A398  &lt;  $M$2,  "-",  E398  /  $M$6  )</f>
        <v>51.3242317616702</v>
      </c>
      <c r="K398" s="1"/>
      <c r="L398" s="1"/>
      <c r="M398" s="1"/>
    </row>
    <row r="399" customFormat="false" ht="12.8" hidden="false" customHeight="false" outlineLevel="0" collapsed="false">
      <c r="J399" s="1"/>
      <c r="K399" s="1"/>
      <c r="L399" s="1"/>
      <c r="M399" s="1"/>
    </row>
    <row r="400" customFormat="false" ht="12.8" hidden="false" customHeight="false" outlineLevel="0" collapsed="false">
      <c r="L400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356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2023-05-11T20:43:17Z</dcterms:modified>
  <cp:revision>118</cp:revision>
  <dc:subject/>
  <dc:title/>
</cp:coreProperties>
</file>